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C:\Users\RIM\Desktop\Spousal donor KT\Manuscript\20240409 sci re\Scientific report용\0409 수정\"/>
    </mc:Choice>
  </mc:AlternateContent>
  <xr:revisionPtr revIDLastSave="0" documentId="13_ncr:1_{60FC0D6C-3025-4C89-9914-C69C6FA0A943}" xr6:coauthVersionLast="36" xr6:coauthVersionMax="36" xr10:uidLastSave="{00000000-0000-0000-0000-000000000000}"/>
  <bookViews>
    <workbookView xWindow="0" yWindow="0" windowWidth="28800" windowHeight="12285" activeTab="2" xr2:uid="{00000000-000D-0000-FFFF-FFFF00000000}"/>
  </bookViews>
  <sheets>
    <sheet name="total" sheetId="1" r:id="rId1"/>
    <sheet name="PRA&lt;50" sheetId="2" r:id="rId2"/>
    <sheet name="PRA&gt;50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V91" i="4" l="1"/>
  <c r="EV90" i="4"/>
  <c r="EV89" i="4"/>
  <c r="EV88" i="4"/>
  <c r="EV87" i="4"/>
  <c r="EV86" i="4"/>
  <c r="EV85" i="4"/>
  <c r="EV84" i="4"/>
  <c r="EV83" i="4"/>
  <c r="EV82" i="4"/>
  <c r="EV81" i="4"/>
  <c r="EV80" i="4"/>
  <c r="EV79" i="4"/>
  <c r="EV78" i="4"/>
  <c r="EV77" i="4"/>
  <c r="EV76" i="4"/>
  <c r="EV75" i="4"/>
  <c r="EV74" i="4"/>
  <c r="EV73" i="4"/>
  <c r="EV72" i="4"/>
  <c r="EV71" i="4"/>
  <c r="EV70" i="4"/>
  <c r="EV69" i="4"/>
  <c r="EV68" i="4"/>
  <c r="EV67" i="4"/>
  <c r="EV66" i="4"/>
  <c r="EV65" i="4"/>
  <c r="EV64" i="4"/>
  <c r="EV63" i="4"/>
  <c r="EV62" i="4"/>
  <c r="EV61" i="4"/>
  <c r="EV60" i="4"/>
  <c r="EV59" i="4"/>
  <c r="EV58" i="4"/>
  <c r="EV57" i="4"/>
  <c r="EV56" i="4"/>
  <c r="EV55" i="4"/>
  <c r="EV54" i="4"/>
  <c r="EV53" i="4"/>
  <c r="EV52" i="4"/>
  <c r="EV51" i="4"/>
  <c r="EV50" i="4"/>
  <c r="EV49" i="4"/>
  <c r="EV48" i="4"/>
  <c r="EV47" i="4"/>
  <c r="EV46" i="4"/>
  <c r="EV45" i="4"/>
  <c r="EV44" i="4"/>
  <c r="EV43" i="4"/>
  <c r="EV42" i="4"/>
  <c r="EV41" i="4"/>
  <c r="EV40" i="4"/>
  <c r="EV39" i="4"/>
  <c r="EV38" i="4"/>
  <c r="EV37" i="4"/>
  <c r="EV36" i="4"/>
  <c r="EV35" i="4"/>
  <c r="EV34" i="4"/>
  <c r="EV33" i="4"/>
  <c r="EV32" i="4"/>
  <c r="EV31" i="4"/>
  <c r="EV30" i="4"/>
  <c r="EV29" i="4"/>
  <c r="EV28" i="4"/>
  <c r="EV27" i="4"/>
  <c r="EV26" i="4"/>
  <c r="EV25" i="4"/>
  <c r="EV24" i="4"/>
  <c r="EV23" i="4"/>
  <c r="EV22" i="4"/>
  <c r="EV21" i="4"/>
  <c r="EV20" i="4"/>
  <c r="EV19" i="4"/>
  <c r="EV18" i="4"/>
  <c r="EV17" i="4"/>
  <c r="AR17" i="4" s="1"/>
  <c r="EV16" i="4"/>
  <c r="AR16" i="4" s="1"/>
  <c r="EV15" i="4"/>
  <c r="EV14" i="4"/>
  <c r="EV13" i="4"/>
  <c r="EV12" i="4"/>
  <c r="EV11" i="4"/>
  <c r="EV10" i="4"/>
  <c r="EV9" i="4"/>
  <c r="EV8" i="4"/>
  <c r="EV7" i="4"/>
  <c r="EV6" i="4"/>
  <c r="EV5" i="4"/>
  <c r="EV4" i="4"/>
  <c r="EV3" i="4"/>
  <c r="EV368" i="2" l="1"/>
  <c r="EV367" i="2"/>
  <c r="EV362" i="2"/>
  <c r="EV363" i="2"/>
  <c r="EV364" i="2"/>
  <c r="EV365" i="2"/>
  <c r="EV366" i="2"/>
  <c r="EV361" i="2"/>
  <c r="EV360" i="2"/>
  <c r="EV359" i="2"/>
  <c r="EV358" i="2"/>
  <c r="EV357" i="2"/>
  <c r="EV356" i="2"/>
  <c r="EV355" i="2"/>
  <c r="EV354" i="2"/>
  <c r="EV353" i="2"/>
  <c r="EV352" i="2"/>
  <c r="EV351" i="2"/>
  <c r="EV350" i="2"/>
  <c r="EV349" i="2"/>
  <c r="EV348" i="2"/>
  <c r="EV347" i="2"/>
  <c r="EV346" i="2"/>
  <c r="EV345" i="2"/>
  <c r="EV344" i="2"/>
  <c r="EV343" i="2"/>
  <c r="EV342" i="2"/>
  <c r="EV341" i="2"/>
  <c r="EV340" i="2"/>
  <c r="EV339" i="2"/>
  <c r="EV338" i="2"/>
  <c r="EV337" i="2"/>
  <c r="EV336" i="2"/>
  <c r="EV335" i="2"/>
  <c r="EV334" i="2"/>
  <c r="EV333" i="2"/>
  <c r="EV332" i="2"/>
  <c r="EV331" i="2"/>
  <c r="EV330" i="2"/>
  <c r="EV329" i="2"/>
  <c r="EV328" i="2"/>
  <c r="EV327" i="2"/>
  <c r="EV326" i="2"/>
  <c r="EV325" i="2"/>
  <c r="EV324" i="2"/>
  <c r="EV323" i="2"/>
  <c r="EV322" i="2"/>
  <c r="EV321" i="2"/>
  <c r="EV320" i="2"/>
  <c r="EV319" i="2"/>
  <c r="EV318" i="2"/>
  <c r="EV317" i="2"/>
  <c r="EV316" i="2"/>
  <c r="EV315" i="2"/>
  <c r="EV314" i="2"/>
  <c r="EV313" i="2"/>
  <c r="EV312" i="2"/>
  <c r="EV311" i="2"/>
  <c r="EV310" i="2"/>
  <c r="EV309" i="2"/>
  <c r="EV308" i="2"/>
  <c r="EV307" i="2"/>
  <c r="EV306" i="2"/>
  <c r="EV305" i="2"/>
  <c r="EV304" i="2"/>
  <c r="EV303" i="2"/>
  <c r="EV302" i="2"/>
  <c r="EV301" i="2"/>
  <c r="EV300" i="2"/>
  <c r="EV299" i="2"/>
  <c r="EV298" i="2"/>
  <c r="EV297" i="2"/>
  <c r="EV296" i="2"/>
  <c r="EV295" i="2"/>
  <c r="EV294" i="2"/>
  <c r="EV293" i="2"/>
  <c r="EV292" i="2"/>
  <c r="EV291" i="2"/>
  <c r="EV290" i="2"/>
  <c r="EV289" i="2"/>
  <c r="EV288" i="2"/>
  <c r="EV287" i="2"/>
  <c r="EV286" i="2"/>
  <c r="EV285" i="2"/>
  <c r="EV284" i="2"/>
  <c r="EV283" i="2"/>
  <c r="EV282" i="2"/>
  <c r="EV281" i="2"/>
  <c r="EV280" i="2"/>
  <c r="EV279" i="2"/>
  <c r="EV278" i="2"/>
  <c r="EV277" i="2"/>
  <c r="EV276" i="2"/>
  <c r="EV275" i="2"/>
  <c r="EV274" i="2"/>
  <c r="EV273" i="2"/>
  <c r="EV272" i="2"/>
  <c r="EV271" i="2"/>
  <c r="EV270" i="2"/>
  <c r="EV269" i="2"/>
  <c r="EV268" i="2"/>
  <c r="EV267" i="2"/>
  <c r="EV266" i="2"/>
  <c r="EV265" i="2"/>
  <c r="EV264" i="2"/>
  <c r="EV263" i="2"/>
  <c r="EV262" i="2"/>
  <c r="EV261" i="2"/>
  <c r="EV260" i="2"/>
  <c r="EV259" i="2"/>
  <c r="EV258" i="2"/>
  <c r="EV257" i="2"/>
  <c r="EV256" i="2"/>
  <c r="EV255" i="2"/>
  <c r="EV254" i="2"/>
  <c r="EV253" i="2"/>
  <c r="EV252" i="2"/>
  <c r="EV251" i="2"/>
  <c r="EV250" i="2"/>
  <c r="EV249" i="2"/>
  <c r="EV248" i="2"/>
  <c r="EV247" i="2"/>
  <c r="EV246" i="2"/>
  <c r="EV245" i="2"/>
  <c r="EV244" i="2"/>
  <c r="EV243" i="2"/>
  <c r="EV242" i="2"/>
  <c r="EV241" i="2"/>
  <c r="EV240" i="2"/>
  <c r="EV239" i="2"/>
  <c r="EV238" i="2"/>
  <c r="EV237" i="2"/>
  <c r="EV236" i="2"/>
  <c r="EV235" i="2"/>
  <c r="EV234" i="2"/>
  <c r="EV233" i="2"/>
  <c r="EV232" i="2"/>
  <c r="EV231" i="2"/>
  <c r="EV230" i="2"/>
  <c r="EV229" i="2"/>
  <c r="EV228" i="2"/>
  <c r="EV227" i="2"/>
  <c r="EV226" i="2"/>
  <c r="EV225" i="2"/>
  <c r="EV224" i="2"/>
  <c r="EV223" i="2"/>
  <c r="EV222" i="2"/>
  <c r="EV221" i="2"/>
  <c r="EV220" i="2"/>
  <c r="EV219" i="2"/>
  <c r="EV218" i="2"/>
  <c r="EV217" i="2"/>
  <c r="EV216" i="2"/>
  <c r="EV215" i="2"/>
  <c r="EV214" i="2"/>
  <c r="EV213" i="2"/>
  <c r="EV212" i="2"/>
  <c r="EV211" i="2"/>
  <c r="EV210" i="2"/>
  <c r="EV209" i="2"/>
  <c r="EV208" i="2"/>
  <c r="EV207" i="2"/>
  <c r="EV206" i="2"/>
  <c r="EV205" i="2"/>
  <c r="EV204" i="2"/>
  <c r="EV203" i="2"/>
  <c r="EV202" i="2"/>
  <c r="EV201" i="2"/>
  <c r="EV200" i="2"/>
  <c r="EV199" i="2"/>
  <c r="EV198" i="2"/>
  <c r="EV197" i="2"/>
  <c r="EV196" i="2"/>
  <c r="EV195" i="2"/>
  <c r="EV194" i="2"/>
  <c r="EV193" i="2"/>
  <c r="EV192" i="2"/>
  <c r="EV191" i="2"/>
  <c r="EV190" i="2"/>
  <c r="EV189" i="2"/>
  <c r="EV188" i="2"/>
  <c r="EV187" i="2"/>
  <c r="EV186" i="2"/>
  <c r="EV185" i="2"/>
  <c r="EV184" i="2"/>
  <c r="EV183" i="2"/>
  <c r="EV182" i="2"/>
  <c r="EV181" i="2"/>
  <c r="EV180" i="2"/>
  <c r="EV179" i="2"/>
  <c r="EV178" i="2"/>
  <c r="EV177" i="2"/>
  <c r="EV176" i="2"/>
  <c r="EV175" i="2"/>
  <c r="EV174" i="2"/>
  <c r="EV173" i="2"/>
  <c r="EV172" i="2"/>
  <c r="EV171" i="2"/>
  <c r="EV170" i="2"/>
  <c r="EV169" i="2"/>
  <c r="EV168" i="2"/>
  <c r="EV167" i="2"/>
  <c r="EV166" i="2"/>
  <c r="EV165" i="2"/>
  <c r="EV164" i="2"/>
  <c r="EV163" i="2"/>
  <c r="EV162" i="2"/>
  <c r="EV161" i="2"/>
  <c r="EV160" i="2"/>
  <c r="EV159" i="2"/>
  <c r="EV158" i="2"/>
  <c r="EV157" i="2"/>
  <c r="EV156" i="2"/>
  <c r="EV155" i="2"/>
  <c r="EV154" i="2"/>
  <c r="EV153" i="2"/>
  <c r="EV152" i="2"/>
  <c r="EV151" i="2"/>
  <c r="EV150" i="2"/>
  <c r="EV149" i="2"/>
  <c r="EV148" i="2"/>
  <c r="EV147" i="2"/>
  <c r="EV146" i="2"/>
  <c r="EV145" i="2"/>
  <c r="EV144" i="2"/>
  <c r="EV143" i="2"/>
  <c r="EV142" i="2"/>
  <c r="EV141" i="2"/>
  <c r="EV140" i="2"/>
  <c r="EV139" i="2"/>
  <c r="EV138" i="2"/>
  <c r="EV137" i="2"/>
  <c r="EV136" i="2"/>
  <c r="EV135" i="2"/>
  <c r="EV134" i="2"/>
  <c r="EV133" i="2"/>
  <c r="EV132" i="2"/>
  <c r="EV131" i="2"/>
  <c r="EV130" i="2"/>
  <c r="EV129" i="2"/>
  <c r="EV128" i="2"/>
  <c r="EV127" i="2"/>
  <c r="EV126" i="2"/>
  <c r="EV125" i="2"/>
  <c r="EV124" i="2"/>
  <c r="EV123" i="2"/>
  <c r="EV122" i="2"/>
  <c r="EV121" i="2"/>
  <c r="EV120" i="2"/>
  <c r="EV119" i="2"/>
  <c r="EV118" i="2"/>
  <c r="EV117" i="2"/>
  <c r="EV116" i="2"/>
  <c r="EV115" i="2"/>
  <c r="EV114" i="2"/>
  <c r="EV113" i="2"/>
  <c r="EV112" i="2"/>
  <c r="EV111" i="2"/>
  <c r="EV110" i="2"/>
  <c r="EV109" i="2"/>
  <c r="EV108" i="2"/>
  <c r="EV107" i="2"/>
  <c r="EV106" i="2"/>
  <c r="EV105" i="2"/>
  <c r="EV104" i="2"/>
  <c r="EV103" i="2"/>
  <c r="EV102" i="2"/>
  <c r="EV101" i="2"/>
  <c r="EV100" i="2"/>
  <c r="EV99" i="2"/>
  <c r="EV98" i="2"/>
  <c r="EV97" i="2"/>
  <c r="EV96" i="2"/>
  <c r="EV95" i="2"/>
  <c r="EV94" i="2"/>
  <c r="EV93" i="2"/>
  <c r="EV92" i="2"/>
  <c r="EV91" i="2"/>
  <c r="EV90" i="2"/>
  <c r="EV89" i="2"/>
  <c r="EV88" i="2"/>
  <c r="EV87" i="2"/>
  <c r="EV86" i="2"/>
  <c r="EV85" i="2"/>
  <c r="EV84" i="2"/>
  <c r="EV83" i="2"/>
  <c r="EV82" i="2"/>
  <c r="EV81" i="2"/>
  <c r="EV80" i="2"/>
  <c r="EV79" i="2"/>
  <c r="EV78" i="2"/>
  <c r="EV77" i="2"/>
  <c r="EV76" i="2"/>
  <c r="EV75" i="2"/>
  <c r="EV74" i="2"/>
  <c r="EV73" i="2"/>
  <c r="EV72" i="2"/>
  <c r="EV71" i="2"/>
  <c r="EV70" i="2"/>
  <c r="EV69" i="2"/>
  <c r="EV68" i="2"/>
  <c r="EV67" i="2"/>
  <c r="EV66" i="2"/>
  <c r="EV65" i="2"/>
  <c r="EV64" i="2"/>
  <c r="EV63" i="2"/>
  <c r="EV62" i="2"/>
  <c r="EV61" i="2"/>
  <c r="EV60" i="2"/>
  <c r="EV59" i="2"/>
  <c r="EV58" i="2"/>
  <c r="EV57" i="2"/>
  <c r="EV56" i="2"/>
  <c r="EV55" i="2"/>
  <c r="EV54" i="2"/>
  <c r="EV53" i="2"/>
  <c r="EV52" i="2"/>
  <c r="EV51" i="2"/>
  <c r="EV50" i="2"/>
  <c r="EV49" i="2"/>
  <c r="EV48" i="2"/>
  <c r="EV47" i="2"/>
  <c r="EV46" i="2"/>
  <c r="EV45" i="2"/>
  <c r="EV44" i="2"/>
  <c r="EV43" i="2"/>
  <c r="EV42" i="2"/>
  <c r="EV41" i="2"/>
  <c r="EV40" i="2"/>
  <c r="EV39" i="2"/>
  <c r="EV38" i="2"/>
  <c r="EV37" i="2"/>
  <c r="EV36" i="2"/>
  <c r="EV35" i="2"/>
  <c r="EV34" i="2"/>
  <c r="EV33" i="2"/>
  <c r="EV32" i="2"/>
  <c r="EV31" i="2"/>
  <c r="EV30" i="2"/>
  <c r="EV29" i="2"/>
  <c r="EV28" i="2"/>
  <c r="EV27" i="2"/>
  <c r="EV26" i="2"/>
  <c r="EV25" i="2"/>
  <c r="EV24" i="2"/>
  <c r="EV23" i="2"/>
  <c r="EV22" i="2"/>
  <c r="EV21" i="2"/>
  <c r="EV20" i="2"/>
  <c r="EV19" i="2"/>
  <c r="EV18" i="2"/>
  <c r="EV17" i="2"/>
  <c r="EV16" i="2"/>
  <c r="EV15" i="2"/>
  <c r="EV14" i="2"/>
  <c r="EV13" i="2"/>
  <c r="EV12" i="2"/>
  <c r="EV11" i="2"/>
  <c r="EV10" i="2"/>
  <c r="EV9" i="2"/>
  <c r="EV8" i="2"/>
  <c r="EV7" i="2"/>
  <c r="EV6" i="2"/>
  <c r="EV5" i="2"/>
  <c r="EV4" i="2"/>
  <c r="EV3" i="2"/>
  <c r="BU91" i="4" l="1"/>
  <c r="BU90" i="4"/>
  <c r="BU89" i="4"/>
  <c r="BU88" i="4"/>
  <c r="BU87" i="4"/>
  <c r="BU86" i="4"/>
  <c r="BU85" i="4"/>
  <c r="BU84" i="4"/>
  <c r="BU83" i="4"/>
  <c r="BU82" i="4"/>
  <c r="BU81" i="4"/>
  <c r="BU80" i="4"/>
  <c r="BU79" i="4"/>
  <c r="BU78" i="4"/>
  <c r="BU77" i="4"/>
  <c r="BU76" i="4"/>
  <c r="BU75" i="4"/>
  <c r="BU74" i="4"/>
  <c r="BU73" i="4"/>
  <c r="BU72" i="4"/>
  <c r="BU71" i="4"/>
  <c r="BU70" i="4"/>
  <c r="BU69" i="4"/>
  <c r="BU68" i="4"/>
  <c r="BU67" i="4"/>
  <c r="BU66" i="4"/>
  <c r="BU65" i="4"/>
  <c r="BU64" i="4"/>
  <c r="BU63" i="4"/>
  <c r="BU62" i="4"/>
  <c r="BU61" i="4"/>
  <c r="BU60" i="4"/>
  <c r="BU59" i="4"/>
  <c r="BU58" i="4"/>
  <c r="BU57" i="4"/>
  <c r="BU56" i="4"/>
  <c r="BU55" i="4"/>
  <c r="BU54" i="4"/>
  <c r="BU53" i="4"/>
  <c r="BU52" i="4"/>
  <c r="BU51" i="4"/>
  <c r="BU50" i="4"/>
  <c r="BU49" i="4"/>
  <c r="BU48" i="4"/>
  <c r="BU47" i="4"/>
  <c r="BU46" i="4"/>
  <c r="BU45" i="4"/>
  <c r="BU44" i="4"/>
  <c r="BU43" i="4"/>
  <c r="BU42" i="4"/>
  <c r="BU41" i="4"/>
  <c r="BU40" i="4"/>
  <c r="BU39" i="4"/>
  <c r="BU38" i="4"/>
  <c r="BU37" i="4"/>
  <c r="BU36" i="4"/>
  <c r="BU35" i="4"/>
  <c r="BU34" i="4"/>
  <c r="BU33" i="4"/>
  <c r="BU32" i="4"/>
  <c r="BU31" i="4"/>
  <c r="BU30" i="4"/>
  <c r="BU29" i="4"/>
  <c r="BU28" i="4"/>
  <c r="BU27" i="4"/>
  <c r="BU26" i="4"/>
  <c r="BU25" i="4"/>
  <c r="BU24" i="4"/>
  <c r="BU23" i="4"/>
  <c r="BU22" i="4"/>
  <c r="BU21" i="4"/>
  <c r="BU20" i="4"/>
  <c r="BU19" i="4"/>
  <c r="BU18" i="4"/>
  <c r="BU17" i="4"/>
  <c r="BU16" i="4"/>
  <c r="BU15" i="4"/>
  <c r="BU14" i="4"/>
  <c r="BU13" i="4"/>
  <c r="BU12" i="4"/>
  <c r="BU11" i="4"/>
  <c r="BU9" i="4"/>
  <c r="BU8" i="4"/>
  <c r="BU7" i="4"/>
  <c r="BU6" i="4"/>
  <c r="BU5" i="4"/>
  <c r="BU4" i="4"/>
  <c r="BU3" i="4"/>
  <c r="BM91" i="4"/>
  <c r="BW91" i="4" s="1"/>
  <c r="BM90" i="4"/>
  <c r="BM89" i="4"/>
  <c r="BM88" i="4"/>
  <c r="BW88" i="4" s="1"/>
  <c r="BM87" i="4"/>
  <c r="BW87" i="4" s="1"/>
  <c r="BM86" i="4"/>
  <c r="BW86" i="4" s="1"/>
  <c r="BM85" i="4"/>
  <c r="BW85" i="4" s="1"/>
  <c r="BM84" i="4"/>
  <c r="BW84" i="4" s="1"/>
  <c r="BM83" i="4"/>
  <c r="BM82" i="4"/>
  <c r="BM81" i="4"/>
  <c r="BM80" i="4"/>
  <c r="BM79" i="4"/>
  <c r="BW79" i="4" s="1"/>
  <c r="BM78" i="4"/>
  <c r="BM77" i="4"/>
  <c r="BM76" i="4"/>
  <c r="BW76" i="4" s="1"/>
  <c r="BM75" i="4"/>
  <c r="BW75" i="4" s="1"/>
  <c r="BM74" i="4"/>
  <c r="BM73" i="4"/>
  <c r="BW73" i="4" s="1"/>
  <c r="BM72" i="4"/>
  <c r="BW72" i="4" s="1"/>
  <c r="BM71" i="4"/>
  <c r="BM70" i="4"/>
  <c r="BM69" i="4"/>
  <c r="BM68" i="4"/>
  <c r="BM67" i="4"/>
  <c r="BW67" i="4" s="1"/>
  <c r="BM66" i="4"/>
  <c r="BM65" i="4"/>
  <c r="BM64" i="4"/>
  <c r="BW64" i="4" s="1"/>
  <c r="BM63" i="4"/>
  <c r="BW63" i="4" s="1"/>
  <c r="BM62" i="4"/>
  <c r="BM61" i="4"/>
  <c r="BW61" i="4" s="1"/>
  <c r="BM60" i="4"/>
  <c r="BW60" i="4" s="1"/>
  <c r="BM59" i="4"/>
  <c r="BM58" i="4"/>
  <c r="BM57" i="4"/>
  <c r="BM56" i="4"/>
  <c r="BM55" i="4"/>
  <c r="BW55" i="4" s="1"/>
  <c r="BM54" i="4"/>
  <c r="BM53" i="4"/>
  <c r="BM52" i="4"/>
  <c r="BW52" i="4" s="1"/>
  <c r="BM51" i="4"/>
  <c r="BW51" i="4" s="1"/>
  <c r="BM50" i="4"/>
  <c r="BM49" i="4"/>
  <c r="BW49" i="4" s="1"/>
  <c r="BM48" i="4"/>
  <c r="BW48" i="4" s="1"/>
  <c r="BM47" i="4"/>
  <c r="BM46" i="4"/>
  <c r="BM45" i="4"/>
  <c r="BM44" i="4"/>
  <c r="BM43" i="4"/>
  <c r="BW43" i="4" s="1"/>
  <c r="BM42" i="4"/>
  <c r="BM41" i="4"/>
  <c r="BM40" i="4"/>
  <c r="BW40" i="4" s="1"/>
  <c r="BM39" i="4"/>
  <c r="BW39" i="4" s="1"/>
  <c r="BM38" i="4"/>
  <c r="BM37" i="4"/>
  <c r="BW37" i="4" s="1"/>
  <c r="BM36" i="4"/>
  <c r="BW36" i="4" s="1"/>
  <c r="BM35" i="4"/>
  <c r="BM34" i="4"/>
  <c r="BM33" i="4"/>
  <c r="BM32" i="4"/>
  <c r="BM31" i="4"/>
  <c r="BW31" i="4" s="1"/>
  <c r="BM30" i="4"/>
  <c r="BM29" i="4"/>
  <c r="BM28" i="4"/>
  <c r="BW28" i="4" s="1"/>
  <c r="BM27" i="4"/>
  <c r="BW27" i="4" s="1"/>
  <c r="BM26" i="4"/>
  <c r="BM25" i="4"/>
  <c r="BM24" i="4"/>
  <c r="BW24" i="4" s="1"/>
  <c r="BM23" i="4"/>
  <c r="BM22" i="4"/>
  <c r="BM21" i="4"/>
  <c r="BM20" i="4"/>
  <c r="BM19" i="4"/>
  <c r="BW19" i="4" s="1"/>
  <c r="BM18" i="4"/>
  <c r="BM17" i="4"/>
  <c r="BM16" i="4"/>
  <c r="BW16" i="4" s="1"/>
  <c r="BM15" i="4"/>
  <c r="BW15" i="4" s="1"/>
  <c r="BM14" i="4"/>
  <c r="BM12" i="4"/>
  <c r="BM13" i="4"/>
  <c r="BW13" i="4" s="1"/>
  <c r="BM11" i="4"/>
  <c r="BM10" i="4"/>
  <c r="BM9" i="4"/>
  <c r="BM8" i="4"/>
  <c r="BM7" i="4"/>
  <c r="BM6" i="4"/>
  <c r="BW6" i="4" s="1"/>
  <c r="BM5" i="4"/>
  <c r="BM4" i="4"/>
  <c r="BM3" i="4"/>
  <c r="BW3" i="4" s="1"/>
  <c r="BU368" i="2"/>
  <c r="BU367" i="2"/>
  <c r="BU366" i="2"/>
  <c r="BU365" i="2"/>
  <c r="BU364" i="2"/>
  <c r="BU363" i="2"/>
  <c r="BU362" i="2"/>
  <c r="BU361" i="2"/>
  <c r="BU360" i="2"/>
  <c r="BU359" i="2"/>
  <c r="BU358" i="2"/>
  <c r="BU357" i="2"/>
  <c r="BU356" i="2"/>
  <c r="BU355" i="2"/>
  <c r="BU354" i="2"/>
  <c r="BU353" i="2"/>
  <c r="BU352" i="2"/>
  <c r="BU351" i="2"/>
  <c r="BU350" i="2"/>
  <c r="BU349" i="2"/>
  <c r="BU348" i="2"/>
  <c r="BU347" i="2"/>
  <c r="BU346" i="2"/>
  <c r="BU345" i="2"/>
  <c r="BU344" i="2"/>
  <c r="BU343" i="2"/>
  <c r="BU342" i="2"/>
  <c r="BU341" i="2"/>
  <c r="BU340" i="2"/>
  <c r="BU339" i="2"/>
  <c r="BU338" i="2"/>
  <c r="BU337" i="2"/>
  <c r="BU336" i="2"/>
  <c r="BU335" i="2"/>
  <c r="BU334" i="2"/>
  <c r="BU333" i="2"/>
  <c r="BU332" i="2"/>
  <c r="BU331" i="2"/>
  <c r="BU330" i="2"/>
  <c r="BU329" i="2"/>
  <c r="BU328" i="2"/>
  <c r="BU327" i="2"/>
  <c r="BU326" i="2"/>
  <c r="BU325" i="2"/>
  <c r="BU324" i="2"/>
  <c r="BU323" i="2"/>
  <c r="BU322" i="2"/>
  <c r="BU321" i="2"/>
  <c r="BU320" i="2"/>
  <c r="BU319" i="2"/>
  <c r="BU318" i="2"/>
  <c r="BU317" i="2"/>
  <c r="BU316" i="2"/>
  <c r="BU315" i="2"/>
  <c r="BU314" i="2"/>
  <c r="BU313" i="2"/>
  <c r="BU312" i="2"/>
  <c r="BU311" i="2"/>
  <c r="BU310" i="2"/>
  <c r="BU309" i="2"/>
  <c r="BU308" i="2"/>
  <c r="BU307" i="2"/>
  <c r="BU306" i="2"/>
  <c r="BU305" i="2"/>
  <c r="BU304" i="2"/>
  <c r="BU303" i="2"/>
  <c r="BU302" i="2"/>
  <c r="BU301" i="2"/>
  <c r="BU300" i="2"/>
  <c r="BU299" i="2"/>
  <c r="BU298" i="2"/>
  <c r="BU297" i="2"/>
  <c r="BU296" i="2"/>
  <c r="BU295" i="2"/>
  <c r="BU294" i="2"/>
  <c r="BU293" i="2"/>
  <c r="BU292" i="2"/>
  <c r="BU291" i="2"/>
  <c r="BU290" i="2"/>
  <c r="BU289" i="2"/>
  <c r="BU288" i="2"/>
  <c r="BU287" i="2"/>
  <c r="BU286" i="2"/>
  <c r="BU285" i="2"/>
  <c r="BU284" i="2"/>
  <c r="BU283" i="2"/>
  <c r="BU282" i="2"/>
  <c r="BU281" i="2"/>
  <c r="BU280" i="2"/>
  <c r="BU279" i="2"/>
  <c r="BU278" i="2"/>
  <c r="BU277" i="2"/>
  <c r="BU276" i="2"/>
  <c r="BU275" i="2"/>
  <c r="BU274" i="2"/>
  <c r="BU273" i="2"/>
  <c r="BU272" i="2"/>
  <c r="BU271" i="2"/>
  <c r="BU270" i="2"/>
  <c r="BU269" i="2"/>
  <c r="BU268" i="2"/>
  <c r="BU267" i="2"/>
  <c r="BU266" i="2"/>
  <c r="BU265" i="2"/>
  <c r="BU264" i="2"/>
  <c r="BU263" i="2"/>
  <c r="BU262" i="2"/>
  <c r="BU261" i="2"/>
  <c r="BU260" i="2"/>
  <c r="BU259" i="2"/>
  <c r="BU258" i="2"/>
  <c r="BU257" i="2"/>
  <c r="BU256" i="2"/>
  <c r="BU255" i="2"/>
  <c r="BU254" i="2"/>
  <c r="BU253" i="2"/>
  <c r="BU252" i="2"/>
  <c r="BU251" i="2"/>
  <c r="BU250" i="2"/>
  <c r="BU249" i="2"/>
  <c r="BU248" i="2"/>
  <c r="BU247" i="2"/>
  <c r="BU246" i="2"/>
  <c r="BU245" i="2"/>
  <c r="BU244" i="2"/>
  <c r="BU243" i="2"/>
  <c r="BU242" i="2"/>
  <c r="BU241" i="2"/>
  <c r="BU240" i="2"/>
  <c r="BU239" i="2"/>
  <c r="BU238" i="2"/>
  <c r="BU237" i="2"/>
  <c r="BU235" i="2"/>
  <c r="BU234" i="2"/>
  <c r="BU233" i="2"/>
  <c r="BU232" i="2"/>
  <c r="BU231" i="2"/>
  <c r="BU230" i="2"/>
  <c r="BU229" i="2"/>
  <c r="BU228" i="2"/>
  <c r="BU227" i="2"/>
  <c r="BU226" i="2"/>
  <c r="BU225" i="2"/>
  <c r="BU224" i="2"/>
  <c r="BU223" i="2"/>
  <c r="BU222" i="2"/>
  <c r="BU221" i="2"/>
  <c r="BU220" i="2"/>
  <c r="BU219" i="2"/>
  <c r="BU218" i="2"/>
  <c r="BU217" i="2"/>
  <c r="BU216" i="2"/>
  <c r="BU215" i="2"/>
  <c r="BU214" i="2"/>
  <c r="BU213" i="2"/>
  <c r="BU212" i="2"/>
  <c r="BU211" i="2"/>
  <c r="BU210" i="2"/>
  <c r="BU209" i="2"/>
  <c r="BU208" i="2"/>
  <c r="BU207" i="2"/>
  <c r="BU206" i="2"/>
  <c r="BU205" i="2"/>
  <c r="BU204" i="2"/>
  <c r="BU203" i="2"/>
  <c r="BU202" i="2"/>
  <c r="BU201" i="2"/>
  <c r="BU200" i="2"/>
  <c r="BU199" i="2"/>
  <c r="BU198" i="2"/>
  <c r="BU197" i="2"/>
  <c r="BU196" i="2"/>
  <c r="BU195" i="2"/>
  <c r="BU194" i="2"/>
  <c r="BU193" i="2"/>
  <c r="BU192" i="2"/>
  <c r="BU191" i="2"/>
  <c r="BU190" i="2"/>
  <c r="BU189" i="2"/>
  <c r="BU188" i="2"/>
  <c r="BU187" i="2"/>
  <c r="BU186" i="2"/>
  <c r="BU185" i="2"/>
  <c r="BU184" i="2"/>
  <c r="BU183" i="2"/>
  <c r="BU182" i="2"/>
  <c r="BU181" i="2"/>
  <c r="BU180" i="2"/>
  <c r="BU179" i="2"/>
  <c r="BU178" i="2"/>
  <c r="BU177" i="2"/>
  <c r="BU176" i="2"/>
  <c r="BU175" i="2"/>
  <c r="BU174" i="2"/>
  <c r="BU173" i="2"/>
  <c r="BU172" i="2"/>
  <c r="BU171" i="2"/>
  <c r="BU170" i="2"/>
  <c r="BU169" i="2"/>
  <c r="BU168" i="2"/>
  <c r="BU167" i="2"/>
  <c r="BU166" i="2"/>
  <c r="BU165" i="2"/>
  <c r="BU164" i="2"/>
  <c r="BU163" i="2"/>
  <c r="BU162" i="2"/>
  <c r="BU161" i="2"/>
  <c r="BU160" i="2"/>
  <c r="BU159" i="2"/>
  <c r="BU158" i="2"/>
  <c r="BU157" i="2"/>
  <c r="BU156" i="2"/>
  <c r="BU155" i="2"/>
  <c r="BU154" i="2"/>
  <c r="BU153" i="2"/>
  <c r="BU152" i="2"/>
  <c r="BU151" i="2"/>
  <c r="BU150" i="2"/>
  <c r="BU149" i="2"/>
  <c r="BU148" i="2"/>
  <c r="BU147" i="2"/>
  <c r="BU146" i="2"/>
  <c r="BU145" i="2"/>
  <c r="BU144" i="2"/>
  <c r="BU143" i="2"/>
  <c r="BU142" i="2"/>
  <c r="BU141" i="2"/>
  <c r="BU140" i="2"/>
  <c r="BU139" i="2"/>
  <c r="BU138" i="2"/>
  <c r="BU137" i="2"/>
  <c r="BU136" i="2"/>
  <c r="BU135" i="2"/>
  <c r="BU134" i="2"/>
  <c r="BU133" i="2"/>
  <c r="BU132" i="2"/>
  <c r="BU131" i="2"/>
  <c r="BU130" i="2"/>
  <c r="BU129" i="2"/>
  <c r="BU128" i="2"/>
  <c r="BU127" i="2"/>
  <c r="BU126" i="2"/>
  <c r="BU125" i="2"/>
  <c r="BU124" i="2"/>
  <c r="BU123" i="2"/>
  <c r="BU122" i="2"/>
  <c r="BU121" i="2"/>
  <c r="BU120" i="2"/>
  <c r="BU119" i="2"/>
  <c r="BU118" i="2"/>
  <c r="BU117" i="2"/>
  <c r="BU116" i="2"/>
  <c r="BU115" i="2"/>
  <c r="BU114" i="2"/>
  <c r="BU113" i="2"/>
  <c r="BU112" i="2"/>
  <c r="BU111" i="2"/>
  <c r="BU110" i="2"/>
  <c r="BU109" i="2"/>
  <c r="BU108" i="2"/>
  <c r="BU107" i="2"/>
  <c r="BU106" i="2"/>
  <c r="BU105" i="2"/>
  <c r="BU104" i="2"/>
  <c r="BU103" i="2"/>
  <c r="BU102" i="2"/>
  <c r="BU101" i="2"/>
  <c r="BU100" i="2"/>
  <c r="BU99" i="2"/>
  <c r="BU98" i="2"/>
  <c r="BU97" i="2"/>
  <c r="BU96" i="2"/>
  <c r="BU95" i="2"/>
  <c r="BU94" i="2"/>
  <c r="BU93" i="2"/>
  <c r="BU92" i="2"/>
  <c r="BU91" i="2"/>
  <c r="BU90" i="2"/>
  <c r="BU89" i="2"/>
  <c r="BU88" i="2"/>
  <c r="BU87" i="2"/>
  <c r="BU86" i="2"/>
  <c r="BU85" i="2"/>
  <c r="BU84" i="2"/>
  <c r="BU83" i="2"/>
  <c r="BU82" i="2"/>
  <c r="BU81" i="2"/>
  <c r="BU80" i="2"/>
  <c r="BU79" i="2"/>
  <c r="BU78" i="2"/>
  <c r="BU77" i="2"/>
  <c r="BU76" i="2"/>
  <c r="BU75" i="2"/>
  <c r="BU74" i="2"/>
  <c r="BU73" i="2"/>
  <c r="BU72" i="2"/>
  <c r="BU70" i="2"/>
  <c r="BU69" i="2"/>
  <c r="BU68" i="2"/>
  <c r="BU67" i="2"/>
  <c r="BU66" i="2"/>
  <c r="BU65" i="2"/>
  <c r="BU64" i="2"/>
  <c r="BU63" i="2"/>
  <c r="BU62" i="2"/>
  <c r="BU61" i="2"/>
  <c r="BU60" i="2"/>
  <c r="BU59" i="2"/>
  <c r="BU58" i="2"/>
  <c r="BU57" i="2"/>
  <c r="BU56" i="2"/>
  <c r="BU55" i="2"/>
  <c r="BU54" i="2"/>
  <c r="BU53" i="2"/>
  <c r="BU52" i="2"/>
  <c r="BU51" i="2"/>
  <c r="BU50" i="2"/>
  <c r="BU49" i="2"/>
  <c r="BU48" i="2"/>
  <c r="BU47" i="2"/>
  <c r="BU46" i="2"/>
  <c r="BU45" i="2"/>
  <c r="BU44" i="2"/>
  <c r="BU43" i="2"/>
  <c r="BU41" i="2"/>
  <c r="BU40" i="2"/>
  <c r="BU39" i="2"/>
  <c r="BU38" i="2"/>
  <c r="BU37" i="2"/>
  <c r="BU36" i="2"/>
  <c r="BU35" i="2"/>
  <c r="BU34" i="2"/>
  <c r="BU33" i="2"/>
  <c r="BU32" i="2"/>
  <c r="BU31" i="2"/>
  <c r="BU30" i="2"/>
  <c r="BU29" i="2"/>
  <c r="BU28" i="2"/>
  <c r="BU27" i="2"/>
  <c r="BU26" i="2"/>
  <c r="BU25" i="2"/>
  <c r="BU24" i="2"/>
  <c r="BU23" i="2"/>
  <c r="BU22" i="2"/>
  <c r="BU21" i="2"/>
  <c r="BU20" i="2"/>
  <c r="BU19" i="2"/>
  <c r="BU18" i="2"/>
  <c r="BU17" i="2"/>
  <c r="BU16" i="2"/>
  <c r="BU15" i="2"/>
  <c r="BU14" i="2"/>
  <c r="BU13" i="2"/>
  <c r="BU12" i="2"/>
  <c r="BU11" i="2"/>
  <c r="BU10" i="2"/>
  <c r="BU9" i="2"/>
  <c r="BU8" i="2"/>
  <c r="BU7" i="2"/>
  <c r="BU6" i="2"/>
  <c r="BU5" i="2"/>
  <c r="BU4" i="2"/>
  <c r="BM368" i="2"/>
  <c r="BW368" i="2" s="1"/>
  <c r="BM367" i="2"/>
  <c r="BW367" i="2" s="1"/>
  <c r="BM366" i="2"/>
  <c r="BM365" i="2"/>
  <c r="BM364" i="2"/>
  <c r="BW364" i="2" s="1"/>
  <c r="BM363" i="2"/>
  <c r="BM362" i="2"/>
  <c r="BW362" i="2" s="1"/>
  <c r="BM361" i="2"/>
  <c r="BW361" i="2" s="1"/>
  <c r="BM360" i="2"/>
  <c r="BW360" i="2" s="1"/>
  <c r="BM359" i="2"/>
  <c r="BM358" i="2"/>
  <c r="BW358" i="2" s="1"/>
  <c r="BM357" i="2"/>
  <c r="BM356" i="2"/>
  <c r="BW356" i="2" s="1"/>
  <c r="BM355" i="2"/>
  <c r="BW355" i="2" s="1"/>
  <c r="BM354" i="2"/>
  <c r="BM353" i="2"/>
  <c r="BW353" i="2" s="1"/>
  <c r="BM352" i="2"/>
  <c r="BW352" i="2" s="1"/>
  <c r="BM351" i="2"/>
  <c r="BM350" i="2"/>
  <c r="BW350" i="2" s="1"/>
  <c r="BM349" i="2"/>
  <c r="BW349" i="2" s="1"/>
  <c r="BM348" i="2"/>
  <c r="BW348" i="2" s="1"/>
  <c r="BM347" i="2"/>
  <c r="BM346" i="2"/>
  <c r="BW346" i="2" s="1"/>
  <c r="BM345" i="2"/>
  <c r="BM344" i="2"/>
  <c r="BW344" i="2" s="1"/>
  <c r="BM343" i="2"/>
  <c r="BW343" i="2" s="1"/>
  <c r="BM342" i="2"/>
  <c r="BM341" i="2"/>
  <c r="BM340" i="2"/>
  <c r="BW340" i="2" s="1"/>
  <c r="BM339" i="2"/>
  <c r="BM338" i="2"/>
  <c r="BW338" i="2" s="1"/>
  <c r="BM337" i="2"/>
  <c r="BW337" i="2" s="1"/>
  <c r="BM336" i="2"/>
  <c r="BW336" i="2" s="1"/>
  <c r="BM335" i="2"/>
  <c r="BM334" i="2"/>
  <c r="BW334" i="2" s="1"/>
  <c r="BM333" i="2"/>
  <c r="BM332" i="2"/>
  <c r="BW332" i="2" s="1"/>
  <c r="BM331" i="2"/>
  <c r="BW331" i="2" s="1"/>
  <c r="BM330" i="2"/>
  <c r="BM329" i="2"/>
  <c r="BM328" i="2"/>
  <c r="BW328" i="2" s="1"/>
  <c r="BM327" i="2"/>
  <c r="BM326" i="2"/>
  <c r="BW326" i="2" s="1"/>
  <c r="BM325" i="2"/>
  <c r="BW325" i="2" s="1"/>
  <c r="BM324" i="2"/>
  <c r="BW324" i="2" s="1"/>
  <c r="BM323" i="2"/>
  <c r="BM322" i="2"/>
  <c r="BW322" i="2" s="1"/>
  <c r="BM321" i="2"/>
  <c r="BM320" i="2"/>
  <c r="BW320" i="2" s="1"/>
  <c r="BM319" i="2"/>
  <c r="BW319" i="2" s="1"/>
  <c r="BM318" i="2"/>
  <c r="BM317" i="2"/>
  <c r="BW317" i="2" s="1"/>
  <c r="BM316" i="2"/>
  <c r="BW316" i="2" s="1"/>
  <c r="BM315" i="2"/>
  <c r="BM314" i="2"/>
  <c r="BW314" i="2" s="1"/>
  <c r="BM313" i="2"/>
  <c r="BW313" i="2" s="1"/>
  <c r="BM312" i="2"/>
  <c r="BW312" i="2" s="1"/>
  <c r="BM311" i="2"/>
  <c r="BM310" i="2"/>
  <c r="BW310" i="2" s="1"/>
  <c r="BM309" i="2"/>
  <c r="BM308" i="2"/>
  <c r="BW308" i="2" s="1"/>
  <c r="BM307" i="2"/>
  <c r="BW307" i="2" s="1"/>
  <c r="BM306" i="2"/>
  <c r="BM305" i="2"/>
  <c r="BW305" i="2" s="1"/>
  <c r="BM304" i="2"/>
  <c r="BW304" i="2" s="1"/>
  <c r="BM303" i="2"/>
  <c r="BM302" i="2"/>
  <c r="BW302" i="2" s="1"/>
  <c r="BM301" i="2"/>
  <c r="BW301" i="2" s="1"/>
  <c r="BM300" i="2"/>
  <c r="BM299" i="2"/>
  <c r="BM298" i="2"/>
  <c r="BW298" i="2" s="1"/>
  <c r="BM297" i="2"/>
  <c r="BW297" i="2" s="1"/>
  <c r="BM296" i="2"/>
  <c r="BW296" i="2" s="1"/>
  <c r="BM295" i="2"/>
  <c r="BW295" i="2" s="1"/>
  <c r="BM294" i="2"/>
  <c r="BM293" i="2"/>
  <c r="BM292" i="2"/>
  <c r="BW292" i="2" s="1"/>
  <c r="BM291" i="2"/>
  <c r="BW291" i="2" s="1"/>
  <c r="BM290" i="2"/>
  <c r="BW290" i="2" s="1"/>
  <c r="BM289" i="2"/>
  <c r="BW289" i="2" s="1"/>
  <c r="BM288" i="2"/>
  <c r="BW288" i="2" s="1"/>
  <c r="BM287" i="2"/>
  <c r="BM286" i="2"/>
  <c r="BW286" i="2" s="1"/>
  <c r="BM285" i="2"/>
  <c r="BW285" i="2" s="1"/>
  <c r="BM284" i="2"/>
  <c r="BW284" i="2" s="1"/>
  <c r="BM283" i="2"/>
  <c r="BW283" i="2" s="1"/>
  <c r="BM282" i="2"/>
  <c r="BM281" i="2"/>
  <c r="BW281" i="2" s="1"/>
  <c r="BM280" i="2"/>
  <c r="BW280" i="2" s="1"/>
  <c r="BM279" i="2"/>
  <c r="BW279" i="2" s="1"/>
  <c r="BM278" i="2"/>
  <c r="BW278" i="2" s="1"/>
  <c r="BM277" i="2"/>
  <c r="BW277" i="2" s="1"/>
  <c r="BM276" i="2"/>
  <c r="BW276" i="2" s="1"/>
  <c r="BM275" i="2"/>
  <c r="BM274" i="2"/>
  <c r="BW274" i="2" s="1"/>
  <c r="BM273" i="2"/>
  <c r="BW273" i="2" s="1"/>
  <c r="BM272" i="2"/>
  <c r="BW272" i="2" s="1"/>
  <c r="BM271" i="2"/>
  <c r="BW271" i="2" s="1"/>
  <c r="BM270" i="2"/>
  <c r="BM269" i="2"/>
  <c r="BW269" i="2" s="1"/>
  <c r="BM268" i="2"/>
  <c r="BW268" i="2" s="1"/>
  <c r="BM267" i="2"/>
  <c r="BW267" i="2" s="1"/>
  <c r="BM266" i="2"/>
  <c r="BW266" i="2" s="1"/>
  <c r="BM265" i="2"/>
  <c r="BW265" i="2" s="1"/>
  <c r="BM264" i="2"/>
  <c r="BW264" i="2" s="1"/>
  <c r="BM263" i="2"/>
  <c r="BM262" i="2"/>
  <c r="BW262" i="2" s="1"/>
  <c r="BM261" i="2"/>
  <c r="BW261" i="2" s="1"/>
  <c r="BM260" i="2"/>
  <c r="BW260" i="2" s="1"/>
  <c r="BM259" i="2"/>
  <c r="BW259" i="2" s="1"/>
  <c r="BM258" i="2"/>
  <c r="BM257" i="2"/>
  <c r="BM256" i="2"/>
  <c r="BW256" i="2" s="1"/>
  <c r="BM255" i="2"/>
  <c r="BW255" i="2" s="1"/>
  <c r="BM254" i="2"/>
  <c r="BW254" i="2" s="1"/>
  <c r="BM253" i="2"/>
  <c r="BW253" i="2" s="1"/>
  <c r="BM252" i="2"/>
  <c r="BW252" i="2" s="1"/>
  <c r="BM251" i="2"/>
  <c r="BM250" i="2"/>
  <c r="BW250" i="2" s="1"/>
  <c r="BM249" i="2"/>
  <c r="BW249" i="2" s="1"/>
  <c r="BM248" i="2"/>
  <c r="BW248" i="2" s="1"/>
  <c r="BM247" i="2"/>
  <c r="BW247" i="2" s="1"/>
  <c r="BM246" i="2"/>
  <c r="BM245" i="2"/>
  <c r="BW245" i="2" s="1"/>
  <c r="BM244" i="2"/>
  <c r="BW244" i="2" s="1"/>
  <c r="BM243" i="2"/>
  <c r="BW243" i="2" s="1"/>
  <c r="BM242" i="2"/>
  <c r="BW242" i="2" s="1"/>
  <c r="BM241" i="2"/>
  <c r="BW241" i="2" s="1"/>
  <c r="BM240" i="2"/>
  <c r="BW240" i="2" s="1"/>
  <c r="BM239" i="2"/>
  <c r="BM238" i="2"/>
  <c r="BW238" i="2" s="1"/>
  <c r="BM237" i="2"/>
  <c r="BW237" i="2" s="1"/>
  <c r="BM236" i="2"/>
  <c r="BM235" i="2"/>
  <c r="BW235" i="2" s="1"/>
  <c r="BM234" i="2"/>
  <c r="BM233" i="2"/>
  <c r="BM232" i="2"/>
  <c r="BM231" i="2"/>
  <c r="BW231" i="2" s="1"/>
  <c r="BM230" i="2"/>
  <c r="BM229" i="2"/>
  <c r="BW229" i="2" s="1"/>
  <c r="BM228" i="2"/>
  <c r="BM227" i="2"/>
  <c r="BM226" i="2"/>
  <c r="BW226" i="2" s="1"/>
  <c r="BM225" i="2"/>
  <c r="BW225" i="2" s="1"/>
  <c r="BM224" i="2"/>
  <c r="BW224" i="2" s="1"/>
  <c r="BM223" i="2"/>
  <c r="BW223" i="2" s="1"/>
  <c r="BM222" i="2"/>
  <c r="BM221" i="2"/>
  <c r="BM220" i="2"/>
  <c r="BM219" i="2"/>
  <c r="BW219" i="2" s="1"/>
  <c r="BM218" i="2"/>
  <c r="BM217" i="2"/>
  <c r="BW217" i="2" s="1"/>
  <c r="BM216" i="2"/>
  <c r="BM215" i="2"/>
  <c r="BW215" i="2" s="1"/>
  <c r="BM214" i="2"/>
  <c r="BW214" i="2" s="1"/>
  <c r="BM213" i="2"/>
  <c r="BW213" i="2" s="1"/>
  <c r="BM212" i="2"/>
  <c r="BW212" i="2" s="1"/>
  <c r="BM211" i="2"/>
  <c r="BW211" i="2" s="1"/>
  <c r="BM210" i="2"/>
  <c r="BM209" i="2"/>
  <c r="BM208" i="2"/>
  <c r="BM207" i="2"/>
  <c r="BW207" i="2" s="1"/>
  <c r="BM206" i="2"/>
  <c r="BM205" i="2"/>
  <c r="BW205" i="2" s="1"/>
  <c r="BM204" i="2"/>
  <c r="BM203" i="2"/>
  <c r="BW203" i="2" s="1"/>
  <c r="BM202" i="2"/>
  <c r="BW202" i="2" s="1"/>
  <c r="BM201" i="2"/>
  <c r="BW201" i="2" s="1"/>
  <c r="BM200" i="2"/>
  <c r="BW200" i="2" s="1"/>
  <c r="BM199" i="2"/>
  <c r="BW199" i="2" s="1"/>
  <c r="BM198" i="2"/>
  <c r="BM197" i="2"/>
  <c r="BM196" i="2"/>
  <c r="BM195" i="2"/>
  <c r="BW195" i="2" s="1"/>
  <c r="BM194" i="2"/>
  <c r="BM193" i="2"/>
  <c r="BW193" i="2" s="1"/>
  <c r="BM192" i="2"/>
  <c r="BM191" i="2"/>
  <c r="BM190" i="2"/>
  <c r="BW190" i="2" s="1"/>
  <c r="BM189" i="2"/>
  <c r="BW189" i="2" s="1"/>
  <c r="BM188" i="2"/>
  <c r="BW188" i="2" s="1"/>
  <c r="BM187" i="2"/>
  <c r="BW187" i="2" s="1"/>
  <c r="BM186" i="2"/>
  <c r="BM185" i="2"/>
  <c r="BM184" i="2"/>
  <c r="BM183" i="2"/>
  <c r="BW183" i="2" s="1"/>
  <c r="BM182" i="2"/>
  <c r="BM181" i="2"/>
  <c r="BW181" i="2" s="1"/>
  <c r="BM180" i="2"/>
  <c r="BM179" i="2"/>
  <c r="BM178" i="2"/>
  <c r="BW178" i="2" s="1"/>
  <c r="BM177" i="2"/>
  <c r="BW177" i="2" s="1"/>
  <c r="BM176" i="2"/>
  <c r="BW176" i="2" s="1"/>
  <c r="BM175" i="2"/>
  <c r="BW175" i="2" s="1"/>
  <c r="BM174" i="2"/>
  <c r="BM173" i="2"/>
  <c r="BM172" i="2"/>
  <c r="BM171" i="2"/>
  <c r="BW171" i="2" s="1"/>
  <c r="BM170" i="2"/>
  <c r="BM169" i="2"/>
  <c r="BW169" i="2" s="1"/>
  <c r="BM168" i="2"/>
  <c r="BM167" i="2"/>
  <c r="BM166" i="2"/>
  <c r="BW166" i="2" s="1"/>
  <c r="BM165" i="2"/>
  <c r="BW165" i="2" s="1"/>
  <c r="BM164" i="2"/>
  <c r="BW164" i="2" s="1"/>
  <c r="BM163" i="2"/>
  <c r="BW163" i="2" s="1"/>
  <c r="BM162" i="2"/>
  <c r="BM161" i="2"/>
  <c r="BM160" i="2"/>
  <c r="BM159" i="2"/>
  <c r="BW159" i="2" s="1"/>
  <c r="BM158" i="2"/>
  <c r="BM157" i="2"/>
  <c r="BW157" i="2" s="1"/>
  <c r="BM156" i="2"/>
  <c r="BM155" i="2"/>
  <c r="BM154" i="2"/>
  <c r="BW154" i="2" s="1"/>
  <c r="BM153" i="2"/>
  <c r="BW153" i="2" s="1"/>
  <c r="BM152" i="2"/>
  <c r="BW152" i="2" s="1"/>
  <c r="BM151" i="2"/>
  <c r="BW151" i="2" s="1"/>
  <c r="BM150" i="2"/>
  <c r="BM149" i="2"/>
  <c r="BM148" i="2"/>
  <c r="BM147" i="2"/>
  <c r="BW147" i="2" s="1"/>
  <c r="BM146" i="2"/>
  <c r="BM145" i="2"/>
  <c r="BW145" i="2" s="1"/>
  <c r="BM144" i="2"/>
  <c r="BM143" i="2"/>
  <c r="BM142" i="2"/>
  <c r="BW142" i="2" s="1"/>
  <c r="BM141" i="2"/>
  <c r="BW141" i="2" s="1"/>
  <c r="BM140" i="2"/>
  <c r="BW140" i="2" s="1"/>
  <c r="BM139" i="2"/>
  <c r="BW139" i="2" s="1"/>
  <c r="BM138" i="2"/>
  <c r="BM137" i="2"/>
  <c r="BM136" i="2"/>
  <c r="BM135" i="2"/>
  <c r="BW135" i="2" s="1"/>
  <c r="BM134" i="2"/>
  <c r="BM133" i="2"/>
  <c r="BW133" i="2" s="1"/>
  <c r="BM132" i="2"/>
  <c r="BM131" i="2"/>
  <c r="BM130" i="2"/>
  <c r="BW130" i="2" s="1"/>
  <c r="BM129" i="2"/>
  <c r="BW129" i="2" s="1"/>
  <c r="BM128" i="2"/>
  <c r="BW128" i="2" s="1"/>
  <c r="BM127" i="2"/>
  <c r="BW127" i="2" s="1"/>
  <c r="BM126" i="2"/>
  <c r="BM125" i="2"/>
  <c r="BM124" i="2"/>
  <c r="BM123" i="2"/>
  <c r="BW123" i="2" s="1"/>
  <c r="BM122" i="2"/>
  <c r="BM121" i="2"/>
  <c r="BW121" i="2" s="1"/>
  <c r="BM120" i="2"/>
  <c r="BM119" i="2"/>
  <c r="BM118" i="2"/>
  <c r="BW118" i="2" s="1"/>
  <c r="BM117" i="2"/>
  <c r="BW117" i="2" s="1"/>
  <c r="BM116" i="2"/>
  <c r="BW116" i="2" s="1"/>
  <c r="BM115" i="2"/>
  <c r="BW115" i="2" s="1"/>
  <c r="BM114" i="2"/>
  <c r="BM113" i="2"/>
  <c r="BM112" i="2"/>
  <c r="BM111" i="2"/>
  <c r="BW111" i="2" s="1"/>
  <c r="BM110" i="2"/>
  <c r="BM109" i="2"/>
  <c r="BW109" i="2" s="1"/>
  <c r="BM108" i="2"/>
  <c r="BM107" i="2"/>
  <c r="BM106" i="2"/>
  <c r="BW106" i="2" s="1"/>
  <c r="BM105" i="2"/>
  <c r="BW105" i="2" s="1"/>
  <c r="BM104" i="2"/>
  <c r="BW104" i="2" s="1"/>
  <c r="BM103" i="2"/>
  <c r="BW103" i="2" s="1"/>
  <c r="BM102" i="2"/>
  <c r="BM101" i="2"/>
  <c r="BM100" i="2"/>
  <c r="BM99" i="2"/>
  <c r="BW99" i="2" s="1"/>
  <c r="BM98" i="2"/>
  <c r="BM97" i="2"/>
  <c r="BW97" i="2" s="1"/>
  <c r="BM96" i="2"/>
  <c r="BM95" i="2"/>
  <c r="BM94" i="2"/>
  <c r="BW94" i="2" s="1"/>
  <c r="BM93" i="2"/>
  <c r="BW93" i="2" s="1"/>
  <c r="BM92" i="2"/>
  <c r="BW92" i="2" s="1"/>
  <c r="BM91" i="2"/>
  <c r="BW91" i="2" s="1"/>
  <c r="BM90" i="2"/>
  <c r="BM89" i="2"/>
  <c r="BM88" i="2"/>
  <c r="BM87" i="2"/>
  <c r="BW87" i="2" s="1"/>
  <c r="BM86" i="2"/>
  <c r="BM85" i="2"/>
  <c r="BW85" i="2" s="1"/>
  <c r="BM84" i="2"/>
  <c r="BM83" i="2"/>
  <c r="BM82" i="2"/>
  <c r="BW82" i="2" s="1"/>
  <c r="BM81" i="2"/>
  <c r="BW81" i="2" s="1"/>
  <c r="BM80" i="2"/>
  <c r="BW80" i="2" s="1"/>
  <c r="BM79" i="2"/>
  <c r="BW79" i="2" s="1"/>
  <c r="BM78" i="2"/>
  <c r="BM77" i="2"/>
  <c r="BM76" i="2"/>
  <c r="BM75" i="2"/>
  <c r="BW75" i="2" s="1"/>
  <c r="BM74" i="2"/>
  <c r="BM73" i="2"/>
  <c r="BW73" i="2" s="1"/>
  <c r="BM72" i="2"/>
  <c r="BM71" i="2"/>
  <c r="BM70" i="2"/>
  <c r="BM69" i="2"/>
  <c r="BW69" i="2" s="1"/>
  <c r="BM68" i="2"/>
  <c r="BW68" i="2" s="1"/>
  <c r="BM67" i="2"/>
  <c r="BW67" i="2" s="1"/>
  <c r="BM66" i="2"/>
  <c r="BM65" i="2"/>
  <c r="BW65" i="2" s="1"/>
  <c r="BM64" i="2"/>
  <c r="BM63" i="2"/>
  <c r="BW63" i="2" s="1"/>
  <c r="BM62" i="2"/>
  <c r="BW62" i="2" s="1"/>
  <c r="BM61" i="2"/>
  <c r="BW61" i="2" s="1"/>
  <c r="BM60" i="2"/>
  <c r="BW60" i="2" s="1"/>
  <c r="BM59" i="2"/>
  <c r="BM58" i="2"/>
  <c r="BM57" i="2"/>
  <c r="BW57" i="2" s="1"/>
  <c r="BM56" i="2"/>
  <c r="BW56" i="2" s="1"/>
  <c r="BM55" i="2"/>
  <c r="BW55" i="2" s="1"/>
  <c r="BM54" i="2"/>
  <c r="BM53" i="2"/>
  <c r="BW53" i="2" s="1"/>
  <c r="BM52" i="2"/>
  <c r="BM51" i="2"/>
  <c r="BW51" i="2" s="1"/>
  <c r="BM50" i="2"/>
  <c r="BW50" i="2" s="1"/>
  <c r="BM49" i="2"/>
  <c r="BW49" i="2" s="1"/>
  <c r="BM48" i="2"/>
  <c r="BW48" i="2" s="1"/>
  <c r="BM47" i="2"/>
  <c r="BM46" i="2"/>
  <c r="BM45" i="2"/>
  <c r="BW45" i="2" s="1"/>
  <c r="BM44" i="2"/>
  <c r="BW44" i="2" s="1"/>
  <c r="BM43" i="2"/>
  <c r="BW43" i="2" s="1"/>
  <c r="BM42" i="2"/>
  <c r="BM41" i="2"/>
  <c r="BW41" i="2" s="1"/>
  <c r="BM40" i="2"/>
  <c r="BM39" i="2"/>
  <c r="BM38" i="2"/>
  <c r="BM37" i="2"/>
  <c r="BW37" i="2" s="1"/>
  <c r="BM36" i="2"/>
  <c r="BM35" i="2"/>
  <c r="BW35" i="2" s="1"/>
  <c r="BM34" i="2"/>
  <c r="BM33" i="2"/>
  <c r="BM32" i="2"/>
  <c r="BW32" i="2" s="1"/>
  <c r="BM31" i="2"/>
  <c r="BW31" i="2" s="1"/>
  <c r="BM30" i="2"/>
  <c r="BW30" i="2" s="1"/>
  <c r="BM29" i="2"/>
  <c r="BW29" i="2" s="1"/>
  <c r="BM28" i="2"/>
  <c r="BM27" i="2"/>
  <c r="BM26" i="2"/>
  <c r="BM25" i="2"/>
  <c r="BW25" i="2" s="1"/>
  <c r="BM24" i="2"/>
  <c r="BM23" i="2"/>
  <c r="BW23" i="2" s="1"/>
  <c r="BM22" i="2"/>
  <c r="BW22" i="2" s="1"/>
  <c r="BM21" i="2"/>
  <c r="BM20" i="2"/>
  <c r="BW20" i="2" s="1"/>
  <c r="BM19" i="2"/>
  <c r="BW19" i="2" s="1"/>
  <c r="BM18" i="2"/>
  <c r="BW18" i="2" s="1"/>
  <c r="BM17" i="2"/>
  <c r="BW17" i="2" s="1"/>
  <c r="BM16" i="2"/>
  <c r="BM15" i="2"/>
  <c r="BM14" i="2"/>
  <c r="BM13" i="2"/>
  <c r="BW13" i="2" s="1"/>
  <c r="BM12" i="2"/>
  <c r="BM11" i="2"/>
  <c r="BW11" i="2" s="1"/>
  <c r="BM10" i="2"/>
  <c r="BW10" i="2" s="1"/>
  <c r="BM9" i="2"/>
  <c r="BM8" i="2"/>
  <c r="BW8" i="2" s="1"/>
  <c r="BM7" i="2"/>
  <c r="BW7" i="2" s="1"/>
  <c r="BM6" i="2"/>
  <c r="BW6" i="2" s="1"/>
  <c r="BM5" i="2"/>
  <c r="BW5" i="2" s="1"/>
  <c r="BM4" i="2"/>
  <c r="BM3" i="2"/>
  <c r="BW14" i="4" l="1"/>
  <c r="BW26" i="4"/>
  <c r="BW38" i="4"/>
  <c r="BW50" i="4"/>
  <c r="BW62" i="4"/>
  <c r="BW74" i="4"/>
  <c r="BW8" i="4"/>
  <c r="BW9" i="4"/>
  <c r="BW21" i="4"/>
  <c r="BW33" i="4"/>
  <c r="BW45" i="4"/>
  <c r="BW57" i="4"/>
  <c r="BW69" i="4"/>
  <c r="BW81" i="4"/>
  <c r="BW22" i="4"/>
  <c r="BW34" i="4"/>
  <c r="BW46" i="4"/>
  <c r="BW58" i="4"/>
  <c r="BW70" i="4"/>
  <c r="BW82" i="4"/>
  <c r="BW11" i="4"/>
  <c r="BW23" i="4"/>
  <c r="BW35" i="4"/>
  <c r="BW47" i="4"/>
  <c r="BW59" i="4"/>
  <c r="BW71" i="4"/>
  <c r="BW83" i="4"/>
  <c r="BW12" i="4"/>
  <c r="BW7" i="4"/>
  <c r="BW20" i="4"/>
  <c r="BW32" i="4"/>
  <c r="BW44" i="4"/>
  <c r="BW56" i="4"/>
  <c r="BW68" i="4"/>
  <c r="BW80" i="4"/>
  <c r="BW309" i="2"/>
  <c r="BW321" i="2"/>
  <c r="BW333" i="2"/>
  <c r="BW345" i="2"/>
  <c r="BW357" i="2"/>
  <c r="BW15" i="2"/>
  <c r="BW27" i="2"/>
  <c r="BW39" i="2"/>
  <c r="BW303" i="2"/>
  <c r="BW315" i="2"/>
  <c r="BW327" i="2"/>
  <c r="BW339" i="2"/>
  <c r="BW351" i="2"/>
  <c r="BW363" i="2"/>
  <c r="BW77" i="2"/>
  <c r="BW113" i="2"/>
  <c r="BW137" i="2"/>
  <c r="BW149" i="2"/>
  <c r="BW173" i="2"/>
  <c r="BW197" i="2"/>
  <c r="BW209" i="2"/>
  <c r="BW221" i="2"/>
  <c r="BW233" i="2"/>
  <c r="BW89" i="2"/>
  <c r="BW125" i="2"/>
  <c r="BW161" i="2"/>
  <c r="BW101" i="2"/>
  <c r="BW185" i="2"/>
  <c r="BW47" i="2"/>
  <c r="BW239" i="2"/>
  <c r="BW251" i="2"/>
  <c r="BW263" i="2"/>
  <c r="BW275" i="2"/>
  <c r="BW287" i="2"/>
  <c r="BW299" i="2"/>
  <c r="BW311" i="2"/>
  <c r="BW323" i="2"/>
  <c r="BW335" i="2"/>
  <c r="BW347" i="2"/>
  <c r="BW359" i="2"/>
  <c r="BW34" i="2"/>
  <c r="BW59" i="2"/>
  <c r="BW12" i="2"/>
  <c r="BW24" i="2"/>
  <c r="BW36" i="2"/>
  <c r="BW72" i="2"/>
  <c r="BW84" i="2"/>
  <c r="BW96" i="2"/>
  <c r="BW120" i="2"/>
  <c r="BW132" i="2"/>
  <c r="BW144" i="2"/>
  <c r="BW156" i="2"/>
  <c r="BW168" i="2"/>
  <c r="BW180" i="2"/>
  <c r="BW192" i="2"/>
  <c r="BW204" i="2"/>
  <c r="BW216" i="2"/>
  <c r="BW228" i="2"/>
  <c r="BW14" i="2"/>
  <c r="BW26" i="2"/>
  <c r="BW38" i="2"/>
  <c r="BW74" i="2"/>
  <c r="BW86" i="2"/>
  <c r="BW98" i="2"/>
  <c r="BW110" i="2"/>
  <c r="BW122" i="2"/>
  <c r="BW134" i="2"/>
  <c r="BW146" i="2"/>
  <c r="BW158" i="2"/>
  <c r="BW170" i="2"/>
  <c r="BW182" i="2"/>
  <c r="BW206" i="2"/>
  <c r="BW218" i="2"/>
  <c r="BW230" i="2"/>
  <c r="BW227" i="2"/>
  <c r="BW300" i="2"/>
  <c r="BW4" i="2"/>
  <c r="BW16" i="2"/>
  <c r="BW28" i="2"/>
  <c r="BW40" i="2"/>
  <c r="BW52" i="2"/>
  <c r="BW64" i="2"/>
  <c r="BW76" i="2"/>
  <c r="BW88" i="2"/>
  <c r="BW100" i="2"/>
  <c r="BW112" i="2"/>
  <c r="BW124" i="2"/>
  <c r="BW136" i="2"/>
  <c r="BW148" i="2"/>
  <c r="BW160" i="2"/>
  <c r="BW172" i="2"/>
  <c r="BW184" i="2"/>
  <c r="BW196" i="2"/>
  <c r="BW208" i="2"/>
  <c r="BW220" i="2"/>
  <c r="BW232" i="2"/>
  <c r="BW257" i="2"/>
  <c r="BW293" i="2"/>
  <c r="BW329" i="2"/>
  <c r="BW341" i="2"/>
  <c r="BW365" i="2"/>
  <c r="BW54" i="2"/>
  <c r="BW66" i="2"/>
  <c r="BW78" i="2"/>
  <c r="BW90" i="2"/>
  <c r="BW102" i="2"/>
  <c r="BW114" i="2"/>
  <c r="BW126" i="2"/>
  <c r="BW138" i="2"/>
  <c r="BW150" i="2"/>
  <c r="BW162" i="2"/>
  <c r="BW174" i="2"/>
  <c r="BW186" i="2"/>
  <c r="BW198" i="2"/>
  <c r="BW210" i="2"/>
  <c r="BW222" i="2"/>
  <c r="BW234" i="2"/>
  <c r="BW246" i="2"/>
  <c r="BW258" i="2"/>
  <c r="BW270" i="2"/>
  <c r="BW282" i="2"/>
  <c r="BW294" i="2"/>
  <c r="BW306" i="2"/>
  <c r="BW318" i="2"/>
  <c r="BW330" i="2"/>
  <c r="BW342" i="2"/>
  <c r="BW354" i="2"/>
  <c r="BW366" i="2"/>
  <c r="BW194" i="2"/>
  <c r="BW9" i="2"/>
  <c r="BW21" i="2"/>
  <c r="BW33" i="2"/>
  <c r="BW46" i="2"/>
  <c r="BW58" i="2"/>
  <c r="BW70" i="2"/>
  <c r="BW83" i="2"/>
  <c r="BW95" i="2"/>
  <c r="BW107" i="2"/>
  <c r="BW119" i="2"/>
  <c r="BW131" i="2"/>
  <c r="BW143" i="2"/>
  <c r="BW155" i="2"/>
  <c r="BW167" i="2"/>
  <c r="BW179" i="2"/>
  <c r="BW191" i="2"/>
  <c r="BW4" i="4"/>
  <c r="BW5" i="4"/>
  <c r="BW17" i="4"/>
  <c r="BW29" i="4"/>
  <c r="BW41" i="4"/>
  <c r="BW53" i="4"/>
  <c r="BW65" i="4"/>
  <c r="BW77" i="4"/>
  <c r="BW89" i="4"/>
  <c r="BW18" i="4"/>
  <c r="BW30" i="4"/>
  <c r="BW42" i="4"/>
  <c r="BW54" i="4"/>
  <c r="BW66" i="4"/>
  <c r="BW78" i="4"/>
  <c r="BW90" i="4"/>
  <c r="BW108" i="2"/>
  <c r="BW25" i="4"/>
  <c r="EN396" i="1"/>
  <c r="EL396" i="1"/>
  <c r="EK396" i="1"/>
  <c r="EJ396" i="1"/>
  <c r="EI396" i="1"/>
  <c r="AU396" i="1" s="1"/>
  <c r="EH396" i="1"/>
  <c r="EE396" i="1"/>
  <c r="DD396" i="1"/>
  <c r="BR396" i="1"/>
  <c r="BK396" i="1"/>
  <c r="BS396" i="1" s="1"/>
  <c r="AI396" i="1"/>
  <c r="V396" i="1"/>
  <c r="Q396" i="1"/>
  <c r="P396" i="1"/>
  <c r="EN395" i="1"/>
  <c r="EL395" i="1"/>
  <c r="EK395" i="1"/>
  <c r="EJ395" i="1"/>
  <c r="EI395" i="1"/>
  <c r="EH395" i="1"/>
  <c r="AU395" i="1" s="1"/>
  <c r="EE395" i="1"/>
  <c r="DD395" i="1"/>
  <c r="BR395" i="1"/>
  <c r="BK395" i="1"/>
  <c r="BS395" i="1" s="1"/>
  <c r="AI395" i="1"/>
  <c r="V395" i="1"/>
  <c r="Q395" i="1"/>
  <c r="P395" i="1"/>
  <c r="EN394" i="1"/>
  <c r="EL394" i="1"/>
  <c r="EK394" i="1"/>
  <c r="EJ394" i="1"/>
  <c r="EI394" i="1"/>
  <c r="EH394" i="1"/>
  <c r="EE394" i="1"/>
  <c r="BR394" i="1"/>
  <c r="BS394" i="1" s="1"/>
  <c r="BK394" i="1"/>
  <c r="AI394" i="1"/>
  <c r="V394" i="1"/>
  <c r="Q394" i="1"/>
  <c r="P394" i="1"/>
  <c r="EN393" i="1"/>
  <c r="EL393" i="1"/>
  <c r="EK393" i="1"/>
  <c r="EJ393" i="1"/>
  <c r="EI393" i="1"/>
  <c r="EH393" i="1"/>
  <c r="AS393" i="1" s="1"/>
  <c r="EE393" i="1"/>
  <c r="DD393" i="1"/>
  <c r="BS393" i="1"/>
  <c r="BR393" i="1"/>
  <c r="BK393" i="1"/>
  <c r="AI393" i="1"/>
  <c r="V393" i="1"/>
  <c r="Q393" i="1"/>
  <c r="P393" i="1"/>
  <c r="EN392" i="1"/>
  <c r="EL392" i="1"/>
  <c r="EK392" i="1"/>
  <c r="EJ392" i="1"/>
  <c r="EI392" i="1"/>
  <c r="EH392" i="1"/>
  <c r="EE392" i="1"/>
  <c r="DD392" i="1"/>
  <c r="BR392" i="1"/>
  <c r="BK392" i="1"/>
  <c r="AI392" i="1"/>
  <c r="V392" i="1"/>
  <c r="Q392" i="1"/>
  <c r="P392" i="1"/>
  <c r="EN391" i="1"/>
  <c r="EL391" i="1"/>
  <c r="EK391" i="1"/>
  <c r="EJ391" i="1"/>
  <c r="EI391" i="1"/>
  <c r="AS391" i="1" s="1"/>
  <c r="EH391" i="1"/>
  <c r="EE391" i="1"/>
  <c r="BR391" i="1"/>
  <c r="BK391" i="1"/>
  <c r="BS391" i="1" s="1"/>
  <c r="AI391" i="1"/>
  <c r="V391" i="1"/>
  <c r="Q391" i="1"/>
  <c r="P391" i="1"/>
  <c r="EN390" i="1"/>
  <c r="EL390" i="1"/>
  <c r="EK390" i="1"/>
  <c r="EJ390" i="1"/>
  <c r="AS390" i="1" s="1"/>
  <c r="EI390" i="1"/>
  <c r="EH390" i="1"/>
  <c r="EE390" i="1"/>
  <c r="BR390" i="1"/>
  <c r="BK390" i="1"/>
  <c r="BS390" i="1" s="1"/>
  <c r="AI390" i="1"/>
  <c r="V390" i="1"/>
  <c r="Q390" i="1"/>
  <c r="P390" i="1"/>
  <c r="EN389" i="1"/>
  <c r="EL389" i="1"/>
  <c r="EK389" i="1"/>
  <c r="EJ389" i="1"/>
  <c r="EI389" i="1"/>
  <c r="EH389" i="1"/>
  <c r="EE389" i="1"/>
  <c r="DD389" i="1"/>
  <c r="BR389" i="1"/>
  <c r="BK389" i="1"/>
  <c r="BS389" i="1" s="1"/>
  <c r="AI389" i="1"/>
  <c r="V389" i="1"/>
  <c r="Q389" i="1"/>
  <c r="P389" i="1"/>
  <c r="EN388" i="1"/>
  <c r="EL388" i="1"/>
  <c r="EK388" i="1"/>
  <c r="EJ388" i="1"/>
  <c r="EI388" i="1"/>
  <c r="EH388" i="1"/>
  <c r="EE388" i="1"/>
  <c r="DD388" i="1"/>
  <c r="BR388" i="1"/>
  <c r="BK388" i="1"/>
  <c r="AI388" i="1"/>
  <c r="V388" i="1"/>
  <c r="Q388" i="1"/>
  <c r="P388" i="1"/>
  <c r="EN387" i="1"/>
  <c r="EL387" i="1"/>
  <c r="EK387" i="1"/>
  <c r="EJ387" i="1"/>
  <c r="EI387" i="1"/>
  <c r="EH387" i="1"/>
  <c r="EE387" i="1"/>
  <c r="DD387" i="1"/>
  <c r="BR387" i="1"/>
  <c r="BK387" i="1"/>
  <c r="AI387" i="1"/>
  <c r="V387" i="1"/>
  <c r="Q387" i="1"/>
  <c r="P387" i="1"/>
  <c r="EN386" i="1"/>
  <c r="EL386" i="1"/>
  <c r="EK386" i="1"/>
  <c r="EJ386" i="1"/>
  <c r="EI386" i="1"/>
  <c r="AS386" i="1" s="1"/>
  <c r="EH386" i="1"/>
  <c r="EE386" i="1"/>
  <c r="DD386" i="1"/>
  <c r="BR386" i="1"/>
  <c r="BK386" i="1"/>
  <c r="AI386" i="1"/>
  <c r="V386" i="1"/>
  <c r="Q386" i="1"/>
  <c r="P386" i="1"/>
  <c r="EN385" i="1"/>
  <c r="EL385" i="1"/>
  <c r="EK385" i="1"/>
  <c r="EJ385" i="1"/>
  <c r="EI385" i="1"/>
  <c r="AS385" i="1" s="1"/>
  <c r="EH385" i="1"/>
  <c r="EE385" i="1"/>
  <c r="BR385" i="1"/>
  <c r="BS385" i="1" s="1"/>
  <c r="BK385" i="1"/>
  <c r="AI385" i="1"/>
  <c r="V385" i="1"/>
  <c r="Q385" i="1"/>
  <c r="P385" i="1"/>
  <c r="EN384" i="1"/>
  <c r="EL384" i="1"/>
  <c r="EK384" i="1"/>
  <c r="AU384" i="1" s="1"/>
  <c r="EJ384" i="1"/>
  <c r="EI384" i="1"/>
  <c r="EH384" i="1"/>
  <c r="EE384" i="1"/>
  <c r="BR384" i="1"/>
  <c r="BK384" i="1"/>
  <c r="AI384" i="1"/>
  <c r="V384" i="1"/>
  <c r="Q384" i="1"/>
  <c r="P384" i="1"/>
  <c r="EN383" i="1"/>
  <c r="EL383" i="1"/>
  <c r="EK383" i="1"/>
  <c r="AU383" i="1" s="1"/>
  <c r="EJ383" i="1"/>
  <c r="EI383" i="1"/>
  <c r="EH383" i="1"/>
  <c r="EE383" i="1"/>
  <c r="BR383" i="1"/>
  <c r="BS383" i="1" s="1"/>
  <c r="BK383" i="1"/>
  <c r="AI383" i="1"/>
  <c r="V383" i="1"/>
  <c r="Q383" i="1"/>
  <c r="P383" i="1"/>
  <c r="EN382" i="1"/>
  <c r="EL382" i="1"/>
  <c r="EK382" i="1"/>
  <c r="EJ382" i="1"/>
  <c r="EI382" i="1"/>
  <c r="EH382" i="1"/>
  <c r="EE382" i="1"/>
  <c r="BR382" i="1"/>
  <c r="BK382" i="1"/>
  <c r="AU382" i="1"/>
  <c r="AI382" i="1"/>
  <c r="V382" i="1"/>
  <c r="Q382" i="1"/>
  <c r="P382" i="1"/>
  <c r="EN381" i="1"/>
  <c r="EL381" i="1"/>
  <c r="EK381" i="1"/>
  <c r="EJ381" i="1"/>
  <c r="EI381" i="1"/>
  <c r="EH381" i="1"/>
  <c r="EE381" i="1"/>
  <c r="BR381" i="1"/>
  <c r="BS381" i="1" s="1"/>
  <c r="BK381" i="1"/>
  <c r="AU381" i="1"/>
  <c r="AI381" i="1"/>
  <c r="V381" i="1"/>
  <c r="Q381" i="1"/>
  <c r="P381" i="1"/>
  <c r="EN380" i="1"/>
  <c r="EL380" i="1"/>
  <c r="EK380" i="1"/>
  <c r="EJ380" i="1"/>
  <c r="EI380" i="1"/>
  <c r="EH380" i="1"/>
  <c r="EE380" i="1"/>
  <c r="DD380" i="1"/>
  <c r="BR380" i="1"/>
  <c r="BK380" i="1"/>
  <c r="AI380" i="1"/>
  <c r="V380" i="1"/>
  <c r="Q380" i="1"/>
  <c r="P380" i="1"/>
  <c r="EN379" i="1"/>
  <c r="EL379" i="1"/>
  <c r="EK379" i="1"/>
  <c r="EJ379" i="1"/>
  <c r="EI379" i="1"/>
  <c r="EH379" i="1"/>
  <c r="AS379" i="1" s="1"/>
  <c r="EE379" i="1"/>
  <c r="DD379" i="1"/>
  <c r="BR379" i="1"/>
  <c r="BK379" i="1"/>
  <c r="AI379" i="1"/>
  <c r="V379" i="1"/>
  <c r="Q379" i="1"/>
  <c r="P379" i="1"/>
  <c r="EN378" i="1"/>
  <c r="EL378" i="1"/>
  <c r="EK378" i="1"/>
  <c r="EJ378" i="1"/>
  <c r="EI378" i="1"/>
  <c r="EH378" i="1"/>
  <c r="EE378" i="1"/>
  <c r="DD378" i="1"/>
  <c r="BR378" i="1"/>
  <c r="BK378" i="1"/>
  <c r="AI378" i="1"/>
  <c r="V378" i="1"/>
  <c r="Q378" i="1"/>
  <c r="P378" i="1"/>
  <c r="EN377" i="1"/>
  <c r="EL377" i="1"/>
  <c r="EK377" i="1"/>
  <c r="EJ377" i="1"/>
  <c r="EI377" i="1"/>
  <c r="EH377" i="1"/>
  <c r="EE377" i="1"/>
  <c r="BR377" i="1"/>
  <c r="BK377" i="1"/>
  <c r="AI377" i="1"/>
  <c r="V377" i="1"/>
  <c r="Q377" i="1"/>
  <c r="P377" i="1"/>
  <c r="EN376" i="1"/>
  <c r="EL376" i="1"/>
  <c r="EK376" i="1"/>
  <c r="EJ376" i="1"/>
  <c r="EI376" i="1"/>
  <c r="EH376" i="1"/>
  <c r="EE376" i="1"/>
  <c r="DD376" i="1"/>
  <c r="BR376" i="1"/>
  <c r="BK376" i="1"/>
  <c r="BS376" i="1" s="1"/>
  <c r="AI376" i="1"/>
  <c r="V376" i="1"/>
  <c r="Q376" i="1"/>
  <c r="P376" i="1"/>
  <c r="EN375" i="1"/>
  <c r="EL375" i="1"/>
  <c r="EK375" i="1"/>
  <c r="EJ375" i="1"/>
  <c r="EI375" i="1"/>
  <c r="AU375" i="1" s="1"/>
  <c r="EH375" i="1"/>
  <c r="EE375" i="1"/>
  <c r="DD375" i="1"/>
  <c r="BR375" i="1"/>
  <c r="BK375" i="1"/>
  <c r="AI375" i="1"/>
  <c r="V375" i="1"/>
  <c r="Q375" i="1"/>
  <c r="P375" i="1"/>
  <c r="EN374" i="1"/>
  <c r="EL374" i="1"/>
  <c r="EK374" i="1"/>
  <c r="EJ374" i="1"/>
  <c r="EI374" i="1"/>
  <c r="EH374" i="1"/>
  <c r="EE374" i="1"/>
  <c r="BR374" i="1"/>
  <c r="BK374" i="1"/>
  <c r="AU374" i="1"/>
  <c r="AI374" i="1"/>
  <c r="V374" i="1"/>
  <c r="Q374" i="1"/>
  <c r="P374" i="1"/>
  <c r="EN373" i="1"/>
  <c r="EL373" i="1"/>
  <c r="EK373" i="1"/>
  <c r="EJ373" i="1"/>
  <c r="EI373" i="1"/>
  <c r="AU373" i="1" s="1"/>
  <c r="EH373" i="1"/>
  <c r="EE373" i="1"/>
  <c r="BR373" i="1"/>
  <c r="BK373" i="1"/>
  <c r="AI373" i="1"/>
  <c r="V373" i="1"/>
  <c r="Q373" i="1"/>
  <c r="P373" i="1"/>
  <c r="EN372" i="1"/>
  <c r="EL372" i="1"/>
  <c r="EK372" i="1"/>
  <c r="EJ372" i="1"/>
  <c r="EI372" i="1"/>
  <c r="EH372" i="1"/>
  <c r="EE372" i="1"/>
  <c r="BR372" i="1"/>
  <c r="BK372" i="1"/>
  <c r="BS372" i="1" s="1"/>
  <c r="AI372" i="1"/>
  <c r="V372" i="1"/>
  <c r="Q372" i="1"/>
  <c r="P372" i="1"/>
  <c r="EN371" i="1"/>
  <c r="EL371" i="1"/>
  <c r="EK371" i="1"/>
  <c r="EJ371" i="1"/>
  <c r="EI371" i="1"/>
  <c r="AU371" i="1" s="1"/>
  <c r="EH371" i="1"/>
  <c r="EE371" i="1"/>
  <c r="BR371" i="1"/>
  <c r="BK371" i="1"/>
  <c r="AI371" i="1"/>
  <c r="V371" i="1"/>
  <c r="Q371" i="1"/>
  <c r="P371" i="1"/>
  <c r="EN370" i="1"/>
  <c r="EL370" i="1"/>
  <c r="EK370" i="1"/>
  <c r="EJ370" i="1"/>
  <c r="EI370" i="1"/>
  <c r="AU370" i="1" s="1"/>
  <c r="EH370" i="1"/>
  <c r="EE370" i="1"/>
  <c r="BR370" i="1"/>
  <c r="BK370" i="1"/>
  <c r="AI370" i="1"/>
  <c r="V370" i="1"/>
  <c r="Q370" i="1"/>
  <c r="P370" i="1"/>
  <c r="EN369" i="1"/>
  <c r="EL369" i="1"/>
  <c r="EK369" i="1"/>
  <c r="EJ369" i="1"/>
  <c r="EI369" i="1"/>
  <c r="EH369" i="1"/>
  <c r="EE369" i="1"/>
  <c r="BR369" i="1"/>
  <c r="BK369" i="1"/>
  <c r="AU369" i="1"/>
  <c r="AI369" i="1"/>
  <c r="V369" i="1"/>
  <c r="Q369" i="1"/>
  <c r="P369" i="1"/>
  <c r="EN368" i="1"/>
  <c r="EL368" i="1"/>
  <c r="EK368" i="1"/>
  <c r="EJ368" i="1"/>
  <c r="EI368" i="1"/>
  <c r="EH368" i="1"/>
  <c r="EE368" i="1"/>
  <c r="DD368" i="1"/>
  <c r="BR368" i="1"/>
  <c r="BK368" i="1"/>
  <c r="AI368" i="1"/>
  <c r="V368" i="1"/>
  <c r="Q368" i="1"/>
  <c r="P368" i="1"/>
  <c r="EN367" i="1"/>
  <c r="EL367" i="1"/>
  <c r="EK367" i="1"/>
  <c r="EJ367" i="1"/>
  <c r="EI367" i="1"/>
  <c r="EH367" i="1"/>
  <c r="EE367" i="1"/>
  <c r="DD367" i="1"/>
  <c r="BR367" i="1"/>
  <c r="BK367" i="1"/>
  <c r="AI367" i="1"/>
  <c r="V367" i="1"/>
  <c r="Q367" i="1"/>
  <c r="P367" i="1"/>
  <c r="EN366" i="1"/>
  <c r="EL366" i="1"/>
  <c r="EK366" i="1"/>
  <c r="EJ366" i="1"/>
  <c r="EI366" i="1"/>
  <c r="EH366" i="1"/>
  <c r="EE366" i="1"/>
  <c r="BR366" i="1"/>
  <c r="BK366" i="1"/>
  <c r="AI366" i="1"/>
  <c r="V366" i="1"/>
  <c r="Q366" i="1"/>
  <c r="P366" i="1"/>
  <c r="EN365" i="1"/>
  <c r="EL365" i="1"/>
  <c r="EK365" i="1"/>
  <c r="EJ365" i="1"/>
  <c r="EI365" i="1"/>
  <c r="AS365" i="1" s="1"/>
  <c r="EH365" i="1"/>
  <c r="EE365" i="1"/>
  <c r="DD365" i="1"/>
  <c r="BR365" i="1"/>
  <c r="BK365" i="1"/>
  <c r="BS365" i="1" s="1"/>
  <c r="AI365" i="1"/>
  <c r="V365" i="1"/>
  <c r="Q365" i="1"/>
  <c r="P365" i="1"/>
  <c r="EN364" i="1"/>
  <c r="EL364" i="1"/>
  <c r="EK364" i="1"/>
  <c r="AU364" i="1" s="1"/>
  <c r="EJ364" i="1"/>
  <c r="AS364" i="1" s="1"/>
  <c r="EI364" i="1"/>
  <c r="EH364" i="1"/>
  <c r="EE364" i="1"/>
  <c r="DD364" i="1"/>
  <c r="BR364" i="1"/>
  <c r="BK364" i="1"/>
  <c r="AI364" i="1"/>
  <c r="V364" i="1"/>
  <c r="Q364" i="1"/>
  <c r="P364" i="1"/>
  <c r="EN363" i="1"/>
  <c r="EL363" i="1"/>
  <c r="EK363" i="1"/>
  <c r="EJ363" i="1"/>
  <c r="EI363" i="1"/>
  <c r="AU363" i="1" s="1"/>
  <c r="EH363" i="1"/>
  <c r="EE363" i="1"/>
  <c r="DD363" i="1"/>
  <c r="BR363" i="1"/>
  <c r="BK363" i="1"/>
  <c r="AI363" i="1"/>
  <c r="V363" i="1"/>
  <c r="Q363" i="1"/>
  <c r="P363" i="1"/>
  <c r="EN362" i="1"/>
  <c r="EL362" i="1"/>
  <c r="EK362" i="1"/>
  <c r="EJ362" i="1"/>
  <c r="EI362" i="1"/>
  <c r="EH362" i="1"/>
  <c r="EE362" i="1"/>
  <c r="DD362" i="1"/>
  <c r="BR362" i="1"/>
  <c r="BK362" i="1"/>
  <c r="AI362" i="1"/>
  <c r="V362" i="1"/>
  <c r="Q362" i="1"/>
  <c r="P362" i="1"/>
  <c r="EN361" i="1"/>
  <c r="EL361" i="1"/>
  <c r="EK361" i="1"/>
  <c r="EJ361" i="1"/>
  <c r="EI361" i="1"/>
  <c r="AU361" i="1" s="1"/>
  <c r="EH361" i="1"/>
  <c r="EE361" i="1"/>
  <c r="DD361" i="1"/>
  <c r="BS361" i="1"/>
  <c r="BR361" i="1"/>
  <c r="BK361" i="1"/>
  <c r="AI361" i="1"/>
  <c r="V361" i="1"/>
  <c r="Q361" i="1"/>
  <c r="P361" i="1"/>
  <c r="EN360" i="1"/>
  <c r="EL360" i="1"/>
  <c r="EK360" i="1"/>
  <c r="EJ360" i="1"/>
  <c r="EI360" i="1"/>
  <c r="AU360" i="1" s="1"/>
  <c r="EH360" i="1"/>
  <c r="EE360" i="1"/>
  <c r="DD360" i="1"/>
  <c r="BR360" i="1"/>
  <c r="BK360" i="1"/>
  <c r="BS360" i="1" s="1"/>
  <c r="AI360" i="1"/>
  <c r="V360" i="1"/>
  <c r="Q360" i="1"/>
  <c r="P360" i="1"/>
  <c r="EN359" i="1"/>
  <c r="EL359" i="1"/>
  <c r="EK359" i="1"/>
  <c r="AU359" i="1" s="1"/>
  <c r="EJ359" i="1"/>
  <c r="EI359" i="1"/>
  <c r="EH359" i="1"/>
  <c r="EE359" i="1"/>
  <c r="DD359" i="1"/>
  <c r="BR359" i="1"/>
  <c r="BK359" i="1"/>
  <c r="AI359" i="1"/>
  <c r="V359" i="1"/>
  <c r="Q359" i="1"/>
  <c r="P359" i="1"/>
  <c r="EN358" i="1"/>
  <c r="EL358" i="1"/>
  <c r="EK358" i="1"/>
  <c r="EJ358" i="1"/>
  <c r="EI358" i="1"/>
  <c r="EH358" i="1"/>
  <c r="EE358" i="1"/>
  <c r="BR358" i="1"/>
  <c r="BK358" i="1"/>
  <c r="BS358" i="1" s="1"/>
  <c r="AI358" i="1"/>
  <c r="V358" i="1"/>
  <c r="Q358" i="1"/>
  <c r="P358" i="1"/>
  <c r="EN357" i="1"/>
  <c r="EL357" i="1"/>
  <c r="EK357" i="1"/>
  <c r="EJ357" i="1"/>
  <c r="EI357" i="1"/>
  <c r="AU357" i="1" s="1"/>
  <c r="EH357" i="1"/>
  <c r="EE357" i="1"/>
  <c r="BR357" i="1"/>
  <c r="BK357" i="1"/>
  <c r="AI357" i="1"/>
  <c r="V357" i="1"/>
  <c r="Q357" i="1"/>
  <c r="P357" i="1"/>
  <c r="EN356" i="1"/>
  <c r="EL356" i="1"/>
  <c r="EK356" i="1"/>
  <c r="EJ356" i="1"/>
  <c r="EI356" i="1"/>
  <c r="EH356" i="1"/>
  <c r="EE356" i="1"/>
  <c r="BR356" i="1"/>
  <c r="BK356" i="1"/>
  <c r="AI356" i="1"/>
  <c r="V356" i="1"/>
  <c r="Q356" i="1"/>
  <c r="P356" i="1"/>
  <c r="EN355" i="1"/>
  <c r="EL355" i="1"/>
  <c r="EK355" i="1"/>
  <c r="EJ355" i="1"/>
  <c r="EI355" i="1"/>
  <c r="EH355" i="1"/>
  <c r="EE355" i="1"/>
  <c r="BR355" i="1"/>
  <c r="BK355" i="1"/>
  <c r="BS355" i="1" s="1"/>
  <c r="AI355" i="1"/>
  <c r="V355" i="1"/>
  <c r="Q355" i="1"/>
  <c r="P355" i="1"/>
  <c r="EN354" i="1"/>
  <c r="EL354" i="1"/>
  <c r="EK354" i="1"/>
  <c r="EJ354" i="1"/>
  <c r="EI354" i="1"/>
  <c r="EH354" i="1"/>
  <c r="EE354" i="1"/>
  <c r="BR354" i="1"/>
  <c r="BK354" i="1"/>
  <c r="AI354" i="1"/>
  <c r="V354" i="1"/>
  <c r="Q354" i="1"/>
  <c r="P354" i="1"/>
  <c r="EN353" i="1"/>
  <c r="EL353" i="1"/>
  <c r="EK353" i="1"/>
  <c r="EJ353" i="1"/>
  <c r="EI353" i="1"/>
  <c r="AU353" i="1" s="1"/>
  <c r="EH353" i="1"/>
  <c r="EE353" i="1"/>
  <c r="BR353" i="1"/>
  <c r="BK353" i="1"/>
  <c r="AI353" i="1"/>
  <c r="V353" i="1"/>
  <c r="Q353" i="1"/>
  <c r="P353" i="1"/>
  <c r="EN352" i="1"/>
  <c r="EL352" i="1"/>
  <c r="EK352" i="1"/>
  <c r="EJ352" i="1"/>
  <c r="EI352" i="1"/>
  <c r="EH352" i="1"/>
  <c r="EE352" i="1"/>
  <c r="DD352" i="1"/>
  <c r="BR352" i="1"/>
  <c r="BK352" i="1"/>
  <c r="AI352" i="1"/>
  <c r="V352" i="1"/>
  <c r="Q352" i="1"/>
  <c r="P352" i="1"/>
  <c r="EN351" i="1"/>
  <c r="EL351" i="1"/>
  <c r="EK351" i="1"/>
  <c r="EJ351" i="1"/>
  <c r="EI351" i="1"/>
  <c r="AU351" i="1" s="1"/>
  <c r="EH351" i="1"/>
  <c r="EE351" i="1"/>
  <c r="DD351" i="1"/>
  <c r="BR351" i="1"/>
  <c r="BS351" i="1" s="1"/>
  <c r="BK351" i="1"/>
  <c r="AI351" i="1"/>
  <c r="V351" i="1"/>
  <c r="Q351" i="1"/>
  <c r="P351" i="1"/>
  <c r="EN350" i="1"/>
  <c r="EL350" i="1"/>
  <c r="EK350" i="1"/>
  <c r="EJ350" i="1"/>
  <c r="EI350" i="1"/>
  <c r="EH350" i="1"/>
  <c r="EE350" i="1"/>
  <c r="DD350" i="1"/>
  <c r="BR350" i="1"/>
  <c r="BK350" i="1"/>
  <c r="AI350" i="1"/>
  <c r="V350" i="1"/>
  <c r="Q350" i="1"/>
  <c r="P350" i="1"/>
  <c r="EN349" i="1"/>
  <c r="EL349" i="1"/>
  <c r="EK349" i="1"/>
  <c r="EJ349" i="1"/>
  <c r="EI349" i="1"/>
  <c r="EH349" i="1"/>
  <c r="EE349" i="1"/>
  <c r="DD349" i="1"/>
  <c r="BR349" i="1"/>
  <c r="BK349" i="1"/>
  <c r="AI349" i="1"/>
  <c r="V349" i="1"/>
  <c r="Q349" i="1"/>
  <c r="P349" i="1"/>
  <c r="EN348" i="1"/>
  <c r="EL348" i="1"/>
  <c r="EK348" i="1"/>
  <c r="EJ348" i="1"/>
  <c r="EI348" i="1"/>
  <c r="EH348" i="1"/>
  <c r="EE348" i="1"/>
  <c r="BR348" i="1"/>
  <c r="BK348" i="1"/>
  <c r="AI348" i="1"/>
  <c r="V348" i="1"/>
  <c r="Q348" i="1"/>
  <c r="P348" i="1"/>
  <c r="EN347" i="1"/>
  <c r="EL347" i="1"/>
  <c r="EK347" i="1"/>
  <c r="EJ347" i="1"/>
  <c r="EI347" i="1"/>
  <c r="EH347" i="1"/>
  <c r="EE347" i="1"/>
  <c r="BR347" i="1"/>
  <c r="BK347" i="1"/>
  <c r="AI347" i="1"/>
  <c r="V347" i="1"/>
  <c r="Q347" i="1"/>
  <c r="P347" i="1"/>
  <c r="EN346" i="1"/>
  <c r="EL346" i="1"/>
  <c r="EK346" i="1"/>
  <c r="EJ346" i="1"/>
  <c r="EI346" i="1"/>
  <c r="EH346" i="1"/>
  <c r="EE346" i="1"/>
  <c r="DD346" i="1"/>
  <c r="BR346" i="1"/>
  <c r="BK346" i="1"/>
  <c r="AI346" i="1"/>
  <c r="V346" i="1"/>
  <c r="Q346" i="1"/>
  <c r="P346" i="1"/>
  <c r="EN345" i="1"/>
  <c r="EL345" i="1"/>
  <c r="EK345" i="1"/>
  <c r="EJ345" i="1"/>
  <c r="EI345" i="1"/>
  <c r="EH345" i="1"/>
  <c r="EE345" i="1"/>
  <c r="DD345" i="1"/>
  <c r="BR345" i="1"/>
  <c r="BK345" i="1"/>
  <c r="BS345" i="1" s="1"/>
  <c r="AI345" i="1"/>
  <c r="V345" i="1"/>
  <c r="Q345" i="1"/>
  <c r="P345" i="1"/>
  <c r="EN344" i="1"/>
  <c r="EL344" i="1"/>
  <c r="EK344" i="1"/>
  <c r="EJ344" i="1"/>
  <c r="EI344" i="1"/>
  <c r="EH344" i="1"/>
  <c r="EE344" i="1"/>
  <c r="DD344" i="1"/>
  <c r="BR344" i="1"/>
  <c r="BK344" i="1"/>
  <c r="BS344" i="1" s="1"/>
  <c r="AI344" i="1"/>
  <c r="V344" i="1"/>
  <c r="Q344" i="1"/>
  <c r="P344" i="1"/>
  <c r="EN343" i="1"/>
  <c r="EL343" i="1"/>
  <c r="EK343" i="1"/>
  <c r="EJ343" i="1"/>
  <c r="EI343" i="1"/>
  <c r="EH343" i="1"/>
  <c r="EE343" i="1"/>
  <c r="DD343" i="1"/>
  <c r="BR343" i="1"/>
  <c r="BK343" i="1"/>
  <c r="AI343" i="1"/>
  <c r="V343" i="1"/>
  <c r="Q343" i="1"/>
  <c r="P343" i="1"/>
  <c r="EN342" i="1"/>
  <c r="EL342" i="1"/>
  <c r="EK342" i="1"/>
  <c r="EJ342" i="1"/>
  <c r="EI342" i="1"/>
  <c r="EH342" i="1"/>
  <c r="EE342" i="1"/>
  <c r="DD342" i="1"/>
  <c r="BR342" i="1"/>
  <c r="BK342" i="1"/>
  <c r="AI342" i="1"/>
  <c r="V342" i="1"/>
  <c r="Q342" i="1"/>
  <c r="P342" i="1"/>
  <c r="EN341" i="1"/>
  <c r="EL341" i="1"/>
  <c r="EK341" i="1"/>
  <c r="EJ341" i="1"/>
  <c r="EI341" i="1"/>
  <c r="EH341" i="1"/>
  <c r="EE341" i="1"/>
  <c r="DD341" i="1"/>
  <c r="BS341" i="1"/>
  <c r="BR341" i="1"/>
  <c r="BK341" i="1"/>
  <c r="AI341" i="1"/>
  <c r="V341" i="1"/>
  <c r="Q341" i="1"/>
  <c r="P341" i="1"/>
  <c r="EN340" i="1"/>
  <c r="EL340" i="1"/>
  <c r="EK340" i="1"/>
  <c r="EJ340" i="1"/>
  <c r="EI340" i="1"/>
  <c r="AU340" i="1" s="1"/>
  <c r="EH340" i="1"/>
  <c r="EE340" i="1"/>
  <c r="DD340" i="1"/>
  <c r="BR340" i="1"/>
  <c r="BK340" i="1"/>
  <c r="AI340" i="1"/>
  <c r="V340" i="1"/>
  <c r="Q340" i="1"/>
  <c r="P340" i="1"/>
  <c r="EN339" i="1"/>
  <c r="EL339" i="1"/>
  <c r="EK339" i="1"/>
  <c r="EJ339" i="1"/>
  <c r="EI339" i="1"/>
  <c r="EH339" i="1"/>
  <c r="EE339" i="1"/>
  <c r="DD339" i="1"/>
  <c r="BR339" i="1"/>
  <c r="BK339" i="1"/>
  <c r="BS339" i="1" s="1"/>
  <c r="AI339" i="1"/>
  <c r="V339" i="1"/>
  <c r="Q339" i="1"/>
  <c r="P339" i="1"/>
  <c r="EN338" i="1"/>
  <c r="EL338" i="1"/>
  <c r="EK338" i="1"/>
  <c r="EJ338" i="1"/>
  <c r="EI338" i="1"/>
  <c r="EH338" i="1"/>
  <c r="EE338" i="1"/>
  <c r="DD338" i="1"/>
  <c r="BR338" i="1"/>
  <c r="BK338" i="1"/>
  <c r="AI338" i="1"/>
  <c r="V338" i="1"/>
  <c r="Q338" i="1"/>
  <c r="P338" i="1"/>
  <c r="EN337" i="1"/>
  <c r="EL337" i="1"/>
  <c r="EK337" i="1"/>
  <c r="EJ337" i="1"/>
  <c r="EI337" i="1"/>
  <c r="EH337" i="1"/>
  <c r="EE337" i="1"/>
  <c r="DD337" i="1"/>
  <c r="BR337" i="1"/>
  <c r="BK337" i="1"/>
  <c r="BS337" i="1" s="1"/>
  <c r="AI337" i="1"/>
  <c r="V337" i="1"/>
  <c r="Q337" i="1"/>
  <c r="P337" i="1"/>
  <c r="EN336" i="1"/>
  <c r="EL336" i="1"/>
  <c r="EK336" i="1"/>
  <c r="EJ336" i="1"/>
  <c r="EI336" i="1"/>
  <c r="EH336" i="1"/>
  <c r="AU336" i="1" s="1"/>
  <c r="EE336" i="1"/>
  <c r="DD336" i="1"/>
  <c r="BR336" i="1"/>
  <c r="BK336" i="1"/>
  <c r="AI336" i="1"/>
  <c r="V336" i="1"/>
  <c r="Q336" i="1"/>
  <c r="P336" i="1"/>
  <c r="EN335" i="1"/>
  <c r="EL335" i="1"/>
  <c r="EK335" i="1"/>
  <c r="EJ335" i="1"/>
  <c r="EI335" i="1"/>
  <c r="EH335" i="1"/>
  <c r="AS335" i="1" s="1"/>
  <c r="EE335" i="1"/>
  <c r="DD335" i="1"/>
  <c r="BR335" i="1"/>
  <c r="BK335" i="1"/>
  <c r="BS335" i="1" s="1"/>
  <c r="AI335" i="1"/>
  <c r="V335" i="1"/>
  <c r="Q335" i="1"/>
  <c r="P335" i="1"/>
  <c r="EN334" i="1"/>
  <c r="EL334" i="1"/>
  <c r="EK334" i="1"/>
  <c r="EJ334" i="1"/>
  <c r="EI334" i="1"/>
  <c r="EH334" i="1"/>
  <c r="EE334" i="1"/>
  <c r="DD334" i="1"/>
  <c r="BR334" i="1"/>
  <c r="BK334" i="1"/>
  <c r="BS334" i="1" s="1"/>
  <c r="AI334" i="1"/>
  <c r="V334" i="1"/>
  <c r="Q334" i="1"/>
  <c r="P334" i="1"/>
  <c r="EN333" i="1"/>
  <c r="EL333" i="1"/>
  <c r="EK333" i="1"/>
  <c r="EJ333" i="1"/>
  <c r="AS333" i="1" s="1"/>
  <c r="EI333" i="1"/>
  <c r="EH333" i="1"/>
  <c r="EE333" i="1"/>
  <c r="DD333" i="1"/>
  <c r="BR333" i="1"/>
  <c r="BK333" i="1"/>
  <c r="BS333" i="1" s="1"/>
  <c r="AI333" i="1"/>
  <c r="V333" i="1"/>
  <c r="Q333" i="1"/>
  <c r="P333" i="1"/>
  <c r="EN332" i="1"/>
  <c r="EL332" i="1"/>
  <c r="EK332" i="1"/>
  <c r="EJ332" i="1"/>
  <c r="EI332" i="1"/>
  <c r="EH332" i="1"/>
  <c r="EE332" i="1"/>
  <c r="BR332" i="1"/>
  <c r="BK332" i="1"/>
  <c r="BS332" i="1" s="1"/>
  <c r="AI332" i="1"/>
  <c r="V332" i="1"/>
  <c r="Q332" i="1"/>
  <c r="P332" i="1"/>
  <c r="EN331" i="1"/>
  <c r="EL331" i="1"/>
  <c r="EK331" i="1"/>
  <c r="EJ331" i="1"/>
  <c r="EI331" i="1"/>
  <c r="EH331" i="1"/>
  <c r="EE331" i="1"/>
  <c r="DD331" i="1"/>
  <c r="BR331" i="1"/>
  <c r="BK331" i="1"/>
  <c r="AU331" i="1"/>
  <c r="AI331" i="1"/>
  <c r="V331" i="1"/>
  <c r="Q331" i="1"/>
  <c r="P331" i="1"/>
  <c r="EN330" i="1"/>
  <c r="EL330" i="1"/>
  <c r="EK330" i="1"/>
  <c r="EJ330" i="1"/>
  <c r="EI330" i="1"/>
  <c r="EH330" i="1"/>
  <c r="EE330" i="1"/>
  <c r="DD330" i="1"/>
  <c r="BR330" i="1"/>
  <c r="BK330" i="1"/>
  <c r="AI330" i="1"/>
  <c r="V330" i="1"/>
  <c r="Q330" i="1"/>
  <c r="P330" i="1"/>
  <c r="EN329" i="1"/>
  <c r="EL329" i="1"/>
  <c r="EK329" i="1"/>
  <c r="EJ329" i="1"/>
  <c r="EI329" i="1"/>
  <c r="EH329" i="1"/>
  <c r="EE329" i="1"/>
  <c r="DD329" i="1"/>
  <c r="BR329" i="1"/>
  <c r="BK329" i="1"/>
  <c r="AI329" i="1"/>
  <c r="V329" i="1"/>
  <c r="Q329" i="1"/>
  <c r="P329" i="1"/>
  <c r="EN328" i="1"/>
  <c r="EL328" i="1"/>
  <c r="EK328" i="1"/>
  <c r="EJ328" i="1"/>
  <c r="EI328" i="1"/>
  <c r="EH328" i="1"/>
  <c r="EE328" i="1"/>
  <c r="DD328" i="1"/>
  <c r="BR328" i="1"/>
  <c r="BS328" i="1" s="1"/>
  <c r="BK328" i="1"/>
  <c r="AI328" i="1"/>
  <c r="V328" i="1"/>
  <c r="Q328" i="1"/>
  <c r="P328" i="1"/>
  <c r="EN327" i="1"/>
  <c r="EL327" i="1"/>
  <c r="EK327" i="1"/>
  <c r="EJ327" i="1"/>
  <c r="EI327" i="1"/>
  <c r="EH327" i="1"/>
  <c r="EE327" i="1"/>
  <c r="DD327" i="1"/>
  <c r="BR327" i="1"/>
  <c r="BK327" i="1"/>
  <c r="BS327" i="1" s="1"/>
  <c r="AI327" i="1"/>
  <c r="V327" i="1"/>
  <c r="Q327" i="1"/>
  <c r="P327" i="1"/>
  <c r="EN326" i="1"/>
  <c r="EL326" i="1"/>
  <c r="EK326" i="1"/>
  <c r="EJ326" i="1"/>
  <c r="EI326" i="1"/>
  <c r="EH326" i="1"/>
  <c r="EE326" i="1"/>
  <c r="DD326" i="1"/>
  <c r="BR326" i="1"/>
  <c r="BK326" i="1"/>
  <c r="AI326" i="1"/>
  <c r="V326" i="1"/>
  <c r="Q326" i="1"/>
  <c r="P326" i="1"/>
  <c r="EN325" i="1"/>
  <c r="EL325" i="1"/>
  <c r="EK325" i="1"/>
  <c r="EJ325" i="1"/>
  <c r="EI325" i="1"/>
  <c r="EH325" i="1"/>
  <c r="AS325" i="1" s="1"/>
  <c r="EE325" i="1"/>
  <c r="DD325" i="1"/>
  <c r="BR325" i="1"/>
  <c r="BK325" i="1"/>
  <c r="AI325" i="1"/>
  <c r="V325" i="1"/>
  <c r="Q325" i="1"/>
  <c r="P325" i="1"/>
  <c r="EN324" i="1"/>
  <c r="EL324" i="1"/>
  <c r="EK324" i="1"/>
  <c r="EJ324" i="1"/>
  <c r="EI324" i="1"/>
  <c r="EH324" i="1"/>
  <c r="EE324" i="1"/>
  <c r="DD324" i="1"/>
  <c r="BR324" i="1"/>
  <c r="BK324" i="1"/>
  <c r="AI324" i="1"/>
  <c r="V324" i="1"/>
  <c r="Q324" i="1"/>
  <c r="P324" i="1"/>
  <c r="EN323" i="1"/>
  <c r="EL323" i="1"/>
  <c r="EK323" i="1"/>
  <c r="EJ323" i="1"/>
  <c r="EI323" i="1"/>
  <c r="AU323" i="1" s="1"/>
  <c r="EH323" i="1"/>
  <c r="EE323" i="1"/>
  <c r="DD323" i="1"/>
  <c r="BR323" i="1"/>
  <c r="BK323" i="1"/>
  <c r="AI323" i="1"/>
  <c r="V323" i="1"/>
  <c r="Q323" i="1"/>
  <c r="P323" i="1"/>
  <c r="EN322" i="1"/>
  <c r="EL322" i="1"/>
  <c r="EK322" i="1"/>
  <c r="EJ322" i="1"/>
  <c r="EI322" i="1"/>
  <c r="EH322" i="1"/>
  <c r="EE322" i="1"/>
  <c r="DD322" i="1"/>
  <c r="BR322" i="1"/>
  <c r="BK322" i="1"/>
  <c r="AI322" i="1"/>
  <c r="V322" i="1"/>
  <c r="Q322" i="1"/>
  <c r="P322" i="1"/>
  <c r="EN321" i="1"/>
  <c r="EL321" i="1"/>
  <c r="EK321" i="1"/>
  <c r="EJ321" i="1"/>
  <c r="EI321" i="1"/>
  <c r="EH321" i="1"/>
  <c r="EE321" i="1"/>
  <c r="DD321" i="1"/>
  <c r="BR321" i="1"/>
  <c r="BK321" i="1"/>
  <c r="BS321" i="1" s="1"/>
  <c r="AI321" i="1"/>
  <c r="V321" i="1"/>
  <c r="Q321" i="1"/>
  <c r="P321" i="1"/>
  <c r="EN320" i="1"/>
  <c r="EL320" i="1"/>
  <c r="EK320" i="1"/>
  <c r="EJ320" i="1"/>
  <c r="EI320" i="1"/>
  <c r="AU320" i="1" s="1"/>
  <c r="EH320" i="1"/>
  <c r="EE320" i="1"/>
  <c r="DD320" i="1"/>
  <c r="BR320" i="1"/>
  <c r="BK320" i="1"/>
  <c r="AI320" i="1"/>
  <c r="V320" i="1"/>
  <c r="Q320" i="1"/>
  <c r="P320" i="1"/>
  <c r="EN319" i="1"/>
  <c r="EL319" i="1"/>
  <c r="EK319" i="1"/>
  <c r="EJ319" i="1"/>
  <c r="EI319" i="1"/>
  <c r="EH319" i="1"/>
  <c r="AU319" i="1" s="1"/>
  <c r="EE319" i="1"/>
  <c r="DD319" i="1"/>
  <c r="BR319" i="1"/>
  <c r="BK319" i="1"/>
  <c r="AI319" i="1"/>
  <c r="V319" i="1"/>
  <c r="Q319" i="1"/>
  <c r="P319" i="1"/>
  <c r="EN318" i="1"/>
  <c r="EL318" i="1"/>
  <c r="EK318" i="1"/>
  <c r="EJ318" i="1"/>
  <c r="EI318" i="1"/>
  <c r="EH318" i="1"/>
  <c r="EE318" i="1"/>
  <c r="DD318" i="1"/>
  <c r="BR318" i="1"/>
  <c r="BK318" i="1"/>
  <c r="BS318" i="1" s="1"/>
  <c r="AI318" i="1"/>
  <c r="V318" i="1"/>
  <c r="Q318" i="1"/>
  <c r="P318" i="1"/>
  <c r="EN317" i="1"/>
  <c r="EL317" i="1"/>
  <c r="EK317" i="1"/>
  <c r="EJ317" i="1"/>
  <c r="EI317" i="1"/>
  <c r="EH317" i="1"/>
  <c r="EE317" i="1"/>
  <c r="DD317" i="1"/>
  <c r="BR317" i="1"/>
  <c r="BK317" i="1"/>
  <c r="AI317" i="1"/>
  <c r="V317" i="1"/>
  <c r="Q317" i="1"/>
  <c r="P317" i="1"/>
  <c r="EN316" i="1"/>
  <c r="EL316" i="1"/>
  <c r="EK316" i="1"/>
  <c r="EJ316" i="1"/>
  <c r="EI316" i="1"/>
  <c r="EH316" i="1"/>
  <c r="EE316" i="1"/>
  <c r="DD316" i="1"/>
  <c r="BR316" i="1"/>
  <c r="BK316" i="1"/>
  <c r="AI316" i="1"/>
  <c r="V316" i="1"/>
  <c r="Q316" i="1"/>
  <c r="P316" i="1"/>
  <c r="EN315" i="1"/>
  <c r="EL315" i="1"/>
  <c r="EK315" i="1"/>
  <c r="EJ315" i="1"/>
  <c r="EI315" i="1"/>
  <c r="EH315" i="1"/>
  <c r="AU315" i="1" s="1"/>
  <c r="EE315" i="1"/>
  <c r="DD315" i="1"/>
  <c r="BR315" i="1"/>
  <c r="BK315" i="1"/>
  <c r="AI315" i="1"/>
  <c r="V315" i="1"/>
  <c r="Q315" i="1"/>
  <c r="P315" i="1"/>
  <c r="EN314" i="1"/>
  <c r="EL314" i="1"/>
  <c r="EK314" i="1"/>
  <c r="EJ314" i="1"/>
  <c r="EI314" i="1"/>
  <c r="EH314" i="1"/>
  <c r="EE314" i="1"/>
  <c r="DD314" i="1"/>
  <c r="BR314" i="1"/>
  <c r="BK314" i="1"/>
  <c r="AI314" i="1"/>
  <c r="V314" i="1"/>
  <c r="Q314" i="1"/>
  <c r="P314" i="1"/>
  <c r="EN313" i="1"/>
  <c r="EL313" i="1"/>
  <c r="EK313" i="1"/>
  <c r="EJ313" i="1"/>
  <c r="EI313" i="1"/>
  <c r="EH313" i="1"/>
  <c r="EE313" i="1"/>
  <c r="DD313" i="1"/>
  <c r="BR313" i="1"/>
  <c r="BK313" i="1"/>
  <c r="AI313" i="1"/>
  <c r="V313" i="1"/>
  <c r="Q313" i="1"/>
  <c r="EN312" i="1"/>
  <c r="EL312" i="1"/>
  <c r="EK312" i="1"/>
  <c r="EJ312" i="1"/>
  <c r="EI312" i="1"/>
  <c r="EH312" i="1"/>
  <c r="AS312" i="1" s="1"/>
  <c r="EE312" i="1"/>
  <c r="DD312" i="1"/>
  <c r="BR312" i="1"/>
  <c r="BK312" i="1"/>
  <c r="AI312" i="1"/>
  <c r="V312" i="1"/>
  <c r="Q312" i="1"/>
  <c r="P312" i="1"/>
  <c r="EN311" i="1"/>
  <c r="EL311" i="1"/>
  <c r="EK311" i="1"/>
  <c r="EJ311" i="1"/>
  <c r="EI311" i="1"/>
  <c r="EH311" i="1"/>
  <c r="EE311" i="1"/>
  <c r="DD311" i="1"/>
  <c r="BR311" i="1"/>
  <c r="BK311" i="1"/>
  <c r="AI311" i="1"/>
  <c r="V311" i="1"/>
  <c r="Q311" i="1"/>
  <c r="P311" i="1"/>
  <c r="EN310" i="1"/>
  <c r="EL310" i="1"/>
  <c r="EK310" i="1"/>
  <c r="EJ310" i="1"/>
  <c r="AS310" i="1" s="1"/>
  <c r="EI310" i="1"/>
  <c r="AU310" i="1" s="1"/>
  <c r="EH310" i="1"/>
  <c r="EE310" i="1"/>
  <c r="DD310" i="1"/>
  <c r="BR310" i="1"/>
  <c r="BK310" i="1"/>
  <c r="AI310" i="1"/>
  <c r="V310" i="1"/>
  <c r="Q310" i="1"/>
  <c r="P310" i="1"/>
  <c r="EN309" i="1"/>
  <c r="EL309" i="1"/>
  <c r="EK309" i="1"/>
  <c r="EJ309" i="1"/>
  <c r="EI309" i="1"/>
  <c r="EH309" i="1"/>
  <c r="EE309" i="1"/>
  <c r="DD309" i="1"/>
  <c r="BR309" i="1"/>
  <c r="BK309" i="1"/>
  <c r="AI309" i="1"/>
  <c r="V309" i="1"/>
  <c r="Q309" i="1"/>
  <c r="P309" i="1"/>
  <c r="EN308" i="1"/>
  <c r="EL308" i="1"/>
  <c r="EK308" i="1"/>
  <c r="EJ308" i="1"/>
  <c r="EI308" i="1"/>
  <c r="EH308" i="1"/>
  <c r="EE308" i="1"/>
  <c r="DD308" i="1"/>
  <c r="BR308" i="1"/>
  <c r="BK308" i="1"/>
  <c r="AI308" i="1"/>
  <c r="V308" i="1"/>
  <c r="Q308" i="1"/>
  <c r="P308" i="1"/>
  <c r="EN307" i="1"/>
  <c r="EL307" i="1"/>
  <c r="EK307" i="1"/>
  <c r="EJ307" i="1"/>
  <c r="EI307" i="1"/>
  <c r="EH307" i="1"/>
  <c r="EE307" i="1"/>
  <c r="DD307" i="1"/>
  <c r="BR307" i="1"/>
  <c r="BK307" i="1"/>
  <c r="AI307" i="1"/>
  <c r="V307" i="1"/>
  <c r="Q307" i="1"/>
  <c r="P307" i="1"/>
  <c r="EN306" i="1"/>
  <c r="EL306" i="1"/>
  <c r="EK306" i="1"/>
  <c r="EJ306" i="1"/>
  <c r="EI306" i="1"/>
  <c r="EH306" i="1"/>
  <c r="EE306" i="1"/>
  <c r="DD306" i="1"/>
  <c r="BR306" i="1"/>
  <c r="BK306" i="1"/>
  <c r="BS306" i="1" s="1"/>
  <c r="AI306" i="1"/>
  <c r="V306" i="1"/>
  <c r="Q306" i="1"/>
  <c r="P306" i="1"/>
  <c r="EN305" i="1"/>
  <c r="EL305" i="1"/>
  <c r="EK305" i="1"/>
  <c r="EJ305" i="1"/>
  <c r="EI305" i="1"/>
  <c r="EH305" i="1"/>
  <c r="EE305" i="1"/>
  <c r="DD305" i="1"/>
  <c r="BR305" i="1"/>
  <c r="BK305" i="1"/>
  <c r="AI305" i="1"/>
  <c r="V305" i="1"/>
  <c r="Q305" i="1"/>
  <c r="P305" i="1"/>
  <c r="EN304" i="1"/>
  <c r="EL304" i="1"/>
  <c r="EK304" i="1"/>
  <c r="EJ304" i="1"/>
  <c r="EI304" i="1"/>
  <c r="EH304" i="1"/>
  <c r="EE304" i="1"/>
  <c r="DD304" i="1"/>
  <c r="BR304" i="1"/>
  <c r="BK304" i="1"/>
  <c r="BS304" i="1" s="1"/>
  <c r="AI304" i="1"/>
  <c r="V304" i="1"/>
  <c r="Q304" i="1"/>
  <c r="P304" i="1"/>
  <c r="EN303" i="1"/>
  <c r="EL303" i="1"/>
  <c r="EK303" i="1"/>
  <c r="EJ303" i="1"/>
  <c r="EI303" i="1"/>
  <c r="EH303" i="1"/>
  <c r="EE303" i="1"/>
  <c r="DD303" i="1"/>
  <c r="BR303" i="1"/>
  <c r="BS303" i="1" s="1"/>
  <c r="BK303" i="1"/>
  <c r="AI303" i="1"/>
  <c r="V303" i="1"/>
  <c r="Q303" i="1"/>
  <c r="P303" i="1"/>
  <c r="EN302" i="1"/>
  <c r="EL302" i="1"/>
  <c r="EK302" i="1"/>
  <c r="EJ302" i="1"/>
  <c r="EI302" i="1"/>
  <c r="EH302" i="1"/>
  <c r="EE302" i="1"/>
  <c r="DD302" i="1"/>
  <c r="BR302" i="1"/>
  <c r="BK302" i="1"/>
  <c r="BS302" i="1" s="1"/>
  <c r="AI302" i="1"/>
  <c r="V302" i="1"/>
  <c r="Q302" i="1"/>
  <c r="P302" i="1"/>
  <c r="EN301" i="1"/>
  <c r="EL301" i="1"/>
  <c r="EK301" i="1"/>
  <c r="EJ301" i="1"/>
  <c r="EI301" i="1"/>
  <c r="AS301" i="1" s="1"/>
  <c r="EH301" i="1"/>
  <c r="EE301" i="1"/>
  <c r="DD301" i="1"/>
  <c r="BR301" i="1"/>
  <c r="BK301" i="1"/>
  <c r="AI301" i="1"/>
  <c r="V301" i="1"/>
  <c r="Q301" i="1"/>
  <c r="P301" i="1"/>
  <c r="EN300" i="1"/>
  <c r="EL300" i="1"/>
  <c r="EK300" i="1"/>
  <c r="EJ300" i="1"/>
  <c r="EI300" i="1"/>
  <c r="EH300" i="1"/>
  <c r="EE300" i="1"/>
  <c r="DD300" i="1"/>
  <c r="BR300" i="1"/>
  <c r="BK300" i="1"/>
  <c r="AI300" i="1"/>
  <c r="V300" i="1"/>
  <c r="Q300" i="1"/>
  <c r="P300" i="1"/>
  <c r="EN299" i="1"/>
  <c r="EL299" i="1"/>
  <c r="EK299" i="1"/>
  <c r="EJ299" i="1"/>
  <c r="EI299" i="1"/>
  <c r="EH299" i="1"/>
  <c r="EE299" i="1"/>
  <c r="DD299" i="1"/>
  <c r="BR299" i="1"/>
  <c r="BK299" i="1"/>
  <c r="AI299" i="1"/>
  <c r="V299" i="1"/>
  <c r="Q299" i="1"/>
  <c r="P299" i="1"/>
  <c r="EN298" i="1"/>
  <c r="EL298" i="1"/>
  <c r="EK298" i="1"/>
  <c r="EJ298" i="1"/>
  <c r="EI298" i="1"/>
  <c r="EH298" i="1"/>
  <c r="EE298" i="1"/>
  <c r="DD298" i="1"/>
  <c r="BR298" i="1"/>
  <c r="BK298" i="1"/>
  <c r="AI298" i="1"/>
  <c r="V298" i="1"/>
  <c r="Q298" i="1"/>
  <c r="P298" i="1"/>
  <c r="EN297" i="1"/>
  <c r="EL297" i="1"/>
  <c r="EK297" i="1"/>
  <c r="EJ297" i="1"/>
  <c r="EI297" i="1"/>
  <c r="AU297" i="1" s="1"/>
  <c r="EH297" i="1"/>
  <c r="EE297" i="1"/>
  <c r="DD297" i="1"/>
  <c r="BR297" i="1"/>
  <c r="BK297" i="1"/>
  <c r="AI297" i="1"/>
  <c r="V297" i="1"/>
  <c r="Q297" i="1"/>
  <c r="P297" i="1"/>
  <c r="EN296" i="1"/>
  <c r="EL296" i="1"/>
  <c r="EK296" i="1"/>
  <c r="EJ296" i="1"/>
  <c r="EI296" i="1"/>
  <c r="EH296" i="1"/>
  <c r="AS296" i="1" s="1"/>
  <c r="EE296" i="1"/>
  <c r="DD296" i="1"/>
  <c r="BR296" i="1"/>
  <c r="BK296" i="1"/>
  <c r="AI296" i="1"/>
  <c r="V296" i="1"/>
  <c r="Q296" i="1"/>
  <c r="P296" i="1"/>
  <c r="EN295" i="1"/>
  <c r="EL295" i="1"/>
  <c r="EK295" i="1"/>
  <c r="EJ295" i="1"/>
  <c r="EI295" i="1"/>
  <c r="EH295" i="1"/>
  <c r="EE295" i="1"/>
  <c r="DD295" i="1"/>
  <c r="BR295" i="1"/>
  <c r="BK295" i="1"/>
  <c r="AI295" i="1"/>
  <c r="V295" i="1"/>
  <c r="Q295" i="1"/>
  <c r="P295" i="1"/>
  <c r="EN294" i="1"/>
  <c r="EL294" i="1"/>
  <c r="EK294" i="1"/>
  <c r="EJ294" i="1"/>
  <c r="EI294" i="1"/>
  <c r="EH294" i="1"/>
  <c r="EE294" i="1"/>
  <c r="DD294" i="1"/>
  <c r="BR294" i="1"/>
  <c r="BK294" i="1"/>
  <c r="AI294" i="1"/>
  <c r="V294" i="1"/>
  <c r="Q294" i="1"/>
  <c r="P294" i="1"/>
  <c r="EN293" i="1"/>
  <c r="EL293" i="1"/>
  <c r="EK293" i="1"/>
  <c r="EJ293" i="1"/>
  <c r="EI293" i="1"/>
  <c r="EH293" i="1"/>
  <c r="EE293" i="1"/>
  <c r="DD293" i="1"/>
  <c r="BR293" i="1"/>
  <c r="BK293" i="1"/>
  <c r="AI293" i="1"/>
  <c r="V293" i="1"/>
  <c r="Q293" i="1"/>
  <c r="P293" i="1"/>
  <c r="EN292" i="1"/>
  <c r="EL292" i="1"/>
  <c r="EK292" i="1"/>
  <c r="EJ292" i="1"/>
  <c r="EI292" i="1"/>
  <c r="EH292" i="1"/>
  <c r="EE292" i="1"/>
  <c r="DD292" i="1"/>
  <c r="BR292" i="1"/>
  <c r="BK292" i="1"/>
  <c r="AI292" i="1"/>
  <c r="V292" i="1"/>
  <c r="Q292" i="1"/>
  <c r="P292" i="1"/>
  <c r="EN291" i="1"/>
  <c r="EL291" i="1"/>
  <c r="EK291" i="1"/>
  <c r="EJ291" i="1"/>
  <c r="EI291" i="1"/>
  <c r="EH291" i="1"/>
  <c r="EE291" i="1"/>
  <c r="DD291" i="1"/>
  <c r="BR291" i="1"/>
  <c r="BK291" i="1"/>
  <c r="BS291" i="1" s="1"/>
  <c r="AS291" i="1"/>
  <c r="AI291" i="1"/>
  <c r="V291" i="1"/>
  <c r="Q291" i="1"/>
  <c r="P291" i="1"/>
  <c r="EN290" i="1"/>
  <c r="EL290" i="1"/>
  <c r="EK290" i="1"/>
  <c r="EJ290" i="1"/>
  <c r="EI290" i="1"/>
  <c r="EH290" i="1"/>
  <c r="AU290" i="1" s="1"/>
  <c r="EE290" i="1"/>
  <c r="DD290" i="1"/>
  <c r="BR290" i="1"/>
  <c r="BK290" i="1"/>
  <c r="AI290" i="1"/>
  <c r="V290" i="1"/>
  <c r="Q290" i="1"/>
  <c r="P290" i="1"/>
  <c r="EN289" i="1"/>
  <c r="EL289" i="1"/>
  <c r="EK289" i="1"/>
  <c r="EJ289" i="1"/>
  <c r="EI289" i="1"/>
  <c r="AU289" i="1" s="1"/>
  <c r="EH289" i="1"/>
  <c r="EE289" i="1"/>
  <c r="DD289" i="1"/>
  <c r="BR289" i="1"/>
  <c r="BK289" i="1"/>
  <c r="BS289" i="1" s="1"/>
  <c r="AI289" i="1"/>
  <c r="V289" i="1"/>
  <c r="Q289" i="1"/>
  <c r="P289" i="1"/>
  <c r="EN288" i="1"/>
  <c r="EL288" i="1"/>
  <c r="EK288" i="1"/>
  <c r="EJ288" i="1"/>
  <c r="EI288" i="1"/>
  <c r="EH288" i="1"/>
  <c r="EE288" i="1"/>
  <c r="DD288" i="1"/>
  <c r="BR288" i="1"/>
  <c r="BK288" i="1"/>
  <c r="AI288" i="1"/>
  <c r="V288" i="1"/>
  <c r="Q288" i="1"/>
  <c r="P288" i="1"/>
  <c r="EN287" i="1"/>
  <c r="EL287" i="1"/>
  <c r="EK287" i="1"/>
  <c r="EJ287" i="1"/>
  <c r="EI287" i="1"/>
  <c r="EH287" i="1"/>
  <c r="EE287" i="1"/>
  <c r="DD287" i="1"/>
  <c r="BR287" i="1"/>
  <c r="BK287" i="1"/>
  <c r="BS287" i="1" s="1"/>
  <c r="AI287" i="1"/>
  <c r="V287" i="1"/>
  <c r="Q287" i="1"/>
  <c r="P287" i="1"/>
  <c r="EN286" i="1"/>
  <c r="EL286" i="1"/>
  <c r="EK286" i="1"/>
  <c r="EJ286" i="1"/>
  <c r="EI286" i="1"/>
  <c r="AU286" i="1" s="1"/>
  <c r="EH286" i="1"/>
  <c r="EE286" i="1"/>
  <c r="DD286" i="1"/>
  <c r="BR286" i="1"/>
  <c r="BK286" i="1"/>
  <c r="AI286" i="1"/>
  <c r="V286" i="1"/>
  <c r="Q286" i="1"/>
  <c r="P286" i="1"/>
  <c r="EN285" i="1"/>
  <c r="EL285" i="1"/>
  <c r="EK285" i="1"/>
  <c r="EJ285" i="1"/>
  <c r="EI285" i="1"/>
  <c r="EH285" i="1"/>
  <c r="AS285" i="1" s="1"/>
  <c r="EE285" i="1"/>
  <c r="DD285" i="1"/>
  <c r="BR285" i="1"/>
  <c r="BK285" i="1"/>
  <c r="AI285" i="1"/>
  <c r="V285" i="1"/>
  <c r="Q285" i="1"/>
  <c r="P285" i="1"/>
  <c r="EN284" i="1"/>
  <c r="EL284" i="1"/>
  <c r="EK284" i="1"/>
  <c r="EJ284" i="1"/>
  <c r="EI284" i="1"/>
  <c r="EH284" i="1"/>
  <c r="EE284" i="1"/>
  <c r="DD284" i="1"/>
  <c r="BR284" i="1"/>
  <c r="BK284" i="1"/>
  <c r="AI284" i="1"/>
  <c r="V284" i="1"/>
  <c r="Q284" i="1"/>
  <c r="P284" i="1"/>
  <c r="EN283" i="1"/>
  <c r="EL283" i="1"/>
  <c r="EK283" i="1"/>
  <c r="EJ283" i="1"/>
  <c r="EI283" i="1"/>
  <c r="AS283" i="1" s="1"/>
  <c r="EH283" i="1"/>
  <c r="EE283" i="1"/>
  <c r="DD283" i="1"/>
  <c r="BR283" i="1"/>
  <c r="BK283" i="1"/>
  <c r="AI283" i="1"/>
  <c r="V283" i="1"/>
  <c r="Q283" i="1"/>
  <c r="P283" i="1"/>
  <c r="EN282" i="1"/>
  <c r="EL282" i="1"/>
  <c r="EK282" i="1"/>
  <c r="AU282" i="1" s="1"/>
  <c r="EJ282" i="1"/>
  <c r="AS282" i="1" s="1"/>
  <c r="EI282" i="1"/>
  <c r="EH282" i="1"/>
  <c r="EE282" i="1"/>
  <c r="DD282" i="1"/>
  <c r="BR282" i="1"/>
  <c r="BK282" i="1"/>
  <c r="AI282" i="1"/>
  <c r="V282" i="1"/>
  <c r="Q282" i="1"/>
  <c r="P282" i="1"/>
  <c r="EN281" i="1"/>
  <c r="EL281" i="1"/>
  <c r="EK281" i="1"/>
  <c r="EJ281" i="1"/>
  <c r="EI281" i="1"/>
  <c r="AU281" i="1" s="1"/>
  <c r="EH281" i="1"/>
  <c r="EE281" i="1"/>
  <c r="DD281" i="1"/>
  <c r="BR281" i="1"/>
  <c r="BK281" i="1"/>
  <c r="AI281" i="1"/>
  <c r="V281" i="1"/>
  <c r="Q281" i="1"/>
  <c r="P281" i="1"/>
  <c r="EN280" i="1"/>
  <c r="EL280" i="1"/>
  <c r="EK280" i="1"/>
  <c r="EJ280" i="1"/>
  <c r="EI280" i="1"/>
  <c r="EH280" i="1"/>
  <c r="AS280" i="1" s="1"/>
  <c r="EE280" i="1"/>
  <c r="DD280" i="1"/>
  <c r="BR280" i="1"/>
  <c r="BS280" i="1" s="1"/>
  <c r="BK280" i="1"/>
  <c r="AI280" i="1"/>
  <c r="V280" i="1"/>
  <c r="Q280" i="1"/>
  <c r="P280" i="1"/>
  <c r="EN279" i="1"/>
  <c r="EL279" i="1"/>
  <c r="EK279" i="1"/>
  <c r="EJ279" i="1"/>
  <c r="EI279" i="1"/>
  <c r="EH279" i="1"/>
  <c r="EE279" i="1"/>
  <c r="DD279" i="1"/>
  <c r="BS279" i="1"/>
  <c r="BR279" i="1"/>
  <c r="BK279" i="1"/>
  <c r="AI279" i="1"/>
  <c r="V279" i="1"/>
  <c r="Q279" i="1"/>
  <c r="P279" i="1"/>
  <c r="EN278" i="1"/>
  <c r="EL278" i="1"/>
  <c r="EK278" i="1"/>
  <c r="EJ278" i="1"/>
  <c r="EI278" i="1"/>
  <c r="EH278" i="1"/>
  <c r="EE278" i="1"/>
  <c r="DD278" i="1"/>
  <c r="BR278" i="1"/>
  <c r="BK278" i="1"/>
  <c r="BS278" i="1" s="1"/>
  <c r="AI278" i="1"/>
  <c r="V278" i="1"/>
  <c r="Q278" i="1"/>
  <c r="P278" i="1"/>
  <c r="EN277" i="1"/>
  <c r="EL277" i="1"/>
  <c r="EK277" i="1"/>
  <c r="EJ277" i="1"/>
  <c r="AS277" i="1" s="1"/>
  <c r="EI277" i="1"/>
  <c r="EH277" i="1"/>
  <c r="EE277" i="1"/>
  <c r="DD277" i="1"/>
  <c r="BR277" i="1"/>
  <c r="BK277" i="1"/>
  <c r="AI277" i="1"/>
  <c r="V277" i="1"/>
  <c r="Q277" i="1"/>
  <c r="P277" i="1"/>
  <c r="EN276" i="1"/>
  <c r="EL276" i="1"/>
  <c r="EK276" i="1"/>
  <c r="EJ276" i="1"/>
  <c r="EI276" i="1"/>
  <c r="EH276" i="1"/>
  <c r="EE276" i="1"/>
  <c r="DD276" i="1"/>
  <c r="BR276" i="1"/>
  <c r="BK276" i="1"/>
  <c r="AI276" i="1"/>
  <c r="V276" i="1"/>
  <c r="Q276" i="1"/>
  <c r="P276" i="1"/>
  <c r="EN275" i="1"/>
  <c r="EL275" i="1"/>
  <c r="EK275" i="1"/>
  <c r="EJ275" i="1"/>
  <c r="EI275" i="1"/>
  <c r="EH275" i="1"/>
  <c r="EE275" i="1"/>
  <c r="DD275" i="1"/>
  <c r="BR275" i="1"/>
  <c r="BK275" i="1"/>
  <c r="BS275" i="1" s="1"/>
  <c r="AI275" i="1"/>
  <c r="V275" i="1"/>
  <c r="Q275" i="1"/>
  <c r="P275" i="1"/>
  <c r="EN274" i="1"/>
  <c r="EL274" i="1"/>
  <c r="EK274" i="1"/>
  <c r="EJ274" i="1"/>
  <c r="EI274" i="1"/>
  <c r="EH274" i="1"/>
  <c r="EE274" i="1"/>
  <c r="DD274" i="1"/>
  <c r="BR274" i="1"/>
  <c r="BK274" i="1"/>
  <c r="AI274" i="1"/>
  <c r="V274" i="1"/>
  <c r="Q274" i="1"/>
  <c r="P274" i="1"/>
  <c r="EN273" i="1"/>
  <c r="EL273" i="1"/>
  <c r="EK273" i="1"/>
  <c r="EJ273" i="1"/>
  <c r="EI273" i="1"/>
  <c r="EH273" i="1"/>
  <c r="EE273" i="1"/>
  <c r="DD273" i="1"/>
  <c r="BR273" i="1"/>
  <c r="BK273" i="1"/>
  <c r="BS273" i="1" s="1"/>
  <c r="AI273" i="1"/>
  <c r="V273" i="1"/>
  <c r="Q273" i="1"/>
  <c r="P273" i="1"/>
  <c r="EN272" i="1"/>
  <c r="EL272" i="1"/>
  <c r="EK272" i="1"/>
  <c r="EJ272" i="1"/>
  <c r="AS272" i="1" s="1"/>
  <c r="EI272" i="1"/>
  <c r="EH272" i="1"/>
  <c r="DD272" i="1"/>
  <c r="BR272" i="1"/>
  <c r="BK272" i="1"/>
  <c r="V272" i="1"/>
  <c r="Q272" i="1"/>
  <c r="P272" i="1"/>
  <c r="EN271" i="1"/>
  <c r="EL271" i="1"/>
  <c r="EK271" i="1"/>
  <c r="EJ271" i="1"/>
  <c r="EI271" i="1"/>
  <c r="EH271" i="1"/>
  <c r="DD271" i="1"/>
  <c r="BR271" i="1"/>
  <c r="BK271" i="1"/>
  <c r="V271" i="1"/>
  <c r="Q271" i="1"/>
  <c r="P271" i="1"/>
  <c r="EN270" i="1"/>
  <c r="EL270" i="1"/>
  <c r="EK270" i="1"/>
  <c r="EJ270" i="1"/>
  <c r="AS270" i="1" s="1"/>
  <c r="EI270" i="1"/>
  <c r="EH270" i="1"/>
  <c r="DD270" i="1"/>
  <c r="BR270" i="1"/>
  <c r="BK270" i="1"/>
  <c r="BS270" i="1" s="1"/>
  <c r="V270" i="1"/>
  <c r="Q270" i="1"/>
  <c r="P270" i="1"/>
  <c r="EN269" i="1"/>
  <c r="EL269" i="1"/>
  <c r="EK269" i="1"/>
  <c r="EJ269" i="1"/>
  <c r="EI269" i="1"/>
  <c r="EH269" i="1"/>
  <c r="DD269" i="1"/>
  <c r="BR269" i="1"/>
  <c r="BK269" i="1"/>
  <c r="BS269" i="1" s="1"/>
  <c r="V269" i="1"/>
  <c r="Q269" i="1"/>
  <c r="P269" i="1"/>
  <c r="EN268" i="1"/>
  <c r="EL268" i="1"/>
  <c r="EK268" i="1"/>
  <c r="EJ268" i="1"/>
  <c r="EI268" i="1"/>
  <c r="EH268" i="1"/>
  <c r="EE268" i="1"/>
  <c r="DD268" i="1"/>
  <c r="BR268" i="1"/>
  <c r="BK268" i="1"/>
  <c r="BS268" i="1" s="1"/>
  <c r="AI268" i="1"/>
  <c r="V268" i="1"/>
  <c r="Q268" i="1"/>
  <c r="P268" i="1"/>
  <c r="EN267" i="1"/>
  <c r="EL267" i="1"/>
  <c r="EK267" i="1"/>
  <c r="EJ267" i="1"/>
  <c r="EI267" i="1"/>
  <c r="EH267" i="1"/>
  <c r="EE267" i="1"/>
  <c r="DD267" i="1"/>
  <c r="BR267" i="1"/>
  <c r="BS267" i="1" s="1"/>
  <c r="BK267" i="1"/>
  <c r="AI267" i="1"/>
  <c r="V267" i="1"/>
  <c r="Q267" i="1"/>
  <c r="P267" i="1"/>
  <c r="EN266" i="1"/>
  <c r="EL266" i="1"/>
  <c r="EK266" i="1"/>
  <c r="EJ266" i="1"/>
  <c r="EI266" i="1"/>
  <c r="EH266" i="1"/>
  <c r="EE266" i="1"/>
  <c r="DD266" i="1"/>
  <c r="BR266" i="1"/>
  <c r="BS266" i="1" s="1"/>
  <c r="BK266" i="1"/>
  <c r="AI266" i="1"/>
  <c r="V266" i="1"/>
  <c r="Q266" i="1"/>
  <c r="P266" i="1"/>
  <c r="EN265" i="1"/>
  <c r="EL265" i="1"/>
  <c r="EK265" i="1"/>
  <c r="EJ265" i="1"/>
  <c r="EI265" i="1"/>
  <c r="AU265" i="1" s="1"/>
  <c r="EH265" i="1"/>
  <c r="EE265" i="1"/>
  <c r="DD265" i="1"/>
  <c r="BR265" i="1"/>
  <c r="BK265" i="1"/>
  <c r="BS265" i="1" s="1"/>
  <c r="AI265" i="1"/>
  <c r="V265" i="1"/>
  <c r="Q265" i="1"/>
  <c r="P265" i="1"/>
  <c r="EN264" i="1"/>
  <c r="EL264" i="1"/>
  <c r="EK264" i="1"/>
  <c r="EJ264" i="1"/>
  <c r="EI264" i="1"/>
  <c r="AS264" i="1" s="1"/>
  <c r="EH264" i="1"/>
  <c r="EE264" i="1"/>
  <c r="DD264" i="1"/>
  <c r="BR264" i="1"/>
  <c r="BK264" i="1"/>
  <c r="AI264" i="1"/>
  <c r="V264" i="1"/>
  <c r="Q264" i="1"/>
  <c r="P264" i="1"/>
  <c r="EN263" i="1"/>
  <c r="EL263" i="1"/>
  <c r="EK263" i="1"/>
  <c r="EJ263" i="1"/>
  <c r="EI263" i="1"/>
  <c r="EH263" i="1"/>
  <c r="EE263" i="1"/>
  <c r="DD263" i="1"/>
  <c r="BR263" i="1"/>
  <c r="BK263" i="1"/>
  <c r="AI263" i="1"/>
  <c r="V263" i="1"/>
  <c r="Q263" i="1"/>
  <c r="P263" i="1"/>
  <c r="EN262" i="1"/>
  <c r="EL262" i="1"/>
  <c r="EK262" i="1"/>
  <c r="EJ262" i="1"/>
  <c r="EI262" i="1"/>
  <c r="EH262" i="1"/>
  <c r="EE262" i="1"/>
  <c r="DD262" i="1"/>
  <c r="BR262" i="1"/>
  <c r="BK262" i="1"/>
  <c r="AI262" i="1"/>
  <c r="V262" i="1"/>
  <c r="Q262" i="1"/>
  <c r="P262" i="1"/>
  <c r="EN261" i="1"/>
  <c r="EL261" i="1"/>
  <c r="EK261" i="1"/>
  <c r="EJ261" i="1"/>
  <c r="EI261" i="1"/>
  <c r="AU261" i="1" s="1"/>
  <c r="EH261" i="1"/>
  <c r="EE261" i="1"/>
  <c r="DD261" i="1"/>
  <c r="BR261" i="1"/>
  <c r="BK261" i="1"/>
  <c r="AI261" i="1"/>
  <c r="V261" i="1"/>
  <c r="Q261" i="1"/>
  <c r="P261" i="1"/>
  <c r="EN260" i="1"/>
  <c r="EL260" i="1"/>
  <c r="EK260" i="1"/>
  <c r="EJ260" i="1"/>
  <c r="EI260" i="1"/>
  <c r="AU260" i="1" s="1"/>
  <c r="EH260" i="1"/>
  <c r="EE260" i="1"/>
  <c r="DD260" i="1"/>
  <c r="BR260" i="1"/>
  <c r="BK260" i="1"/>
  <c r="BS260" i="1" s="1"/>
  <c r="AI260" i="1"/>
  <c r="V260" i="1"/>
  <c r="Q260" i="1"/>
  <c r="P260" i="1"/>
  <c r="EN259" i="1"/>
  <c r="EL259" i="1"/>
  <c r="EK259" i="1"/>
  <c r="EJ259" i="1"/>
  <c r="EI259" i="1"/>
  <c r="EH259" i="1"/>
  <c r="EE259" i="1"/>
  <c r="DD259" i="1"/>
  <c r="BR259" i="1"/>
  <c r="BK259" i="1"/>
  <c r="AI259" i="1"/>
  <c r="V259" i="1"/>
  <c r="Q259" i="1"/>
  <c r="P259" i="1"/>
  <c r="EN258" i="1"/>
  <c r="EL258" i="1"/>
  <c r="EK258" i="1"/>
  <c r="EJ258" i="1"/>
  <c r="EI258" i="1"/>
  <c r="AS258" i="1" s="1"/>
  <c r="EH258" i="1"/>
  <c r="EE258" i="1"/>
  <c r="DD258" i="1"/>
  <c r="BR258" i="1"/>
  <c r="BK258" i="1"/>
  <c r="BS258" i="1" s="1"/>
  <c r="AI258" i="1"/>
  <c r="V258" i="1"/>
  <c r="Q258" i="1"/>
  <c r="P258" i="1"/>
  <c r="EN257" i="1"/>
  <c r="EL257" i="1"/>
  <c r="EK257" i="1"/>
  <c r="EJ257" i="1"/>
  <c r="AS257" i="1" s="1"/>
  <c r="EI257" i="1"/>
  <c r="EH257" i="1"/>
  <c r="EE257" i="1"/>
  <c r="DD257" i="1"/>
  <c r="BR257" i="1"/>
  <c r="BK257" i="1"/>
  <c r="AI257" i="1"/>
  <c r="V257" i="1"/>
  <c r="Q257" i="1"/>
  <c r="P257" i="1"/>
  <c r="EN256" i="1"/>
  <c r="EL256" i="1"/>
  <c r="EK256" i="1"/>
  <c r="EJ256" i="1"/>
  <c r="EI256" i="1"/>
  <c r="EH256" i="1"/>
  <c r="EE256" i="1"/>
  <c r="DD256" i="1"/>
  <c r="BR256" i="1"/>
  <c r="BK256" i="1"/>
  <c r="AI256" i="1"/>
  <c r="V256" i="1"/>
  <c r="Q256" i="1"/>
  <c r="P256" i="1"/>
  <c r="EN255" i="1"/>
  <c r="EL255" i="1"/>
  <c r="EK255" i="1"/>
  <c r="EJ255" i="1"/>
  <c r="EI255" i="1"/>
  <c r="EH255" i="1"/>
  <c r="EE255" i="1"/>
  <c r="DD255" i="1"/>
  <c r="BR255" i="1"/>
  <c r="BK255" i="1"/>
  <c r="AI255" i="1"/>
  <c r="V255" i="1"/>
  <c r="Q255" i="1"/>
  <c r="P255" i="1"/>
  <c r="EN254" i="1"/>
  <c r="EL254" i="1"/>
  <c r="EK254" i="1"/>
  <c r="EJ254" i="1"/>
  <c r="EI254" i="1"/>
  <c r="EH254" i="1"/>
  <c r="EE254" i="1"/>
  <c r="EF254" i="1" s="1"/>
  <c r="DD254" i="1"/>
  <c r="BR254" i="1"/>
  <c r="BK254" i="1"/>
  <c r="AI254" i="1"/>
  <c r="AJ254" i="1" s="1"/>
  <c r="V254" i="1"/>
  <c r="Q254" i="1"/>
  <c r="P254" i="1"/>
  <c r="EN253" i="1"/>
  <c r="EL253" i="1"/>
  <c r="EK253" i="1"/>
  <c r="EJ253" i="1"/>
  <c r="EI253" i="1"/>
  <c r="EH253" i="1"/>
  <c r="AS253" i="1" s="1"/>
  <c r="EE253" i="1"/>
  <c r="DD253" i="1"/>
  <c r="BR253" i="1"/>
  <c r="BK253" i="1"/>
  <c r="AI253" i="1"/>
  <c r="V253" i="1"/>
  <c r="Q253" i="1"/>
  <c r="P253" i="1"/>
  <c r="EN252" i="1"/>
  <c r="EL252" i="1"/>
  <c r="EK252" i="1"/>
  <c r="EJ252" i="1"/>
  <c r="EI252" i="1"/>
  <c r="AU252" i="1" s="1"/>
  <c r="EH252" i="1"/>
  <c r="EE252" i="1"/>
  <c r="DD252" i="1"/>
  <c r="BR252" i="1"/>
  <c r="BK252" i="1"/>
  <c r="BS252" i="1" s="1"/>
  <c r="AI252" i="1"/>
  <c r="V252" i="1"/>
  <c r="Q252" i="1"/>
  <c r="P252" i="1"/>
  <c r="EN251" i="1"/>
  <c r="EL251" i="1"/>
  <c r="EK251" i="1"/>
  <c r="EJ251" i="1"/>
  <c r="EI251" i="1"/>
  <c r="EH251" i="1"/>
  <c r="EE251" i="1"/>
  <c r="DD251" i="1"/>
  <c r="BR251" i="1"/>
  <c r="BK251" i="1"/>
  <c r="AI251" i="1"/>
  <c r="V251" i="1"/>
  <c r="Q251" i="1"/>
  <c r="P251" i="1"/>
  <c r="EN250" i="1"/>
  <c r="EL250" i="1"/>
  <c r="EK250" i="1"/>
  <c r="EJ250" i="1"/>
  <c r="EI250" i="1"/>
  <c r="EH250" i="1"/>
  <c r="AU250" i="1" s="1"/>
  <c r="EE250" i="1"/>
  <c r="BR250" i="1"/>
  <c r="BK250" i="1"/>
  <c r="AI250" i="1"/>
  <c r="V250" i="1"/>
  <c r="Q250" i="1"/>
  <c r="P250" i="1"/>
  <c r="EN249" i="1"/>
  <c r="EL249" i="1"/>
  <c r="EK249" i="1"/>
  <c r="EJ249" i="1"/>
  <c r="EI249" i="1"/>
  <c r="EH249" i="1"/>
  <c r="EE249" i="1"/>
  <c r="DD249" i="1"/>
  <c r="BR249" i="1"/>
  <c r="BK249" i="1"/>
  <c r="BS249" i="1" s="1"/>
  <c r="AS249" i="1"/>
  <c r="AI249" i="1"/>
  <c r="V249" i="1"/>
  <c r="Q249" i="1"/>
  <c r="P249" i="1"/>
  <c r="EN248" i="1"/>
  <c r="EL248" i="1"/>
  <c r="EK248" i="1"/>
  <c r="EJ248" i="1"/>
  <c r="EI248" i="1"/>
  <c r="EH248" i="1"/>
  <c r="EE248" i="1"/>
  <c r="DD248" i="1"/>
  <c r="BR248" i="1"/>
  <c r="BS248" i="1" s="1"/>
  <c r="BK248" i="1"/>
  <c r="AI248" i="1"/>
  <c r="V248" i="1"/>
  <c r="Q248" i="1"/>
  <c r="P248" i="1"/>
  <c r="EN247" i="1"/>
  <c r="EL247" i="1"/>
  <c r="EK247" i="1"/>
  <c r="EJ247" i="1"/>
  <c r="EI247" i="1"/>
  <c r="EH247" i="1"/>
  <c r="EE247" i="1"/>
  <c r="DD247" i="1"/>
  <c r="BR247" i="1"/>
  <c r="BK247" i="1"/>
  <c r="BS247" i="1" s="1"/>
  <c r="AI247" i="1"/>
  <c r="V247" i="1"/>
  <c r="Q247" i="1"/>
  <c r="P247" i="1"/>
  <c r="EN246" i="1"/>
  <c r="EL246" i="1"/>
  <c r="EK246" i="1"/>
  <c r="EJ246" i="1"/>
  <c r="AS246" i="1" s="1"/>
  <c r="EI246" i="1"/>
  <c r="EH246" i="1"/>
  <c r="EE246" i="1"/>
  <c r="DD246" i="1"/>
  <c r="BR246" i="1"/>
  <c r="BK246" i="1"/>
  <c r="AI246" i="1"/>
  <c r="V246" i="1"/>
  <c r="Q246" i="1"/>
  <c r="P246" i="1"/>
  <c r="EN245" i="1"/>
  <c r="EL245" i="1"/>
  <c r="EK245" i="1"/>
  <c r="EJ245" i="1"/>
  <c r="EI245" i="1"/>
  <c r="EH245" i="1"/>
  <c r="EE245" i="1"/>
  <c r="DD245" i="1"/>
  <c r="BR245" i="1"/>
  <c r="BK245" i="1"/>
  <c r="AI245" i="1"/>
  <c r="V245" i="1"/>
  <c r="Q245" i="1"/>
  <c r="P245" i="1"/>
  <c r="EN244" i="1"/>
  <c r="EL244" i="1"/>
  <c r="EK244" i="1"/>
  <c r="EJ244" i="1"/>
  <c r="EI244" i="1"/>
  <c r="EH244" i="1"/>
  <c r="AS244" i="1" s="1"/>
  <c r="EE244" i="1"/>
  <c r="DD244" i="1"/>
  <c r="BR244" i="1"/>
  <c r="BK244" i="1"/>
  <c r="BS244" i="1" s="1"/>
  <c r="AI244" i="1"/>
  <c r="V244" i="1"/>
  <c r="Q244" i="1"/>
  <c r="P244" i="1"/>
  <c r="EN243" i="1"/>
  <c r="EL243" i="1"/>
  <c r="EK243" i="1"/>
  <c r="EJ243" i="1"/>
  <c r="EI243" i="1"/>
  <c r="AS243" i="1" s="1"/>
  <c r="EH243" i="1"/>
  <c r="EF243" i="1"/>
  <c r="DD243" i="1"/>
  <c r="BS243" i="1"/>
  <c r="BR243" i="1"/>
  <c r="BK243" i="1"/>
  <c r="AJ243" i="1"/>
  <c r="V243" i="1"/>
  <c r="Q243" i="1"/>
  <c r="P243" i="1"/>
  <c r="EN242" i="1"/>
  <c r="EL242" i="1"/>
  <c r="EK242" i="1"/>
  <c r="EJ242" i="1"/>
  <c r="EI242" i="1"/>
  <c r="EH242" i="1"/>
  <c r="DD242" i="1"/>
  <c r="BR242" i="1"/>
  <c r="BK242" i="1"/>
  <c r="V242" i="1"/>
  <c r="Q242" i="1"/>
  <c r="P242" i="1"/>
  <c r="EN241" i="1"/>
  <c r="EL241" i="1"/>
  <c r="EK241" i="1"/>
  <c r="EJ241" i="1"/>
  <c r="EI241" i="1"/>
  <c r="EH241" i="1"/>
  <c r="EF241" i="1"/>
  <c r="DD241" i="1"/>
  <c r="BR241" i="1"/>
  <c r="BK241" i="1"/>
  <c r="BS241" i="1" s="1"/>
  <c r="AJ241" i="1"/>
  <c r="V241" i="1"/>
  <c r="Q241" i="1"/>
  <c r="P241" i="1"/>
  <c r="EN240" i="1"/>
  <c r="EL240" i="1"/>
  <c r="EK240" i="1"/>
  <c r="EJ240" i="1"/>
  <c r="EI240" i="1"/>
  <c r="EH240" i="1"/>
  <c r="EF240" i="1"/>
  <c r="DD240" i="1"/>
  <c r="BR240" i="1"/>
  <c r="BK240" i="1"/>
  <c r="BS240" i="1" s="1"/>
  <c r="AI240" i="1"/>
  <c r="AJ240" i="1" s="1"/>
  <c r="V240" i="1"/>
  <c r="Q240" i="1"/>
  <c r="P240" i="1"/>
  <c r="EN239" i="1"/>
  <c r="EL239" i="1"/>
  <c r="EK239" i="1"/>
  <c r="EJ239" i="1"/>
  <c r="EI239" i="1"/>
  <c r="EH239" i="1"/>
  <c r="AS239" i="1" s="1"/>
  <c r="EE239" i="1"/>
  <c r="EF239" i="1" s="1"/>
  <c r="BR239" i="1"/>
  <c r="BK239" i="1"/>
  <c r="AI239" i="1"/>
  <c r="AJ239" i="1" s="1"/>
  <c r="V239" i="1"/>
  <c r="Q239" i="1"/>
  <c r="P239" i="1"/>
  <c r="EN238" i="1"/>
  <c r="EL238" i="1"/>
  <c r="EK238" i="1"/>
  <c r="EJ238" i="1"/>
  <c r="EI238" i="1"/>
  <c r="EH238" i="1"/>
  <c r="EE238" i="1"/>
  <c r="EF238" i="1" s="1"/>
  <c r="BR238" i="1"/>
  <c r="BK238" i="1"/>
  <c r="BS238" i="1" s="1"/>
  <c r="AI238" i="1"/>
  <c r="AJ238" i="1" s="1"/>
  <c r="V238" i="1"/>
  <c r="Q238" i="1"/>
  <c r="P238" i="1"/>
  <c r="EN237" i="1"/>
  <c r="EL237" i="1"/>
  <c r="EK237" i="1"/>
  <c r="EJ237" i="1"/>
  <c r="EI237" i="1"/>
  <c r="EH237" i="1"/>
  <c r="EE237" i="1"/>
  <c r="DD237" i="1"/>
  <c r="BR237" i="1"/>
  <c r="BK237" i="1"/>
  <c r="AI237" i="1"/>
  <c r="V237" i="1"/>
  <c r="Q237" i="1"/>
  <c r="P237" i="1"/>
  <c r="EN236" i="1"/>
  <c r="EL236" i="1"/>
  <c r="EK236" i="1"/>
  <c r="EJ236" i="1"/>
  <c r="EI236" i="1"/>
  <c r="EH236" i="1"/>
  <c r="EE236" i="1"/>
  <c r="DD236" i="1"/>
  <c r="BS236" i="1"/>
  <c r="BR236" i="1"/>
  <c r="BK236" i="1"/>
  <c r="AI236" i="1"/>
  <c r="V236" i="1"/>
  <c r="Q236" i="1"/>
  <c r="P236" i="1"/>
  <c r="EN235" i="1"/>
  <c r="EL235" i="1"/>
  <c r="EK235" i="1"/>
  <c r="EJ235" i="1"/>
  <c r="EI235" i="1"/>
  <c r="EH235" i="1"/>
  <c r="EE235" i="1"/>
  <c r="EF235" i="1" s="1"/>
  <c r="DD235" i="1"/>
  <c r="BR235" i="1"/>
  <c r="BK235" i="1"/>
  <c r="AI235" i="1"/>
  <c r="AJ235" i="1" s="1"/>
  <c r="V235" i="1"/>
  <c r="Q235" i="1"/>
  <c r="P235" i="1"/>
  <c r="EN234" i="1"/>
  <c r="EL234" i="1"/>
  <c r="EK234" i="1"/>
  <c r="EJ234" i="1"/>
  <c r="EI234" i="1"/>
  <c r="EH234" i="1"/>
  <c r="EE234" i="1"/>
  <c r="EF234" i="1" s="1"/>
  <c r="DD234" i="1"/>
  <c r="BR234" i="1"/>
  <c r="BK234" i="1"/>
  <c r="AI234" i="1"/>
  <c r="AJ234" i="1" s="1"/>
  <c r="V234" i="1"/>
  <c r="Q234" i="1"/>
  <c r="P234" i="1"/>
  <c r="EN233" i="1"/>
  <c r="EL233" i="1"/>
  <c r="EK233" i="1"/>
  <c r="EJ233" i="1"/>
  <c r="EI233" i="1"/>
  <c r="EH233" i="1"/>
  <c r="EE233" i="1"/>
  <c r="EF233" i="1" s="1"/>
  <c r="DD233" i="1"/>
  <c r="BR233" i="1"/>
  <c r="BS233" i="1" s="1"/>
  <c r="BK233" i="1"/>
  <c r="AI233" i="1"/>
  <c r="AJ233" i="1" s="1"/>
  <c r="V233" i="1"/>
  <c r="Q233" i="1"/>
  <c r="P233" i="1"/>
  <c r="EN232" i="1"/>
  <c r="EL232" i="1"/>
  <c r="EK232" i="1"/>
  <c r="EJ232" i="1"/>
  <c r="EI232" i="1"/>
  <c r="AS232" i="1" s="1"/>
  <c r="EH232" i="1"/>
  <c r="EE232" i="1"/>
  <c r="EF232" i="1" s="1"/>
  <c r="DD232" i="1"/>
  <c r="BR232" i="1"/>
  <c r="BK232" i="1"/>
  <c r="BS232" i="1" s="1"/>
  <c r="AI232" i="1"/>
  <c r="AJ232" i="1" s="1"/>
  <c r="V232" i="1"/>
  <c r="Q232" i="1"/>
  <c r="P232" i="1"/>
  <c r="EN231" i="1"/>
  <c r="EL231" i="1"/>
  <c r="EK231" i="1"/>
  <c r="EJ231" i="1"/>
  <c r="EI231" i="1"/>
  <c r="EH231" i="1"/>
  <c r="EE231" i="1"/>
  <c r="EF231" i="1" s="1"/>
  <c r="DD231" i="1"/>
  <c r="BR231" i="1"/>
  <c r="BK231" i="1"/>
  <c r="AI231" i="1"/>
  <c r="AJ231" i="1" s="1"/>
  <c r="V231" i="1"/>
  <c r="Q231" i="1"/>
  <c r="P231" i="1"/>
  <c r="EN230" i="1"/>
  <c r="EL230" i="1"/>
  <c r="EK230" i="1"/>
  <c r="EJ230" i="1"/>
  <c r="EI230" i="1"/>
  <c r="EH230" i="1"/>
  <c r="EF230" i="1"/>
  <c r="EE230" i="1"/>
  <c r="DD230" i="1"/>
  <c r="BR230" i="1"/>
  <c r="BK230" i="1"/>
  <c r="AI230" i="1"/>
  <c r="AJ230" i="1" s="1"/>
  <c r="V230" i="1"/>
  <c r="Q230" i="1"/>
  <c r="P230" i="1"/>
  <c r="EN229" i="1"/>
  <c r="EL229" i="1"/>
  <c r="EK229" i="1"/>
  <c r="EJ229" i="1"/>
  <c r="EI229" i="1"/>
  <c r="EH229" i="1"/>
  <c r="EE229" i="1"/>
  <c r="EF229" i="1" s="1"/>
  <c r="BR229" i="1"/>
  <c r="BK229" i="1"/>
  <c r="BS229" i="1" s="1"/>
  <c r="AI229" i="1"/>
  <c r="AJ229" i="1" s="1"/>
  <c r="V229" i="1"/>
  <c r="Q229" i="1"/>
  <c r="P229" i="1"/>
  <c r="EN228" i="1"/>
  <c r="EL228" i="1"/>
  <c r="EK228" i="1"/>
  <c r="EJ228" i="1"/>
  <c r="EI228" i="1"/>
  <c r="EH228" i="1"/>
  <c r="EE228" i="1"/>
  <c r="DD228" i="1"/>
  <c r="BR228" i="1"/>
  <c r="BK228" i="1"/>
  <c r="AU228" i="1"/>
  <c r="AI228" i="1"/>
  <c r="V228" i="1"/>
  <c r="Q228" i="1"/>
  <c r="P228" i="1"/>
  <c r="EN227" i="1"/>
  <c r="EL227" i="1"/>
  <c r="EK227" i="1"/>
  <c r="EJ227" i="1"/>
  <c r="EI227" i="1"/>
  <c r="EH227" i="1"/>
  <c r="EE227" i="1"/>
  <c r="EF227" i="1" s="1"/>
  <c r="DD227" i="1"/>
  <c r="BR227" i="1"/>
  <c r="BK227" i="1"/>
  <c r="AI227" i="1"/>
  <c r="AJ227" i="1" s="1"/>
  <c r="V227" i="1"/>
  <c r="Q227" i="1"/>
  <c r="P227" i="1"/>
  <c r="EN226" i="1"/>
  <c r="EL226" i="1"/>
  <c r="EK226" i="1"/>
  <c r="EJ226" i="1"/>
  <c r="EI226" i="1"/>
  <c r="EH226" i="1"/>
  <c r="EE226" i="1"/>
  <c r="EF226" i="1" s="1"/>
  <c r="DD226" i="1"/>
  <c r="BR226" i="1"/>
  <c r="BK226" i="1"/>
  <c r="BS226" i="1" s="1"/>
  <c r="AI226" i="1"/>
  <c r="AJ226" i="1" s="1"/>
  <c r="V226" i="1"/>
  <c r="Q226" i="1"/>
  <c r="P226" i="1"/>
  <c r="EN225" i="1"/>
  <c r="EL225" i="1"/>
  <c r="EK225" i="1"/>
  <c r="EJ225" i="1"/>
  <c r="EI225" i="1"/>
  <c r="EH225" i="1"/>
  <c r="EE225" i="1"/>
  <c r="EF225" i="1" s="1"/>
  <c r="DD225" i="1"/>
  <c r="BR225" i="1"/>
  <c r="BK225" i="1"/>
  <c r="BS225" i="1" s="1"/>
  <c r="AI225" i="1"/>
  <c r="AJ225" i="1" s="1"/>
  <c r="V225" i="1"/>
  <c r="Q225" i="1"/>
  <c r="P225" i="1"/>
  <c r="EN224" i="1"/>
  <c r="EL224" i="1"/>
  <c r="EK224" i="1"/>
  <c r="EJ224" i="1"/>
  <c r="EI224" i="1"/>
  <c r="EH224" i="1"/>
  <c r="EE224" i="1"/>
  <c r="EF224" i="1" s="1"/>
  <c r="DD224" i="1"/>
  <c r="BR224" i="1"/>
  <c r="BK224" i="1"/>
  <c r="BS224" i="1" s="1"/>
  <c r="AI224" i="1"/>
  <c r="AJ224" i="1" s="1"/>
  <c r="V224" i="1"/>
  <c r="Q224" i="1"/>
  <c r="P224" i="1"/>
  <c r="EN223" i="1"/>
  <c r="EL223" i="1"/>
  <c r="EK223" i="1"/>
  <c r="EJ223" i="1"/>
  <c r="EI223" i="1"/>
  <c r="EH223" i="1"/>
  <c r="EE223" i="1"/>
  <c r="EF223" i="1" s="1"/>
  <c r="DD223" i="1"/>
  <c r="BR223" i="1"/>
  <c r="BK223" i="1"/>
  <c r="BS223" i="1" s="1"/>
  <c r="AI223" i="1"/>
  <c r="AJ223" i="1" s="1"/>
  <c r="V223" i="1"/>
  <c r="Q223" i="1"/>
  <c r="P223" i="1"/>
  <c r="EN222" i="1"/>
  <c r="EL222" i="1"/>
  <c r="EK222" i="1"/>
  <c r="EJ222" i="1"/>
  <c r="EI222" i="1"/>
  <c r="EH222" i="1"/>
  <c r="EE222" i="1"/>
  <c r="DD222" i="1"/>
  <c r="BR222" i="1"/>
  <c r="BK222" i="1"/>
  <c r="AI222" i="1"/>
  <c r="V222" i="1"/>
  <c r="Q222" i="1"/>
  <c r="P222" i="1"/>
  <c r="EN221" i="1"/>
  <c r="EL221" i="1"/>
  <c r="EK221" i="1"/>
  <c r="EJ221" i="1"/>
  <c r="EI221" i="1"/>
  <c r="EH221" i="1"/>
  <c r="EF221" i="1"/>
  <c r="EE221" i="1"/>
  <c r="BR221" i="1"/>
  <c r="BK221" i="1"/>
  <c r="BS221" i="1" s="1"/>
  <c r="AI221" i="1"/>
  <c r="AJ221" i="1" s="1"/>
  <c r="V221" i="1"/>
  <c r="Q221" i="1"/>
  <c r="P221" i="1"/>
  <c r="EN220" i="1"/>
  <c r="EL220" i="1"/>
  <c r="EK220" i="1"/>
  <c r="EJ220" i="1"/>
  <c r="EI220" i="1"/>
  <c r="EH220" i="1"/>
  <c r="EE220" i="1"/>
  <c r="EF220" i="1" s="1"/>
  <c r="DD220" i="1"/>
  <c r="BR220" i="1"/>
  <c r="BK220" i="1"/>
  <c r="AI220" i="1"/>
  <c r="AJ220" i="1" s="1"/>
  <c r="V220" i="1"/>
  <c r="Q220" i="1"/>
  <c r="P220" i="1"/>
  <c r="EN219" i="1"/>
  <c r="EL219" i="1"/>
  <c r="EK219" i="1"/>
  <c r="EJ219" i="1"/>
  <c r="EI219" i="1"/>
  <c r="EH219" i="1"/>
  <c r="EE219" i="1"/>
  <c r="EF219" i="1" s="1"/>
  <c r="DD219" i="1"/>
  <c r="BS219" i="1"/>
  <c r="BR219" i="1"/>
  <c r="BK219" i="1"/>
  <c r="AI219" i="1"/>
  <c r="AJ219" i="1" s="1"/>
  <c r="V219" i="1"/>
  <c r="Q219" i="1"/>
  <c r="P219" i="1"/>
  <c r="EN218" i="1"/>
  <c r="EL218" i="1"/>
  <c r="EK218" i="1"/>
  <c r="EJ218" i="1"/>
  <c r="EI218" i="1"/>
  <c r="EH218" i="1"/>
  <c r="AS218" i="1" s="1"/>
  <c r="EE218" i="1"/>
  <c r="EF218" i="1" s="1"/>
  <c r="DD218" i="1"/>
  <c r="BR218" i="1"/>
  <c r="BK218" i="1"/>
  <c r="AI218" i="1"/>
  <c r="AJ218" i="1" s="1"/>
  <c r="V218" i="1"/>
  <c r="Q218" i="1"/>
  <c r="P218" i="1"/>
  <c r="EN217" i="1"/>
  <c r="EL217" i="1"/>
  <c r="EK217" i="1"/>
  <c r="EJ217" i="1"/>
  <c r="EI217" i="1"/>
  <c r="EH217" i="1"/>
  <c r="EE217" i="1"/>
  <c r="EF217" i="1" s="1"/>
  <c r="DD217" i="1"/>
  <c r="BR217" i="1"/>
  <c r="BK217" i="1"/>
  <c r="AI217" i="1"/>
  <c r="AJ217" i="1" s="1"/>
  <c r="V217" i="1"/>
  <c r="Q217" i="1"/>
  <c r="P217" i="1"/>
  <c r="EN216" i="1"/>
  <c r="EL216" i="1"/>
  <c r="EK216" i="1"/>
  <c r="EJ216" i="1"/>
  <c r="EI216" i="1"/>
  <c r="EH216" i="1"/>
  <c r="EE216" i="1"/>
  <c r="EF216" i="1" s="1"/>
  <c r="DD216" i="1"/>
  <c r="BR216" i="1"/>
  <c r="BK216" i="1"/>
  <c r="AI216" i="1"/>
  <c r="AJ216" i="1" s="1"/>
  <c r="V216" i="1"/>
  <c r="Q216" i="1"/>
  <c r="P216" i="1"/>
  <c r="EN215" i="1"/>
  <c r="EL215" i="1"/>
  <c r="EK215" i="1"/>
  <c r="EJ215" i="1"/>
  <c r="EI215" i="1"/>
  <c r="AU215" i="1" s="1"/>
  <c r="EH215" i="1"/>
  <c r="EE215" i="1"/>
  <c r="DD215" i="1"/>
  <c r="BR215" i="1"/>
  <c r="BK215" i="1"/>
  <c r="AI215" i="1"/>
  <c r="V215" i="1"/>
  <c r="Q215" i="1"/>
  <c r="P215" i="1"/>
  <c r="EN214" i="1"/>
  <c r="EL214" i="1"/>
  <c r="EK214" i="1"/>
  <c r="EJ214" i="1"/>
  <c r="EI214" i="1"/>
  <c r="EH214" i="1"/>
  <c r="EE214" i="1"/>
  <c r="EF214" i="1" s="1"/>
  <c r="DD214" i="1"/>
  <c r="BR214" i="1"/>
  <c r="BK214" i="1"/>
  <c r="AI214" i="1"/>
  <c r="AJ214" i="1" s="1"/>
  <c r="V214" i="1"/>
  <c r="Q214" i="1"/>
  <c r="P214" i="1"/>
  <c r="EN213" i="1"/>
  <c r="EL213" i="1"/>
  <c r="EK213" i="1"/>
  <c r="EJ213" i="1"/>
  <c r="EI213" i="1"/>
  <c r="EH213" i="1"/>
  <c r="EE213" i="1"/>
  <c r="EF213" i="1" s="1"/>
  <c r="DD213" i="1"/>
  <c r="BR213" i="1"/>
  <c r="BK213" i="1"/>
  <c r="AI213" i="1"/>
  <c r="AJ213" i="1" s="1"/>
  <c r="V213" i="1"/>
  <c r="Q213" i="1"/>
  <c r="P213" i="1"/>
  <c r="EN212" i="1"/>
  <c r="EL212" i="1"/>
  <c r="EK212" i="1"/>
  <c r="EJ212" i="1"/>
  <c r="EI212" i="1"/>
  <c r="EH212" i="1"/>
  <c r="EE212" i="1"/>
  <c r="DD212" i="1"/>
  <c r="BR212" i="1"/>
  <c r="BK212" i="1"/>
  <c r="AI212" i="1"/>
  <c r="V212" i="1"/>
  <c r="Q212" i="1"/>
  <c r="P212" i="1"/>
  <c r="EN211" i="1"/>
  <c r="EL211" i="1"/>
  <c r="EK211" i="1"/>
  <c r="EJ211" i="1"/>
  <c r="EI211" i="1"/>
  <c r="AS211" i="1" s="1"/>
  <c r="EH211" i="1"/>
  <c r="EE211" i="1"/>
  <c r="EF211" i="1" s="1"/>
  <c r="DD211" i="1"/>
  <c r="BS211" i="1"/>
  <c r="BR211" i="1"/>
  <c r="BK211" i="1"/>
  <c r="AI211" i="1"/>
  <c r="AJ211" i="1" s="1"/>
  <c r="V211" i="1"/>
  <c r="Q211" i="1"/>
  <c r="P211" i="1"/>
  <c r="EN210" i="1"/>
  <c r="EL210" i="1"/>
  <c r="EK210" i="1"/>
  <c r="EJ210" i="1"/>
  <c r="EI210" i="1"/>
  <c r="AS210" i="1" s="1"/>
  <c r="EH210" i="1"/>
  <c r="EE210" i="1"/>
  <c r="EF210" i="1" s="1"/>
  <c r="DD210" i="1"/>
  <c r="BR210" i="1"/>
  <c r="BK210" i="1"/>
  <c r="AI210" i="1"/>
  <c r="AJ210" i="1" s="1"/>
  <c r="V210" i="1"/>
  <c r="Q210" i="1"/>
  <c r="P210" i="1"/>
  <c r="EN209" i="1"/>
  <c r="EL209" i="1"/>
  <c r="EK209" i="1"/>
  <c r="EJ209" i="1"/>
  <c r="EI209" i="1"/>
  <c r="EH209" i="1"/>
  <c r="EE209" i="1"/>
  <c r="EF209" i="1" s="1"/>
  <c r="DD209" i="1"/>
  <c r="BR209" i="1"/>
  <c r="BK209" i="1"/>
  <c r="AI209" i="1"/>
  <c r="AJ209" i="1" s="1"/>
  <c r="V209" i="1"/>
  <c r="Q209" i="1"/>
  <c r="P209" i="1"/>
  <c r="EN208" i="1"/>
  <c r="EL208" i="1"/>
  <c r="EK208" i="1"/>
  <c r="EJ208" i="1"/>
  <c r="EI208" i="1"/>
  <c r="EH208" i="1"/>
  <c r="EE208" i="1"/>
  <c r="EF208" i="1" s="1"/>
  <c r="DD208" i="1"/>
  <c r="BR208" i="1"/>
  <c r="BK208" i="1"/>
  <c r="AI208" i="1"/>
  <c r="AJ208" i="1" s="1"/>
  <c r="V208" i="1"/>
  <c r="Q208" i="1"/>
  <c r="P208" i="1"/>
  <c r="EN207" i="1"/>
  <c r="EL207" i="1"/>
  <c r="EK207" i="1"/>
  <c r="EJ207" i="1"/>
  <c r="EI207" i="1"/>
  <c r="EH207" i="1"/>
  <c r="EE207" i="1"/>
  <c r="EF207" i="1" s="1"/>
  <c r="DD207" i="1"/>
  <c r="BR207" i="1"/>
  <c r="BS207" i="1" s="1"/>
  <c r="BK207" i="1"/>
  <c r="AI207" i="1"/>
  <c r="AJ207" i="1" s="1"/>
  <c r="V207" i="1"/>
  <c r="Q207" i="1"/>
  <c r="P207" i="1"/>
  <c r="EN206" i="1"/>
  <c r="EL206" i="1"/>
  <c r="EK206" i="1"/>
  <c r="EJ206" i="1"/>
  <c r="EI206" i="1"/>
  <c r="EH206" i="1"/>
  <c r="EE206" i="1"/>
  <c r="EF206" i="1" s="1"/>
  <c r="DD206" i="1"/>
  <c r="BR206" i="1"/>
  <c r="BS206" i="1" s="1"/>
  <c r="BK206" i="1"/>
  <c r="AI206" i="1"/>
  <c r="AJ206" i="1" s="1"/>
  <c r="V206" i="1"/>
  <c r="Q206" i="1"/>
  <c r="P206" i="1"/>
  <c r="EN205" i="1"/>
  <c r="EL205" i="1"/>
  <c r="EK205" i="1"/>
  <c r="EJ205" i="1"/>
  <c r="EI205" i="1"/>
  <c r="EH205" i="1"/>
  <c r="EE205" i="1"/>
  <c r="EF205" i="1" s="1"/>
  <c r="DD205" i="1"/>
  <c r="BR205" i="1"/>
  <c r="BK205" i="1"/>
  <c r="AI205" i="1"/>
  <c r="AJ205" i="1" s="1"/>
  <c r="V205" i="1"/>
  <c r="Q205" i="1"/>
  <c r="P205" i="1"/>
  <c r="EN204" i="1"/>
  <c r="EL204" i="1"/>
  <c r="EK204" i="1"/>
  <c r="EJ204" i="1"/>
  <c r="EI204" i="1"/>
  <c r="EH204" i="1"/>
  <c r="EE204" i="1"/>
  <c r="DD204" i="1"/>
  <c r="BR204" i="1"/>
  <c r="BK204" i="1"/>
  <c r="AS204" i="1"/>
  <c r="AI204" i="1"/>
  <c r="V204" i="1"/>
  <c r="Q204" i="1"/>
  <c r="P204" i="1"/>
  <c r="EN203" i="1"/>
  <c r="EL203" i="1"/>
  <c r="EK203" i="1"/>
  <c r="EJ203" i="1"/>
  <c r="EI203" i="1"/>
  <c r="EH203" i="1"/>
  <c r="EE203" i="1"/>
  <c r="EF203" i="1" s="1"/>
  <c r="BR203" i="1"/>
  <c r="BS203" i="1" s="1"/>
  <c r="BK203" i="1"/>
  <c r="AI203" i="1"/>
  <c r="AJ203" i="1" s="1"/>
  <c r="V203" i="1"/>
  <c r="Q203" i="1"/>
  <c r="P203" i="1"/>
  <c r="EN202" i="1"/>
  <c r="EL202" i="1"/>
  <c r="EK202" i="1"/>
  <c r="EJ202" i="1"/>
  <c r="EI202" i="1"/>
  <c r="EH202" i="1"/>
  <c r="EE202" i="1"/>
  <c r="EF202" i="1" s="1"/>
  <c r="BR202" i="1"/>
  <c r="BK202" i="1"/>
  <c r="BS202" i="1" s="1"/>
  <c r="AJ202" i="1"/>
  <c r="AI202" i="1"/>
  <c r="V202" i="1"/>
  <c r="Q202" i="1"/>
  <c r="P202" i="1"/>
  <c r="EN201" i="1"/>
  <c r="EL201" i="1"/>
  <c r="EK201" i="1"/>
  <c r="EJ201" i="1"/>
  <c r="EI201" i="1"/>
  <c r="EH201" i="1"/>
  <c r="EE201" i="1"/>
  <c r="EF201" i="1" s="1"/>
  <c r="BR201" i="1"/>
  <c r="BK201" i="1"/>
  <c r="AI201" i="1"/>
  <c r="AJ201" i="1" s="1"/>
  <c r="V201" i="1"/>
  <c r="Q201" i="1"/>
  <c r="P201" i="1"/>
  <c r="EN200" i="1"/>
  <c r="EL200" i="1"/>
  <c r="EK200" i="1"/>
  <c r="EJ200" i="1"/>
  <c r="EI200" i="1"/>
  <c r="EH200" i="1"/>
  <c r="EE200" i="1"/>
  <c r="EF200" i="1" s="1"/>
  <c r="BR200" i="1"/>
  <c r="BK200" i="1"/>
  <c r="AI200" i="1"/>
  <c r="AJ200" i="1" s="1"/>
  <c r="V200" i="1"/>
  <c r="Q200" i="1"/>
  <c r="P200" i="1"/>
  <c r="EN199" i="1"/>
  <c r="EL199" i="1"/>
  <c r="EK199" i="1"/>
  <c r="EJ199" i="1"/>
  <c r="EI199" i="1"/>
  <c r="EH199" i="1"/>
  <c r="EE199" i="1"/>
  <c r="EF199" i="1" s="1"/>
  <c r="BR199" i="1"/>
  <c r="BK199" i="1"/>
  <c r="AI199" i="1"/>
  <c r="AJ199" i="1" s="1"/>
  <c r="V199" i="1"/>
  <c r="Q199" i="1"/>
  <c r="P199" i="1"/>
  <c r="EN198" i="1"/>
  <c r="EL198" i="1"/>
  <c r="EK198" i="1"/>
  <c r="EJ198" i="1"/>
  <c r="EI198" i="1"/>
  <c r="AU198" i="1" s="1"/>
  <c r="EH198" i="1"/>
  <c r="EE198" i="1"/>
  <c r="BR198" i="1"/>
  <c r="BK198" i="1"/>
  <c r="BS198" i="1" s="1"/>
  <c r="AI198" i="1"/>
  <c r="V198" i="1"/>
  <c r="Q198" i="1"/>
  <c r="P198" i="1"/>
  <c r="EN197" i="1"/>
  <c r="EL197" i="1"/>
  <c r="EK197" i="1"/>
  <c r="EJ197" i="1"/>
  <c r="EI197" i="1"/>
  <c r="EH197" i="1"/>
  <c r="EE197" i="1"/>
  <c r="EF197" i="1" s="1"/>
  <c r="BR197" i="1"/>
  <c r="BS197" i="1" s="1"/>
  <c r="BK197" i="1"/>
  <c r="AI197" i="1"/>
  <c r="AJ197" i="1" s="1"/>
  <c r="V197" i="1"/>
  <c r="Q197" i="1"/>
  <c r="P197" i="1"/>
  <c r="EN196" i="1"/>
  <c r="EL196" i="1"/>
  <c r="EK196" i="1"/>
  <c r="AU196" i="1" s="1"/>
  <c r="EJ196" i="1"/>
  <c r="EI196" i="1"/>
  <c r="EH196" i="1"/>
  <c r="EE196" i="1"/>
  <c r="EF196" i="1" s="1"/>
  <c r="BR196" i="1"/>
  <c r="BK196" i="1"/>
  <c r="BS196" i="1" s="1"/>
  <c r="AI196" i="1"/>
  <c r="AJ196" i="1" s="1"/>
  <c r="V196" i="1"/>
  <c r="Q196" i="1"/>
  <c r="P196" i="1"/>
  <c r="EN195" i="1"/>
  <c r="EL195" i="1"/>
  <c r="EK195" i="1"/>
  <c r="EJ195" i="1"/>
  <c r="EI195" i="1"/>
  <c r="EH195" i="1"/>
  <c r="EE195" i="1"/>
  <c r="EF195" i="1" s="1"/>
  <c r="BR195" i="1"/>
  <c r="BK195" i="1"/>
  <c r="AI195" i="1"/>
  <c r="AJ195" i="1" s="1"/>
  <c r="V195" i="1"/>
  <c r="Q195" i="1"/>
  <c r="P195" i="1"/>
  <c r="EN194" i="1"/>
  <c r="EL194" i="1"/>
  <c r="EK194" i="1"/>
  <c r="EJ194" i="1"/>
  <c r="EI194" i="1"/>
  <c r="EH194" i="1"/>
  <c r="EE194" i="1"/>
  <c r="EF194" i="1" s="1"/>
  <c r="BR194" i="1"/>
  <c r="BK194" i="1"/>
  <c r="BS194" i="1" s="1"/>
  <c r="AI194" i="1"/>
  <c r="AJ194" i="1" s="1"/>
  <c r="V194" i="1"/>
  <c r="Q194" i="1"/>
  <c r="P194" i="1"/>
  <c r="EN193" i="1"/>
  <c r="EL193" i="1"/>
  <c r="EK193" i="1"/>
  <c r="EJ193" i="1"/>
  <c r="EI193" i="1"/>
  <c r="AU193" i="1" s="1"/>
  <c r="EH193" i="1"/>
  <c r="EE193" i="1"/>
  <c r="EF193" i="1" s="1"/>
  <c r="BR193" i="1"/>
  <c r="BK193" i="1"/>
  <c r="BS193" i="1" s="1"/>
  <c r="AJ193" i="1"/>
  <c r="AI193" i="1"/>
  <c r="V193" i="1"/>
  <c r="Q193" i="1"/>
  <c r="P193" i="1"/>
  <c r="EN192" i="1"/>
  <c r="EL192" i="1"/>
  <c r="EK192" i="1"/>
  <c r="EJ192" i="1"/>
  <c r="EI192" i="1"/>
  <c r="EH192" i="1"/>
  <c r="EE192" i="1"/>
  <c r="EF192" i="1" s="1"/>
  <c r="BR192" i="1"/>
  <c r="BK192" i="1"/>
  <c r="AI192" i="1"/>
  <c r="AJ192" i="1" s="1"/>
  <c r="V192" i="1"/>
  <c r="Q192" i="1"/>
  <c r="P192" i="1"/>
  <c r="EN191" i="1"/>
  <c r="EL191" i="1"/>
  <c r="EK191" i="1"/>
  <c r="EJ191" i="1"/>
  <c r="EI191" i="1"/>
  <c r="EH191" i="1"/>
  <c r="EE191" i="1"/>
  <c r="BR191" i="1"/>
  <c r="BK191" i="1"/>
  <c r="AI191" i="1"/>
  <c r="V191" i="1"/>
  <c r="Q191" i="1"/>
  <c r="P191" i="1"/>
  <c r="EN190" i="1"/>
  <c r="EL190" i="1"/>
  <c r="EK190" i="1"/>
  <c r="EJ190" i="1"/>
  <c r="EI190" i="1"/>
  <c r="AU190" i="1" s="1"/>
  <c r="EH190" i="1"/>
  <c r="EF190" i="1"/>
  <c r="EE190" i="1"/>
  <c r="BR190" i="1"/>
  <c r="BK190" i="1"/>
  <c r="AJ190" i="1"/>
  <c r="AI190" i="1"/>
  <c r="V190" i="1"/>
  <c r="Q190" i="1"/>
  <c r="P190" i="1"/>
  <c r="EN189" i="1"/>
  <c r="EL189" i="1"/>
  <c r="EK189" i="1"/>
  <c r="AU189" i="1" s="1"/>
  <c r="EJ189" i="1"/>
  <c r="EI189" i="1"/>
  <c r="EH189" i="1"/>
  <c r="EE189" i="1"/>
  <c r="EF189" i="1" s="1"/>
  <c r="BR189" i="1"/>
  <c r="BK189" i="1"/>
  <c r="AI189" i="1"/>
  <c r="AJ189" i="1" s="1"/>
  <c r="V189" i="1"/>
  <c r="Q189" i="1"/>
  <c r="P189" i="1"/>
  <c r="EN188" i="1"/>
  <c r="EL188" i="1"/>
  <c r="EK188" i="1"/>
  <c r="EJ188" i="1"/>
  <c r="EI188" i="1"/>
  <c r="AU188" i="1" s="1"/>
  <c r="EH188" i="1"/>
  <c r="EE188" i="1"/>
  <c r="EF188" i="1" s="1"/>
  <c r="BR188" i="1"/>
  <c r="BK188" i="1"/>
  <c r="BS188" i="1" s="1"/>
  <c r="AI188" i="1"/>
  <c r="AJ188" i="1" s="1"/>
  <c r="V188" i="1"/>
  <c r="Q188" i="1"/>
  <c r="P188" i="1"/>
  <c r="EN187" i="1"/>
  <c r="EL187" i="1"/>
  <c r="EK187" i="1"/>
  <c r="EJ187" i="1"/>
  <c r="EI187" i="1"/>
  <c r="EH187" i="1"/>
  <c r="EE187" i="1"/>
  <c r="EF187" i="1" s="1"/>
  <c r="BR187" i="1"/>
  <c r="BK187" i="1"/>
  <c r="AI187" i="1"/>
  <c r="AJ187" i="1" s="1"/>
  <c r="V187" i="1"/>
  <c r="Q187" i="1"/>
  <c r="P187" i="1"/>
  <c r="EN186" i="1"/>
  <c r="EL186" i="1"/>
  <c r="EK186" i="1"/>
  <c r="EJ186" i="1"/>
  <c r="AS186" i="1" s="1"/>
  <c r="EI186" i="1"/>
  <c r="AU186" i="1" s="1"/>
  <c r="EH186" i="1"/>
  <c r="EE186" i="1"/>
  <c r="EF186" i="1" s="1"/>
  <c r="BR186" i="1"/>
  <c r="BK186" i="1"/>
  <c r="AJ186" i="1"/>
  <c r="AI186" i="1"/>
  <c r="V186" i="1"/>
  <c r="Q186" i="1"/>
  <c r="P186" i="1"/>
  <c r="EN185" i="1"/>
  <c r="EL185" i="1"/>
  <c r="EK185" i="1"/>
  <c r="EJ185" i="1"/>
  <c r="EI185" i="1"/>
  <c r="EH185" i="1"/>
  <c r="EE185" i="1"/>
  <c r="BS185" i="1"/>
  <c r="BR185" i="1"/>
  <c r="BK185" i="1"/>
  <c r="AI185" i="1"/>
  <c r="V185" i="1"/>
  <c r="Q185" i="1"/>
  <c r="P185" i="1"/>
  <c r="EN184" i="1"/>
  <c r="EL184" i="1"/>
  <c r="EK184" i="1"/>
  <c r="EJ184" i="1"/>
  <c r="EI184" i="1"/>
  <c r="AU184" i="1" s="1"/>
  <c r="EH184" i="1"/>
  <c r="EE184" i="1"/>
  <c r="EF184" i="1" s="1"/>
  <c r="BR184" i="1"/>
  <c r="BK184" i="1"/>
  <c r="AI184" i="1"/>
  <c r="AJ184" i="1" s="1"/>
  <c r="V184" i="1"/>
  <c r="Q184" i="1"/>
  <c r="P184" i="1"/>
  <c r="EN183" i="1"/>
  <c r="EL183" i="1"/>
  <c r="EK183" i="1"/>
  <c r="EJ183" i="1"/>
  <c r="EI183" i="1"/>
  <c r="EH183" i="1"/>
  <c r="EE183" i="1"/>
  <c r="EF183" i="1" s="1"/>
  <c r="BR183" i="1"/>
  <c r="BK183" i="1"/>
  <c r="BS183" i="1" s="1"/>
  <c r="AI183" i="1"/>
  <c r="AJ183" i="1" s="1"/>
  <c r="V183" i="1"/>
  <c r="Q183" i="1"/>
  <c r="P183" i="1"/>
  <c r="EN182" i="1"/>
  <c r="EL182" i="1"/>
  <c r="EK182" i="1"/>
  <c r="EJ182" i="1"/>
  <c r="AS182" i="1" s="1"/>
  <c r="EI182" i="1"/>
  <c r="EH182" i="1"/>
  <c r="EE182" i="1"/>
  <c r="EF182" i="1" s="1"/>
  <c r="BR182" i="1"/>
  <c r="BK182" i="1"/>
  <c r="BS182" i="1" s="1"/>
  <c r="AI182" i="1"/>
  <c r="AJ182" i="1" s="1"/>
  <c r="V182" i="1"/>
  <c r="Q182" i="1"/>
  <c r="P182" i="1"/>
  <c r="EN181" i="1"/>
  <c r="EL181" i="1"/>
  <c r="EK181" i="1"/>
  <c r="EJ181" i="1"/>
  <c r="EI181" i="1"/>
  <c r="EH181" i="1"/>
  <c r="AS181" i="1" s="1"/>
  <c r="EE181" i="1"/>
  <c r="BR181" i="1"/>
  <c r="BS181" i="1" s="1"/>
  <c r="BK181" i="1"/>
  <c r="AI181" i="1"/>
  <c r="V181" i="1"/>
  <c r="Q181" i="1"/>
  <c r="P181" i="1"/>
  <c r="EN180" i="1"/>
  <c r="EL180" i="1"/>
  <c r="EK180" i="1"/>
  <c r="EJ180" i="1"/>
  <c r="EI180" i="1"/>
  <c r="EH180" i="1"/>
  <c r="EE180" i="1"/>
  <c r="EF180" i="1" s="1"/>
  <c r="BR180" i="1"/>
  <c r="BS180" i="1" s="1"/>
  <c r="BK180" i="1"/>
  <c r="AI180" i="1"/>
  <c r="AJ180" i="1" s="1"/>
  <c r="V180" i="1"/>
  <c r="Q180" i="1"/>
  <c r="P180" i="1"/>
  <c r="EN179" i="1"/>
  <c r="EL179" i="1"/>
  <c r="EK179" i="1"/>
  <c r="EJ179" i="1"/>
  <c r="EI179" i="1"/>
  <c r="EH179" i="1"/>
  <c r="EF179" i="1"/>
  <c r="EE179" i="1"/>
  <c r="BR179" i="1"/>
  <c r="BK179" i="1"/>
  <c r="AJ179" i="1"/>
  <c r="AI179" i="1"/>
  <c r="V179" i="1"/>
  <c r="Q179" i="1"/>
  <c r="P179" i="1"/>
  <c r="EN178" i="1"/>
  <c r="EL178" i="1"/>
  <c r="EK178" i="1"/>
  <c r="EJ178" i="1"/>
  <c r="EI178" i="1"/>
  <c r="EH178" i="1"/>
  <c r="EE178" i="1"/>
  <c r="EF178" i="1" s="1"/>
  <c r="BR178" i="1"/>
  <c r="BK178" i="1"/>
  <c r="AI178" i="1"/>
  <c r="AJ178" i="1" s="1"/>
  <c r="V178" i="1"/>
  <c r="Q178" i="1"/>
  <c r="P178" i="1"/>
  <c r="EN177" i="1"/>
  <c r="EL177" i="1"/>
  <c r="EK177" i="1"/>
  <c r="EJ177" i="1"/>
  <c r="EI177" i="1"/>
  <c r="EH177" i="1"/>
  <c r="EF177" i="1"/>
  <c r="EE177" i="1"/>
  <c r="BS177" i="1"/>
  <c r="BR177" i="1"/>
  <c r="BK177" i="1"/>
  <c r="AJ177" i="1"/>
  <c r="AI177" i="1"/>
  <c r="V177" i="1"/>
  <c r="Q177" i="1"/>
  <c r="P177" i="1"/>
  <c r="EN176" i="1"/>
  <c r="EL176" i="1"/>
  <c r="EK176" i="1"/>
  <c r="AU176" i="1" s="1"/>
  <c r="EJ176" i="1"/>
  <c r="AS176" i="1" s="1"/>
  <c r="EI176" i="1"/>
  <c r="EH176" i="1"/>
  <c r="EE176" i="1"/>
  <c r="EF176" i="1" s="1"/>
  <c r="BR176" i="1"/>
  <c r="BK176" i="1"/>
  <c r="AW176" i="1"/>
  <c r="AI176" i="1"/>
  <c r="AJ176" i="1" s="1"/>
  <c r="V176" i="1"/>
  <c r="Q176" i="1"/>
  <c r="P176" i="1"/>
  <c r="EN175" i="1"/>
  <c r="EL175" i="1"/>
  <c r="EK175" i="1"/>
  <c r="EJ175" i="1"/>
  <c r="EI175" i="1"/>
  <c r="EH175" i="1"/>
  <c r="EE175" i="1"/>
  <c r="BR175" i="1"/>
  <c r="BS175" i="1" s="1"/>
  <c r="BK175" i="1"/>
  <c r="AI175" i="1"/>
  <c r="V175" i="1"/>
  <c r="Q175" i="1"/>
  <c r="P175" i="1"/>
  <c r="EN174" i="1"/>
  <c r="EL174" i="1"/>
  <c r="EK174" i="1"/>
  <c r="EJ174" i="1"/>
  <c r="EI174" i="1"/>
  <c r="EH174" i="1"/>
  <c r="EE174" i="1"/>
  <c r="EF174" i="1" s="1"/>
  <c r="BR174" i="1"/>
  <c r="BK174" i="1"/>
  <c r="AI174" i="1"/>
  <c r="AJ174" i="1" s="1"/>
  <c r="V174" i="1"/>
  <c r="Q174" i="1"/>
  <c r="P174" i="1"/>
  <c r="EN173" i="1"/>
  <c r="EL173" i="1"/>
  <c r="EK173" i="1"/>
  <c r="EJ173" i="1"/>
  <c r="EI173" i="1"/>
  <c r="EH173" i="1"/>
  <c r="AU173" i="1" s="1"/>
  <c r="EE173" i="1"/>
  <c r="EF173" i="1" s="1"/>
  <c r="BR173" i="1"/>
  <c r="BK173" i="1"/>
  <c r="BS173" i="1" s="1"/>
  <c r="AI173" i="1"/>
  <c r="AJ173" i="1" s="1"/>
  <c r="V173" i="1"/>
  <c r="Q173" i="1"/>
  <c r="P173" i="1"/>
  <c r="EN172" i="1"/>
  <c r="EL172" i="1"/>
  <c r="EK172" i="1"/>
  <c r="EJ172" i="1"/>
  <c r="EI172" i="1"/>
  <c r="EH172" i="1"/>
  <c r="EE172" i="1"/>
  <c r="EF172" i="1" s="1"/>
  <c r="BR172" i="1"/>
  <c r="BK172" i="1"/>
  <c r="AI172" i="1"/>
  <c r="AJ172" i="1" s="1"/>
  <c r="V172" i="1"/>
  <c r="Q172" i="1"/>
  <c r="P172" i="1"/>
  <c r="EN171" i="1"/>
  <c r="EL171" i="1"/>
  <c r="EK171" i="1"/>
  <c r="AU171" i="1" s="1"/>
  <c r="EJ171" i="1"/>
  <c r="AS171" i="1" s="1"/>
  <c r="EI171" i="1"/>
  <c r="EH171" i="1"/>
  <c r="EE171" i="1"/>
  <c r="EF171" i="1" s="1"/>
  <c r="BR171" i="1"/>
  <c r="BK171" i="1"/>
  <c r="BS171" i="1" s="1"/>
  <c r="AI171" i="1"/>
  <c r="AJ171" i="1" s="1"/>
  <c r="V171" i="1"/>
  <c r="Q171" i="1"/>
  <c r="P171" i="1"/>
  <c r="EN170" i="1"/>
  <c r="EL170" i="1"/>
  <c r="EK170" i="1"/>
  <c r="EJ170" i="1"/>
  <c r="EI170" i="1"/>
  <c r="AW170" i="1" s="1"/>
  <c r="EH170" i="1"/>
  <c r="EE170" i="1"/>
  <c r="EF170" i="1" s="1"/>
  <c r="BR170" i="1"/>
  <c r="BK170" i="1"/>
  <c r="AI170" i="1"/>
  <c r="AJ170" i="1" s="1"/>
  <c r="V170" i="1"/>
  <c r="Q170" i="1"/>
  <c r="P170" i="1"/>
  <c r="EN169" i="1"/>
  <c r="EL169" i="1"/>
  <c r="EK169" i="1"/>
  <c r="EJ169" i="1"/>
  <c r="EI169" i="1"/>
  <c r="EH169" i="1"/>
  <c r="EE169" i="1"/>
  <c r="EF169" i="1" s="1"/>
  <c r="BR169" i="1"/>
  <c r="BK169" i="1"/>
  <c r="AI169" i="1"/>
  <c r="AJ169" i="1" s="1"/>
  <c r="V169" i="1"/>
  <c r="Q169" i="1"/>
  <c r="P169" i="1"/>
  <c r="EN168" i="1"/>
  <c r="EL168" i="1"/>
  <c r="EK168" i="1"/>
  <c r="EJ168" i="1"/>
  <c r="EI168" i="1"/>
  <c r="EH168" i="1"/>
  <c r="EE168" i="1"/>
  <c r="EF168" i="1" s="1"/>
  <c r="BR168" i="1"/>
  <c r="BK168" i="1"/>
  <c r="AI168" i="1"/>
  <c r="AJ168" i="1" s="1"/>
  <c r="V168" i="1"/>
  <c r="Q168" i="1"/>
  <c r="P168" i="1"/>
  <c r="EN167" i="1"/>
  <c r="EL167" i="1"/>
  <c r="EK167" i="1"/>
  <c r="EJ167" i="1"/>
  <c r="EI167" i="1"/>
  <c r="EH167" i="1"/>
  <c r="EE167" i="1"/>
  <c r="BR167" i="1"/>
  <c r="BK167" i="1"/>
  <c r="AI167" i="1"/>
  <c r="V167" i="1"/>
  <c r="Q167" i="1"/>
  <c r="P167" i="1"/>
  <c r="EN166" i="1"/>
  <c r="EL166" i="1"/>
  <c r="AW166" i="1" s="1"/>
  <c r="EK166" i="1"/>
  <c r="EJ166" i="1"/>
  <c r="EI166" i="1"/>
  <c r="EH166" i="1"/>
  <c r="EE166" i="1"/>
  <c r="EF166" i="1" s="1"/>
  <c r="BR166" i="1"/>
  <c r="BK166" i="1"/>
  <c r="AI166" i="1"/>
  <c r="AJ166" i="1" s="1"/>
  <c r="V166" i="1"/>
  <c r="Q166" i="1"/>
  <c r="P166" i="1"/>
  <c r="EN165" i="1"/>
  <c r="EL165" i="1"/>
  <c r="EK165" i="1"/>
  <c r="EJ165" i="1"/>
  <c r="EI165" i="1"/>
  <c r="EH165" i="1"/>
  <c r="EE165" i="1"/>
  <c r="EF165" i="1" s="1"/>
  <c r="BS165" i="1"/>
  <c r="BR165" i="1"/>
  <c r="BK165" i="1"/>
  <c r="AS165" i="1"/>
  <c r="AI165" i="1"/>
  <c r="AJ165" i="1" s="1"/>
  <c r="V165" i="1"/>
  <c r="Q165" i="1"/>
  <c r="P165" i="1"/>
  <c r="EN164" i="1"/>
  <c r="EL164" i="1"/>
  <c r="EK164" i="1"/>
  <c r="AU164" i="1" s="1"/>
  <c r="EJ164" i="1"/>
  <c r="AS164" i="1" s="1"/>
  <c r="EI164" i="1"/>
  <c r="EH164" i="1"/>
  <c r="EE164" i="1"/>
  <c r="EF164" i="1" s="1"/>
  <c r="BR164" i="1"/>
  <c r="BK164" i="1"/>
  <c r="AW164" i="1"/>
  <c r="AI164" i="1"/>
  <c r="AJ164" i="1" s="1"/>
  <c r="V164" i="1"/>
  <c r="Q164" i="1"/>
  <c r="P164" i="1"/>
  <c r="EN163" i="1"/>
  <c r="EL163" i="1"/>
  <c r="EK163" i="1"/>
  <c r="EJ163" i="1"/>
  <c r="EI163" i="1"/>
  <c r="EH163" i="1"/>
  <c r="EE163" i="1"/>
  <c r="EF163" i="1" s="1"/>
  <c r="BR163" i="1"/>
  <c r="BK163" i="1"/>
  <c r="AI163" i="1"/>
  <c r="AJ163" i="1" s="1"/>
  <c r="V163" i="1"/>
  <c r="Q163" i="1"/>
  <c r="P163" i="1"/>
  <c r="EN162" i="1"/>
  <c r="EL162" i="1"/>
  <c r="EK162" i="1"/>
  <c r="EJ162" i="1"/>
  <c r="EI162" i="1"/>
  <c r="EH162" i="1"/>
  <c r="AU162" i="1" s="1"/>
  <c r="EE162" i="1"/>
  <c r="EF162" i="1" s="1"/>
  <c r="BR162" i="1"/>
  <c r="BK162" i="1"/>
  <c r="AI162" i="1"/>
  <c r="AJ162" i="1" s="1"/>
  <c r="V162" i="1"/>
  <c r="Q162" i="1"/>
  <c r="P162" i="1"/>
  <c r="EN161" i="1"/>
  <c r="EL161" i="1"/>
  <c r="EK161" i="1"/>
  <c r="EJ161" i="1"/>
  <c r="EI161" i="1"/>
  <c r="EH161" i="1"/>
  <c r="EE161" i="1"/>
  <c r="EF161" i="1" s="1"/>
  <c r="BR161" i="1"/>
  <c r="BK161" i="1"/>
  <c r="AI161" i="1"/>
  <c r="AJ161" i="1" s="1"/>
  <c r="V161" i="1"/>
  <c r="Q161" i="1"/>
  <c r="P161" i="1"/>
  <c r="EN160" i="1"/>
  <c r="EL160" i="1"/>
  <c r="AW160" i="1" s="1"/>
  <c r="EK160" i="1"/>
  <c r="AU160" i="1" s="1"/>
  <c r="EJ160" i="1"/>
  <c r="EI160" i="1"/>
  <c r="EH160" i="1"/>
  <c r="EE160" i="1"/>
  <c r="EF160" i="1" s="1"/>
  <c r="BR160" i="1"/>
  <c r="BK160" i="1"/>
  <c r="AI160" i="1"/>
  <c r="AJ160" i="1" s="1"/>
  <c r="V160" i="1"/>
  <c r="Q160" i="1"/>
  <c r="P160" i="1"/>
  <c r="EN159" i="1"/>
  <c r="EL159" i="1"/>
  <c r="EK159" i="1"/>
  <c r="EJ159" i="1"/>
  <c r="EI159" i="1"/>
  <c r="EH159" i="1"/>
  <c r="EE159" i="1"/>
  <c r="EF159" i="1" s="1"/>
  <c r="BR159" i="1"/>
  <c r="BK159" i="1"/>
  <c r="BS159" i="1" s="1"/>
  <c r="AI159" i="1"/>
  <c r="AJ159" i="1" s="1"/>
  <c r="V159" i="1"/>
  <c r="Q159" i="1"/>
  <c r="P159" i="1"/>
  <c r="EN158" i="1"/>
  <c r="EL158" i="1"/>
  <c r="EK158" i="1"/>
  <c r="EJ158" i="1"/>
  <c r="EI158" i="1"/>
  <c r="EH158" i="1"/>
  <c r="EE158" i="1"/>
  <c r="EF158" i="1" s="1"/>
  <c r="BR158" i="1"/>
  <c r="BK158" i="1"/>
  <c r="AI158" i="1"/>
  <c r="AJ158" i="1" s="1"/>
  <c r="V158" i="1"/>
  <c r="Q158" i="1"/>
  <c r="P158" i="1"/>
  <c r="EN157" i="1"/>
  <c r="EL157" i="1"/>
  <c r="EK157" i="1"/>
  <c r="EJ157" i="1"/>
  <c r="EI157" i="1"/>
  <c r="EH157" i="1"/>
  <c r="EE157" i="1"/>
  <c r="BR157" i="1"/>
  <c r="BK157" i="1"/>
  <c r="BS157" i="1" s="1"/>
  <c r="AI157" i="1"/>
  <c r="V157" i="1"/>
  <c r="Q157" i="1"/>
  <c r="P157" i="1"/>
  <c r="EN156" i="1"/>
  <c r="EL156" i="1"/>
  <c r="EK156" i="1"/>
  <c r="EJ156" i="1"/>
  <c r="EI156" i="1"/>
  <c r="AW156" i="1" s="1"/>
  <c r="EH156" i="1"/>
  <c r="EE156" i="1"/>
  <c r="EF156" i="1" s="1"/>
  <c r="BR156" i="1"/>
  <c r="BK156" i="1"/>
  <c r="BS156" i="1" s="1"/>
  <c r="AI156" i="1"/>
  <c r="AJ156" i="1" s="1"/>
  <c r="V156" i="1"/>
  <c r="Q156" i="1"/>
  <c r="P156" i="1"/>
  <c r="EN155" i="1"/>
  <c r="EL155" i="1"/>
  <c r="EK155" i="1"/>
  <c r="AU155" i="1" s="1"/>
  <c r="EJ155" i="1"/>
  <c r="EI155" i="1"/>
  <c r="EH155" i="1"/>
  <c r="EE155" i="1"/>
  <c r="EF155" i="1" s="1"/>
  <c r="BR155" i="1"/>
  <c r="BK155" i="1"/>
  <c r="AJ155" i="1"/>
  <c r="AI155" i="1"/>
  <c r="V155" i="1"/>
  <c r="Q155" i="1"/>
  <c r="P155" i="1"/>
  <c r="EN154" i="1"/>
  <c r="EL154" i="1"/>
  <c r="EK154" i="1"/>
  <c r="EJ154" i="1"/>
  <c r="EI154" i="1"/>
  <c r="AU154" i="1" s="1"/>
  <c r="EH154" i="1"/>
  <c r="EE154" i="1"/>
  <c r="BR154" i="1"/>
  <c r="BK154" i="1"/>
  <c r="BS154" i="1" s="1"/>
  <c r="AI154" i="1"/>
  <c r="V154" i="1"/>
  <c r="Q154" i="1"/>
  <c r="P154" i="1"/>
  <c r="EN153" i="1"/>
  <c r="EL153" i="1"/>
  <c r="EK153" i="1"/>
  <c r="EJ153" i="1"/>
  <c r="EI153" i="1"/>
  <c r="EH153" i="1"/>
  <c r="EE153" i="1"/>
  <c r="EF153" i="1" s="1"/>
  <c r="BR153" i="1"/>
  <c r="BK153" i="1"/>
  <c r="AJ153" i="1"/>
  <c r="V153" i="1"/>
  <c r="Q153" i="1"/>
  <c r="P153" i="1"/>
  <c r="EN152" i="1"/>
  <c r="EL152" i="1"/>
  <c r="EK152" i="1"/>
  <c r="EJ152" i="1"/>
  <c r="EI152" i="1"/>
  <c r="EH152" i="1"/>
  <c r="EE152" i="1"/>
  <c r="EF152" i="1" s="1"/>
  <c r="BR152" i="1"/>
  <c r="BS152" i="1" s="1"/>
  <c r="BK152" i="1"/>
  <c r="AI152" i="1"/>
  <c r="AJ152" i="1" s="1"/>
  <c r="V152" i="1"/>
  <c r="Q152" i="1"/>
  <c r="P152" i="1"/>
  <c r="EN151" i="1"/>
  <c r="EL151" i="1"/>
  <c r="EK151" i="1"/>
  <c r="EJ151" i="1"/>
  <c r="EI151" i="1"/>
  <c r="EH151" i="1"/>
  <c r="EE151" i="1"/>
  <c r="EF151" i="1" s="1"/>
  <c r="BR151" i="1"/>
  <c r="BK151" i="1"/>
  <c r="AI151" i="1"/>
  <c r="AJ151" i="1" s="1"/>
  <c r="V151" i="1"/>
  <c r="Q151" i="1"/>
  <c r="P151" i="1"/>
  <c r="EN150" i="1"/>
  <c r="EL150" i="1"/>
  <c r="EK150" i="1"/>
  <c r="EJ150" i="1"/>
  <c r="EI150" i="1"/>
  <c r="EH150" i="1"/>
  <c r="AW150" i="1" s="1"/>
  <c r="EE150" i="1"/>
  <c r="BR150" i="1"/>
  <c r="BK150" i="1"/>
  <c r="AI150" i="1"/>
  <c r="V150" i="1"/>
  <c r="Q150" i="1"/>
  <c r="P150" i="1"/>
  <c r="EN149" i="1"/>
  <c r="EL149" i="1"/>
  <c r="EK149" i="1"/>
  <c r="EJ149" i="1"/>
  <c r="EI149" i="1"/>
  <c r="EH149" i="1"/>
  <c r="EE149" i="1"/>
  <c r="EF149" i="1" s="1"/>
  <c r="BR149" i="1"/>
  <c r="BK149" i="1"/>
  <c r="BS149" i="1" s="1"/>
  <c r="AS149" i="1"/>
  <c r="AI149" i="1"/>
  <c r="AJ149" i="1" s="1"/>
  <c r="V149" i="1"/>
  <c r="Q149" i="1"/>
  <c r="P149" i="1"/>
  <c r="EN148" i="1"/>
  <c r="EL148" i="1"/>
  <c r="EK148" i="1"/>
  <c r="EJ148" i="1"/>
  <c r="EI148" i="1"/>
  <c r="EH148" i="1"/>
  <c r="EE148" i="1"/>
  <c r="EF148" i="1" s="1"/>
  <c r="BR148" i="1"/>
  <c r="BK148" i="1"/>
  <c r="AJ148" i="1"/>
  <c r="AI148" i="1"/>
  <c r="V148" i="1"/>
  <c r="Q148" i="1"/>
  <c r="P148" i="1"/>
  <c r="EN147" i="1"/>
  <c r="EL147" i="1"/>
  <c r="EK147" i="1"/>
  <c r="EJ147" i="1"/>
  <c r="EI147" i="1"/>
  <c r="EH147" i="1"/>
  <c r="EE147" i="1"/>
  <c r="EF147" i="1" s="1"/>
  <c r="BR147" i="1"/>
  <c r="BK147" i="1"/>
  <c r="AI147" i="1"/>
  <c r="AJ147" i="1" s="1"/>
  <c r="V147" i="1"/>
  <c r="Q147" i="1"/>
  <c r="P147" i="1"/>
  <c r="EN146" i="1"/>
  <c r="EL146" i="1"/>
  <c r="EK146" i="1"/>
  <c r="EJ146" i="1"/>
  <c r="EI146" i="1"/>
  <c r="EH146" i="1"/>
  <c r="EE146" i="1"/>
  <c r="EF146" i="1" s="1"/>
  <c r="BR146" i="1"/>
  <c r="BK146" i="1"/>
  <c r="AI146" i="1"/>
  <c r="AJ146" i="1" s="1"/>
  <c r="V146" i="1"/>
  <c r="Q146" i="1"/>
  <c r="P146" i="1"/>
  <c r="EN145" i="1"/>
  <c r="EL145" i="1"/>
  <c r="EK145" i="1"/>
  <c r="EJ145" i="1"/>
  <c r="EI145" i="1"/>
  <c r="EH145" i="1"/>
  <c r="EE145" i="1"/>
  <c r="EF145" i="1" s="1"/>
  <c r="BR145" i="1"/>
  <c r="BK145" i="1"/>
  <c r="AJ145" i="1"/>
  <c r="AI145" i="1"/>
  <c r="V145" i="1"/>
  <c r="Q145" i="1"/>
  <c r="P145" i="1"/>
  <c r="EN144" i="1"/>
  <c r="EL144" i="1"/>
  <c r="EK144" i="1"/>
  <c r="EJ144" i="1"/>
  <c r="EI144" i="1"/>
  <c r="EH144" i="1"/>
  <c r="EF144" i="1"/>
  <c r="EE144" i="1"/>
  <c r="BR144" i="1"/>
  <c r="BK144" i="1"/>
  <c r="BS144" i="1" s="1"/>
  <c r="AI144" i="1"/>
  <c r="AJ144" i="1" s="1"/>
  <c r="V144" i="1"/>
  <c r="Q144" i="1"/>
  <c r="P144" i="1"/>
  <c r="EN143" i="1"/>
  <c r="EL143" i="1"/>
  <c r="EK143" i="1"/>
  <c r="EJ143" i="1"/>
  <c r="EI143" i="1"/>
  <c r="AW143" i="1" s="1"/>
  <c r="EH143" i="1"/>
  <c r="EE143" i="1"/>
  <c r="EF143" i="1" s="1"/>
  <c r="BR143" i="1"/>
  <c r="BK143" i="1"/>
  <c r="AI143" i="1"/>
  <c r="AJ143" i="1" s="1"/>
  <c r="V143" i="1"/>
  <c r="Q143" i="1"/>
  <c r="P143" i="1"/>
  <c r="EN142" i="1"/>
  <c r="EL142" i="1"/>
  <c r="EK142" i="1"/>
  <c r="EJ142" i="1"/>
  <c r="EI142" i="1"/>
  <c r="EH142" i="1"/>
  <c r="EE142" i="1"/>
  <c r="EF142" i="1" s="1"/>
  <c r="BR142" i="1"/>
  <c r="BK142" i="1"/>
  <c r="BS142" i="1" s="1"/>
  <c r="AI142" i="1"/>
  <c r="AJ142" i="1" s="1"/>
  <c r="V142" i="1"/>
  <c r="Q142" i="1"/>
  <c r="P142" i="1"/>
  <c r="EN141" i="1"/>
  <c r="EL141" i="1"/>
  <c r="EK141" i="1"/>
  <c r="EJ141" i="1"/>
  <c r="EI141" i="1"/>
  <c r="EH141" i="1"/>
  <c r="EE141" i="1"/>
  <c r="BR141" i="1"/>
  <c r="BK141" i="1"/>
  <c r="AI141" i="1"/>
  <c r="V141" i="1"/>
  <c r="Q141" i="1"/>
  <c r="P141" i="1"/>
  <c r="EN140" i="1"/>
  <c r="EL140" i="1"/>
  <c r="EK140" i="1"/>
  <c r="EJ140" i="1"/>
  <c r="EI140" i="1"/>
  <c r="EH140" i="1"/>
  <c r="EE140" i="1"/>
  <c r="EF140" i="1" s="1"/>
  <c r="BR140" i="1"/>
  <c r="BK140" i="1"/>
  <c r="AJ140" i="1"/>
  <c r="AI140" i="1"/>
  <c r="V140" i="1"/>
  <c r="Q140" i="1"/>
  <c r="P140" i="1"/>
  <c r="EN139" i="1"/>
  <c r="EL139" i="1"/>
  <c r="EK139" i="1"/>
  <c r="EJ139" i="1"/>
  <c r="EI139" i="1"/>
  <c r="EH139" i="1"/>
  <c r="AU139" i="1" s="1"/>
  <c r="EE139" i="1"/>
  <c r="EF139" i="1" s="1"/>
  <c r="BR139" i="1"/>
  <c r="BK139" i="1"/>
  <c r="AI139" i="1"/>
  <c r="AJ139" i="1" s="1"/>
  <c r="V139" i="1"/>
  <c r="Q139" i="1"/>
  <c r="P139" i="1"/>
  <c r="EN138" i="1"/>
  <c r="EL138" i="1"/>
  <c r="EK138" i="1"/>
  <c r="EJ138" i="1"/>
  <c r="EI138" i="1"/>
  <c r="EH138" i="1"/>
  <c r="EF138" i="1"/>
  <c r="EE138" i="1"/>
  <c r="BR138" i="1"/>
  <c r="BK138" i="1"/>
  <c r="AJ138" i="1"/>
  <c r="AI138" i="1"/>
  <c r="V138" i="1"/>
  <c r="Q138" i="1"/>
  <c r="P138" i="1"/>
  <c r="EN137" i="1"/>
  <c r="EL137" i="1"/>
  <c r="EK137" i="1"/>
  <c r="EJ137" i="1"/>
  <c r="EI137" i="1"/>
  <c r="EH137" i="1"/>
  <c r="EE137" i="1"/>
  <c r="EF137" i="1" s="1"/>
  <c r="BR137" i="1"/>
  <c r="BK137" i="1"/>
  <c r="AI137" i="1"/>
  <c r="AJ137" i="1" s="1"/>
  <c r="V137" i="1"/>
  <c r="Q137" i="1"/>
  <c r="P137" i="1"/>
  <c r="EN136" i="1"/>
  <c r="EL136" i="1"/>
  <c r="EK136" i="1"/>
  <c r="EJ136" i="1"/>
  <c r="EI136" i="1"/>
  <c r="EH136" i="1"/>
  <c r="EE136" i="1"/>
  <c r="EF136" i="1" s="1"/>
  <c r="BR136" i="1"/>
  <c r="BS136" i="1" s="1"/>
  <c r="BK136" i="1"/>
  <c r="AI136" i="1"/>
  <c r="AJ136" i="1" s="1"/>
  <c r="V136" i="1"/>
  <c r="Q136" i="1"/>
  <c r="P136" i="1"/>
  <c r="EN135" i="1"/>
  <c r="EL135" i="1"/>
  <c r="EK135" i="1"/>
  <c r="EJ135" i="1"/>
  <c r="EI135" i="1"/>
  <c r="EH135" i="1"/>
  <c r="AU135" i="1" s="1"/>
  <c r="EE135" i="1"/>
  <c r="EF135" i="1" s="1"/>
  <c r="BR135" i="1"/>
  <c r="BK135" i="1"/>
  <c r="AI135" i="1"/>
  <c r="AJ135" i="1" s="1"/>
  <c r="V135" i="1"/>
  <c r="Q135" i="1"/>
  <c r="P135" i="1"/>
  <c r="EN134" i="1"/>
  <c r="EL134" i="1"/>
  <c r="EK134" i="1"/>
  <c r="EJ134" i="1"/>
  <c r="EI134" i="1"/>
  <c r="EH134" i="1"/>
  <c r="EE134" i="1"/>
  <c r="EF134" i="1" s="1"/>
  <c r="BR134" i="1"/>
  <c r="BK134" i="1"/>
  <c r="BS134" i="1" s="1"/>
  <c r="AI134" i="1"/>
  <c r="AJ134" i="1" s="1"/>
  <c r="V134" i="1"/>
  <c r="Q134" i="1"/>
  <c r="P134" i="1"/>
  <c r="EN133" i="1"/>
  <c r="EL133" i="1"/>
  <c r="EK133" i="1"/>
  <c r="AU133" i="1" s="1"/>
  <c r="EJ133" i="1"/>
  <c r="EI133" i="1"/>
  <c r="EH133" i="1"/>
  <c r="EE133" i="1"/>
  <c r="BR133" i="1"/>
  <c r="BK133" i="1"/>
  <c r="AI133" i="1"/>
  <c r="V133" i="1"/>
  <c r="Q133" i="1"/>
  <c r="P133" i="1"/>
  <c r="EN132" i="1"/>
  <c r="EL132" i="1"/>
  <c r="EK132" i="1"/>
  <c r="EJ132" i="1"/>
  <c r="EI132" i="1"/>
  <c r="EH132" i="1"/>
  <c r="EE132" i="1"/>
  <c r="EF132" i="1" s="1"/>
  <c r="BR132" i="1"/>
  <c r="BK132" i="1"/>
  <c r="AI132" i="1"/>
  <c r="AJ132" i="1" s="1"/>
  <c r="V132" i="1"/>
  <c r="Q132" i="1"/>
  <c r="P132" i="1"/>
  <c r="EN131" i="1"/>
  <c r="EL131" i="1"/>
  <c r="EK131" i="1"/>
  <c r="EJ131" i="1"/>
  <c r="EI131" i="1"/>
  <c r="EH131" i="1"/>
  <c r="EE131" i="1"/>
  <c r="EF131" i="1" s="1"/>
  <c r="BR131" i="1"/>
  <c r="BK131" i="1"/>
  <c r="AI131" i="1"/>
  <c r="AJ131" i="1" s="1"/>
  <c r="V131" i="1"/>
  <c r="Q131" i="1"/>
  <c r="P131" i="1"/>
  <c r="EN130" i="1"/>
  <c r="EL130" i="1"/>
  <c r="EK130" i="1"/>
  <c r="EJ130" i="1"/>
  <c r="EI130" i="1"/>
  <c r="EH130" i="1"/>
  <c r="EE130" i="1"/>
  <c r="EF130" i="1" s="1"/>
  <c r="BR130" i="1"/>
  <c r="BK130" i="1"/>
  <c r="BS130" i="1" s="1"/>
  <c r="AI130" i="1"/>
  <c r="AJ130" i="1" s="1"/>
  <c r="V130" i="1"/>
  <c r="Q130" i="1"/>
  <c r="P130" i="1"/>
  <c r="EN129" i="1"/>
  <c r="EL129" i="1"/>
  <c r="EK129" i="1"/>
  <c r="EJ129" i="1"/>
  <c r="EI129" i="1"/>
  <c r="EH129" i="1"/>
  <c r="EE129" i="1"/>
  <c r="EF129" i="1" s="1"/>
  <c r="BR129" i="1"/>
  <c r="BK129" i="1"/>
  <c r="AI129" i="1"/>
  <c r="AJ129" i="1" s="1"/>
  <c r="V129" i="1"/>
  <c r="Q129" i="1"/>
  <c r="P129" i="1"/>
  <c r="EN128" i="1"/>
  <c r="EL128" i="1"/>
  <c r="EK128" i="1"/>
  <c r="AU128" i="1" s="1"/>
  <c r="EJ128" i="1"/>
  <c r="EI128" i="1"/>
  <c r="EH128" i="1"/>
  <c r="EF128" i="1"/>
  <c r="EE128" i="1"/>
  <c r="BR128" i="1"/>
  <c r="BK128" i="1"/>
  <c r="AI128" i="1"/>
  <c r="AJ128" i="1" s="1"/>
  <c r="V128" i="1"/>
  <c r="Q128" i="1"/>
  <c r="P128" i="1"/>
  <c r="EN127" i="1"/>
  <c r="EL127" i="1"/>
  <c r="EK127" i="1"/>
  <c r="EJ127" i="1"/>
  <c r="AS127" i="1" s="1"/>
  <c r="EI127" i="1"/>
  <c r="EH127" i="1"/>
  <c r="EE127" i="1"/>
  <c r="EF127" i="1" s="1"/>
  <c r="BR127" i="1"/>
  <c r="BK127" i="1"/>
  <c r="AW127" i="1"/>
  <c r="AI127" i="1"/>
  <c r="AJ127" i="1" s="1"/>
  <c r="V127" i="1"/>
  <c r="Q127" i="1"/>
  <c r="P127" i="1"/>
  <c r="EN126" i="1"/>
  <c r="EL126" i="1"/>
  <c r="EK126" i="1"/>
  <c r="EJ126" i="1"/>
  <c r="EI126" i="1"/>
  <c r="EH126" i="1"/>
  <c r="EE126" i="1"/>
  <c r="EF126" i="1" s="1"/>
  <c r="BR126" i="1"/>
  <c r="BS126" i="1" s="1"/>
  <c r="BK126" i="1"/>
  <c r="AJ126" i="1"/>
  <c r="AI126" i="1"/>
  <c r="V126" i="1"/>
  <c r="Q126" i="1"/>
  <c r="P126" i="1"/>
  <c r="EN125" i="1"/>
  <c r="EL125" i="1"/>
  <c r="EK125" i="1"/>
  <c r="EJ125" i="1"/>
  <c r="EI125" i="1"/>
  <c r="EH125" i="1"/>
  <c r="AU125" i="1" s="1"/>
  <c r="EE125" i="1"/>
  <c r="EF125" i="1" s="1"/>
  <c r="BR125" i="1"/>
  <c r="BS125" i="1" s="1"/>
  <c r="BK125" i="1"/>
  <c r="AI125" i="1"/>
  <c r="AJ125" i="1" s="1"/>
  <c r="V125" i="1"/>
  <c r="Q125" i="1"/>
  <c r="P125" i="1"/>
  <c r="EN124" i="1"/>
  <c r="EL124" i="1"/>
  <c r="EK124" i="1"/>
  <c r="EJ124" i="1"/>
  <c r="EI124" i="1"/>
  <c r="EH124" i="1"/>
  <c r="EE124" i="1"/>
  <c r="BR124" i="1"/>
  <c r="BK124" i="1"/>
  <c r="AI124" i="1"/>
  <c r="V124" i="1"/>
  <c r="Q124" i="1"/>
  <c r="P124" i="1"/>
  <c r="EN123" i="1"/>
  <c r="EL123" i="1"/>
  <c r="EK123" i="1"/>
  <c r="EJ123" i="1"/>
  <c r="AS123" i="1" s="1"/>
  <c r="EI123" i="1"/>
  <c r="EH123" i="1"/>
  <c r="EE123" i="1"/>
  <c r="EF123" i="1" s="1"/>
  <c r="BR123" i="1"/>
  <c r="BK123" i="1"/>
  <c r="AI123" i="1"/>
  <c r="AJ123" i="1" s="1"/>
  <c r="V123" i="1"/>
  <c r="Q123" i="1"/>
  <c r="P123" i="1"/>
  <c r="EN122" i="1"/>
  <c r="EL122" i="1"/>
  <c r="EK122" i="1"/>
  <c r="AU122" i="1" s="1"/>
  <c r="EJ122" i="1"/>
  <c r="EI122" i="1"/>
  <c r="EH122" i="1"/>
  <c r="EE122" i="1"/>
  <c r="EF122" i="1" s="1"/>
  <c r="BR122" i="1"/>
  <c r="BK122" i="1"/>
  <c r="AI122" i="1"/>
  <c r="AJ122" i="1" s="1"/>
  <c r="V122" i="1"/>
  <c r="Q122" i="1"/>
  <c r="P122" i="1"/>
  <c r="EN121" i="1"/>
  <c r="EL121" i="1"/>
  <c r="EK121" i="1"/>
  <c r="EJ121" i="1"/>
  <c r="EI121" i="1"/>
  <c r="EH121" i="1"/>
  <c r="EE121" i="1"/>
  <c r="EF121" i="1" s="1"/>
  <c r="BR121" i="1"/>
  <c r="BK121" i="1"/>
  <c r="AI121" i="1"/>
  <c r="AJ121" i="1" s="1"/>
  <c r="V121" i="1"/>
  <c r="Q121" i="1"/>
  <c r="P121" i="1"/>
  <c r="EN120" i="1"/>
  <c r="EL120" i="1"/>
  <c r="EK120" i="1"/>
  <c r="EJ120" i="1"/>
  <c r="EI120" i="1"/>
  <c r="EH120" i="1"/>
  <c r="EF120" i="1"/>
  <c r="EE120" i="1"/>
  <c r="BR120" i="1"/>
  <c r="BK120" i="1"/>
  <c r="AI120" i="1"/>
  <c r="AJ120" i="1" s="1"/>
  <c r="V120" i="1"/>
  <c r="Q120" i="1"/>
  <c r="P120" i="1"/>
  <c r="EN119" i="1"/>
  <c r="EL119" i="1"/>
  <c r="EK119" i="1"/>
  <c r="EJ119" i="1"/>
  <c r="EI119" i="1"/>
  <c r="EH119" i="1"/>
  <c r="EE119" i="1"/>
  <c r="EF119" i="1" s="1"/>
  <c r="BR119" i="1"/>
  <c r="BK119" i="1"/>
  <c r="AI119" i="1"/>
  <c r="AJ119" i="1" s="1"/>
  <c r="V119" i="1"/>
  <c r="Q119" i="1"/>
  <c r="P119" i="1"/>
  <c r="EN118" i="1"/>
  <c r="EL118" i="1"/>
  <c r="EK118" i="1"/>
  <c r="EJ118" i="1"/>
  <c r="EI118" i="1"/>
  <c r="EH118" i="1"/>
  <c r="EE118" i="1"/>
  <c r="EF118" i="1" s="1"/>
  <c r="BR118" i="1"/>
  <c r="BK118" i="1"/>
  <c r="BS118" i="1" s="1"/>
  <c r="AI118" i="1"/>
  <c r="AJ118" i="1" s="1"/>
  <c r="V118" i="1"/>
  <c r="Q118" i="1"/>
  <c r="P118" i="1"/>
  <c r="EN117" i="1"/>
  <c r="EL117" i="1"/>
  <c r="EK117" i="1"/>
  <c r="EJ117" i="1"/>
  <c r="EI117" i="1"/>
  <c r="AU117" i="1" s="1"/>
  <c r="EH117" i="1"/>
  <c r="EE117" i="1"/>
  <c r="BR117" i="1"/>
  <c r="BK117" i="1"/>
  <c r="AI117" i="1"/>
  <c r="V117" i="1"/>
  <c r="Q117" i="1"/>
  <c r="P117" i="1"/>
  <c r="EN116" i="1"/>
  <c r="EL116" i="1"/>
  <c r="EK116" i="1"/>
  <c r="EJ116" i="1"/>
  <c r="EI116" i="1"/>
  <c r="EH116" i="1"/>
  <c r="EE116" i="1"/>
  <c r="EF116" i="1" s="1"/>
  <c r="BR116" i="1"/>
  <c r="BK116" i="1"/>
  <c r="AI116" i="1"/>
  <c r="AJ116" i="1" s="1"/>
  <c r="V116" i="1"/>
  <c r="Q116" i="1"/>
  <c r="P116" i="1"/>
  <c r="EN115" i="1"/>
  <c r="EL115" i="1"/>
  <c r="EK115" i="1"/>
  <c r="EJ115" i="1"/>
  <c r="EI115" i="1"/>
  <c r="AW115" i="1" s="1"/>
  <c r="EH115" i="1"/>
  <c r="EE115" i="1"/>
  <c r="EF115" i="1" s="1"/>
  <c r="BR115" i="1"/>
  <c r="BK115" i="1"/>
  <c r="BS115" i="1" s="1"/>
  <c r="AI115" i="1"/>
  <c r="AJ115" i="1" s="1"/>
  <c r="V115" i="1"/>
  <c r="Q115" i="1"/>
  <c r="P115" i="1"/>
  <c r="EN114" i="1"/>
  <c r="EL114" i="1"/>
  <c r="EK114" i="1"/>
  <c r="EJ114" i="1"/>
  <c r="EI114" i="1"/>
  <c r="EH114" i="1"/>
  <c r="EE114" i="1"/>
  <c r="EF114" i="1" s="1"/>
  <c r="BR114" i="1"/>
  <c r="BK114" i="1"/>
  <c r="BS114" i="1" s="1"/>
  <c r="AI114" i="1"/>
  <c r="AJ114" i="1" s="1"/>
  <c r="V114" i="1"/>
  <c r="Q114" i="1"/>
  <c r="P114" i="1"/>
  <c r="EN113" i="1"/>
  <c r="EL113" i="1"/>
  <c r="EK113" i="1"/>
  <c r="EJ113" i="1"/>
  <c r="EI113" i="1"/>
  <c r="EH113" i="1"/>
  <c r="EE113" i="1"/>
  <c r="BR113" i="1"/>
  <c r="BK113" i="1"/>
  <c r="AI113" i="1"/>
  <c r="V113" i="1"/>
  <c r="Q113" i="1"/>
  <c r="P113" i="1"/>
  <c r="EN112" i="1"/>
  <c r="EL112" i="1"/>
  <c r="EK112" i="1"/>
  <c r="EJ112" i="1"/>
  <c r="EI112" i="1"/>
  <c r="EH112" i="1"/>
  <c r="AU112" i="1" s="1"/>
  <c r="EE112" i="1"/>
  <c r="EF112" i="1" s="1"/>
  <c r="BR112" i="1"/>
  <c r="BS112" i="1" s="1"/>
  <c r="BK112" i="1"/>
  <c r="AI112" i="1"/>
  <c r="AJ112" i="1" s="1"/>
  <c r="V112" i="1"/>
  <c r="Q112" i="1"/>
  <c r="P112" i="1"/>
  <c r="EN111" i="1"/>
  <c r="EL111" i="1"/>
  <c r="EK111" i="1"/>
  <c r="EJ111" i="1"/>
  <c r="EI111" i="1"/>
  <c r="EH111" i="1"/>
  <c r="EE111" i="1"/>
  <c r="EF111" i="1" s="1"/>
  <c r="BR111" i="1"/>
  <c r="BK111" i="1"/>
  <c r="BS111" i="1" s="1"/>
  <c r="AI111" i="1"/>
  <c r="AJ111" i="1" s="1"/>
  <c r="V111" i="1"/>
  <c r="Q111" i="1"/>
  <c r="P111" i="1"/>
  <c r="EN110" i="1"/>
  <c r="EL110" i="1"/>
  <c r="EK110" i="1"/>
  <c r="EJ110" i="1"/>
  <c r="EI110" i="1"/>
  <c r="EH110" i="1"/>
  <c r="EE110" i="1"/>
  <c r="EF110" i="1" s="1"/>
  <c r="BR110" i="1"/>
  <c r="BK110" i="1"/>
  <c r="AI110" i="1"/>
  <c r="AJ110" i="1" s="1"/>
  <c r="V110" i="1"/>
  <c r="Q110" i="1"/>
  <c r="P110" i="1"/>
  <c r="EN109" i="1"/>
  <c r="EL109" i="1"/>
  <c r="EK109" i="1"/>
  <c r="EJ109" i="1"/>
  <c r="EI109" i="1"/>
  <c r="AW109" i="1" s="1"/>
  <c r="EH109" i="1"/>
  <c r="EE109" i="1"/>
  <c r="EF109" i="1" s="1"/>
  <c r="BR109" i="1"/>
  <c r="BK109" i="1"/>
  <c r="BS109" i="1" s="1"/>
  <c r="AI109" i="1"/>
  <c r="AJ109" i="1" s="1"/>
  <c r="V109" i="1"/>
  <c r="Q109" i="1"/>
  <c r="P109" i="1"/>
  <c r="EN108" i="1"/>
  <c r="EL108" i="1"/>
  <c r="EK108" i="1"/>
  <c r="EJ108" i="1"/>
  <c r="EI108" i="1"/>
  <c r="EH108" i="1"/>
  <c r="EE108" i="1"/>
  <c r="EF108" i="1" s="1"/>
  <c r="BR108" i="1"/>
  <c r="BK108" i="1"/>
  <c r="AI108" i="1"/>
  <c r="AJ108" i="1" s="1"/>
  <c r="V108" i="1"/>
  <c r="Q108" i="1"/>
  <c r="P108" i="1"/>
  <c r="EN107" i="1"/>
  <c r="EL107" i="1"/>
  <c r="EK107" i="1"/>
  <c r="EJ107" i="1"/>
  <c r="EI107" i="1"/>
  <c r="EH107" i="1"/>
  <c r="EE107" i="1"/>
  <c r="EF107" i="1" s="1"/>
  <c r="BR107" i="1"/>
  <c r="BK107" i="1"/>
  <c r="AI107" i="1"/>
  <c r="AJ107" i="1" s="1"/>
  <c r="V107" i="1"/>
  <c r="Q107" i="1"/>
  <c r="P107" i="1"/>
  <c r="EN106" i="1"/>
  <c r="EL106" i="1"/>
  <c r="EK106" i="1"/>
  <c r="EJ106" i="1"/>
  <c r="EI106" i="1"/>
  <c r="EH106" i="1"/>
  <c r="EE106" i="1"/>
  <c r="BR106" i="1"/>
  <c r="BK106" i="1"/>
  <c r="AI106" i="1"/>
  <c r="V106" i="1"/>
  <c r="Q106" i="1"/>
  <c r="P106" i="1"/>
  <c r="EN105" i="1"/>
  <c r="EL105" i="1"/>
  <c r="EK105" i="1"/>
  <c r="EJ105" i="1"/>
  <c r="EI105" i="1"/>
  <c r="AS105" i="1" s="1"/>
  <c r="EH105" i="1"/>
  <c r="EE105" i="1"/>
  <c r="EF105" i="1" s="1"/>
  <c r="BR105" i="1"/>
  <c r="BK105" i="1"/>
  <c r="AI105" i="1"/>
  <c r="AJ105" i="1" s="1"/>
  <c r="V105" i="1"/>
  <c r="Q105" i="1"/>
  <c r="P105" i="1"/>
  <c r="EN104" i="1"/>
  <c r="EL104" i="1"/>
  <c r="EK104" i="1"/>
  <c r="AU104" i="1" s="1"/>
  <c r="EJ104" i="1"/>
  <c r="EI104" i="1"/>
  <c r="EH104" i="1"/>
  <c r="EE104" i="1"/>
  <c r="EF104" i="1" s="1"/>
  <c r="BR104" i="1"/>
  <c r="BK104" i="1"/>
  <c r="BS104" i="1" s="1"/>
  <c r="AI104" i="1"/>
  <c r="AJ104" i="1" s="1"/>
  <c r="V104" i="1"/>
  <c r="Q104" i="1"/>
  <c r="P104" i="1"/>
  <c r="EN103" i="1"/>
  <c r="EL103" i="1"/>
  <c r="EK103" i="1"/>
  <c r="EJ103" i="1"/>
  <c r="EI103" i="1"/>
  <c r="EH103" i="1"/>
  <c r="AW103" i="1" s="1"/>
  <c r="EE103" i="1"/>
  <c r="EF103" i="1" s="1"/>
  <c r="BR103" i="1"/>
  <c r="BK103" i="1"/>
  <c r="AI103" i="1"/>
  <c r="AJ103" i="1" s="1"/>
  <c r="V103" i="1"/>
  <c r="Q103" i="1"/>
  <c r="P103" i="1"/>
  <c r="EN102" i="1"/>
  <c r="EL102" i="1"/>
  <c r="EK102" i="1"/>
  <c r="EJ102" i="1"/>
  <c r="EI102" i="1"/>
  <c r="EH102" i="1"/>
  <c r="EE102" i="1"/>
  <c r="EF102" i="1" s="1"/>
  <c r="BR102" i="1"/>
  <c r="BK102" i="1"/>
  <c r="AJ102" i="1"/>
  <c r="AI102" i="1"/>
  <c r="V102" i="1"/>
  <c r="Q102" i="1"/>
  <c r="P102" i="1"/>
  <c r="EN101" i="1"/>
  <c r="EL101" i="1"/>
  <c r="EK101" i="1"/>
  <c r="EJ101" i="1"/>
  <c r="EI101" i="1"/>
  <c r="AW101" i="1" s="1"/>
  <c r="EH101" i="1"/>
  <c r="EE101" i="1"/>
  <c r="EF101" i="1" s="1"/>
  <c r="BR101" i="1"/>
  <c r="BK101" i="1"/>
  <c r="AI101" i="1"/>
  <c r="AJ101" i="1" s="1"/>
  <c r="V101" i="1"/>
  <c r="Q101" i="1"/>
  <c r="P101" i="1"/>
  <c r="EN100" i="1"/>
  <c r="EL100" i="1"/>
  <c r="EK100" i="1"/>
  <c r="EJ100" i="1"/>
  <c r="EI100" i="1"/>
  <c r="EH100" i="1"/>
  <c r="AW100" i="1" s="1"/>
  <c r="EE100" i="1"/>
  <c r="BR100" i="1"/>
  <c r="BK100" i="1"/>
  <c r="AI100" i="1"/>
  <c r="V100" i="1"/>
  <c r="Q100" i="1"/>
  <c r="P100" i="1"/>
  <c r="EN99" i="1"/>
  <c r="EL99" i="1"/>
  <c r="EK99" i="1"/>
  <c r="EJ99" i="1"/>
  <c r="EI99" i="1"/>
  <c r="EH99" i="1"/>
  <c r="EE99" i="1"/>
  <c r="EF99" i="1" s="1"/>
  <c r="BR99" i="1"/>
  <c r="BK99" i="1"/>
  <c r="AI99" i="1"/>
  <c r="AJ99" i="1" s="1"/>
  <c r="V99" i="1"/>
  <c r="Q99" i="1"/>
  <c r="P99" i="1"/>
  <c r="EN98" i="1"/>
  <c r="EL98" i="1"/>
  <c r="EK98" i="1"/>
  <c r="EJ98" i="1"/>
  <c r="EI98" i="1"/>
  <c r="AU98" i="1" s="1"/>
  <c r="EH98" i="1"/>
  <c r="EF98" i="1"/>
  <c r="EE98" i="1"/>
  <c r="BR98" i="1"/>
  <c r="BK98" i="1"/>
  <c r="AI98" i="1"/>
  <c r="AJ98" i="1" s="1"/>
  <c r="V98" i="1"/>
  <c r="Q98" i="1"/>
  <c r="P98" i="1"/>
  <c r="EN97" i="1"/>
  <c r="EL97" i="1"/>
  <c r="AW97" i="1" s="1"/>
  <c r="EK97" i="1"/>
  <c r="EJ97" i="1"/>
  <c r="EI97" i="1"/>
  <c r="EH97" i="1"/>
  <c r="EE97" i="1"/>
  <c r="EF97" i="1" s="1"/>
  <c r="BR97" i="1"/>
  <c r="BK97" i="1"/>
  <c r="AI97" i="1"/>
  <c r="AJ97" i="1" s="1"/>
  <c r="V97" i="1"/>
  <c r="Q97" i="1"/>
  <c r="P97" i="1"/>
  <c r="EN96" i="1"/>
  <c r="EL96" i="1"/>
  <c r="EK96" i="1"/>
  <c r="EJ96" i="1"/>
  <c r="EI96" i="1"/>
  <c r="EH96" i="1"/>
  <c r="EE96" i="1"/>
  <c r="EF96" i="1" s="1"/>
  <c r="BR96" i="1"/>
  <c r="BK96" i="1"/>
  <c r="BS96" i="1" s="1"/>
  <c r="AI96" i="1"/>
  <c r="AJ96" i="1" s="1"/>
  <c r="V96" i="1"/>
  <c r="Q96" i="1"/>
  <c r="P96" i="1"/>
  <c r="EN95" i="1"/>
  <c r="EL95" i="1"/>
  <c r="EK95" i="1"/>
  <c r="EJ95" i="1"/>
  <c r="EI95" i="1"/>
  <c r="EH95" i="1"/>
  <c r="EE95" i="1"/>
  <c r="EF95" i="1" s="1"/>
  <c r="BR95" i="1"/>
  <c r="BK95" i="1"/>
  <c r="AI95" i="1"/>
  <c r="AJ95" i="1" s="1"/>
  <c r="V95" i="1"/>
  <c r="Q95" i="1"/>
  <c r="P95" i="1"/>
  <c r="EN94" i="1"/>
  <c r="EL94" i="1"/>
  <c r="EK94" i="1"/>
  <c r="EJ94" i="1"/>
  <c r="EI94" i="1"/>
  <c r="EH94" i="1"/>
  <c r="EE94" i="1"/>
  <c r="EF94" i="1" s="1"/>
  <c r="BR94" i="1"/>
  <c r="BK94" i="1"/>
  <c r="BS94" i="1" s="1"/>
  <c r="AJ94" i="1"/>
  <c r="AI94" i="1"/>
  <c r="V94" i="1"/>
  <c r="Q94" i="1"/>
  <c r="P94" i="1"/>
  <c r="EN93" i="1"/>
  <c r="EL93" i="1"/>
  <c r="EK93" i="1"/>
  <c r="EJ93" i="1"/>
  <c r="EI93" i="1"/>
  <c r="EH93" i="1"/>
  <c r="EE93" i="1"/>
  <c r="EF93" i="1" s="1"/>
  <c r="BR93" i="1"/>
  <c r="BS93" i="1" s="1"/>
  <c r="BK93" i="1"/>
  <c r="AI93" i="1"/>
  <c r="AJ93" i="1" s="1"/>
  <c r="V93" i="1"/>
  <c r="Q93" i="1"/>
  <c r="P93" i="1"/>
  <c r="EN92" i="1"/>
  <c r="EL92" i="1"/>
  <c r="EK92" i="1"/>
  <c r="EJ92" i="1"/>
  <c r="EI92" i="1"/>
  <c r="EH92" i="1"/>
  <c r="EF92" i="1"/>
  <c r="EE92" i="1"/>
  <c r="BR92" i="1"/>
  <c r="BK92" i="1"/>
  <c r="AI92" i="1"/>
  <c r="AJ92" i="1" s="1"/>
  <c r="V92" i="1"/>
  <c r="Q92" i="1"/>
  <c r="P92" i="1"/>
  <c r="EN91" i="1"/>
  <c r="EL91" i="1"/>
  <c r="EK91" i="1"/>
  <c r="EJ91" i="1"/>
  <c r="EI91" i="1"/>
  <c r="EH91" i="1"/>
  <c r="EE91" i="1"/>
  <c r="BR91" i="1"/>
  <c r="BK91" i="1"/>
  <c r="AI91" i="1"/>
  <c r="V91" i="1"/>
  <c r="Q91" i="1"/>
  <c r="P91" i="1"/>
  <c r="EN90" i="1"/>
  <c r="EL90" i="1"/>
  <c r="EK90" i="1"/>
  <c r="EJ90" i="1"/>
  <c r="EI90" i="1"/>
  <c r="EH90" i="1"/>
  <c r="EE90" i="1"/>
  <c r="EF90" i="1" s="1"/>
  <c r="BR90" i="1"/>
  <c r="BK90" i="1"/>
  <c r="AI90" i="1"/>
  <c r="AJ90" i="1" s="1"/>
  <c r="V90" i="1"/>
  <c r="Q90" i="1"/>
  <c r="P90" i="1"/>
  <c r="EN89" i="1"/>
  <c r="EL89" i="1"/>
  <c r="EK89" i="1"/>
  <c r="EJ89" i="1"/>
  <c r="EI89" i="1"/>
  <c r="EH89" i="1"/>
  <c r="AW89" i="1" s="1"/>
  <c r="EE89" i="1"/>
  <c r="EF89" i="1" s="1"/>
  <c r="BR89" i="1"/>
  <c r="BK89" i="1"/>
  <c r="AI89" i="1"/>
  <c r="AJ89" i="1" s="1"/>
  <c r="V89" i="1"/>
  <c r="Q89" i="1"/>
  <c r="P89" i="1"/>
  <c r="EN88" i="1"/>
  <c r="EL88" i="1"/>
  <c r="EK88" i="1"/>
  <c r="EJ88" i="1"/>
  <c r="EI88" i="1"/>
  <c r="AW88" i="1" s="1"/>
  <c r="EH88" i="1"/>
  <c r="EE88" i="1"/>
  <c r="BR88" i="1"/>
  <c r="BS88" i="1" s="1"/>
  <c r="BK88" i="1"/>
  <c r="AI88" i="1"/>
  <c r="V88" i="1"/>
  <c r="Q88" i="1"/>
  <c r="P88" i="1"/>
  <c r="EN87" i="1"/>
  <c r="EL87" i="1"/>
  <c r="EK87" i="1"/>
  <c r="EJ87" i="1"/>
  <c r="EI87" i="1"/>
  <c r="AW87" i="1" s="1"/>
  <c r="EH87" i="1"/>
  <c r="EE87" i="1"/>
  <c r="EF87" i="1" s="1"/>
  <c r="BR87" i="1"/>
  <c r="BK87" i="1"/>
  <c r="BS87" i="1" s="1"/>
  <c r="AI87" i="1"/>
  <c r="AJ87" i="1" s="1"/>
  <c r="V87" i="1"/>
  <c r="Q87" i="1"/>
  <c r="P87" i="1"/>
  <c r="EN86" i="1"/>
  <c r="EL86" i="1"/>
  <c r="EK86" i="1"/>
  <c r="AU86" i="1" s="1"/>
  <c r="EJ86" i="1"/>
  <c r="EI86" i="1"/>
  <c r="EH86" i="1"/>
  <c r="EE86" i="1"/>
  <c r="EF86" i="1" s="1"/>
  <c r="BR86" i="1"/>
  <c r="BK86" i="1"/>
  <c r="AI86" i="1"/>
  <c r="AJ86" i="1" s="1"/>
  <c r="V86" i="1"/>
  <c r="Q86" i="1"/>
  <c r="P86" i="1"/>
  <c r="EN85" i="1"/>
  <c r="EL85" i="1"/>
  <c r="EK85" i="1"/>
  <c r="EJ85" i="1"/>
  <c r="EI85" i="1"/>
  <c r="EH85" i="1"/>
  <c r="EE85" i="1"/>
  <c r="EF85" i="1" s="1"/>
  <c r="BR85" i="1"/>
  <c r="BK85" i="1"/>
  <c r="AI85" i="1"/>
  <c r="AJ85" i="1" s="1"/>
  <c r="V85" i="1"/>
  <c r="Q85" i="1"/>
  <c r="P85" i="1"/>
  <c r="EN84" i="1"/>
  <c r="EL84" i="1"/>
  <c r="EK84" i="1"/>
  <c r="EJ84" i="1"/>
  <c r="EI84" i="1"/>
  <c r="EH84" i="1"/>
  <c r="EE84" i="1"/>
  <c r="EF84" i="1" s="1"/>
  <c r="BR84" i="1"/>
  <c r="BK84" i="1"/>
  <c r="AI84" i="1"/>
  <c r="AJ84" i="1" s="1"/>
  <c r="V84" i="1"/>
  <c r="Q84" i="1"/>
  <c r="P84" i="1"/>
  <c r="EN83" i="1"/>
  <c r="EL83" i="1"/>
  <c r="EK83" i="1"/>
  <c r="EJ83" i="1"/>
  <c r="EI83" i="1"/>
  <c r="EH83" i="1"/>
  <c r="EE83" i="1"/>
  <c r="EF83" i="1" s="1"/>
  <c r="BR83" i="1"/>
  <c r="BK83" i="1"/>
  <c r="BS83" i="1" s="1"/>
  <c r="AI83" i="1"/>
  <c r="AJ83" i="1" s="1"/>
  <c r="V83" i="1"/>
  <c r="Q83" i="1"/>
  <c r="P83" i="1"/>
  <c r="EN82" i="1"/>
  <c r="EL82" i="1"/>
  <c r="EK82" i="1"/>
  <c r="EJ82" i="1"/>
  <c r="EI82" i="1"/>
  <c r="EH82" i="1"/>
  <c r="EE82" i="1"/>
  <c r="EF82" i="1" s="1"/>
  <c r="BR82" i="1"/>
  <c r="BK82" i="1"/>
  <c r="BS82" i="1" s="1"/>
  <c r="AI82" i="1"/>
  <c r="AJ82" i="1" s="1"/>
  <c r="V82" i="1"/>
  <c r="Q82" i="1"/>
  <c r="P82" i="1"/>
  <c r="EN81" i="1"/>
  <c r="EL81" i="1"/>
  <c r="EK81" i="1"/>
  <c r="EJ81" i="1"/>
  <c r="EI81" i="1"/>
  <c r="EH81" i="1"/>
  <c r="EF81" i="1"/>
  <c r="EE81" i="1"/>
  <c r="BR81" i="1"/>
  <c r="BK81" i="1"/>
  <c r="AI81" i="1"/>
  <c r="AJ81" i="1" s="1"/>
  <c r="V81" i="1"/>
  <c r="Q81" i="1"/>
  <c r="P81" i="1"/>
  <c r="EN80" i="1"/>
  <c r="EL80" i="1"/>
  <c r="EK80" i="1"/>
  <c r="EJ80" i="1"/>
  <c r="EI80" i="1"/>
  <c r="AS80" i="1" s="1"/>
  <c r="EH80" i="1"/>
  <c r="EE80" i="1"/>
  <c r="EF80" i="1" s="1"/>
  <c r="BR80" i="1"/>
  <c r="BK80" i="1"/>
  <c r="AI80" i="1"/>
  <c r="AJ80" i="1" s="1"/>
  <c r="V80" i="1"/>
  <c r="Q80" i="1"/>
  <c r="P80" i="1"/>
  <c r="EN79" i="1"/>
  <c r="EL79" i="1"/>
  <c r="EK79" i="1"/>
  <c r="EJ79" i="1"/>
  <c r="EI79" i="1"/>
  <c r="EH79" i="1"/>
  <c r="EE79" i="1"/>
  <c r="EF79" i="1" s="1"/>
  <c r="BR79" i="1"/>
  <c r="BK79" i="1"/>
  <c r="BS79" i="1" s="1"/>
  <c r="AI79" i="1"/>
  <c r="AJ79" i="1" s="1"/>
  <c r="V79" i="1"/>
  <c r="Q79" i="1"/>
  <c r="P79" i="1"/>
  <c r="EN78" i="1"/>
  <c r="EL78" i="1"/>
  <c r="EK78" i="1"/>
  <c r="EJ78" i="1"/>
  <c r="EI78" i="1"/>
  <c r="AU78" i="1" s="1"/>
  <c r="EH78" i="1"/>
  <c r="EE78" i="1"/>
  <c r="EF78" i="1" s="1"/>
  <c r="BR78" i="1"/>
  <c r="BK78" i="1"/>
  <c r="AI78" i="1"/>
  <c r="AJ78" i="1" s="1"/>
  <c r="V78" i="1"/>
  <c r="Q78" i="1"/>
  <c r="P78" i="1"/>
  <c r="EN77" i="1"/>
  <c r="EL77" i="1"/>
  <c r="EK77" i="1"/>
  <c r="EJ77" i="1"/>
  <c r="EI77" i="1"/>
  <c r="AS77" i="1" s="1"/>
  <c r="EH77" i="1"/>
  <c r="EE77" i="1"/>
  <c r="EF77" i="1" s="1"/>
  <c r="BR77" i="1"/>
  <c r="BS77" i="1" s="1"/>
  <c r="BK77" i="1"/>
  <c r="AI77" i="1"/>
  <c r="AJ77" i="1" s="1"/>
  <c r="V77" i="1"/>
  <c r="Q77" i="1"/>
  <c r="P77" i="1"/>
  <c r="EN76" i="1"/>
  <c r="EL76" i="1"/>
  <c r="EK76" i="1"/>
  <c r="EJ76" i="1"/>
  <c r="EI76" i="1"/>
  <c r="EH76" i="1"/>
  <c r="EE76" i="1"/>
  <c r="EF76" i="1" s="1"/>
  <c r="BR76" i="1"/>
  <c r="BK76" i="1"/>
  <c r="BS76" i="1" s="1"/>
  <c r="AJ76" i="1"/>
  <c r="AI76" i="1"/>
  <c r="V76" i="1"/>
  <c r="Q76" i="1"/>
  <c r="P76" i="1"/>
  <c r="EN75" i="1"/>
  <c r="EL75" i="1"/>
  <c r="EK75" i="1"/>
  <c r="EJ75" i="1"/>
  <c r="EI75" i="1"/>
  <c r="EH75" i="1"/>
  <c r="EE75" i="1"/>
  <c r="BR75" i="1"/>
  <c r="BK75" i="1"/>
  <c r="AI75" i="1"/>
  <c r="V75" i="1"/>
  <c r="Q75" i="1"/>
  <c r="P75" i="1"/>
  <c r="EN74" i="1"/>
  <c r="EL74" i="1"/>
  <c r="EK74" i="1"/>
  <c r="EJ74" i="1"/>
  <c r="EI74" i="1"/>
  <c r="EH74" i="1"/>
  <c r="EF74" i="1"/>
  <c r="EE74" i="1"/>
  <c r="BR74" i="1"/>
  <c r="BK74" i="1"/>
  <c r="AI74" i="1"/>
  <c r="AJ74" i="1" s="1"/>
  <c r="V74" i="1"/>
  <c r="Q74" i="1"/>
  <c r="P74" i="1"/>
  <c r="EN73" i="1"/>
  <c r="EL73" i="1"/>
  <c r="EK73" i="1"/>
  <c r="EJ73" i="1"/>
  <c r="EI73" i="1"/>
  <c r="EH73" i="1"/>
  <c r="EE73" i="1"/>
  <c r="EF73" i="1" s="1"/>
  <c r="BR73" i="1"/>
  <c r="BK73" i="1"/>
  <c r="BS73" i="1" s="1"/>
  <c r="AI73" i="1"/>
  <c r="AJ73" i="1" s="1"/>
  <c r="V73" i="1"/>
  <c r="Q73" i="1"/>
  <c r="P73" i="1"/>
  <c r="EN72" i="1"/>
  <c r="EL72" i="1"/>
  <c r="EK72" i="1"/>
  <c r="EJ72" i="1"/>
  <c r="EI72" i="1"/>
  <c r="EH72" i="1"/>
  <c r="EE72" i="1"/>
  <c r="EF72" i="1" s="1"/>
  <c r="BS72" i="1"/>
  <c r="BR72" i="1"/>
  <c r="BK72" i="1"/>
  <c r="AI72" i="1"/>
  <c r="AJ72" i="1" s="1"/>
  <c r="V72" i="1"/>
  <c r="Q72" i="1"/>
  <c r="P72" i="1"/>
  <c r="EN71" i="1"/>
  <c r="EL71" i="1"/>
  <c r="EK71" i="1"/>
  <c r="EJ71" i="1"/>
  <c r="EI71" i="1"/>
  <c r="EH71" i="1"/>
  <c r="EE71" i="1"/>
  <c r="EF71" i="1" s="1"/>
  <c r="BR71" i="1"/>
  <c r="BK71" i="1"/>
  <c r="AI71" i="1"/>
  <c r="AJ71" i="1" s="1"/>
  <c r="V71" i="1"/>
  <c r="Q71" i="1"/>
  <c r="P71" i="1"/>
  <c r="EN70" i="1"/>
  <c r="EL70" i="1"/>
  <c r="EK70" i="1"/>
  <c r="EJ70" i="1"/>
  <c r="EI70" i="1"/>
  <c r="AS70" i="1" s="1"/>
  <c r="EH70" i="1"/>
  <c r="EF70" i="1"/>
  <c r="EE70" i="1"/>
  <c r="BR70" i="1"/>
  <c r="BK70" i="1"/>
  <c r="AJ70" i="1"/>
  <c r="AI70" i="1"/>
  <c r="V70" i="1"/>
  <c r="Q70" i="1"/>
  <c r="P70" i="1"/>
  <c r="EN69" i="1"/>
  <c r="EL69" i="1"/>
  <c r="EK69" i="1"/>
  <c r="AU69" i="1" s="1"/>
  <c r="EJ69" i="1"/>
  <c r="EI69" i="1"/>
  <c r="EH69" i="1"/>
  <c r="EE69" i="1"/>
  <c r="EF69" i="1" s="1"/>
  <c r="BR69" i="1"/>
  <c r="BK69" i="1"/>
  <c r="AW69" i="1"/>
  <c r="AI69" i="1"/>
  <c r="AJ69" i="1" s="1"/>
  <c r="V69" i="1"/>
  <c r="Q69" i="1"/>
  <c r="P69" i="1"/>
  <c r="EN68" i="1"/>
  <c r="EL68" i="1"/>
  <c r="EK68" i="1"/>
  <c r="EJ68" i="1"/>
  <c r="EI68" i="1"/>
  <c r="AS68" i="1" s="1"/>
  <c r="EH68" i="1"/>
  <c r="EE68" i="1"/>
  <c r="EF68" i="1" s="1"/>
  <c r="BR68" i="1"/>
  <c r="BS68" i="1" s="1"/>
  <c r="BK68" i="1"/>
  <c r="AU68" i="1"/>
  <c r="AI68" i="1"/>
  <c r="AJ68" i="1" s="1"/>
  <c r="V68" i="1"/>
  <c r="Q68" i="1"/>
  <c r="P68" i="1"/>
  <c r="EN67" i="1"/>
  <c r="EL67" i="1"/>
  <c r="EK67" i="1"/>
  <c r="EJ67" i="1"/>
  <c r="EI67" i="1"/>
  <c r="EH67" i="1"/>
  <c r="AU67" i="1" s="1"/>
  <c r="EE67" i="1"/>
  <c r="EF67" i="1" s="1"/>
  <c r="BR67" i="1"/>
  <c r="BK67" i="1"/>
  <c r="AI67" i="1"/>
  <c r="AJ67" i="1" s="1"/>
  <c r="V67" i="1"/>
  <c r="Q67" i="1"/>
  <c r="P67" i="1"/>
  <c r="EN66" i="1"/>
  <c r="EL66" i="1"/>
  <c r="EK66" i="1"/>
  <c r="EJ66" i="1"/>
  <c r="EI66" i="1"/>
  <c r="EH66" i="1"/>
  <c r="EE66" i="1"/>
  <c r="EF66" i="1" s="1"/>
  <c r="BR66" i="1"/>
  <c r="BK66" i="1"/>
  <c r="AJ66" i="1"/>
  <c r="AI66" i="1"/>
  <c r="V66" i="1"/>
  <c r="Q66" i="1"/>
  <c r="P66" i="1"/>
  <c r="EN65" i="1"/>
  <c r="EL65" i="1"/>
  <c r="EK65" i="1"/>
  <c r="EJ65" i="1"/>
  <c r="EI65" i="1"/>
  <c r="EH65" i="1"/>
  <c r="AW65" i="1" s="1"/>
  <c r="EE65" i="1"/>
  <c r="EF65" i="1" s="1"/>
  <c r="BR65" i="1"/>
  <c r="BK65" i="1"/>
  <c r="AI65" i="1"/>
  <c r="AJ65" i="1" s="1"/>
  <c r="V65" i="1"/>
  <c r="Q65" i="1"/>
  <c r="P65" i="1"/>
  <c r="EN64" i="1"/>
  <c r="EL64" i="1"/>
  <c r="EK64" i="1"/>
  <c r="EJ64" i="1"/>
  <c r="EI64" i="1"/>
  <c r="EH64" i="1"/>
  <c r="EE64" i="1"/>
  <c r="EF64" i="1" s="1"/>
  <c r="BR64" i="1"/>
  <c r="BK64" i="1"/>
  <c r="BS64" i="1" s="1"/>
  <c r="AI64" i="1"/>
  <c r="AJ64" i="1" s="1"/>
  <c r="V64" i="1"/>
  <c r="Q64" i="1"/>
  <c r="P64" i="1"/>
  <c r="EN63" i="1"/>
  <c r="EL63" i="1"/>
  <c r="EK63" i="1"/>
  <c r="EJ63" i="1"/>
  <c r="EI63" i="1"/>
  <c r="EH63" i="1"/>
  <c r="EE63" i="1"/>
  <c r="BR63" i="1"/>
  <c r="BK63" i="1"/>
  <c r="BS63" i="1" s="1"/>
  <c r="AI63" i="1"/>
  <c r="V63" i="1"/>
  <c r="Q63" i="1"/>
  <c r="P63" i="1"/>
  <c r="EN62" i="1"/>
  <c r="EL62" i="1"/>
  <c r="EK62" i="1"/>
  <c r="EJ62" i="1"/>
  <c r="EI62" i="1"/>
  <c r="EH62" i="1"/>
  <c r="EE62" i="1"/>
  <c r="EF62" i="1" s="1"/>
  <c r="BR62" i="1"/>
  <c r="BK62" i="1"/>
  <c r="AI62" i="1"/>
  <c r="AJ62" i="1" s="1"/>
  <c r="V62" i="1"/>
  <c r="Q62" i="1"/>
  <c r="P62" i="1"/>
  <c r="EN61" i="1"/>
  <c r="EL61" i="1"/>
  <c r="EK61" i="1"/>
  <c r="EJ61" i="1"/>
  <c r="EI61" i="1"/>
  <c r="EH61" i="1"/>
  <c r="EE61" i="1"/>
  <c r="EF61" i="1" s="1"/>
  <c r="BR61" i="1"/>
  <c r="BS61" i="1" s="1"/>
  <c r="BK61" i="1"/>
  <c r="AI61" i="1"/>
  <c r="AJ61" i="1" s="1"/>
  <c r="V61" i="1"/>
  <c r="Q61" i="1"/>
  <c r="P61" i="1"/>
  <c r="EN60" i="1"/>
  <c r="EL60" i="1"/>
  <c r="EK60" i="1"/>
  <c r="EJ60" i="1"/>
  <c r="EI60" i="1"/>
  <c r="EH60" i="1"/>
  <c r="EF60" i="1"/>
  <c r="EE60" i="1"/>
  <c r="BR60" i="1"/>
  <c r="BK60" i="1"/>
  <c r="AI60" i="1"/>
  <c r="AJ60" i="1" s="1"/>
  <c r="V60" i="1"/>
  <c r="Q60" i="1"/>
  <c r="P60" i="1"/>
  <c r="EN59" i="1"/>
  <c r="EL59" i="1"/>
  <c r="EK59" i="1"/>
  <c r="EJ59" i="1"/>
  <c r="EI59" i="1"/>
  <c r="EH59" i="1"/>
  <c r="EE59" i="1"/>
  <c r="EF59" i="1" s="1"/>
  <c r="BR59" i="1"/>
  <c r="BK59" i="1"/>
  <c r="BS59" i="1" s="1"/>
  <c r="AI59" i="1"/>
  <c r="AJ59" i="1" s="1"/>
  <c r="V59" i="1"/>
  <c r="Q59" i="1"/>
  <c r="P59" i="1"/>
  <c r="EN58" i="1"/>
  <c r="EL58" i="1"/>
  <c r="EK58" i="1"/>
  <c r="EJ58" i="1"/>
  <c r="EI58" i="1"/>
  <c r="EH58" i="1"/>
  <c r="EE58" i="1"/>
  <c r="EF58" i="1" s="1"/>
  <c r="BR58" i="1"/>
  <c r="BK58" i="1"/>
  <c r="AI58" i="1"/>
  <c r="AJ58" i="1" s="1"/>
  <c r="V58" i="1"/>
  <c r="Q58" i="1"/>
  <c r="P58" i="1"/>
  <c r="EN57" i="1"/>
  <c r="EL57" i="1"/>
  <c r="EK57" i="1"/>
  <c r="EJ57" i="1"/>
  <c r="EI57" i="1"/>
  <c r="AS57" i="1" s="1"/>
  <c r="EH57" i="1"/>
  <c r="EE57" i="1"/>
  <c r="EF57" i="1" s="1"/>
  <c r="BR57" i="1"/>
  <c r="BS57" i="1" s="1"/>
  <c r="BK57" i="1"/>
  <c r="AI57" i="1"/>
  <c r="AJ57" i="1" s="1"/>
  <c r="V57" i="1"/>
  <c r="Q57" i="1"/>
  <c r="P57" i="1"/>
  <c r="EN56" i="1"/>
  <c r="EL56" i="1"/>
  <c r="EK56" i="1"/>
  <c r="EJ56" i="1"/>
  <c r="EI56" i="1"/>
  <c r="EH56" i="1"/>
  <c r="EE56" i="1"/>
  <c r="EF56" i="1" s="1"/>
  <c r="BR56" i="1"/>
  <c r="BK56" i="1"/>
  <c r="BS56" i="1" s="1"/>
  <c r="AI56" i="1"/>
  <c r="AJ56" i="1" s="1"/>
  <c r="V56" i="1"/>
  <c r="Q56" i="1"/>
  <c r="P56" i="1"/>
  <c r="EN55" i="1"/>
  <c r="EL55" i="1"/>
  <c r="EK55" i="1"/>
  <c r="EJ55" i="1"/>
  <c r="EI55" i="1"/>
  <c r="EH55" i="1"/>
  <c r="EE55" i="1"/>
  <c r="EF55" i="1" s="1"/>
  <c r="BR55" i="1"/>
  <c r="BK55" i="1"/>
  <c r="BS55" i="1" s="1"/>
  <c r="AI55" i="1"/>
  <c r="AJ55" i="1" s="1"/>
  <c r="V55" i="1"/>
  <c r="Q55" i="1"/>
  <c r="P55" i="1"/>
  <c r="EN54" i="1"/>
  <c r="EL54" i="1"/>
  <c r="EK54" i="1"/>
  <c r="EJ54" i="1"/>
  <c r="EI54" i="1"/>
  <c r="EH54" i="1"/>
  <c r="AU54" i="1" s="1"/>
  <c r="EE54" i="1"/>
  <c r="EF54" i="1" s="1"/>
  <c r="BS54" i="1"/>
  <c r="BR54" i="1"/>
  <c r="BK54" i="1"/>
  <c r="AI54" i="1"/>
  <c r="AJ54" i="1" s="1"/>
  <c r="V54" i="1"/>
  <c r="Q54" i="1"/>
  <c r="P54" i="1"/>
  <c r="EN53" i="1"/>
  <c r="EL53" i="1"/>
  <c r="EK53" i="1"/>
  <c r="EJ53" i="1"/>
  <c r="EI53" i="1"/>
  <c r="EH53" i="1"/>
  <c r="EE53" i="1"/>
  <c r="EF53" i="1" s="1"/>
  <c r="BR53" i="1"/>
  <c r="BK53" i="1"/>
  <c r="AI53" i="1"/>
  <c r="AJ53" i="1" s="1"/>
  <c r="V53" i="1"/>
  <c r="Q53" i="1"/>
  <c r="P53" i="1"/>
  <c r="EN52" i="1"/>
  <c r="EL52" i="1"/>
  <c r="EK52" i="1"/>
  <c r="EJ52" i="1"/>
  <c r="EI52" i="1"/>
  <c r="EH52" i="1"/>
  <c r="EE52" i="1"/>
  <c r="EF52" i="1" s="1"/>
  <c r="BR52" i="1"/>
  <c r="BK52" i="1"/>
  <c r="AS52" i="1"/>
  <c r="AI52" i="1"/>
  <c r="AJ52" i="1" s="1"/>
  <c r="V52" i="1"/>
  <c r="Q52" i="1"/>
  <c r="P52" i="1"/>
  <c r="EN51" i="1"/>
  <c r="EL51" i="1"/>
  <c r="EK51" i="1"/>
  <c r="EJ51" i="1"/>
  <c r="EI51" i="1"/>
  <c r="AW51" i="1" s="1"/>
  <c r="EH51" i="1"/>
  <c r="EE51" i="1"/>
  <c r="EF51" i="1" s="1"/>
  <c r="BR51" i="1"/>
  <c r="BK51" i="1"/>
  <c r="BS51" i="1" s="1"/>
  <c r="AI51" i="1"/>
  <c r="AJ51" i="1" s="1"/>
  <c r="V51" i="1"/>
  <c r="Q51" i="1"/>
  <c r="P51" i="1"/>
  <c r="EN50" i="1"/>
  <c r="EL50" i="1"/>
  <c r="EK50" i="1"/>
  <c r="AU50" i="1" s="1"/>
  <c r="EJ50" i="1"/>
  <c r="EI50" i="1"/>
  <c r="EH50" i="1"/>
  <c r="EE50" i="1"/>
  <c r="EF50" i="1" s="1"/>
  <c r="BR50" i="1"/>
  <c r="BK50" i="1"/>
  <c r="AI50" i="1"/>
  <c r="AJ50" i="1" s="1"/>
  <c r="V50" i="1"/>
  <c r="Q50" i="1"/>
  <c r="P50" i="1"/>
  <c r="EN49" i="1"/>
  <c r="EL49" i="1"/>
  <c r="EK49" i="1"/>
  <c r="EJ49" i="1"/>
  <c r="EI49" i="1"/>
  <c r="EH49" i="1"/>
  <c r="EE49" i="1"/>
  <c r="EF49" i="1" s="1"/>
  <c r="BR49" i="1"/>
  <c r="BS49" i="1" s="1"/>
  <c r="BK49" i="1"/>
  <c r="AI49" i="1"/>
  <c r="AJ49" i="1" s="1"/>
  <c r="V49" i="1"/>
  <c r="Q49" i="1"/>
  <c r="P49" i="1"/>
  <c r="EN48" i="1"/>
  <c r="EL48" i="1"/>
  <c r="EK48" i="1"/>
  <c r="EJ48" i="1"/>
  <c r="EI48" i="1"/>
  <c r="AS48" i="1" s="1"/>
  <c r="EH48" i="1"/>
  <c r="EE48" i="1"/>
  <c r="EF48" i="1" s="1"/>
  <c r="BR48" i="1"/>
  <c r="BK48" i="1"/>
  <c r="AI48" i="1"/>
  <c r="AJ48" i="1" s="1"/>
  <c r="V48" i="1"/>
  <c r="Q48" i="1"/>
  <c r="P48" i="1"/>
  <c r="EN47" i="1"/>
  <c r="EL47" i="1"/>
  <c r="EK47" i="1"/>
  <c r="EJ47" i="1"/>
  <c r="EI47" i="1"/>
  <c r="EH47" i="1"/>
  <c r="EE47" i="1"/>
  <c r="BR47" i="1"/>
  <c r="BK47" i="1"/>
  <c r="AI47" i="1"/>
  <c r="V47" i="1"/>
  <c r="Q47" i="1"/>
  <c r="P47" i="1"/>
  <c r="EN46" i="1"/>
  <c r="EL46" i="1"/>
  <c r="EK46" i="1"/>
  <c r="EJ46" i="1"/>
  <c r="EI46" i="1"/>
  <c r="AW46" i="1" s="1"/>
  <c r="EH46" i="1"/>
  <c r="EE46" i="1"/>
  <c r="EF46" i="1" s="1"/>
  <c r="BR46" i="1"/>
  <c r="BK46" i="1"/>
  <c r="AS46" i="1"/>
  <c r="AI46" i="1"/>
  <c r="AJ46" i="1" s="1"/>
  <c r="V46" i="1"/>
  <c r="Q46" i="1"/>
  <c r="P46" i="1"/>
  <c r="EN45" i="1"/>
  <c r="EL45" i="1"/>
  <c r="EK45" i="1"/>
  <c r="EJ45" i="1"/>
  <c r="EI45" i="1"/>
  <c r="EH45" i="1"/>
  <c r="EE45" i="1"/>
  <c r="EF45" i="1" s="1"/>
  <c r="BR45" i="1"/>
  <c r="BK45" i="1"/>
  <c r="BS45" i="1" s="1"/>
  <c r="AI45" i="1"/>
  <c r="AJ45" i="1" s="1"/>
  <c r="V45" i="1"/>
  <c r="Q45" i="1"/>
  <c r="P45" i="1"/>
  <c r="EN44" i="1"/>
  <c r="EL44" i="1"/>
  <c r="EK44" i="1"/>
  <c r="EJ44" i="1"/>
  <c r="EI44" i="1"/>
  <c r="EH44" i="1"/>
  <c r="EE44" i="1"/>
  <c r="EF44" i="1" s="1"/>
  <c r="BR44" i="1"/>
  <c r="BK44" i="1"/>
  <c r="AI44" i="1"/>
  <c r="AJ44" i="1" s="1"/>
  <c r="V44" i="1"/>
  <c r="Q44" i="1"/>
  <c r="P44" i="1"/>
  <c r="EN43" i="1"/>
  <c r="EL43" i="1"/>
  <c r="EK43" i="1"/>
  <c r="EJ43" i="1"/>
  <c r="EI43" i="1"/>
  <c r="EH43" i="1"/>
  <c r="EF43" i="1"/>
  <c r="EE43" i="1"/>
  <c r="BR43" i="1"/>
  <c r="BK43" i="1"/>
  <c r="AI43" i="1"/>
  <c r="AJ43" i="1" s="1"/>
  <c r="V43" i="1"/>
  <c r="Q43" i="1"/>
  <c r="P43" i="1"/>
  <c r="EN42" i="1"/>
  <c r="EL42" i="1"/>
  <c r="EK42" i="1"/>
  <c r="EJ42" i="1"/>
  <c r="EI42" i="1"/>
  <c r="AS42" i="1" s="1"/>
  <c r="EH42" i="1"/>
  <c r="EF42" i="1"/>
  <c r="EE42" i="1"/>
  <c r="BR42" i="1"/>
  <c r="BK42" i="1"/>
  <c r="AI42" i="1"/>
  <c r="AJ42" i="1" s="1"/>
  <c r="V42" i="1"/>
  <c r="Q42" i="1"/>
  <c r="P42" i="1"/>
  <c r="EN41" i="1"/>
  <c r="EL41" i="1"/>
  <c r="EK41" i="1"/>
  <c r="EJ41" i="1"/>
  <c r="EI41" i="1"/>
  <c r="EH41" i="1"/>
  <c r="EE41" i="1"/>
  <c r="BR41" i="1"/>
  <c r="BK41" i="1"/>
  <c r="BS41" i="1" s="1"/>
  <c r="AI41" i="1"/>
  <c r="V41" i="1"/>
  <c r="Q41" i="1"/>
  <c r="P41" i="1"/>
  <c r="EN40" i="1"/>
  <c r="EL40" i="1"/>
  <c r="EK40" i="1"/>
  <c r="EJ40" i="1"/>
  <c r="EI40" i="1"/>
  <c r="EH40" i="1"/>
  <c r="EE40" i="1"/>
  <c r="EF40" i="1" s="1"/>
  <c r="BR40" i="1"/>
  <c r="BK40" i="1"/>
  <c r="AI40" i="1"/>
  <c r="AJ40" i="1" s="1"/>
  <c r="V40" i="1"/>
  <c r="Q40" i="1"/>
  <c r="P40" i="1"/>
  <c r="EN39" i="1"/>
  <c r="EL39" i="1"/>
  <c r="EK39" i="1"/>
  <c r="EJ39" i="1"/>
  <c r="EI39" i="1"/>
  <c r="EH39" i="1"/>
  <c r="EE39" i="1"/>
  <c r="BR39" i="1"/>
  <c r="BK39" i="1"/>
  <c r="BS39" i="1" s="1"/>
  <c r="AI39" i="1"/>
  <c r="V39" i="1"/>
  <c r="Q39" i="1"/>
  <c r="P39" i="1"/>
  <c r="EN38" i="1"/>
  <c r="EL38" i="1"/>
  <c r="EK38" i="1"/>
  <c r="EJ38" i="1"/>
  <c r="AS38" i="1" s="1"/>
  <c r="EI38" i="1"/>
  <c r="EH38" i="1"/>
  <c r="EE38" i="1"/>
  <c r="EF38" i="1" s="1"/>
  <c r="BR38" i="1"/>
  <c r="BK38" i="1"/>
  <c r="AJ38" i="1"/>
  <c r="AI38" i="1"/>
  <c r="V38" i="1"/>
  <c r="Q38" i="1"/>
  <c r="P38" i="1"/>
  <c r="EN37" i="1"/>
  <c r="EL37" i="1"/>
  <c r="EK37" i="1"/>
  <c r="EJ37" i="1"/>
  <c r="EI37" i="1"/>
  <c r="EH37" i="1"/>
  <c r="EE37" i="1"/>
  <c r="EF37" i="1" s="1"/>
  <c r="BR37" i="1"/>
  <c r="BK37" i="1"/>
  <c r="AI37" i="1"/>
  <c r="AJ37" i="1" s="1"/>
  <c r="V37" i="1"/>
  <c r="Q37" i="1"/>
  <c r="P37" i="1"/>
  <c r="EN36" i="1"/>
  <c r="EL36" i="1"/>
  <c r="EK36" i="1"/>
  <c r="EJ36" i="1"/>
  <c r="EI36" i="1"/>
  <c r="EH36" i="1"/>
  <c r="AU36" i="1" s="1"/>
  <c r="EE36" i="1"/>
  <c r="EF36" i="1" s="1"/>
  <c r="BR36" i="1"/>
  <c r="BS36" i="1" s="1"/>
  <c r="BK36" i="1"/>
  <c r="AI36" i="1"/>
  <c r="AJ36" i="1" s="1"/>
  <c r="V36" i="1"/>
  <c r="Q36" i="1"/>
  <c r="P36" i="1"/>
  <c r="EN35" i="1"/>
  <c r="EL35" i="1"/>
  <c r="EK35" i="1"/>
  <c r="EJ35" i="1"/>
  <c r="EI35" i="1"/>
  <c r="AS35" i="1" s="1"/>
  <c r="EH35" i="1"/>
  <c r="EE35" i="1"/>
  <c r="EF35" i="1" s="1"/>
  <c r="BR35" i="1"/>
  <c r="BK35" i="1"/>
  <c r="BS35" i="1" s="1"/>
  <c r="AI35" i="1"/>
  <c r="AJ35" i="1" s="1"/>
  <c r="V35" i="1"/>
  <c r="Q35" i="1"/>
  <c r="P35" i="1"/>
  <c r="EN34" i="1"/>
  <c r="EL34" i="1"/>
  <c r="EK34" i="1"/>
  <c r="EJ34" i="1"/>
  <c r="EI34" i="1"/>
  <c r="AS34" i="1" s="1"/>
  <c r="EH34" i="1"/>
  <c r="EE34" i="1"/>
  <c r="EF34" i="1" s="1"/>
  <c r="BR34" i="1"/>
  <c r="BK34" i="1"/>
  <c r="AJ34" i="1"/>
  <c r="AI34" i="1"/>
  <c r="V34" i="1"/>
  <c r="Q34" i="1"/>
  <c r="P34" i="1"/>
  <c r="EN33" i="1"/>
  <c r="EL33" i="1"/>
  <c r="EK33" i="1"/>
  <c r="EJ33" i="1"/>
  <c r="EI33" i="1"/>
  <c r="EH33" i="1"/>
  <c r="EE33" i="1"/>
  <c r="EF33" i="1" s="1"/>
  <c r="BR33" i="1"/>
  <c r="BK33" i="1"/>
  <c r="AI33" i="1"/>
  <c r="AJ33" i="1" s="1"/>
  <c r="V33" i="1"/>
  <c r="Q33" i="1"/>
  <c r="P33" i="1"/>
  <c r="EN32" i="1"/>
  <c r="EL32" i="1"/>
  <c r="EK32" i="1"/>
  <c r="EJ32" i="1"/>
  <c r="EI32" i="1"/>
  <c r="EH32" i="1"/>
  <c r="EE32" i="1"/>
  <c r="EF32" i="1" s="1"/>
  <c r="BR32" i="1"/>
  <c r="BK32" i="1"/>
  <c r="BS32" i="1" s="1"/>
  <c r="AI32" i="1"/>
  <c r="AJ32" i="1" s="1"/>
  <c r="V32" i="1"/>
  <c r="Q32" i="1"/>
  <c r="P32" i="1"/>
  <c r="EN31" i="1"/>
  <c r="EL31" i="1"/>
  <c r="EK31" i="1"/>
  <c r="EJ31" i="1"/>
  <c r="EI31" i="1"/>
  <c r="EH31" i="1"/>
  <c r="EE31" i="1"/>
  <c r="BR31" i="1"/>
  <c r="BK31" i="1"/>
  <c r="AI31" i="1"/>
  <c r="V31" i="1"/>
  <c r="Q31" i="1"/>
  <c r="P31" i="1"/>
  <c r="EN30" i="1"/>
  <c r="EL30" i="1"/>
  <c r="EK30" i="1"/>
  <c r="EJ30" i="1"/>
  <c r="EI30" i="1"/>
  <c r="EH30" i="1"/>
  <c r="EE30" i="1"/>
  <c r="EF30" i="1" s="1"/>
  <c r="BR30" i="1"/>
  <c r="BK30" i="1"/>
  <c r="AI30" i="1"/>
  <c r="AJ30" i="1" s="1"/>
  <c r="V30" i="1"/>
  <c r="Q30" i="1"/>
  <c r="P30" i="1"/>
  <c r="EN29" i="1"/>
  <c r="EL29" i="1"/>
  <c r="EK29" i="1"/>
  <c r="EJ29" i="1"/>
  <c r="EI29" i="1"/>
  <c r="AS29" i="1" s="1"/>
  <c r="EH29" i="1"/>
  <c r="EE29" i="1"/>
  <c r="EF29" i="1" s="1"/>
  <c r="BR29" i="1"/>
  <c r="BK29" i="1"/>
  <c r="AI29" i="1"/>
  <c r="AJ29" i="1" s="1"/>
  <c r="V29" i="1"/>
  <c r="Q29" i="1"/>
  <c r="P29" i="1"/>
  <c r="EN28" i="1"/>
  <c r="EL28" i="1"/>
  <c r="EK28" i="1"/>
  <c r="EJ28" i="1"/>
  <c r="EI28" i="1"/>
  <c r="EH28" i="1"/>
  <c r="EE28" i="1"/>
  <c r="EF28" i="1" s="1"/>
  <c r="BR28" i="1"/>
  <c r="BK28" i="1"/>
  <c r="BS28" i="1" s="1"/>
  <c r="AI28" i="1"/>
  <c r="AJ28" i="1" s="1"/>
  <c r="V28" i="1"/>
  <c r="Q28" i="1"/>
  <c r="P28" i="1"/>
  <c r="EN27" i="1"/>
  <c r="EL27" i="1"/>
  <c r="EK27" i="1"/>
  <c r="EJ27" i="1"/>
  <c r="EI27" i="1"/>
  <c r="EH27" i="1"/>
  <c r="EE27" i="1"/>
  <c r="EF27" i="1" s="1"/>
  <c r="BR27" i="1"/>
  <c r="BS27" i="1" s="1"/>
  <c r="BK27" i="1"/>
  <c r="AI27" i="1"/>
  <c r="AJ27" i="1" s="1"/>
  <c r="V27" i="1"/>
  <c r="Q27" i="1"/>
  <c r="P27" i="1"/>
  <c r="EN26" i="1"/>
  <c r="EL26" i="1"/>
  <c r="EK26" i="1"/>
  <c r="EJ26" i="1"/>
  <c r="EI26" i="1"/>
  <c r="EH26" i="1"/>
  <c r="EE26" i="1"/>
  <c r="EF26" i="1" s="1"/>
  <c r="BR26" i="1"/>
  <c r="BS26" i="1" s="1"/>
  <c r="BK26" i="1"/>
  <c r="AI26" i="1"/>
  <c r="AJ26" i="1" s="1"/>
  <c r="V26" i="1"/>
  <c r="Q26" i="1"/>
  <c r="P26" i="1"/>
  <c r="EN25" i="1"/>
  <c r="EL25" i="1"/>
  <c r="EK25" i="1"/>
  <c r="EJ25" i="1"/>
  <c r="EI25" i="1"/>
  <c r="EH25" i="1"/>
  <c r="AU25" i="1" s="1"/>
  <c r="EE25" i="1"/>
  <c r="EF25" i="1" s="1"/>
  <c r="BR25" i="1"/>
  <c r="BK25" i="1"/>
  <c r="AI25" i="1"/>
  <c r="AJ25" i="1" s="1"/>
  <c r="V25" i="1"/>
  <c r="Q25" i="1"/>
  <c r="P25" i="1"/>
  <c r="EN24" i="1"/>
  <c r="EL24" i="1"/>
  <c r="EK24" i="1"/>
  <c r="EJ24" i="1"/>
  <c r="EI24" i="1"/>
  <c r="EH24" i="1"/>
  <c r="EE24" i="1"/>
  <c r="EF24" i="1" s="1"/>
  <c r="BR24" i="1"/>
  <c r="BK24" i="1"/>
  <c r="AJ24" i="1"/>
  <c r="AI24" i="1"/>
  <c r="V24" i="1"/>
  <c r="Q24" i="1"/>
  <c r="P24" i="1"/>
  <c r="EN23" i="1"/>
  <c r="EL23" i="1"/>
  <c r="EK23" i="1"/>
  <c r="EJ23" i="1"/>
  <c r="EI23" i="1"/>
  <c r="EH23" i="1"/>
  <c r="EE23" i="1"/>
  <c r="BS23" i="1"/>
  <c r="BR23" i="1"/>
  <c r="BK23" i="1"/>
  <c r="AI23" i="1"/>
  <c r="V23" i="1"/>
  <c r="Q23" i="1"/>
  <c r="P23" i="1"/>
  <c r="EN22" i="1"/>
  <c r="EL22" i="1"/>
  <c r="EK22" i="1"/>
  <c r="EJ22" i="1"/>
  <c r="EI22" i="1"/>
  <c r="EH22" i="1"/>
  <c r="EE22" i="1"/>
  <c r="EF22" i="1" s="1"/>
  <c r="BR22" i="1"/>
  <c r="BK22" i="1"/>
  <c r="AJ22" i="1"/>
  <c r="AI22" i="1"/>
  <c r="V22" i="1"/>
  <c r="Q22" i="1"/>
  <c r="P22" i="1"/>
  <c r="EN21" i="1"/>
  <c r="EL21" i="1"/>
  <c r="EK21" i="1"/>
  <c r="EJ21" i="1"/>
  <c r="EI21" i="1"/>
  <c r="EH21" i="1"/>
  <c r="EE21" i="1"/>
  <c r="EF21" i="1" s="1"/>
  <c r="BR21" i="1"/>
  <c r="BK21" i="1"/>
  <c r="AI21" i="1"/>
  <c r="AJ21" i="1" s="1"/>
  <c r="V21" i="1"/>
  <c r="Q21" i="1"/>
  <c r="P21" i="1"/>
  <c r="EN20" i="1"/>
  <c r="EL20" i="1"/>
  <c r="EK20" i="1"/>
  <c r="EJ20" i="1"/>
  <c r="EI20" i="1"/>
  <c r="EH20" i="1"/>
  <c r="EE20" i="1"/>
  <c r="EF20" i="1" s="1"/>
  <c r="BR20" i="1"/>
  <c r="BS20" i="1" s="1"/>
  <c r="BK20" i="1"/>
  <c r="AI20" i="1"/>
  <c r="AJ20" i="1" s="1"/>
  <c r="V20" i="1"/>
  <c r="Q20" i="1"/>
  <c r="P20" i="1"/>
  <c r="EN19" i="1"/>
  <c r="EL19" i="1"/>
  <c r="EK19" i="1"/>
  <c r="EJ19" i="1"/>
  <c r="EI19" i="1"/>
  <c r="EH19" i="1"/>
  <c r="EE19" i="1"/>
  <c r="EF19" i="1" s="1"/>
  <c r="BR19" i="1"/>
  <c r="BK19" i="1"/>
  <c r="AU19" i="1"/>
  <c r="AI19" i="1"/>
  <c r="AJ19" i="1" s="1"/>
  <c r="V19" i="1"/>
  <c r="Q19" i="1"/>
  <c r="P19" i="1"/>
  <c r="EN18" i="1"/>
  <c r="EL18" i="1"/>
  <c r="EK18" i="1"/>
  <c r="EJ18" i="1"/>
  <c r="EI18" i="1"/>
  <c r="EH18" i="1"/>
  <c r="EE18" i="1"/>
  <c r="EF18" i="1" s="1"/>
  <c r="BR18" i="1"/>
  <c r="BK18" i="1"/>
  <c r="AI18" i="1"/>
  <c r="AJ18" i="1" s="1"/>
  <c r="V18" i="1"/>
  <c r="Q18" i="1"/>
  <c r="P18" i="1"/>
  <c r="EN17" i="1"/>
  <c r="EL17" i="1"/>
  <c r="EK17" i="1"/>
  <c r="EJ17" i="1"/>
  <c r="EI17" i="1"/>
  <c r="EH17" i="1"/>
  <c r="EF17" i="1"/>
  <c r="EE17" i="1"/>
  <c r="BR17" i="1"/>
  <c r="BK17" i="1"/>
  <c r="BS17" i="1" s="1"/>
  <c r="AI17" i="1"/>
  <c r="AJ17" i="1" s="1"/>
  <c r="V17" i="1"/>
  <c r="Q17" i="1"/>
  <c r="P17" i="1"/>
  <c r="EN16" i="1"/>
  <c r="EL16" i="1"/>
  <c r="EK16" i="1"/>
  <c r="EJ16" i="1"/>
  <c r="EI16" i="1"/>
  <c r="AU16" i="1" s="1"/>
  <c r="EH16" i="1"/>
  <c r="EE16" i="1"/>
  <c r="EF16" i="1" s="1"/>
  <c r="BR16" i="1"/>
  <c r="BS16" i="1" s="1"/>
  <c r="BK16" i="1"/>
  <c r="AI16" i="1"/>
  <c r="AJ16" i="1" s="1"/>
  <c r="V16" i="1"/>
  <c r="Q16" i="1"/>
  <c r="P16" i="1"/>
  <c r="EN15" i="1"/>
  <c r="EL15" i="1"/>
  <c r="EK15" i="1"/>
  <c r="EJ15" i="1"/>
  <c r="EI15" i="1"/>
  <c r="EH15" i="1"/>
  <c r="EE15" i="1"/>
  <c r="EF15" i="1" s="1"/>
  <c r="BR15" i="1"/>
  <c r="BK15" i="1"/>
  <c r="BS15" i="1" s="1"/>
  <c r="AJ15" i="1"/>
  <c r="AI15" i="1"/>
  <c r="V15" i="1"/>
  <c r="Q15" i="1"/>
  <c r="P15" i="1"/>
  <c r="EN14" i="1"/>
  <c r="EL14" i="1"/>
  <c r="EK14" i="1"/>
  <c r="EJ14" i="1"/>
  <c r="EI14" i="1"/>
  <c r="EH14" i="1"/>
  <c r="AU14" i="1" s="1"/>
  <c r="EE14" i="1"/>
  <c r="EF14" i="1" s="1"/>
  <c r="BR14" i="1"/>
  <c r="BS14" i="1" s="1"/>
  <c r="BK14" i="1"/>
  <c r="AJ14" i="1"/>
  <c r="AI14" i="1"/>
  <c r="V14" i="1"/>
  <c r="Q14" i="1"/>
  <c r="P14" i="1"/>
  <c r="EN13" i="1"/>
  <c r="EL13" i="1"/>
  <c r="EK13" i="1"/>
  <c r="EJ13" i="1"/>
  <c r="EI13" i="1"/>
  <c r="EH13" i="1"/>
  <c r="EE13" i="1"/>
  <c r="EF13" i="1" s="1"/>
  <c r="BR13" i="1"/>
  <c r="BK13" i="1"/>
  <c r="AI13" i="1"/>
  <c r="AJ13" i="1" s="1"/>
  <c r="V13" i="1"/>
  <c r="Q13" i="1"/>
  <c r="P13" i="1"/>
  <c r="EN12" i="1"/>
  <c r="EL12" i="1"/>
  <c r="EK12" i="1"/>
  <c r="EJ12" i="1"/>
  <c r="EI12" i="1"/>
  <c r="EH12" i="1"/>
  <c r="AW12" i="1" s="1"/>
  <c r="EE12" i="1"/>
  <c r="EF12" i="1" s="1"/>
  <c r="BR12" i="1"/>
  <c r="BK12" i="1"/>
  <c r="AI12" i="1"/>
  <c r="AJ12" i="1" s="1"/>
  <c r="V12" i="1"/>
  <c r="Q12" i="1"/>
  <c r="P12" i="1"/>
  <c r="EN11" i="1"/>
  <c r="EL11" i="1"/>
  <c r="EK11" i="1"/>
  <c r="EJ11" i="1"/>
  <c r="EI11" i="1"/>
  <c r="EH11" i="1"/>
  <c r="EE11" i="1"/>
  <c r="EF11" i="1" s="1"/>
  <c r="BS11" i="1"/>
  <c r="BR11" i="1"/>
  <c r="BK11" i="1"/>
  <c r="AI11" i="1"/>
  <c r="AJ11" i="1" s="1"/>
  <c r="V11" i="1"/>
  <c r="Q11" i="1"/>
  <c r="P11" i="1"/>
  <c r="EN10" i="1"/>
  <c r="EL10" i="1"/>
  <c r="EK10" i="1"/>
  <c r="EJ10" i="1"/>
  <c r="EI10" i="1"/>
  <c r="AS10" i="1" s="1"/>
  <c r="EH10" i="1"/>
  <c r="EE10" i="1"/>
  <c r="EF10" i="1" s="1"/>
  <c r="BR10" i="1"/>
  <c r="BK10" i="1"/>
  <c r="AI10" i="1"/>
  <c r="AJ10" i="1" s="1"/>
  <c r="V10" i="1"/>
  <c r="Q10" i="1"/>
  <c r="P10" i="1"/>
  <c r="EN9" i="1"/>
  <c r="EL9" i="1"/>
  <c r="EK9" i="1"/>
  <c r="EJ9" i="1"/>
  <c r="AS9" i="1" s="1"/>
  <c r="EI9" i="1"/>
  <c r="EH9" i="1"/>
  <c r="EE9" i="1"/>
  <c r="BR9" i="1"/>
  <c r="BK9" i="1"/>
  <c r="AI9" i="1"/>
  <c r="V9" i="1"/>
  <c r="Q9" i="1"/>
  <c r="P9" i="1"/>
  <c r="EN8" i="1"/>
  <c r="EL8" i="1"/>
  <c r="EK8" i="1"/>
  <c r="EJ8" i="1"/>
  <c r="EI8" i="1"/>
  <c r="EH8" i="1"/>
  <c r="EE8" i="1"/>
  <c r="EF8" i="1" s="1"/>
  <c r="BR8" i="1"/>
  <c r="BK8" i="1"/>
  <c r="AI8" i="1"/>
  <c r="AJ8" i="1" s="1"/>
  <c r="V8" i="1"/>
  <c r="Q8" i="1"/>
  <c r="P8" i="1"/>
  <c r="EN7" i="1"/>
  <c r="EL7" i="1"/>
  <c r="EK7" i="1"/>
  <c r="EJ7" i="1"/>
  <c r="EI7" i="1"/>
  <c r="EH7" i="1"/>
  <c r="AW7" i="1" s="1"/>
  <c r="EF7" i="1"/>
  <c r="EE7" i="1"/>
  <c r="BR7" i="1"/>
  <c r="BK7" i="1"/>
  <c r="AI7" i="1"/>
  <c r="AJ7" i="1" s="1"/>
  <c r="V7" i="1"/>
  <c r="Q7" i="1"/>
  <c r="P7" i="1"/>
  <c r="EN6" i="1"/>
  <c r="EL6" i="1"/>
  <c r="EK6" i="1"/>
  <c r="EJ6" i="1"/>
  <c r="EI6" i="1"/>
  <c r="EH6" i="1"/>
  <c r="EE6" i="1"/>
  <c r="EF6" i="1" s="1"/>
  <c r="BR6" i="1"/>
  <c r="BK6" i="1"/>
  <c r="AW6" i="1"/>
  <c r="AI6" i="1"/>
  <c r="AJ6" i="1" s="1"/>
  <c r="V6" i="1"/>
  <c r="Q6" i="1"/>
  <c r="P6" i="1"/>
  <c r="EN5" i="1"/>
  <c r="EL5" i="1"/>
  <c r="EK5" i="1"/>
  <c r="EJ5" i="1"/>
  <c r="EI5" i="1"/>
  <c r="AU5" i="1" s="1"/>
  <c r="EH5" i="1"/>
  <c r="EE5" i="1"/>
  <c r="EF5" i="1" s="1"/>
  <c r="BR5" i="1"/>
  <c r="BK5" i="1"/>
  <c r="AI5" i="1"/>
  <c r="AJ5" i="1" s="1"/>
  <c r="V5" i="1"/>
  <c r="Q5" i="1"/>
  <c r="P5" i="1"/>
  <c r="EN4" i="1"/>
  <c r="EL4" i="1"/>
  <c r="EK4" i="1"/>
  <c r="EJ4" i="1"/>
  <c r="EI4" i="1"/>
  <c r="EH4" i="1"/>
  <c r="EE4" i="1"/>
  <c r="EF4" i="1" s="1"/>
  <c r="BR4" i="1"/>
  <c r="BK4" i="1"/>
  <c r="AI4" i="1"/>
  <c r="AJ4" i="1" s="1"/>
  <c r="V4" i="1"/>
  <c r="Q4" i="1"/>
  <c r="P4" i="1"/>
  <c r="EN3" i="1"/>
  <c r="EL3" i="1"/>
  <c r="EK3" i="1"/>
  <c r="EJ3" i="1"/>
  <c r="EI3" i="1"/>
  <c r="EH3" i="1"/>
  <c r="EF3" i="1"/>
  <c r="EE3" i="1"/>
  <c r="BR3" i="1"/>
  <c r="BK3" i="1"/>
  <c r="AJ3" i="1"/>
  <c r="AI3" i="1"/>
  <c r="V3" i="1"/>
  <c r="Q3" i="1"/>
  <c r="P3" i="1"/>
  <c r="EN2" i="1"/>
  <c r="EL2" i="1"/>
  <c r="EK2" i="1"/>
  <c r="EJ2" i="1"/>
  <c r="EI2" i="1"/>
  <c r="EH2" i="1"/>
  <c r="EE2" i="1"/>
  <c r="EF2" i="1" s="1"/>
  <c r="BR2" i="1"/>
  <c r="BS2" i="1" s="1"/>
  <c r="BK2" i="1"/>
  <c r="AI2" i="1"/>
  <c r="AJ2" i="1" s="1"/>
  <c r="V2" i="1"/>
  <c r="Q2" i="1"/>
  <c r="P2" i="1"/>
  <c r="EG1" i="1"/>
  <c r="ES2" i="4"/>
  <c r="ES2" i="2"/>
  <c r="AU263" i="1" l="1"/>
  <c r="AU294" i="1"/>
  <c r="AU300" i="1"/>
  <c r="AS329" i="1"/>
  <c r="BS354" i="1"/>
  <c r="AS372" i="1"/>
  <c r="AW106" i="1"/>
  <c r="AW169" i="1"/>
  <c r="AS22" i="1"/>
  <c r="AW37" i="1"/>
  <c r="AU70" i="1"/>
  <c r="AU72" i="1"/>
  <c r="BS74" i="1"/>
  <c r="AU93" i="1"/>
  <c r="BS95" i="1"/>
  <c r="AU101" i="1"/>
  <c r="BS102" i="1"/>
  <c r="AS107" i="1"/>
  <c r="BS110" i="1"/>
  <c r="BS120" i="1"/>
  <c r="AS135" i="1"/>
  <c r="AS139" i="1"/>
  <c r="BS143" i="1"/>
  <c r="AS154" i="1"/>
  <c r="AS162" i="1"/>
  <c r="AW163" i="1"/>
  <c r="BS172" i="1"/>
  <c r="BS186" i="1"/>
  <c r="AS190" i="1"/>
  <c r="AS191" i="1"/>
  <c r="AS199" i="1"/>
  <c r="AS226" i="1"/>
  <c r="AS230" i="1"/>
  <c r="AS235" i="1"/>
  <c r="AS242" i="1"/>
  <c r="AS263" i="1"/>
  <c r="AS294" i="1"/>
  <c r="AS300" i="1"/>
  <c r="AU306" i="1"/>
  <c r="AS346" i="1"/>
  <c r="BS349" i="1"/>
  <c r="BS368" i="1"/>
  <c r="AU178" i="1"/>
  <c r="AU192" i="1"/>
  <c r="AU199" i="1"/>
  <c r="BS213" i="1"/>
  <c r="AS216" i="1"/>
  <c r="BS218" i="1"/>
  <c r="AU222" i="1"/>
  <c r="BS228" i="1"/>
  <c r="BS250" i="1"/>
  <c r="AS259" i="1"/>
  <c r="BS276" i="1"/>
  <c r="BS309" i="1"/>
  <c r="AS313" i="1"/>
  <c r="AU341" i="1"/>
  <c r="BS19" i="1"/>
  <c r="AW24" i="1"/>
  <c r="BS25" i="1"/>
  <c r="AU31" i="1"/>
  <c r="AW38" i="1"/>
  <c r="BS40" i="1"/>
  <c r="AU45" i="1"/>
  <c r="BS47" i="1"/>
  <c r="BS69" i="1"/>
  <c r="BS75" i="1"/>
  <c r="AW79" i="1"/>
  <c r="BS81" i="1"/>
  <c r="BS121" i="1"/>
  <c r="BS135" i="1"/>
  <c r="AW139" i="1"/>
  <c r="AW141" i="1"/>
  <c r="AU149" i="1"/>
  <c r="BS150" i="1"/>
  <c r="BS158" i="1"/>
  <c r="BS174" i="1"/>
  <c r="AS192" i="1"/>
  <c r="AU201" i="1"/>
  <c r="AS207" i="1"/>
  <c r="AS248" i="1"/>
  <c r="AS330" i="1"/>
  <c r="AU354" i="1"/>
  <c r="AW71" i="1"/>
  <c r="AU116" i="1"/>
  <c r="AS12" i="1"/>
  <c r="AW13" i="1"/>
  <c r="AS59" i="1"/>
  <c r="BS62" i="1"/>
  <c r="BS90" i="1"/>
  <c r="BS113" i="1"/>
  <c r="BS122" i="1"/>
  <c r="BS137" i="1"/>
  <c r="AU148" i="1"/>
  <c r="AS157" i="1"/>
  <c r="AU170" i="1"/>
  <c r="AS201" i="1"/>
  <c r="AS202" i="1"/>
  <c r="BS204" i="1"/>
  <c r="AS212" i="1"/>
  <c r="BS214" i="1"/>
  <c r="AS217" i="1"/>
  <c r="AS227" i="1"/>
  <c r="AU236" i="1"/>
  <c r="BS261" i="1"/>
  <c r="BS282" i="1"/>
  <c r="BS292" i="1"/>
  <c r="BS316" i="1"/>
  <c r="AS337" i="1"/>
  <c r="BS369" i="1"/>
  <c r="BS382" i="1"/>
  <c r="AS85" i="1"/>
  <c r="AU30" i="1"/>
  <c r="AU58" i="1"/>
  <c r="AW117" i="1"/>
  <c r="BS299" i="1"/>
  <c r="AU302" i="1"/>
  <c r="BS377" i="1"/>
  <c r="AS381" i="1"/>
  <c r="AS396" i="1"/>
  <c r="AS99" i="1"/>
  <c r="BS3" i="1"/>
  <c r="BS9" i="1"/>
  <c r="AS13" i="1"/>
  <c r="AS18" i="1"/>
  <c r="BS42" i="1"/>
  <c r="AU47" i="1"/>
  <c r="BS50" i="1"/>
  <c r="AW53" i="1"/>
  <c r="AW60" i="1"/>
  <c r="AU75" i="1"/>
  <c r="AU134" i="1"/>
  <c r="AU142" i="1"/>
  <c r="BS145" i="1"/>
  <c r="BS160" i="1"/>
  <c r="BS167" i="1"/>
  <c r="AU174" i="1"/>
  <c r="AW178" i="1"/>
  <c r="AS179" i="1"/>
  <c r="AU180" i="1"/>
  <c r="BS378" i="1"/>
  <c r="AU387" i="1"/>
  <c r="AS25" i="1"/>
  <c r="AU46" i="1"/>
  <c r="AU51" i="1"/>
  <c r="AU52" i="1"/>
  <c r="AW75" i="1"/>
  <c r="AW81" i="1"/>
  <c r="AS103" i="1"/>
  <c r="AU110" i="1"/>
  <c r="AW121" i="1"/>
  <c r="AW136" i="1"/>
  <c r="AS158" i="1"/>
  <c r="AS203" i="1"/>
  <c r="AU224" i="1"/>
  <c r="AU238" i="1"/>
  <c r="AU256" i="1"/>
  <c r="BS271" i="1"/>
  <c r="BS272" i="1"/>
  <c r="AS276" i="1"/>
  <c r="BS294" i="1"/>
  <c r="AU298" i="1"/>
  <c r="BS300" i="1"/>
  <c r="AU303" i="1"/>
  <c r="AS309" i="1"/>
  <c r="BS311" i="1"/>
  <c r="BS317" i="1"/>
  <c r="AS321" i="1"/>
  <c r="BS329" i="1"/>
  <c r="AS332" i="1"/>
  <c r="AU358" i="1"/>
  <c r="AS382" i="1"/>
  <c r="BS384" i="1"/>
  <c r="AU385" i="1"/>
  <c r="AU389" i="1"/>
  <c r="BS133" i="1"/>
  <c r="AS100" i="1"/>
  <c r="AW105" i="1"/>
  <c r="AS8" i="1"/>
  <c r="BS10" i="1"/>
  <c r="AW49" i="1"/>
  <c r="AU62" i="1"/>
  <c r="AS63" i="1"/>
  <c r="AS75" i="1"/>
  <c r="AU82" i="1"/>
  <c r="BS84" i="1"/>
  <c r="BS106" i="1"/>
  <c r="BS116" i="1"/>
  <c r="BS124" i="1"/>
  <c r="AS129" i="1"/>
  <c r="AW137" i="1"/>
  <c r="BS146" i="1"/>
  <c r="BS147" i="1"/>
  <c r="AW165" i="1"/>
  <c r="AU166" i="1"/>
  <c r="AS180" i="1"/>
  <c r="AU203" i="1"/>
  <c r="AS208" i="1"/>
  <c r="AS228" i="1"/>
  <c r="AU229" i="1"/>
  <c r="AS233" i="1"/>
  <c r="AU245" i="1"/>
  <c r="AU251" i="1"/>
  <c r="AU257" i="1"/>
  <c r="BS263" i="1"/>
  <c r="BS283" i="1"/>
  <c r="AU292" i="1"/>
  <c r="AS304" i="1"/>
  <c r="AS316" i="1"/>
  <c r="AU327" i="1"/>
  <c r="AU350" i="1"/>
  <c r="AU376" i="1"/>
  <c r="BS392" i="1"/>
  <c r="AS14" i="1"/>
  <c r="AU20" i="1"/>
  <c r="AW55" i="1"/>
  <c r="AU90" i="1"/>
  <c r="BS107" i="1"/>
  <c r="AU123" i="1"/>
  <c r="AU130" i="1"/>
  <c r="BS132" i="1"/>
  <c r="AW158" i="1"/>
  <c r="AS159" i="1"/>
  <c r="BS162" i="1"/>
  <c r="BS163" i="1"/>
  <c r="BS169" i="1"/>
  <c r="AW182" i="1"/>
  <c r="AS189" i="1"/>
  <c r="AS236" i="1"/>
  <c r="BS242" i="1"/>
  <c r="AU246" i="1"/>
  <c r="AS261" i="1"/>
  <c r="AU267" i="1"/>
  <c r="BS295" i="1"/>
  <c r="AS299" i="1"/>
  <c r="BS324" i="1"/>
  <c r="AS328" i="1"/>
  <c r="BS330" i="1"/>
  <c r="AU344" i="1"/>
  <c r="BS346" i="1"/>
  <c r="AS383" i="1"/>
  <c r="BS386" i="1"/>
  <c r="BS5" i="1"/>
  <c r="BS44" i="1"/>
  <c r="AW83" i="1"/>
  <c r="BS85" i="1"/>
  <c r="BS108" i="1"/>
  <c r="BS117" i="1"/>
  <c r="AS138" i="1"/>
  <c r="BS140" i="1"/>
  <c r="AS145" i="1"/>
  <c r="BS148" i="1"/>
  <c r="BS155" i="1"/>
  <c r="AU167" i="1"/>
  <c r="AU168" i="1"/>
  <c r="BS170" i="1"/>
  <c r="AU205" i="1"/>
  <c r="AU208" i="1"/>
  <c r="AU220" i="1"/>
  <c r="AU240" i="1"/>
  <c r="AS268" i="1"/>
  <c r="AS278" i="1"/>
  <c r="AU293" i="1"/>
  <c r="AS305" i="1"/>
  <c r="BS307" i="1"/>
  <c r="AS317" i="1"/>
  <c r="AS334" i="1"/>
  <c r="BS336" i="1"/>
  <c r="BS366" i="1"/>
  <c r="BS373" i="1"/>
  <c r="BS380" i="1"/>
  <c r="AS384" i="1"/>
  <c r="AW3" i="1"/>
  <c r="AU44" i="1"/>
  <c r="AW131" i="1"/>
  <c r="BS4" i="1"/>
  <c r="AW33" i="1"/>
  <c r="AU34" i="1"/>
  <c r="AS49" i="1"/>
  <c r="AS74" i="1"/>
  <c r="AS131" i="1"/>
  <c r="AU159" i="1"/>
  <c r="AU3" i="1"/>
  <c r="AW8" i="1"/>
  <c r="AS16" i="1"/>
  <c r="AW16" i="1"/>
  <c r="AW40" i="1"/>
  <c r="AS40" i="1"/>
  <c r="AU48" i="1"/>
  <c r="AS56" i="1"/>
  <c r="BS58" i="1"/>
  <c r="AS66" i="1"/>
  <c r="AW73" i="1"/>
  <c r="AW17" i="1"/>
  <c r="AW23" i="1"/>
  <c r="AU23" i="1"/>
  <c r="AW43" i="1"/>
  <c r="AS43" i="1"/>
  <c r="AW41" i="1"/>
  <c r="AU41" i="1"/>
  <c r="AS6" i="1"/>
  <c r="AU4" i="1"/>
  <c r="AS5" i="1"/>
  <c r="AU6" i="1"/>
  <c r="BS7" i="1"/>
  <c r="AS24" i="1"/>
  <c r="AW32" i="1"/>
  <c r="AU32" i="1"/>
  <c r="AW39" i="1"/>
  <c r="AU39" i="1"/>
  <c r="AS55" i="1"/>
  <c r="AS84" i="1"/>
  <c r="BS86" i="1"/>
  <c r="AU95" i="1"/>
  <c r="AS101" i="1"/>
  <c r="AW177" i="1"/>
  <c r="AS177" i="1"/>
  <c r="AS27" i="1"/>
  <c r="AW27" i="1"/>
  <c r="AU27" i="1"/>
  <c r="AS124" i="1"/>
  <c r="AW124" i="1"/>
  <c r="AW4" i="1"/>
  <c r="AU9" i="1"/>
  <c r="AW9" i="1"/>
  <c r="BS30" i="1"/>
  <c r="AW47" i="1"/>
  <c r="AS125" i="1"/>
  <c r="BS6" i="1"/>
  <c r="AW21" i="1"/>
  <c r="AU21" i="1"/>
  <c r="AS45" i="1"/>
  <c r="AW45" i="1"/>
  <c r="AW61" i="1"/>
  <c r="AS61" i="1"/>
  <c r="AS67" i="1"/>
  <c r="AS76" i="1"/>
  <c r="BS78" i="1"/>
  <c r="AS132" i="1"/>
  <c r="AU7" i="1"/>
  <c r="AU8" i="1"/>
  <c r="AW15" i="1"/>
  <c r="AU17" i="1"/>
  <c r="BS18" i="1"/>
  <c r="AS21" i="1"/>
  <c r="AW22" i="1"/>
  <c r="AU26" i="1"/>
  <c r="AU28" i="1"/>
  <c r="BS29" i="1"/>
  <c r="AU33" i="1"/>
  <c r="BS34" i="1"/>
  <c r="AW34" i="1"/>
  <c r="AS39" i="1"/>
  <c r="AS41" i="1"/>
  <c r="BS46" i="1"/>
  <c r="BS48" i="1"/>
  <c r="AU53" i="1"/>
  <c r="AS54" i="1"/>
  <c r="AU55" i="1"/>
  <c r="AU56" i="1"/>
  <c r="AW66" i="1"/>
  <c r="AU71" i="1"/>
  <c r="AW72" i="1"/>
  <c r="AU73" i="1"/>
  <c r="AU74" i="1"/>
  <c r="AU76" i="1"/>
  <c r="AU81" i="1"/>
  <c r="AS82" i="1"/>
  <c r="AU83" i="1"/>
  <c r="AU84" i="1"/>
  <c r="BS91" i="1"/>
  <c r="AW94" i="1"/>
  <c r="AU100" i="1"/>
  <c r="BS103" i="1"/>
  <c r="AU111" i="1"/>
  <c r="AS113" i="1"/>
  <c r="AU124" i="1"/>
  <c r="BS127" i="1"/>
  <c r="AU129" i="1"/>
  <c r="AW130" i="1"/>
  <c r="AU131" i="1"/>
  <c r="AU132" i="1"/>
  <c r="AW133" i="1"/>
  <c r="AS137" i="1"/>
  <c r="AW153" i="1"/>
  <c r="AS153" i="1"/>
  <c r="BS184" i="1"/>
  <c r="AS193" i="1"/>
  <c r="AS224" i="1"/>
  <c r="AU380" i="1"/>
  <c r="AS23" i="1"/>
  <c r="AS37" i="1"/>
  <c r="AU40" i="1"/>
  <c r="AU42" i="1"/>
  <c r="AS65" i="1"/>
  <c r="AW74" i="1"/>
  <c r="AS93" i="1"/>
  <c r="AW125" i="1"/>
  <c r="AU137" i="1"/>
  <c r="AU138" i="1"/>
  <c r="AS146" i="1"/>
  <c r="AU146" i="1"/>
  <c r="BS205" i="1"/>
  <c r="BS8" i="1"/>
  <c r="AS11" i="1"/>
  <c r="AU12" i="1"/>
  <c r="AU13" i="1"/>
  <c r="AU22" i="1"/>
  <c r="AU24" i="1"/>
  <c r="AU35" i="1"/>
  <c r="AS36" i="1"/>
  <c r="AU37" i="1"/>
  <c r="AU38" i="1"/>
  <c r="AW64" i="1"/>
  <c r="AU65" i="1"/>
  <c r="AU66" i="1"/>
  <c r="AS79" i="1"/>
  <c r="AS87" i="1"/>
  <c r="AS88" i="1"/>
  <c r="AU94" i="1"/>
  <c r="AU97" i="1"/>
  <c r="AW107" i="1"/>
  <c r="AW118" i="1"/>
  <c r="BS131" i="1"/>
  <c r="AW135" i="1"/>
  <c r="BS191" i="1"/>
  <c r="AS213" i="1"/>
  <c r="BS262" i="1"/>
  <c r="AW10" i="1"/>
  <c r="BS13" i="1"/>
  <c r="AW14" i="1"/>
  <c r="AU18" i="1"/>
  <c r="AS19" i="1"/>
  <c r="BS22" i="1"/>
  <c r="BS24" i="1"/>
  <c r="AW25" i="1"/>
  <c r="AU29" i="1"/>
  <c r="AS30" i="1"/>
  <c r="AW31" i="1"/>
  <c r="BS33" i="1"/>
  <c r="AW35" i="1"/>
  <c r="BS38" i="1"/>
  <c r="BS43" i="1"/>
  <c r="AS51" i="1"/>
  <c r="AW52" i="1"/>
  <c r="AU57" i="1"/>
  <c r="AW58" i="1"/>
  <c r="AU59" i="1"/>
  <c r="AS60" i="1"/>
  <c r="AU60" i="1"/>
  <c r="AW63" i="1"/>
  <c r="BS66" i="1"/>
  <c r="BS67" i="1"/>
  <c r="AS69" i="1"/>
  <c r="AW70" i="1"/>
  <c r="AU77" i="1"/>
  <c r="AW78" i="1"/>
  <c r="AU79" i="1"/>
  <c r="AU80" i="1"/>
  <c r="AS81" i="1"/>
  <c r="AU85" i="1"/>
  <c r="AW86" i="1"/>
  <c r="AU87" i="1"/>
  <c r="AU91" i="1"/>
  <c r="AU103" i="1"/>
  <c r="AS106" i="1"/>
  <c r="AU127" i="1"/>
  <c r="AW128" i="1"/>
  <c r="AU136" i="1"/>
  <c r="AS152" i="1"/>
  <c r="AU152" i="1"/>
  <c r="AU324" i="1"/>
  <c r="AS324" i="1"/>
  <c r="AU372" i="1"/>
  <c r="AU11" i="1"/>
  <c r="BS12" i="1"/>
  <c r="AW18" i="1"/>
  <c r="BS21" i="1"/>
  <c r="AW29" i="1"/>
  <c r="BS31" i="1"/>
  <c r="BS37" i="1"/>
  <c r="AW48" i="1"/>
  <c r="AU49" i="1"/>
  <c r="AW50" i="1"/>
  <c r="AS53" i="1"/>
  <c r="AW57" i="1"/>
  <c r="AW59" i="1"/>
  <c r="BS60" i="1"/>
  <c r="AU64" i="1"/>
  <c r="BS65" i="1"/>
  <c r="AS71" i="1"/>
  <c r="AW77" i="1"/>
  <c r="BS80" i="1"/>
  <c r="AW80" i="1"/>
  <c r="AW85" i="1"/>
  <c r="AW95" i="1"/>
  <c r="AS97" i="1"/>
  <c r="AW99" i="1"/>
  <c r="BS100" i="1"/>
  <c r="AU109" i="1"/>
  <c r="AW110" i="1"/>
  <c r="AU115" i="1"/>
  <c r="AW116" i="1"/>
  <c r="AS117" i="1"/>
  <c r="AU118" i="1"/>
  <c r="BS119" i="1"/>
  <c r="AU121" i="1"/>
  <c r="AW122" i="1"/>
  <c r="AW134" i="1"/>
  <c r="AS140" i="1"/>
  <c r="AU140" i="1"/>
  <c r="AS144" i="1"/>
  <c r="BS161" i="1"/>
  <c r="BS179" i="1"/>
  <c r="AU202" i="1"/>
  <c r="BS230" i="1"/>
  <c r="AU307" i="1"/>
  <c r="AS307" i="1"/>
  <c r="AW28" i="1"/>
  <c r="AS33" i="1"/>
  <c r="AW42" i="1"/>
  <c r="AU43" i="1"/>
  <c r="AW44" i="1"/>
  <c r="AS47" i="1"/>
  <c r="BS52" i="1"/>
  <c r="BS53" i="1"/>
  <c r="AW56" i="1"/>
  <c r="AU61" i="1"/>
  <c r="AS62" i="1"/>
  <c r="AW67" i="1"/>
  <c r="BS70" i="1"/>
  <c r="BS71" i="1"/>
  <c r="AS73" i="1"/>
  <c r="AW76" i="1"/>
  <c r="AS83" i="1"/>
  <c r="AW84" i="1"/>
  <c r="BS92" i="1"/>
  <c r="AS95" i="1"/>
  <c r="BS98" i="1"/>
  <c r="BS99" i="1"/>
  <c r="BS105" i="1"/>
  <c r="AU107" i="1"/>
  <c r="AS109" i="1"/>
  <c r="AU113" i="1"/>
  <c r="AS115" i="1"/>
  <c r="AU119" i="1"/>
  <c r="AS121" i="1"/>
  <c r="BS123" i="1"/>
  <c r="BS128" i="1"/>
  <c r="BS129" i="1"/>
  <c r="AW132" i="1"/>
  <c r="AS133" i="1"/>
  <c r="AS143" i="1"/>
  <c r="AS147" i="1"/>
  <c r="AW147" i="1"/>
  <c r="AU147" i="1"/>
  <c r="AS151" i="1"/>
  <c r="AU175" i="1"/>
  <c r="AW175" i="1"/>
  <c r="AS175" i="1"/>
  <c r="AU187" i="1"/>
  <c r="BS200" i="1"/>
  <c r="BS208" i="1"/>
  <c r="AS225" i="1"/>
  <c r="AU225" i="1"/>
  <c r="BS320" i="1"/>
  <c r="AU242" i="1"/>
  <c r="AU243" i="1"/>
  <c r="AS254" i="1"/>
  <c r="BS256" i="1"/>
  <c r="AS281" i="1"/>
  <c r="AU283" i="1"/>
  <c r="AU288" i="1"/>
  <c r="BS290" i="1"/>
  <c r="AS293" i="1"/>
  <c r="BS296" i="1"/>
  <c r="AS308" i="1"/>
  <c r="BS310" i="1"/>
  <c r="BS314" i="1"/>
  <c r="AS319" i="1"/>
  <c r="BS326" i="1"/>
  <c r="AS331" i="1"/>
  <c r="AU339" i="1"/>
  <c r="BS340" i="1"/>
  <c r="AU345" i="1"/>
  <c r="AS348" i="1"/>
  <c r="AU349" i="1"/>
  <c r="BS350" i="1"/>
  <c r="BS357" i="1"/>
  <c r="AS359" i="1"/>
  <c r="AS363" i="1"/>
  <c r="AU365" i="1"/>
  <c r="BS371" i="1"/>
  <c r="BS375" i="1"/>
  <c r="AS378" i="1"/>
  <c r="AS380" i="1"/>
  <c r="BS387" i="1"/>
  <c r="AU390" i="1"/>
  <c r="BS138" i="1"/>
  <c r="BS139" i="1"/>
  <c r="AS141" i="1"/>
  <c r="AW142" i="1"/>
  <c r="AU143" i="1"/>
  <c r="AU144" i="1"/>
  <c r="AS150" i="1"/>
  <c r="AU153" i="1"/>
  <c r="AU157" i="1"/>
  <c r="AU165" i="1"/>
  <c r="BS166" i="1"/>
  <c r="AW168" i="1"/>
  <c r="AU169" i="1"/>
  <c r="AU177" i="1"/>
  <c r="BS178" i="1"/>
  <c r="AU181" i="1"/>
  <c r="AU182" i="1"/>
  <c r="BS190" i="1"/>
  <c r="AS197" i="1"/>
  <c r="AS214" i="1"/>
  <c r="BS216" i="1"/>
  <c r="AS221" i="1"/>
  <c r="AS223" i="1"/>
  <c r="AU227" i="1"/>
  <c r="AS234" i="1"/>
  <c r="BS237" i="1"/>
  <c r="AU241" i="1"/>
  <c r="AU247" i="1"/>
  <c r="AU253" i="1"/>
  <c r="BS255" i="1"/>
  <c r="AU259" i="1"/>
  <c r="AU266" i="1"/>
  <c r="AU269" i="1"/>
  <c r="AS271" i="1"/>
  <c r="BS277" i="1"/>
  <c r="BS284" i="1"/>
  <c r="AU287" i="1"/>
  <c r="AS292" i="1"/>
  <c r="AS297" i="1"/>
  <c r="AU299" i="1"/>
  <c r="BS301" i="1"/>
  <c r="AS306" i="1"/>
  <c r="AU312" i="1"/>
  <c r="BS313" i="1"/>
  <c r="AU317" i="1"/>
  <c r="BS319" i="1"/>
  <c r="AS323" i="1"/>
  <c r="AU330" i="1"/>
  <c r="BS331" i="1"/>
  <c r="AU337" i="1"/>
  <c r="AS342" i="1"/>
  <c r="AS343" i="1"/>
  <c r="AS344" i="1"/>
  <c r="AU347" i="1"/>
  <c r="AS352" i="1"/>
  <c r="AU355" i="1"/>
  <c r="BS359" i="1"/>
  <c r="AS362" i="1"/>
  <c r="AS367" i="1"/>
  <c r="AS368" i="1"/>
  <c r="BS370" i="1"/>
  <c r="BS374" i="1"/>
  <c r="BS379" i="1"/>
  <c r="AW145" i="1"/>
  <c r="AU150" i="1"/>
  <c r="AW151" i="1"/>
  <c r="BS153" i="1"/>
  <c r="AU156" i="1"/>
  <c r="AW162" i="1"/>
  <c r="AU163" i="1"/>
  <c r="BS164" i="1"/>
  <c r="AU172" i="1"/>
  <c r="AS174" i="1"/>
  <c r="BS176" i="1"/>
  <c r="AU185" i="1"/>
  <c r="AS187" i="1"/>
  <c r="BS189" i="1"/>
  <c r="AU191" i="1"/>
  <c r="BS195" i="1"/>
  <c r="AU197" i="1"/>
  <c r="BS199" i="1"/>
  <c r="AU200" i="1"/>
  <c r="AU211" i="1"/>
  <c r="AU214" i="1"/>
  <c r="AS219" i="1"/>
  <c r="AU221" i="1"/>
  <c r="AS222" i="1"/>
  <c r="BS227" i="1"/>
  <c r="AU233" i="1"/>
  <c r="BS235" i="1"/>
  <c r="AS240" i="1"/>
  <c r="AS241" i="1"/>
  <c r="AS245" i="1"/>
  <c r="BS254" i="1"/>
  <c r="AU264" i="1"/>
  <c r="AS265" i="1"/>
  <c r="AS266" i="1"/>
  <c r="AS275" i="1"/>
  <c r="AS298" i="1"/>
  <c r="AS322" i="1"/>
  <c r="AS336" i="1"/>
  <c r="BS338" i="1"/>
  <c r="AU342" i="1"/>
  <c r="AU343" i="1"/>
  <c r="AU352" i="1"/>
  <c r="BS356" i="1"/>
  <c r="AU362" i="1"/>
  <c r="BS364" i="1"/>
  <c r="AU367" i="1"/>
  <c r="AU368" i="1"/>
  <c r="AS371" i="1"/>
  <c r="AS389" i="1"/>
  <c r="AS395" i="1"/>
  <c r="AU223" i="1"/>
  <c r="AU258" i="1"/>
  <c r="BS281" i="1"/>
  <c r="AU285" i="1"/>
  <c r="AS286" i="1"/>
  <c r="BS288" i="1"/>
  <c r="BS293" i="1"/>
  <c r="AU305" i="1"/>
  <c r="AU311" i="1"/>
  <c r="AS314" i="1"/>
  <c r="AU316" i="1"/>
  <c r="AU322" i="1"/>
  <c r="BS323" i="1"/>
  <c r="AU328" i="1"/>
  <c r="AU334" i="1"/>
  <c r="AU335" i="1"/>
  <c r="BS343" i="1"/>
  <c r="BS348" i="1"/>
  <c r="BS353" i="1"/>
  <c r="BS363" i="1"/>
  <c r="AS388" i="1"/>
  <c r="AW149" i="1"/>
  <c r="BS151" i="1"/>
  <c r="AW157" i="1"/>
  <c r="AW161" i="1"/>
  <c r="AS168" i="1"/>
  <c r="AS172" i="1"/>
  <c r="AS173" i="1"/>
  <c r="AW174" i="1"/>
  <c r="AW181" i="1"/>
  <c r="AS183" i="1"/>
  <c r="AS184" i="1"/>
  <c r="AS185" i="1"/>
  <c r="AU195" i="1"/>
  <c r="AS200" i="1"/>
  <c r="AS206" i="1"/>
  <c r="AS209" i="1"/>
  <c r="BS212" i="1"/>
  <c r="AS220" i="1"/>
  <c r="BS222" i="1"/>
  <c r="AS231" i="1"/>
  <c r="BS234" i="1"/>
  <c r="AU237" i="1"/>
  <c r="AS238" i="1"/>
  <c r="AS250" i="1"/>
  <c r="AS251" i="1"/>
  <c r="AS252" i="1"/>
  <c r="AU255" i="1"/>
  <c r="AS274" i="1"/>
  <c r="AU279" i="1"/>
  <c r="AS284" i="1"/>
  <c r="AS289" i="1"/>
  <c r="AU291" i="1"/>
  <c r="AU296" i="1"/>
  <c r="BS298" i="1"/>
  <c r="BS305" i="1"/>
  <c r="BS312" i="1"/>
  <c r="AS315" i="1"/>
  <c r="BS322" i="1"/>
  <c r="AS327" i="1"/>
  <c r="AU366" i="1"/>
  <c r="AS370" i="1"/>
  <c r="AS374" i="1"/>
  <c r="AU388" i="1"/>
  <c r="AW155" i="1"/>
  <c r="AU158" i="1"/>
  <c r="AS166" i="1"/>
  <c r="AS167" i="1"/>
  <c r="AS178" i="1"/>
  <c r="AW180" i="1"/>
  <c r="AU183" i="1"/>
  <c r="BS187" i="1"/>
  <c r="AS196" i="1"/>
  <c r="AS205" i="1"/>
  <c r="AU209" i="1"/>
  <c r="BS210" i="1"/>
  <c r="AU210" i="1"/>
  <c r="AU217" i="1"/>
  <c r="AU219" i="1"/>
  <c r="AU226" i="1"/>
  <c r="AS229" i="1"/>
  <c r="AU231" i="1"/>
  <c r="AU232" i="1"/>
  <c r="BS239" i="1"/>
  <c r="AU244" i="1"/>
  <c r="BS246" i="1"/>
  <c r="BS259" i="1"/>
  <c r="AU262" i="1"/>
  <c r="BS264" i="1"/>
  <c r="AU268" i="1"/>
  <c r="AU284" i="1"/>
  <c r="BS286" i="1"/>
  <c r="AS290" i="1"/>
  <c r="BS297" i="1"/>
  <c r="AU308" i="1"/>
  <c r="AS326" i="1"/>
  <c r="AU332" i="1"/>
  <c r="AU333" i="1"/>
  <c r="AS340" i="1"/>
  <c r="AS341" i="1"/>
  <c r="AU346" i="1"/>
  <c r="AS350" i="1"/>
  <c r="AS351" i="1"/>
  <c r="AS375" i="1"/>
  <c r="AS387" i="1"/>
  <c r="BS388" i="1"/>
  <c r="AU392" i="1"/>
  <c r="AW138" i="1"/>
  <c r="BS141" i="1"/>
  <c r="AW144" i="1"/>
  <c r="AU145" i="1"/>
  <c r="AW148" i="1"/>
  <c r="AU151" i="1"/>
  <c r="AW154" i="1"/>
  <c r="AS156" i="1"/>
  <c r="AS160" i="1"/>
  <c r="AU161" i="1"/>
  <c r="AW167" i="1"/>
  <c r="BS168" i="1"/>
  <c r="AS170" i="1"/>
  <c r="AW171" i="1"/>
  <c r="AW172" i="1"/>
  <c r="AU179" i="1"/>
  <c r="AS188" i="1"/>
  <c r="BS192" i="1"/>
  <c r="AU194" i="1"/>
  <c r="BS201" i="1"/>
  <c r="AU204" i="1"/>
  <c r="AU206" i="1"/>
  <c r="BS209" i="1"/>
  <c r="AS215" i="1"/>
  <c r="BS217" i="1"/>
  <c r="AU218" i="1"/>
  <c r="BS220" i="1"/>
  <c r="AU230" i="1"/>
  <c r="BS231" i="1"/>
  <c r="AU235" i="1"/>
  <c r="BS245" i="1"/>
  <c r="AU248" i="1"/>
  <c r="AU249" i="1"/>
  <c r="BS251" i="1"/>
  <c r="AS255" i="1"/>
  <c r="AS256" i="1"/>
  <c r="BS257" i="1"/>
  <c r="AS260" i="1"/>
  <c r="AS267" i="1"/>
  <c r="AS273" i="1"/>
  <c r="BS274" i="1"/>
  <c r="BS285" i="1"/>
  <c r="AS288" i="1"/>
  <c r="AU295" i="1"/>
  <c r="AU301" i="1"/>
  <c r="AS302" i="1"/>
  <c r="AS303" i="1"/>
  <c r="AU314" i="1"/>
  <c r="BS315" i="1"/>
  <c r="AS318" i="1"/>
  <c r="AU325" i="1"/>
  <c r="AU326" i="1"/>
  <c r="AS338" i="1"/>
  <c r="AS339" i="1"/>
  <c r="BS347" i="1"/>
  <c r="AU348" i="1"/>
  <c r="AS349" i="1"/>
  <c r="BS352" i="1"/>
  <c r="AU356" i="1"/>
  <c r="AS360" i="1"/>
  <c r="BS362" i="1"/>
  <c r="AS369" i="1"/>
  <c r="AS373" i="1"/>
  <c r="AU379" i="1"/>
  <c r="AU386" i="1"/>
  <c r="AU391" i="1"/>
  <c r="AS89" i="1"/>
  <c r="AU89" i="1"/>
  <c r="AW91" i="1"/>
  <c r="AW93" i="1"/>
  <c r="AS102" i="1"/>
  <c r="AW102" i="1"/>
  <c r="AS111" i="1"/>
  <c r="AW111" i="1"/>
  <c r="AS119" i="1"/>
  <c r="AW119" i="1"/>
  <c r="AS3" i="1"/>
  <c r="AW5" i="1"/>
  <c r="AW11" i="1"/>
  <c r="AS17" i="1"/>
  <c r="AW19" i="1"/>
  <c r="AS28" i="1"/>
  <c r="AW30" i="1"/>
  <c r="AS31" i="1"/>
  <c r="AW36" i="1"/>
  <c r="AW54" i="1"/>
  <c r="AW62" i="1"/>
  <c r="AW68" i="1"/>
  <c r="AW82" i="1"/>
  <c r="AU102" i="1"/>
  <c r="AW123" i="1"/>
  <c r="AW129" i="1"/>
  <c r="AU15" i="1"/>
  <c r="AU63" i="1"/>
  <c r="BS89" i="1"/>
  <c r="AS108" i="1"/>
  <c r="AW108" i="1"/>
  <c r="AS4" i="1"/>
  <c r="AS15" i="1"/>
  <c r="AS20" i="1"/>
  <c r="AS26" i="1"/>
  <c r="AS32" i="1"/>
  <c r="AS44" i="1"/>
  <c r="AS50" i="1"/>
  <c r="AS58" i="1"/>
  <c r="AS64" i="1"/>
  <c r="AS72" i="1"/>
  <c r="AS78" i="1"/>
  <c r="AS86" i="1"/>
  <c r="AW98" i="1"/>
  <c r="AS98" i="1"/>
  <c r="AU99" i="1"/>
  <c r="BS101" i="1"/>
  <c r="AU106" i="1"/>
  <c r="AU108" i="1"/>
  <c r="AW113" i="1"/>
  <c r="AS114" i="1"/>
  <c r="AW114" i="1"/>
  <c r="AW20" i="1"/>
  <c r="AW26" i="1"/>
  <c r="AS96" i="1"/>
  <c r="AW96" i="1"/>
  <c r="AU114" i="1"/>
  <c r="AS7" i="1"/>
  <c r="AU10" i="1"/>
  <c r="AS91" i="1"/>
  <c r="AW92" i="1"/>
  <c r="AS92" i="1"/>
  <c r="AU96" i="1"/>
  <c r="AW104" i="1"/>
  <c r="AS104" i="1"/>
  <c r="AU105" i="1"/>
  <c r="AW112" i="1"/>
  <c r="AS112" i="1"/>
  <c r="AS120" i="1"/>
  <c r="AW120" i="1"/>
  <c r="AS126" i="1"/>
  <c r="AW126" i="1"/>
  <c r="AU88" i="1"/>
  <c r="AS90" i="1"/>
  <c r="AW90" i="1"/>
  <c r="AU92" i="1"/>
  <c r="BS97" i="1"/>
  <c r="AU120" i="1"/>
  <c r="AU126" i="1"/>
  <c r="AU377" i="1"/>
  <c r="AS377" i="1"/>
  <c r="AS94" i="1"/>
  <c r="AS118" i="1"/>
  <c r="AW140" i="1"/>
  <c r="AW146" i="1"/>
  <c r="AW152" i="1"/>
  <c r="AW159" i="1"/>
  <c r="AW173" i="1"/>
  <c r="AW179" i="1"/>
  <c r="AU239" i="1"/>
  <c r="AS262" i="1"/>
  <c r="AS295" i="1"/>
  <c r="AU313" i="1"/>
  <c r="BS342" i="1"/>
  <c r="AU141" i="1"/>
  <c r="AS195" i="1"/>
  <c r="AU207" i="1"/>
  <c r="AU280" i="1"/>
  <c r="AU318" i="1"/>
  <c r="AS320" i="1"/>
  <c r="AS130" i="1"/>
  <c r="AS136" i="1"/>
  <c r="AS142" i="1"/>
  <c r="AS163" i="1"/>
  <c r="AS169" i="1"/>
  <c r="AS194" i="1"/>
  <c r="AU234" i="1"/>
  <c r="AS247" i="1"/>
  <c r="AU254" i="1"/>
  <c r="AS287" i="1"/>
  <c r="BS308" i="1"/>
  <c r="AU338" i="1"/>
  <c r="AS361" i="1"/>
  <c r="BS367" i="1"/>
  <c r="AS376" i="1"/>
  <c r="AU394" i="1"/>
  <c r="AS110" i="1"/>
  <c r="AS116" i="1"/>
  <c r="AS122" i="1"/>
  <c r="AS128" i="1"/>
  <c r="AS134" i="1"/>
  <c r="AS148" i="1"/>
  <c r="AS155" i="1"/>
  <c r="AS161" i="1"/>
  <c r="AU212" i="1"/>
  <c r="AU216" i="1"/>
  <c r="BS253" i="1"/>
  <c r="AS279" i="1"/>
  <c r="AU304" i="1"/>
  <c r="BS325" i="1"/>
  <c r="AU329" i="1"/>
  <c r="AS345" i="1"/>
  <c r="AU393" i="1"/>
  <c r="AU213" i="1"/>
  <c r="BS215" i="1"/>
  <c r="AU309" i="1"/>
  <c r="AS311" i="1"/>
  <c r="AU321" i="1"/>
  <c r="AS347" i="1"/>
  <c r="AU378" i="1"/>
  <c r="AS392" i="1"/>
  <c r="AS394" i="1"/>
  <c r="AS237" i="1"/>
  <c r="AS366" i="1"/>
  <c r="AS198" i="1"/>
  <c r="AS269" i="1"/>
  <c r="AS353" i="1"/>
  <c r="AS354" i="1"/>
  <c r="AS355" i="1"/>
  <c r="AS356" i="1"/>
  <c r="AS357" i="1"/>
  <c r="AS358" i="1"/>
  <c r="FA67" i="4"/>
  <c r="EY67" i="4"/>
  <c r="EX67" i="4"/>
  <c r="EW67" i="4"/>
  <c r="EU67" i="4"/>
  <c r="ET67" i="4"/>
  <c r="EQ67" i="4"/>
  <c r="DP67" i="4"/>
  <c r="BT67" i="4"/>
  <c r="BL67" i="4"/>
  <c r="AH67" i="4"/>
  <c r="AE67" i="4"/>
  <c r="W67" i="4"/>
  <c r="U67" i="4"/>
  <c r="V67" i="4" s="1"/>
  <c r="S67" i="4"/>
  <c r="N67" i="4"/>
  <c r="M67" i="4"/>
  <c r="FA50" i="4"/>
  <c r="EY50" i="4"/>
  <c r="EX50" i="4"/>
  <c r="EW50" i="4"/>
  <c r="EU50" i="4"/>
  <c r="ET50" i="4"/>
  <c r="EQ50" i="4"/>
  <c r="ER50" i="4" s="1"/>
  <c r="DP50" i="4"/>
  <c r="BT50" i="4"/>
  <c r="BL50" i="4"/>
  <c r="AH50" i="4"/>
  <c r="AI50" i="4" s="1"/>
  <c r="AE50" i="4"/>
  <c r="W50" i="4"/>
  <c r="U50" i="4"/>
  <c r="V50" i="4" s="1"/>
  <c r="S50" i="4"/>
  <c r="N50" i="4"/>
  <c r="M50" i="4"/>
  <c r="FA80" i="4"/>
  <c r="EY80" i="4"/>
  <c r="EX80" i="4"/>
  <c r="EW80" i="4"/>
  <c r="EU80" i="4"/>
  <c r="ET80" i="4"/>
  <c r="EQ80" i="4"/>
  <c r="DP80" i="4"/>
  <c r="BT80" i="4"/>
  <c r="BL80" i="4"/>
  <c r="AH80" i="4"/>
  <c r="AE80" i="4"/>
  <c r="W80" i="4"/>
  <c r="U80" i="4"/>
  <c r="S80" i="4"/>
  <c r="N80" i="4"/>
  <c r="M80" i="4"/>
  <c r="FA21" i="4"/>
  <c r="EY21" i="4"/>
  <c r="EX21" i="4"/>
  <c r="EW21" i="4"/>
  <c r="EU21" i="4"/>
  <c r="ET21" i="4"/>
  <c r="EQ21" i="4"/>
  <c r="BT21" i="4"/>
  <c r="BL21" i="4"/>
  <c r="AH21" i="4"/>
  <c r="AE21" i="4"/>
  <c r="W21" i="4"/>
  <c r="U21" i="4"/>
  <c r="V21" i="4" s="1"/>
  <c r="S21" i="4"/>
  <c r="N21" i="4"/>
  <c r="M21" i="4"/>
  <c r="FA31" i="4"/>
  <c r="EY31" i="4"/>
  <c r="EX31" i="4"/>
  <c r="EW31" i="4"/>
  <c r="EU31" i="4"/>
  <c r="ET31" i="4"/>
  <c r="EQ31" i="4"/>
  <c r="ER31" i="4" s="1"/>
  <c r="BT31" i="4"/>
  <c r="BL31" i="4"/>
  <c r="AH31" i="4"/>
  <c r="AI31" i="4" s="1"/>
  <c r="AE31" i="4"/>
  <c r="W31" i="4"/>
  <c r="U31" i="4"/>
  <c r="V31" i="4" s="1"/>
  <c r="S31" i="4"/>
  <c r="N31" i="4"/>
  <c r="M31" i="4"/>
  <c r="FA83" i="4"/>
  <c r="EY83" i="4"/>
  <c r="EX83" i="4"/>
  <c r="EW83" i="4"/>
  <c r="EU83" i="4"/>
  <c r="ET83" i="4"/>
  <c r="EQ83" i="4"/>
  <c r="DP83" i="4"/>
  <c r="BT83" i="4"/>
  <c r="BL83" i="4"/>
  <c r="AH83" i="4"/>
  <c r="AE83" i="4"/>
  <c r="W83" i="4"/>
  <c r="U83" i="4"/>
  <c r="S83" i="4"/>
  <c r="N83" i="4"/>
  <c r="M83" i="4"/>
  <c r="FA44" i="4"/>
  <c r="EY44" i="4"/>
  <c r="EX44" i="4"/>
  <c r="EW44" i="4"/>
  <c r="EU44" i="4"/>
  <c r="ET44" i="4"/>
  <c r="EQ44" i="4"/>
  <c r="BT44" i="4"/>
  <c r="BL44" i="4"/>
  <c r="AH44" i="4"/>
  <c r="AE44" i="4"/>
  <c r="W44" i="4"/>
  <c r="U44" i="4"/>
  <c r="V44" i="4" s="1"/>
  <c r="S44" i="4"/>
  <c r="N44" i="4"/>
  <c r="M44" i="4"/>
  <c r="FA42" i="4"/>
  <c r="EY42" i="4"/>
  <c r="EX42" i="4"/>
  <c r="EW42" i="4"/>
  <c r="EU42" i="4"/>
  <c r="ET42" i="4"/>
  <c r="EQ42" i="4"/>
  <c r="ER42" i="4" s="1"/>
  <c r="BT42" i="4"/>
  <c r="BL42" i="4"/>
  <c r="AH42" i="4"/>
  <c r="AI42" i="4" s="1"/>
  <c r="U42" i="4"/>
  <c r="V42" i="4" s="1"/>
  <c r="S42" i="4"/>
  <c r="N42" i="4"/>
  <c r="M42" i="4"/>
  <c r="FA87" i="4"/>
  <c r="EY87" i="4"/>
  <c r="EX87" i="4"/>
  <c r="EW87" i="4"/>
  <c r="EU87" i="4"/>
  <c r="ET87" i="4"/>
  <c r="EQ87" i="4"/>
  <c r="DP87" i="4"/>
  <c r="BT87" i="4"/>
  <c r="BL87" i="4"/>
  <c r="AH87" i="4"/>
  <c r="AE87" i="4"/>
  <c r="W87" i="4"/>
  <c r="U87" i="4"/>
  <c r="S87" i="4"/>
  <c r="N87" i="4"/>
  <c r="M87" i="4"/>
  <c r="FA73" i="4"/>
  <c r="EY73" i="4"/>
  <c r="EX73" i="4"/>
  <c r="EW73" i="4"/>
  <c r="EU73" i="4"/>
  <c r="ET73" i="4"/>
  <c r="EQ73" i="4"/>
  <c r="DP73" i="4"/>
  <c r="BT73" i="4"/>
  <c r="BL73" i="4"/>
  <c r="AH73" i="4"/>
  <c r="AE73" i="4"/>
  <c r="W73" i="4"/>
  <c r="U73" i="4"/>
  <c r="V73" i="4" s="1"/>
  <c r="S73" i="4"/>
  <c r="N73" i="4"/>
  <c r="M73" i="4"/>
  <c r="FA90" i="4"/>
  <c r="EY90" i="4"/>
  <c r="EX90" i="4"/>
  <c r="EW90" i="4"/>
  <c r="EU90" i="4"/>
  <c r="ET90" i="4"/>
  <c r="EQ90" i="4"/>
  <c r="DP90" i="4"/>
  <c r="BT90" i="4"/>
  <c r="BL90" i="4"/>
  <c r="AH90" i="4"/>
  <c r="AE90" i="4"/>
  <c r="W90" i="4"/>
  <c r="U90" i="4"/>
  <c r="S90" i="4"/>
  <c r="N90" i="4"/>
  <c r="M90" i="4"/>
  <c r="FA89" i="4"/>
  <c r="EY89" i="4"/>
  <c r="EX89" i="4"/>
  <c r="EW89" i="4"/>
  <c r="EU89" i="4"/>
  <c r="ET89" i="4"/>
  <c r="EQ89" i="4"/>
  <c r="DP89" i="4"/>
  <c r="BT89" i="4"/>
  <c r="BL89" i="4"/>
  <c r="AH89" i="4"/>
  <c r="AE89" i="4"/>
  <c r="W89" i="4"/>
  <c r="U89" i="4"/>
  <c r="S89" i="4"/>
  <c r="N89" i="4"/>
  <c r="M89" i="4"/>
  <c r="FA82" i="4"/>
  <c r="EY82" i="4"/>
  <c r="EX82" i="4"/>
  <c r="EW82" i="4"/>
  <c r="EU82" i="4"/>
  <c r="ET82" i="4"/>
  <c r="EQ82" i="4"/>
  <c r="DP82" i="4"/>
  <c r="BT82" i="4"/>
  <c r="BL82" i="4"/>
  <c r="AH82" i="4"/>
  <c r="AE82" i="4"/>
  <c r="W82" i="4"/>
  <c r="U82" i="4"/>
  <c r="S82" i="4"/>
  <c r="N82" i="4"/>
  <c r="M82" i="4"/>
  <c r="FA71" i="4"/>
  <c r="EY71" i="4"/>
  <c r="EX71" i="4"/>
  <c r="EW71" i="4"/>
  <c r="EU71" i="4"/>
  <c r="ET71" i="4"/>
  <c r="EQ71" i="4"/>
  <c r="DP71" i="4"/>
  <c r="BT71" i="4"/>
  <c r="BL71" i="4"/>
  <c r="AH71" i="4"/>
  <c r="AE71" i="4"/>
  <c r="W71" i="4"/>
  <c r="U71" i="4"/>
  <c r="V71" i="4" s="1"/>
  <c r="S71" i="4"/>
  <c r="N71" i="4"/>
  <c r="M71" i="4"/>
  <c r="FA61" i="4"/>
  <c r="EY61" i="4"/>
  <c r="EX61" i="4"/>
  <c r="EW61" i="4"/>
  <c r="EU61" i="4"/>
  <c r="ET61" i="4"/>
  <c r="EQ61" i="4"/>
  <c r="DP61" i="4"/>
  <c r="BT61" i="4"/>
  <c r="BL61" i="4"/>
  <c r="AH61" i="4"/>
  <c r="AE61" i="4"/>
  <c r="W61" i="4"/>
  <c r="U61" i="4"/>
  <c r="V61" i="4" s="1"/>
  <c r="S61" i="4"/>
  <c r="N61" i="4"/>
  <c r="M61" i="4"/>
  <c r="FA55" i="4"/>
  <c r="EY55" i="4"/>
  <c r="EX55" i="4"/>
  <c r="EW55" i="4"/>
  <c r="EU55" i="4"/>
  <c r="ET55" i="4"/>
  <c r="ER55" i="4"/>
  <c r="DP55" i="4"/>
  <c r="BT55" i="4"/>
  <c r="BL55" i="4"/>
  <c r="AI55" i="4"/>
  <c r="W55" i="4"/>
  <c r="U55" i="4"/>
  <c r="V55" i="4" s="1"/>
  <c r="S55" i="4"/>
  <c r="N55" i="4"/>
  <c r="M55" i="4"/>
  <c r="FA36" i="4"/>
  <c r="EY36" i="4"/>
  <c r="EX36" i="4"/>
  <c r="EW36" i="4"/>
  <c r="EU36" i="4"/>
  <c r="ET36" i="4"/>
  <c r="EQ36" i="4"/>
  <c r="ER36" i="4" s="1"/>
  <c r="BT36" i="4"/>
  <c r="BL36" i="4"/>
  <c r="AH36" i="4"/>
  <c r="AI36" i="4" s="1"/>
  <c r="AE36" i="4"/>
  <c r="W36" i="4"/>
  <c r="U36" i="4"/>
  <c r="V36" i="4" s="1"/>
  <c r="S36" i="4"/>
  <c r="N36" i="4"/>
  <c r="M36" i="4"/>
  <c r="FA35" i="4"/>
  <c r="EY35" i="4"/>
  <c r="EX35" i="4"/>
  <c r="EW35" i="4"/>
  <c r="EU35" i="4"/>
  <c r="AR35" i="4" s="1"/>
  <c r="ET35" i="4"/>
  <c r="EQ35" i="4"/>
  <c r="ER35" i="4" s="1"/>
  <c r="BT35" i="4"/>
  <c r="BL35" i="4"/>
  <c r="AH35" i="4"/>
  <c r="AI35" i="4" s="1"/>
  <c r="AE35" i="4"/>
  <c r="W35" i="4"/>
  <c r="U35" i="4"/>
  <c r="V35" i="4" s="1"/>
  <c r="S35" i="4"/>
  <c r="N35" i="4"/>
  <c r="M35" i="4"/>
  <c r="FA34" i="4"/>
  <c r="EY34" i="4"/>
  <c r="EX34" i="4"/>
  <c r="EW34" i="4"/>
  <c r="EU34" i="4"/>
  <c r="ET34" i="4"/>
  <c r="EQ34" i="4"/>
  <c r="ER34" i="4" s="1"/>
  <c r="BT34" i="4"/>
  <c r="BL34" i="4"/>
  <c r="AH34" i="4"/>
  <c r="AI34" i="4" s="1"/>
  <c r="S34" i="4"/>
  <c r="N34" i="4"/>
  <c r="M34" i="4"/>
  <c r="FA29" i="4"/>
  <c r="EY29" i="4"/>
  <c r="EX29" i="4"/>
  <c r="EW29" i="4"/>
  <c r="EU29" i="4"/>
  <c r="ET29" i="4"/>
  <c r="EQ29" i="4"/>
  <c r="ER29" i="4" s="1"/>
  <c r="BT29" i="4"/>
  <c r="BL29" i="4"/>
  <c r="AH29" i="4"/>
  <c r="AI29" i="4" s="1"/>
  <c r="AE29" i="4"/>
  <c r="W29" i="4"/>
  <c r="U29" i="4"/>
  <c r="V29" i="4" s="1"/>
  <c r="S29" i="4"/>
  <c r="N29" i="4"/>
  <c r="M29" i="4"/>
  <c r="FA28" i="4"/>
  <c r="EY28" i="4"/>
  <c r="EX28" i="4"/>
  <c r="EW28" i="4"/>
  <c r="EU28" i="4"/>
  <c r="ET28" i="4"/>
  <c r="EQ28" i="4"/>
  <c r="ER28" i="4" s="1"/>
  <c r="BT28" i="4"/>
  <c r="BL28" i="4"/>
  <c r="AH28" i="4"/>
  <c r="AI28" i="4" s="1"/>
  <c r="AE28" i="4"/>
  <c r="W28" i="4"/>
  <c r="U28" i="4"/>
  <c r="V28" i="4" s="1"/>
  <c r="S28" i="4"/>
  <c r="N28" i="4"/>
  <c r="M28" i="4"/>
  <c r="FA18" i="4"/>
  <c r="EY18" i="4"/>
  <c r="EX18" i="4"/>
  <c r="EW18" i="4"/>
  <c r="EU18" i="4"/>
  <c r="ET18" i="4"/>
  <c r="EQ18" i="4"/>
  <c r="ER18" i="4" s="1"/>
  <c r="BT18" i="4"/>
  <c r="BL18" i="4"/>
  <c r="AH18" i="4"/>
  <c r="AI18" i="4" s="1"/>
  <c r="AE18" i="4"/>
  <c r="W18" i="4"/>
  <c r="U18" i="4"/>
  <c r="V18" i="4" s="1"/>
  <c r="S18" i="4"/>
  <c r="N18" i="4"/>
  <c r="M18" i="4"/>
  <c r="FA8" i="4"/>
  <c r="EY8" i="4"/>
  <c r="EX8" i="4"/>
  <c r="EW8" i="4"/>
  <c r="EU8" i="4"/>
  <c r="ET8" i="4"/>
  <c r="EQ8" i="4"/>
  <c r="ER8" i="4" s="1"/>
  <c r="BT8" i="4"/>
  <c r="BL8" i="4"/>
  <c r="AH8" i="4"/>
  <c r="AI8" i="4" s="1"/>
  <c r="AE8" i="4"/>
  <c r="W8" i="4"/>
  <c r="U8" i="4"/>
  <c r="V8" i="4" s="1"/>
  <c r="S8" i="4"/>
  <c r="N8" i="4"/>
  <c r="M8" i="4"/>
  <c r="FA6" i="4"/>
  <c r="EY6" i="4"/>
  <c r="EX6" i="4"/>
  <c r="EW6" i="4"/>
  <c r="EU6" i="4"/>
  <c r="ET6" i="4"/>
  <c r="EQ6" i="4"/>
  <c r="ER6" i="4" s="1"/>
  <c r="BT6" i="4"/>
  <c r="BL6" i="4"/>
  <c r="AH6" i="4"/>
  <c r="AI6" i="4" s="1"/>
  <c r="AE6" i="4"/>
  <c r="W6" i="4"/>
  <c r="U6" i="4"/>
  <c r="V6" i="4" s="1"/>
  <c r="S6" i="4"/>
  <c r="N6" i="4"/>
  <c r="M6" i="4"/>
  <c r="FA4" i="4"/>
  <c r="EY4" i="4"/>
  <c r="EX4" i="4"/>
  <c r="EW4" i="4"/>
  <c r="EU4" i="4"/>
  <c r="ET4" i="4"/>
  <c r="EQ4" i="4"/>
  <c r="ER4" i="4" s="1"/>
  <c r="BT4" i="4"/>
  <c r="BL4" i="4"/>
  <c r="AH4" i="4"/>
  <c r="AI4" i="4" s="1"/>
  <c r="AE4" i="4"/>
  <c r="W4" i="4"/>
  <c r="U4" i="4"/>
  <c r="V4" i="4" s="1"/>
  <c r="S4" i="4"/>
  <c r="N4" i="4"/>
  <c r="M4" i="4"/>
  <c r="FA3" i="4"/>
  <c r="EY3" i="4"/>
  <c r="EX3" i="4"/>
  <c r="EW3" i="4"/>
  <c r="EU3" i="4"/>
  <c r="ET3" i="4"/>
  <c r="EQ3" i="4"/>
  <c r="ER3" i="4" s="1"/>
  <c r="BT3" i="4"/>
  <c r="BL3" i="4"/>
  <c r="AH3" i="4"/>
  <c r="AI3" i="4" s="1"/>
  <c r="AE3" i="4"/>
  <c r="W3" i="4"/>
  <c r="U3" i="4"/>
  <c r="V3" i="4" s="1"/>
  <c r="S3" i="4"/>
  <c r="N3" i="4"/>
  <c r="M3" i="4"/>
  <c r="FA91" i="4"/>
  <c r="EY91" i="4"/>
  <c r="EX91" i="4"/>
  <c r="EW91" i="4"/>
  <c r="EU91" i="4"/>
  <c r="ET91" i="4"/>
  <c r="EQ91" i="4"/>
  <c r="DP91" i="4"/>
  <c r="BT91" i="4"/>
  <c r="BL91" i="4"/>
  <c r="AH91" i="4"/>
  <c r="AE91" i="4"/>
  <c r="W91" i="4"/>
  <c r="U91" i="4"/>
  <c r="S91" i="4"/>
  <c r="N91" i="4"/>
  <c r="M91" i="4"/>
  <c r="FA88" i="4"/>
  <c r="EY88" i="4"/>
  <c r="EX88" i="4"/>
  <c r="EW88" i="4"/>
  <c r="EU88" i="4"/>
  <c r="ET88" i="4"/>
  <c r="EQ88" i="4"/>
  <c r="DP88" i="4"/>
  <c r="BT88" i="4"/>
  <c r="BL88" i="4"/>
  <c r="AH88" i="4"/>
  <c r="AE88" i="4"/>
  <c r="W88" i="4"/>
  <c r="U88" i="4"/>
  <c r="S88" i="4"/>
  <c r="N88" i="4"/>
  <c r="M88" i="4"/>
  <c r="FA86" i="4"/>
  <c r="EY86" i="4"/>
  <c r="EX86" i="4"/>
  <c r="EW86" i="4"/>
  <c r="EU86" i="4"/>
  <c r="ET86" i="4"/>
  <c r="EQ86" i="4"/>
  <c r="DP86" i="4"/>
  <c r="BT86" i="4"/>
  <c r="BL86" i="4"/>
  <c r="AH86" i="4"/>
  <c r="AE86" i="4"/>
  <c r="W86" i="4"/>
  <c r="U86" i="4"/>
  <c r="S86" i="4"/>
  <c r="N86" i="4"/>
  <c r="M86" i="4"/>
  <c r="FA85" i="4"/>
  <c r="EY85" i="4"/>
  <c r="EX85" i="4"/>
  <c r="EW85" i="4"/>
  <c r="EU85" i="4"/>
  <c r="AR85" i="4" s="1"/>
  <c r="ET85" i="4"/>
  <c r="EQ85" i="4"/>
  <c r="DP85" i="4"/>
  <c r="BT85" i="4"/>
  <c r="BL85" i="4"/>
  <c r="AH85" i="4"/>
  <c r="AE85" i="4"/>
  <c r="W85" i="4"/>
  <c r="U85" i="4"/>
  <c r="S85" i="4"/>
  <c r="N85" i="4"/>
  <c r="M85" i="4"/>
  <c r="FA81" i="4"/>
  <c r="EY81" i="4"/>
  <c r="EX81" i="4"/>
  <c r="EW81" i="4"/>
  <c r="EU81" i="4"/>
  <c r="ET81" i="4"/>
  <c r="EQ81" i="4"/>
  <c r="DP81" i="4"/>
  <c r="BT81" i="4"/>
  <c r="BL81" i="4"/>
  <c r="AH81" i="4"/>
  <c r="AE81" i="4"/>
  <c r="W81" i="4"/>
  <c r="U81" i="4"/>
  <c r="S81" i="4"/>
  <c r="N81" i="4"/>
  <c r="M81" i="4"/>
  <c r="FA76" i="4"/>
  <c r="EY76" i="4"/>
  <c r="EX76" i="4"/>
  <c r="EW76" i="4"/>
  <c r="EU76" i="4"/>
  <c r="ET76" i="4"/>
  <c r="EQ76" i="4"/>
  <c r="DP76" i="4"/>
  <c r="BT76" i="4"/>
  <c r="BL76" i="4"/>
  <c r="AH76" i="4"/>
  <c r="AE76" i="4"/>
  <c r="W76" i="4"/>
  <c r="U76" i="4"/>
  <c r="V76" i="4" s="1"/>
  <c r="S76" i="4"/>
  <c r="N76" i="4"/>
  <c r="M76" i="4"/>
  <c r="FA75" i="4"/>
  <c r="EY75" i="4"/>
  <c r="EX75" i="4"/>
  <c r="EW75" i="4"/>
  <c r="EU75" i="4"/>
  <c r="ET75" i="4"/>
  <c r="EQ75" i="4"/>
  <c r="DP75" i="4"/>
  <c r="BT75" i="4"/>
  <c r="BL75" i="4"/>
  <c r="AH75" i="4"/>
  <c r="AE75" i="4"/>
  <c r="W75" i="4"/>
  <c r="U75" i="4"/>
  <c r="V75" i="4" s="1"/>
  <c r="S75" i="4"/>
  <c r="N75" i="4"/>
  <c r="M75" i="4"/>
  <c r="FA70" i="4"/>
  <c r="EY70" i="4"/>
  <c r="EX70" i="4"/>
  <c r="EW70" i="4"/>
  <c r="EU70" i="4"/>
  <c r="ET70" i="4"/>
  <c r="EQ70" i="4"/>
  <c r="DP70" i="4"/>
  <c r="BT70" i="4"/>
  <c r="BL70" i="4"/>
  <c r="AH70" i="4"/>
  <c r="AE70" i="4"/>
  <c r="W70" i="4"/>
  <c r="U70" i="4"/>
  <c r="V70" i="4" s="1"/>
  <c r="S70" i="4"/>
  <c r="N70" i="4"/>
  <c r="M70" i="4"/>
  <c r="FA69" i="4"/>
  <c r="EY69" i="4"/>
  <c r="EX69" i="4"/>
  <c r="EW69" i="4"/>
  <c r="EU69" i="4"/>
  <c r="ET69" i="4"/>
  <c r="EQ69" i="4"/>
  <c r="DP69" i="4"/>
  <c r="BT69" i="4"/>
  <c r="BL69" i="4"/>
  <c r="AH69" i="4"/>
  <c r="AE69" i="4"/>
  <c r="W69" i="4"/>
  <c r="U69" i="4"/>
  <c r="V69" i="4" s="1"/>
  <c r="S69" i="4"/>
  <c r="N69" i="4"/>
  <c r="M69" i="4"/>
  <c r="FA68" i="4"/>
  <c r="EY68" i="4"/>
  <c r="EX68" i="4"/>
  <c r="EW68" i="4"/>
  <c r="EU68" i="4"/>
  <c r="ET68" i="4"/>
  <c r="EQ68" i="4"/>
  <c r="DP68" i="4"/>
  <c r="BT68" i="4"/>
  <c r="BL68" i="4"/>
  <c r="AH68" i="4"/>
  <c r="AE68" i="4"/>
  <c r="W68" i="4"/>
  <c r="U68" i="4"/>
  <c r="V68" i="4" s="1"/>
  <c r="S68" i="4"/>
  <c r="N68" i="4"/>
  <c r="M68" i="4"/>
  <c r="FA62" i="4"/>
  <c r="EY62" i="4"/>
  <c r="EX62" i="4"/>
  <c r="EW62" i="4"/>
  <c r="EU62" i="4"/>
  <c r="ET62" i="4"/>
  <c r="EQ62" i="4"/>
  <c r="DP62" i="4"/>
  <c r="BT62" i="4"/>
  <c r="BL62" i="4"/>
  <c r="AH62" i="4"/>
  <c r="AE62" i="4"/>
  <c r="W62" i="4"/>
  <c r="U62" i="4"/>
  <c r="V62" i="4" s="1"/>
  <c r="S62" i="4"/>
  <c r="N62" i="4"/>
  <c r="M62" i="4"/>
  <c r="FA58" i="4"/>
  <c r="EY58" i="4"/>
  <c r="EX58" i="4"/>
  <c r="EW58" i="4"/>
  <c r="EU58" i="4"/>
  <c r="ET58" i="4"/>
  <c r="EQ58" i="4"/>
  <c r="DP58" i="4"/>
  <c r="BT58" i="4"/>
  <c r="BL58" i="4"/>
  <c r="AH58" i="4"/>
  <c r="AE58" i="4"/>
  <c r="W58" i="4"/>
  <c r="U58" i="4"/>
  <c r="V58" i="4" s="1"/>
  <c r="S58" i="4"/>
  <c r="N58" i="4"/>
  <c r="M58" i="4"/>
  <c r="FA57" i="4"/>
  <c r="EY57" i="4"/>
  <c r="EX57" i="4"/>
  <c r="EW57" i="4"/>
  <c r="EU57" i="4"/>
  <c r="ET57" i="4"/>
  <c r="EQ57" i="4"/>
  <c r="DP57" i="4"/>
  <c r="BT57" i="4"/>
  <c r="BL57" i="4"/>
  <c r="AH57" i="4"/>
  <c r="U57" i="4"/>
  <c r="V57" i="4" s="1"/>
  <c r="S57" i="4"/>
  <c r="N57" i="4"/>
  <c r="M57" i="4"/>
  <c r="FA43" i="4"/>
  <c r="EY43" i="4"/>
  <c r="EX43" i="4"/>
  <c r="EW43" i="4"/>
  <c r="EU43" i="4"/>
  <c r="AR43" i="4" s="1"/>
  <c r="ET43" i="4"/>
  <c r="EQ43" i="4"/>
  <c r="ER43" i="4" s="1"/>
  <c r="BT43" i="4"/>
  <c r="BL43" i="4"/>
  <c r="AH43" i="4"/>
  <c r="AI43" i="4" s="1"/>
  <c r="AE43" i="4"/>
  <c r="W43" i="4"/>
  <c r="S43" i="4"/>
  <c r="N43" i="4"/>
  <c r="M43" i="4"/>
  <c r="FA39" i="4"/>
  <c r="EY39" i="4"/>
  <c r="EX39" i="4"/>
  <c r="EW39" i="4"/>
  <c r="EU39" i="4"/>
  <c r="ET39" i="4"/>
  <c r="EQ39" i="4"/>
  <c r="ER39" i="4" s="1"/>
  <c r="BT39" i="4"/>
  <c r="BL39" i="4"/>
  <c r="AH39" i="4"/>
  <c r="AI39" i="4" s="1"/>
  <c r="AE39" i="4"/>
  <c r="W39" i="4"/>
  <c r="U39" i="4"/>
  <c r="V39" i="4" s="1"/>
  <c r="S39" i="4"/>
  <c r="N39" i="4"/>
  <c r="M39" i="4"/>
  <c r="FA38" i="4"/>
  <c r="EY38" i="4"/>
  <c r="EX38" i="4"/>
  <c r="EW38" i="4"/>
  <c r="EU38" i="4"/>
  <c r="ET38" i="4"/>
  <c r="EQ38" i="4"/>
  <c r="ER38" i="4" s="1"/>
  <c r="BT38" i="4"/>
  <c r="BL38" i="4"/>
  <c r="AH38" i="4"/>
  <c r="AI38" i="4" s="1"/>
  <c r="AE38" i="4"/>
  <c r="W38" i="4"/>
  <c r="U38" i="4"/>
  <c r="V38" i="4" s="1"/>
  <c r="S38" i="4"/>
  <c r="N38" i="4"/>
  <c r="M38" i="4"/>
  <c r="FA37" i="4"/>
  <c r="EY37" i="4"/>
  <c r="EX37" i="4"/>
  <c r="EW37" i="4"/>
  <c r="EU37" i="4"/>
  <c r="ET37" i="4"/>
  <c r="EQ37" i="4"/>
  <c r="BT37" i="4"/>
  <c r="BL37" i="4"/>
  <c r="AH37" i="4"/>
  <c r="AE37" i="4"/>
  <c r="W37" i="4"/>
  <c r="S37" i="4"/>
  <c r="N37" i="4"/>
  <c r="M37" i="4"/>
  <c r="FA33" i="4"/>
  <c r="EY33" i="4"/>
  <c r="EX33" i="4"/>
  <c r="EW33" i="4"/>
  <c r="EU33" i="4"/>
  <c r="ET33" i="4"/>
  <c r="EQ33" i="4"/>
  <c r="ER33" i="4" s="1"/>
  <c r="BT33" i="4"/>
  <c r="BL33" i="4"/>
  <c r="AH33" i="4"/>
  <c r="AI33" i="4" s="1"/>
  <c r="AE33" i="4"/>
  <c r="W33" i="4"/>
  <c r="U33" i="4"/>
  <c r="V33" i="4" s="1"/>
  <c r="S33" i="4"/>
  <c r="N33" i="4"/>
  <c r="M33" i="4"/>
  <c r="FA30" i="4"/>
  <c r="EY30" i="4"/>
  <c r="EX30" i="4"/>
  <c r="EW30" i="4"/>
  <c r="EU30" i="4"/>
  <c r="ET30" i="4"/>
  <c r="EQ30" i="4"/>
  <c r="ER30" i="4" s="1"/>
  <c r="BT30" i="4"/>
  <c r="BL30" i="4"/>
  <c r="AH30" i="4"/>
  <c r="AI30" i="4" s="1"/>
  <c r="AE30" i="4"/>
  <c r="U30" i="4"/>
  <c r="V30" i="4" s="1"/>
  <c r="S30" i="4"/>
  <c r="N30" i="4"/>
  <c r="M30" i="4"/>
  <c r="FA26" i="4"/>
  <c r="EY26" i="4"/>
  <c r="EX26" i="4"/>
  <c r="EW26" i="4"/>
  <c r="EU26" i="4"/>
  <c r="ET26" i="4"/>
  <c r="EQ26" i="4"/>
  <c r="ER26" i="4" s="1"/>
  <c r="BT26" i="4"/>
  <c r="BL26" i="4"/>
  <c r="AH26" i="4"/>
  <c r="AI26" i="4" s="1"/>
  <c r="AE26" i="4"/>
  <c r="W26" i="4"/>
  <c r="U26" i="4"/>
  <c r="V26" i="4" s="1"/>
  <c r="S26" i="4"/>
  <c r="N26" i="4"/>
  <c r="M26" i="4"/>
  <c r="FA25" i="4"/>
  <c r="EY25" i="4"/>
  <c r="EX25" i="4"/>
  <c r="EW25" i="4"/>
  <c r="EU25" i="4"/>
  <c r="ET25" i="4"/>
  <c r="EQ25" i="4"/>
  <c r="BT25" i="4"/>
  <c r="BL25" i="4"/>
  <c r="AH25" i="4"/>
  <c r="AE25" i="4"/>
  <c r="W25" i="4"/>
  <c r="U25" i="4"/>
  <c r="V25" i="4" s="1"/>
  <c r="S25" i="4"/>
  <c r="N25" i="4"/>
  <c r="M25" i="4"/>
  <c r="FA23" i="4"/>
  <c r="EY23" i="4"/>
  <c r="EX23" i="4"/>
  <c r="EW23" i="4"/>
  <c r="EU23" i="4"/>
  <c r="ET23" i="4"/>
  <c r="EQ23" i="4"/>
  <c r="ER23" i="4" s="1"/>
  <c r="BT23" i="4"/>
  <c r="BL23" i="4"/>
  <c r="AH23" i="4"/>
  <c r="AI23" i="4" s="1"/>
  <c r="AE23" i="4"/>
  <c r="W23" i="4"/>
  <c r="U23" i="4"/>
  <c r="V23" i="4" s="1"/>
  <c r="S23" i="4"/>
  <c r="N23" i="4"/>
  <c r="M23" i="4"/>
  <c r="FA20" i="4"/>
  <c r="EY20" i="4"/>
  <c r="EX20" i="4"/>
  <c r="EW20" i="4"/>
  <c r="EU20" i="4"/>
  <c r="ET20" i="4"/>
  <c r="EQ20" i="4"/>
  <c r="ER20" i="4" s="1"/>
  <c r="BT20" i="4"/>
  <c r="BL20" i="4"/>
  <c r="AH20" i="4"/>
  <c r="AI20" i="4" s="1"/>
  <c r="AE20" i="4"/>
  <c r="W20" i="4"/>
  <c r="U20" i="4"/>
  <c r="V20" i="4" s="1"/>
  <c r="S20" i="4"/>
  <c r="N20" i="4"/>
  <c r="M20" i="4"/>
  <c r="FA10" i="4"/>
  <c r="EY10" i="4"/>
  <c r="EX10" i="4"/>
  <c r="EW10" i="4"/>
  <c r="EU10" i="4"/>
  <c r="ET10" i="4"/>
  <c r="EQ10" i="4"/>
  <c r="ER10" i="4" s="1"/>
  <c r="BL10" i="4"/>
  <c r="AH10" i="4"/>
  <c r="AI10" i="4" s="1"/>
  <c r="AE10" i="4"/>
  <c r="W10" i="4"/>
  <c r="S10" i="4"/>
  <c r="N10" i="4"/>
  <c r="M10" i="4"/>
  <c r="FA7" i="4"/>
  <c r="EY7" i="4"/>
  <c r="EX7" i="4"/>
  <c r="EW7" i="4"/>
  <c r="EU7" i="4"/>
  <c r="ET7" i="4"/>
  <c r="EQ7" i="4"/>
  <c r="ER7" i="4" s="1"/>
  <c r="BT7" i="4"/>
  <c r="BL7" i="4"/>
  <c r="AH7" i="4"/>
  <c r="AI7" i="4" s="1"/>
  <c r="AE7" i="4"/>
  <c r="W7" i="4"/>
  <c r="U7" i="4"/>
  <c r="V7" i="4" s="1"/>
  <c r="S7" i="4"/>
  <c r="N7" i="4"/>
  <c r="M7" i="4"/>
  <c r="FA5" i="4"/>
  <c r="EY5" i="4"/>
  <c r="EX5" i="4"/>
  <c r="EW5" i="4"/>
  <c r="EU5" i="4"/>
  <c r="ET5" i="4"/>
  <c r="EQ5" i="4"/>
  <c r="ER5" i="4" s="1"/>
  <c r="BT5" i="4"/>
  <c r="BL5" i="4"/>
  <c r="AH5" i="4"/>
  <c r="AI5" i="4" s="1"/>
  <c r="AE5" i="4"/>
  <c r="W5" i="4"/>
  <c r="U5" i="4"/>
  <c r="V5" i="4" s="1"/>
  <c r="S5" i="4"/>
  <c r="N5" i="4"/>
  <c r="M5" i="4"/>
  <c r="FA84" i="4"/>
  <c r="EY84" i="4"/>
  <c r="EX84" i="4"/>
  <c r="EW84" i="4"/>
  <c r="EU84" i="4"/>
  <c r="ET84" i="4"/>
  <c r="EQ84" i="4"/>
  <c r="BT84" i="4"/>
  <c r="BL84" i="4"/>
  <c r="AH84" i="4"/>
  <c r="U84" i="4"/>
  <c r="S84" i="4"/>
  <c r="N84" i="4"/>
  <c r="M84" i="4"/>
  <c r="FA72" i="4"/>
  <c r="EY72" i="4"/>
  <c r="EX72" i="4"/>
  <c r="EW72" i="4"/>
  <c r="EU72" i="4"/>
  <c r="ET72" i="4"/>
  <c r="EQ72" i="4"/>
  <c r="DP72" i="4"/>
  <c r="BT72" i="4"/>
  <c r="BL72" i="4"/>
  <c r="AH72" i="4"/>
  <c r="AE72" i="4"/>
  <c r="W72" i="4"/>
  <c r="U72" i="4"/>
  <c r="V72" i="4" s="1"/>
  <c r="S72" i="4"/>
  <c r="N72" i="4"/>
  <c r="M72" i="4"/>
  <c r="FA60" i="4"/>
  <c r="EY60" i="4"/>
  <c r="EX60" i="4"/>
  <c r="EW60" i="4"/>
  <c r="EU60" i="4"/>
  <c r="AR60" i="4" s="1"/>
  <c r="ET60" i="4"/>
  <c r="EQ60" i="4"/>
  <c r="DP60" i="4"/>
  <c r="BT60" i="4"/>
  <c r="BL60" i="4"/>
  <c r="AH60" i="4"/>
  <c r="AE60" i="4"/>
  <c r="W60" i="4"/>
  <c r="U60" i="4"/>
  <c r="V60" i="4" s="1"/>
  <c r="S60" i="4"/>
  <c r="N60" i="4"/>
  <c r="M60" i="4"/>
  <c r="FA56" i="4"/>
  <c r="EY56" i="4"/>
  <c r="EX56" i="4"/>
  <c r="EW56" i="4"/>
  <c r="EU56" i="4"/>
  <c r="ET56" i="4"/>
  <c r="ER56" i="4"/>
  <c r="DP56" i="4"/>
  <c r="BT56" i="4"/>
  <c r="BL56" i="4"/>
  <c r="AI56" i="4"/>
  <c r="W56" i="4"/>
  <c r="U56" i="4"/>
  <c r="V56" i="4" s="1"/>
  <c r="S56" i="4"/>
  <c r="N56" i="4"/>
  <c r="M56" i="4"/>
  <c r="FA53" i="4"/>
  <c r="EY53" i="4"/>
  <c r="EX53" i="4"/>
  <c r="EW53" i="4"/>
  <c r="EU53" i="4"/>
  <c r="ET53" i="4"/>
  <c r="EQ53" i="4"/>
  <c r="ER53" i="4" s="1"/>
  <c r="BT53" i="4"/>
  <c r="BL53" i="4"/>
  <c r="AH53" i="4"/>
  <c r="AI53" i="4" s="1"/>
  <c r="AE53" i="4"/>
  <c r="U53" i="4"/>
  <c r="V53" i="4" s="1"/>
  <c r="S53" i="4"/>
  <c r="N53" i="4"/>
  <c r="M53" i="4"/>
  <c r="FA52" i="4"/>
  <c r="EY52" i="4"/>
  <c r="EX52" i="4"/>
  <c r="EW52" i="4"/>
  <c r="EU52" i="4"/>
  <c r="AR52" i="4" s="1"/>
  <c r="ET52" i="4"/>
  <c r="EQ52" i="4"/>
  <c r="ER52" i="4" s="1"/>
  <c r="DP52" i="4"/>
  <c r="BT52" i="4"/>
  <c r="BL52" i="4"/>
  <c r="AH52" i="4"/>
  <c r="AI52" i="4" s="1"/>
  <c r="AE52" i="4"/>
  <c r="W52" i="4"/>
  <c r="U52" i="4"/>
  <c r="V52" i="4" s="1"/>
  <c r="S52" i="4"/>
  <c r="N52" i="4"/>
  <c r="M52" i="4"/>
  <c r="FA78" i="4"/>
  <c r="EY78" i="4"/>
  <c r="EX78" i="4"/>
  <c r="EW78" i="4"/>
  <c r="EU78" i="4"/>
  <c r="ET78" i="4"/>
  <c r="EQ78" i="4"/>
  <c r="DP78" i="4"/>
  <c r="BT78" i="4"/>
  <c r="BL78" i="4"/>
  <c r="AH78" i="4"/>
  <c r="AE78" i="4"/>
  <c r="S78" i="4"/>
  <c r="N78" i="4"/>
  <c r="M78" i="4"/>
  <c r="FA48" i="4"/>
  <c r="EY48" i="4"/>
  <c r="EX48" i="4"/>
  <c r="EW48" i="4"/>
  <c r="EU48" i="4"/>
  <c r="ET48" i="4"/>
  <c r="EQ48" i="4"/>
  <c r="ER48" i="4" s="1"/>
  <c r="BT48" i="4"/>
  <c r="BL48" i="4"/>
  <c r="AH48" i="4"/>
  <c r="AI48" i="4" s="1"/>
  <c r="U48" i="4"/>
  <c r="V48" i="4" s="1"/>
  <c r="S48" i="4"/>
  <c r="N48" i="4"/>
  <c r="M48" i="4"/>
  <c r="FA54" i="4"/>
  <c r="EY54" i="4"/>
  <c r="EX54" i="4"/>
  <c r="EW54" i="4"/>
  <c r="EU54" i="4"/>
  <c r="ET54" i="4"/>
  <c r="EQ54" i="4"/>
  <c r="ER54" i="4" s="1"/>
  <c r="BT54" i="4"/>
  <c r="BL54" i="4"/>
  <c r="AH54" i="4"/>
  <c r="AI54" i="4" s="1"/>
  <c r="AE54" i="4"/>
  <c r="W54" i="4"/>
  <c r="U54" i="4"/>
  <c r="V54" i="4" s="1"/>
  <c r="S54" i="4"/>
  <c r="N54" i="4"/>
  <c r="M54" i="4"/>
  <c r="FA45" i="4"/>
  <c r="EY45" i="4"/>
  <c r="EX45" i="4"/>
  <c r="EW45" i="4"/>
  <c r="EU45" i="4"/>
  <c r="ET45" i="4"/>
  <c r="EQ45" i="4"/>
  <c r="ER45" i="4" s="1"/>
  <c r="BT45" i="4"/>
  <c r="BL45" i="4"/>
  <c r="AH45" i="4"/>
  <c r="AI45" i="4" s="1"/>
  <c r="AE45" i="4"/>
  <c r="W45" i="4"/>
  <c r="U45" i="4"/>
  <c r="V45" i="4" s="1"/>
  <c r="S45" i="4"/>
  <c r="N45" i="4"/>
  <c r="M45" i="4"/>
  <c r="FA19" i="4"/>
  <c r="EY19" i="4"/>
  <c r="EX19" i="4"/>
  <c r="EW19" i="4"/>
  <c r="EU19" i="4"/>
  <c r="AR19" i="4" s="1"/>
  <c r="ET19" i="4"/>
  <c r="EQ19" i="4"/>
  <c r="ER19" i="4" s="1"/>
  <c r="BT19" i="4"/>
  <c r="BL19" i="4"/>
  <c r="AH19" i="4"/>
  <c r="AI19" i="4" s="1"/>
  <c r="AE19" i="4"/>
  <c r="W19" i="4"/>
  <c r="U19" i="4"/>
  <c r="V19" i="4" s="1"/>
  <c r="S19" i="4"/>
  <c r="N19" i="4"/>
  <c r="M19" i="4"/>
  <c r="FA12" i="4"/>
  <c r="EY12" i="4"/>
  <c r="EX12" i="4"/>
  <c r="EW12" i="4"/>
  <c r="EU12" i="4"/>
  <c r="ET12" i="4"/>
  <c r="EQ12" i="4"/>
  <c r="ER12" i="4" s="1"/>
  <c r="BT12" i="4"/>
  <c r="BL12" i="4"/>
  <c r="AH12" i="4"/>
  <c r="AI12" i="4" s="1"/>
  <c r="AE12" i="4"/>
  <c r="W12" i="4"/>
  <c r="U12" i="4"/>
  <c r="V12" i="4" s="1"/>
  <c r="S12" i="4"/>
  <c r="N12" i="4"/>
  <c r="M12" i="4"/>
  <c r="FA9" i="4"/>
  <c r="EY9" i="4"/>
  <c r="EX9" i="4"/>
  <c r="EW9" i="4"/>
  <c r="EU9" i="4"/>
  <c r="ET9" i="4"/>
  <c r="EQ9" i="4"/>
  <c r="BT9" i="4"/>
  <c r="BL9" i="4"/>
  <c r="AH9" i="4"/>
  <c r="AE9" i="4"/>
  <c r="W9" i="4"/>
  <c r="U9" i="4"/>
  <c r="V9" i="4" s="1"/>
  <c r="S9" i="4"/>
  <c r="N9" i="4"/>
  <c r="M9" i="4"/>
  <c r="FA63" i="4"/>
  <c r="EY63" i="4"/>
  <c r="EX63" i="4"/>
  <c r="EW63" i="4"/>
  <c r="EU63" i="4"/>
  <c r="AR63" i="4" s="1"/>
  <c r="ET63" i="4"/>
  <c r="EQ63" i="4"/>
  <c r="DP63" i="4"/>
  <c r="BT63" i="4"/>
  <c r="BL63" i="4"/>
  <c r="AH63" i="4"/>
  <c r="AE63" i="4"/>
  <c r="W63" i="4"/>
  <c r="U63" i="4"/>
  <c r="V63" i="4" s="1"/>
  <c r="S63" i="4"/>
  <c r="N63" i="4"/>
  <c r="M63" i="4"/>
  <c r="FA59" i="4"/>
  <c r="EY59" i="4"/>
  <c r="EX59" i="4"/>
  <c r="EW59" i="4"/>
  <c r="EU59" i="4"/>
  <c r="ET59" i="4"/>
  <c r="EQ59" i="4"/>
  <c r="DP59" i="4"/>
  <c r="BT59" i="4"/>
  <c r="BL59" i="4"/>
  <c r="AH59" i="4"/>
  <c r="AE59" i="4"/>
  <c r="W59" i="4"/>
  <c r="U59" i="4"/>
  <c r="V59" i="4" s="1"/>
  <c r="S59" i="4"/>
  <c r="N59" i="4"/>
  <c r="M59" i="4"/>
  <c r="FA15" i="4"/>
  <c r="EY15" i="4"/>
  <c r="EX15" i="4"/>
  <c r="EW15" i="4"/>
  <c r="EU15" i="4"/>
  <c r="ET15" i="4"/>
  <c r="EQ15" i="4"/>
  <c r="ER15" i="4" s="1"/>
  <c r="BT15" i="4"/>
  <c r="BL15" i="4"/>
  <c r="AH15" i="4"/>
  <c r="AI15" i="4" s="1"/>
  <c r="AE15" i="4"/>
  <c r="W15" i="4"/>
  <c r="U15" i="4"/>
  <c r="V15" i="4" s="1"/>
  <c r="S15" i="4"/>
  <c r="N15" i="4"/>
  <c r="M15" i="4"/>
  <c r="FA66" i="4"/>
  <c r="EY66" i="4"/>
  <c r="EX66" i="4"/>
  <c r="EW66" i="4"/>
  <c r="EU66" i="4"/>
  <c r="ET66" i="4"/>
  <c r="EQ66" i="4"/>
  <c r="DP66" i="4"/>
  <c r="BT66" i="4"/>
  <c r="BL66" i="4"/>
  <c r="AH66" i="4"/>
  <c r="AE66" i="4"/>
  <c r="W66" i="4"/>
  <c r="U66" i="4"/>
  <c r="V66" i="4" s="1"/>
  <c r="S66" i="4"/>
  <c r="N66" i="4"/>
  <c r="M66" i="4"/>
  <c r="FA65" i="4"/>
  <c r="EY65" i="4"/>
  <c r="EX65" i="4"/>
  <c r="EW65" i="4"/>
  <c r="EU65" i="4"/>
  <c r="ET65" i="4"/>
  <c r="EQ65" i="4"/>
  <c r="DP65" i="4"/>
  <c r="BT65" i="4"/>
  <c r="BL65" i="4"/>
  <c r="AH65" i="4"/>
  <c r="AE65" i="4"/>
  <c r="W65" i="4"/>
  <c r="U65" i="4"/>
  <c r="V65" i="4" s="1"/>
  <c r="S65" i="4"/>
  <c r="N65" i="4"/>
  <c r="M65" i="4"/>
  <c r="FA64" i="4"/>
  <c r="EY64" i="4"/>
  <c r="EX64" i="4"/>
  <c r="EW64" i="4"/>
  <c r="EU64" i="4"/>
  <c r="AR64" i="4" s="1"/>
  <c r="ET64" i="4"/>
  <c r="EQ64" i="4"/>
  <c r="DP64" i="4"/>
  <c r="BT64" i="4"/>
  <c r="BL64" i="4"/>
  <c r="AH64" i="4"/>
  <c r="AE64" i="4"/>
  <c r="W64" i="4"/>
  <c r="U64" i="4"/>
  <c r="V64" i="4" s="1"/>
  <c r="S64" i="4"/>
  <c r="N64" i="4"/>
  <c r="M64" i="4"/>
  <c r="FA47" i="4"/>
  <c r="EY47" i="4"/>
  <c r="EX47" i="4"/>
  <c r="EW47" i="4"/>
  <c r="EU47" i="4"/>
  <c r="ET47" i="4"/>
  <c r="EQ47" i="4"/>
  <c r="ER47" i="4" s="1"/>
  <c r="DP47" i="4"/>
  <c r="BT47" i="4"/>
  <c r="BL47" i="4"/>
  <c r="AH47" i="4"/>
  <c r="AI47" i="4" s="1"/>
  <c r="AE47" i="4"/>
  <c r="W47" i="4"/>
  <c r="U47" i="4"/>
  <c r="V47" i="4" s="1"/>
  <c r="S47" i="4"/>
  <c r="N47" i="4"/>
  <c r="M47" i="4"/>
  <c r="FA40" i="4"/>
  <c r="EY40" i="4"/>
  <c r="EX40" i="4"/>
  <c r="EW40" i="4"/>
  <c r="EU40" i="4"/>
  <c r="ET40" i="4"/>
  <c r="EQ40" i="4"/>
  <c r="ER40" i="4" s="1"/>
  <c r="BT40" i="4"/>
  <c r="BL40" i="4"/>
  <c r="AH40" i="4"/>
  <c r="AI40" i="4" s="1"/>
  <c r="AE40" i="4"/>
  <c r="W40" i="4"/>
  <c r="U40" i="4"/>
  <c r="V40" i="4" s="1"/>
  <c r="S40" i="4"/>
  <c r="N40" i="4"/>
  <c r="M40" i="4"/>
  <c r="FA27" i="4"/>
  <c r="EY27" i="4"/>
  <c r="EX27" i="4"/>
  <c r="EW27" i="4"/>
  <c r="EU27" i="4"/>
  <c r="ET27" i="4"/>
  <c r="EQ27" i="4"/>
  <c r="ER27" i="4" s="1"/>
  <c r="BT27" i="4"/>
  <c r="BL27" i="4"/>
  <c r="AH27" i="4"/>
  <c r="AI27" i="4" s="1"/>
  <c r="AE27" i="4"/>
  <c r="W27" i="4"/>
  <c r="U27" i="4"/>
  <c r="V27" i="4" s="1"/>
  <c r="S27" i="4"/>
  <c r="N27" i="4"/>
  <c r="M27" i="4"/>
  <c r="FA24" i="4"/>
  <c r="EY24" i="4"/>
  <c r="EX24" i="4"/>
  <c r="EW24" i="4"/>
  <c r="EU24" i="4"/>
  <c r="AR24" i="4" s="1"/>
  <c r="ET24" i="4"/>
  <c r="EQ24" i="4"/>
  <c r="ER24" i="4" s="1"/>
  <c r="BT24" i="4"/>
  <c r="BL24" i="4"/>
  <c r="AH24" i="4"/>
  <c r="AI24" i="4" s="1"/>
  <c r="AE24" i="4"/>
  <c r="W24" i="4"/>
  <c r="U24" i="4"/>
  <c r="V24" i="4" s="1"/>
  <c r="S24" i="4"/>
  <c r="N24" i="4"/>
  <c r="M24" i="4"/>
  <c r="FA22" i="4"/>
  <c r="EY22" i="4"/>
  <c r="EX22" i="4"/>
  <c r="EW22" i="4"/>
  <c r="EU22" i="4"/>
  <c r="ET22" i="4"/>
  <c r="EQ22" i="4"/>
  <c r="ER22" i="4" s="1"/>
  <c r="BT22" i="4"/>
  <c r="BL22" i="4"/>
  <c r="AH22" i="4"/>
  <c r="AI22" i="4" s="1"/>
  <c r="AE22" i="4"/>
  <c r="W22" i="4"/>
  <c r="U22" i="4"/>
  <c r="V22" i="4" s="1"/>
  <c r="S22" i="4"/>
  <c r="N22" i="4"/>
  <c r="M22" i="4"/>
  <c r="FA77" i="4"/>
  <c r="EY77" i="4"/>
  <c r="EX77" i="4"/>
  <c r="EW77" i="4"/>
  <c r="EU77" i="4"/>
  <c r="ET77" i="4"/>
  <c r="EQ77" i="4"/>
  <c r="DP77" i="4"/>
  <c r="BT77" i="4"/>
  <c r="BL77" i="4"/>
  <c r="AH77" i="4"/>
  <c r="U77" i="4"/>
  <c r="V77" i="4" s="1"/>
  <c r="S77" i="4"/>
  <c r="N77" i="4"/>
  <c r="M77" i="4"/>
  <c r="FA51" i="4"/>
  <c r="EY51" i="4"/>
  <c r="EX51" i="4"/>
  <c r="EW51" i="4"/>
  <c r="EU51" i="4"/>
  <c r="ET51" i="4"/>
  <c r="EQ51" i="4"/>
  <c r="ER51" i="4" s="1"/>
  <c r="DP51" i="4"/>
  <c r="BT51" i="4"/>
  <c r="BL51" i="4"/>
  <c r="AH51" i="4"/>
  <c r="AI51" i="4" s="1"/>
  <c r="AE51" i="4"/>
  <c r="W51" i="4"/>
  <c r="U51" i="4"/>
  <c r="V51" i="4" s="1"/>
  <c r="S51" i="4"/>
  <c r="N51" i="4"/>
  <c r="M51" i="4"/>
  <c r="FA11" i="4"/>
  <c r="EY11" i="4"/>
  <c r="EX11" i="4"/>
  <c r="EW11" i="4"/>
  <c r="EU11" i="4"/>
  <c r="ET11" i="4"/>
  <c r="EQ11" i="4"/>
  <c r="BT11" i="4"/>
  <c r="BL11" i="4"/>
  <c r="AH11" i="4"/>
  <c r="AE11" i="4"/>
  <c r="W11" i="4"/>
  <c r="U11" i="4"/>
  <c r="V11" i="4" s="1"/>
  <c r="S11" i="4"/>
  <c r="N11" i="4"/>
  <c r="M11" i="4"/>
  <c r="FA74" i="4"/>
  <c r="EY74" i="4"/>
  <c r="EX74" i="4"/>
  <c r="EW74" i="4"/>
  <c r="EU74" i="4"/>
  <c r="ET74" i="4"/>
  <c r="EQ74" i="4"/>
  <c r="DP74" i="4"/>
  <c r="BT74" i="4"/>
  <c r="BL74" i="4"/>
  <c r="AH74" i="4"/>
  <c r="U74" i="4"/>
  <c r="V74" i="4" s="1"/>
  <c r="S74" i="4"/>
  <c r="N74" i="4"/>
  <c r="M74" i="4"/>
  <c r="FA46" i="4"/>
  <c r="EY46" i="4"/>
  <c r="EX46" i="4"/>
  <c r="EW46" i="4"/>
  <c r="EU46" i="4"/>
  <c r="ET46" i="4"/>
  <c r="EQ46" i="4"/>
  <c r="ER46" i="4" s="1"/>
  <c r="BT46" i="4"/>
  <c r="BL46" i="4"/>
  <c r="AH46" i="4"/>
  <c r="AI46" i="4" s="1"/>
  <c r="U46" i="4"/>
  <c r="V46" i="4" s="1"/>
  <c r="S46" i="4"/>
  <c r="N46" i="4"/>
  <c r="M46" i="4"/>
  <c r="FA79" i="4"/>
  <c r="EY79" i="4"/>
  <c r="EX79" i="4"/>
  <c r="EW79" i="4"/>
  <c r="EU79" i="4"/>
  <c r="ET79" i="4"/>
  <c r="EQ79" i="4"/>
  <c r="DP79" i="4"/>
  <c r="BT79" i="4"/>
  <c r="BL79" i="4"/>
  <c r="AH79" i="4"/>
  <c r="AE79" i="4"/>
  <c r="W79" i="4"/>
  <c r="S79" i="4"/>
  <c r="N79" i="4"/>
  <c r="M79" i="4"/>
  <c r="FA49" i="4"/>
  <c r="EY49" i="4"/>
  <c r="EX49" i="4"/>
  <c r="EW49" i="4"/>
  <c r="EU49" i="4"/>
  <c r="ET49" i="4"/>
  <c r="EQ49" i="4"/>
  <c r="ER49" i="4" s="1"/>
  <c r="DP49" i="4"/>
  <c r="BT49" i="4"/>
  <c r="BL49" i="4"/>
  <c r="AH49" i="4"/>
  <c r="AI49" i="4" s="1"/>
  <c r="U49" i="4"/>
  <c r="V49" i="4" s="1"/>
  <c r="S49" i="4"/>
  <c r="N49" i="4"/>
  <c r="M49" i="4"/>
  <c r="FA41" i="4"/>
  <c r="EY41" i="4"/>
  <c r="EX41" i="4"/>
  <c r="EW41" i="4"/>
  <c r="EU41" i="4"/>
  <c r="ET41" i="4"/>
  <c r="EQ41" i="4"/>
  <c r="ER41" i="4" s="1"/>
  <c r="BT41" i="4"/>
  <c r="BL41" i="4"/>
  <c r="AH41" i="4"/>
  <c r="AI41" i="4" s="1"/>
  <c r="AE41" i="4"/>
  <c r="W41" i="4"/>
  <c r="U41" i="4"/>
  <c r="V41" i="4" s="1"/>
  <c r="S41" i="4"/>
  <c r="N41" i="4"/>
  <c r="M41" i="4"/>
  <c r="FA32" i="4"/>
  <c r="EY32" i="4"/>
  <c r="EX32" i="4"/>
  <c r="EW32" i="4"/>
  <c r="EU32" i="4"/>
  <c r="AR32" i="4" s="1"/>
  <c r="ET32" i="4"/>
  <c r="EQ32" i="4"/>
  <c r="ER32" i="4" s="1"/>
  <c r="BT32" i="4"/>
  <c r="BL32" i="4"/>
  <c r="AH32" i="4"/>
  <c r="AI32" i="4" s="1"/>
  <c r="AE32" i="4"/>
  <c r="W32" i="4"/>
  <c r="U32" i="4"/>
  <c r="V32" i="4" s="1"/>
  <c r="S32" i="4"/>
  <c r="N32" i="4"/>
  <c r="M32" i="4"/>
  <c r="FA14" i="4"/>
  <c r="EY14" i="4"/>
  <c r="EX14" i="4"/>
  <c r="EW14" i="4"/>
  <c r="EU14" i="4"/>
  <c r="ET14" i="4"/>
  <c r="EQ14" i="4"/>
  <c r="BT14" i="4"/>
  <c r="BL14" i="4"/>
  <c r="AH14" i="4"/>
  <c r="U14" i="4"/>
  <c r="V14" i="4" s="1"/>
  <c r="S14" i="4"/>
  <c r="N14" i="4"/>
  <c r="M14" i="4"/>
  <c r="FA13" i="4"/>
  <c r="EY13" i="4"/>
  <c r="EX13" i="4"/>
  <c r="EW13" i="4"/>
  <c r="EU13" i="4"/>
  <c r="AR13" i="4" s="1"/>
  <c r="ET13" i="4"/>
  <c r="EQ13" i="4"/>
  <c r="BT13" i="4"/>
  <c r="BL13" i="4"/>
  <c r="AH13" i="4"/>
  <c r="AE13" i="4"/>
  <c r="W13" i="4"/>
  <c r="U13" i="4"/>
  <c r="V13" i="4" s="1"/>
  <c r="S13" i="4"/>
  <c r="N13" i="4"/>
  <c r="M13" i="4"/>
  <c r="FA241" i="2"/>
  <c r="EY241" i="2"/>
  <c r="EX241" i="2"/>
  <c r="EW241" i="2"/>
  <c r="EU241" i="2"/>
  <c r="ET241" i="2"/>
  <c r="EQ241" i="2"/>
  <c r="ER241" i="2" s="1"/>
  <c r="DP241" i="2"/>
  <c r="BT241" i="2"/>
  <c r="BL241" i="2"/>
  <c r="AH241" i="2"/>
  <c r="AI241" i="2" s="1"/>
  <c r="AE241" i="2"/>
  <c r="W241" i="2"/>
  <c r="U241" i="2"/>
  <c r="V241" i="2" s="1"/>
  <c r="S241" i="2"/>
  <c r="N241" i="2"/>
  <c r="M241" i="2"/>
  <c r="FA230" i="2"/>
  <c r="EY230" i="2"/>
  <c r="EX230" i="2"/>
  <c r="EW230" i="2"/>
  <c r="EU230" i="2"/>
  <c r="ET230" i="2"/>
  <c r="EQ230" i="2"/>
  <c r="ER230" i="2" s="1"/>
  <c r="DP230" i="2"/>
  <c r="BT230" i="2"/>
  <c r="BL230" i="2"/>
  <c r="AH230" i="2"/>
  <c r="AI230" i="2" s="1"/>
  <c r="AE230" i="2"/>
  <c r="W230" i="2"/>
  <c r="U230" i="2"/>
  <c r="V230" i="2" s="1"/>
  <c r="S230" i="2"/>
  <c r="N230" i="2"/>
  <c r="M230" i="2"/>
  <c r="FA155" i="2"/>
  <c r="EY155" i="2"/>
  <c r="EX155" i="2"/>
  <c r="EW155" i="2"/>
  <c r="EU155" i="2"/>
  <c r="ET155" i="2"/>
  <c r="EQ155" i="2"/>
  <c r="ER155" i="2" s="1"/>
  <c r="BT155" i="2"/>
  <c r="BL155" i="2"/>
  <c r="AH155" i="2"/>
  <c r="AI155" i="2" s="1"/>
  <c r="AE155" i="2"/>
  <c r="W155" i="2"/>
  <c r="U155" i="2"/>
  <c r="V155" i="2" s="1"/>
  <c r="S155" i="2"/>
  <c r="N155" i="2"/>
  <c r="M155" i="2"/>
  <c r="FA258" i="2"/>
  <c r="EY258" i="2"/>
  <c r="EX258" i="2"/>
  <c r="EW258" i="2"/>
  <c r="EU258" i="2"/>
  <c r="AR258" i="2" s="1"/>
  <c r="ET258" i="2"/>
  <c r="EQ258" i="2"/>
  <c r="DP258" i="2"/>
  <c r="BT258" i="2"/>
  <c r="BL258" i="2"/>
  <c r="AH258" i="2"/>
  <c r="AE258" i="2"/>
  <c r="W258" i="2"/>
  <c r="U258" i="2"/>
  <c r="V258" i="2" s="1"/>
  <c r="S258" i="2"/>
  <c r="N258" i="2"/>
  <c r="M258" i="2"/>
  <c r="FA354" i="2"/>
  <c r="EY354" i="2"/>
  <c r="EX354" i="2"/>
  <c r="EW354" i="2"/>
  <c r="EU354" i="2"/>
  <c r="ET354" i="2"/>
  <c r="EQ354" i="2"/>
  <c r="DP354" i="2"/>
  <c r="BT354" i="2"/>
  <c r="BL354" i="2"/>
  <c r="AH354" i="2"/>
  <c r="AE354" i="2"/>
  <c r="W354" i="2"/>
  <c r="U354" i="2"/>
  <c r="S354" i="2"/>
  <c r="N354" i="2"/>
  <c r="M354" i="2"/>
  <c r="FA272" i="2"/>
  <c r="EY272" i="2"/>
  <c r="EX272" i="2"/>
  <c r="EW272" i="2"/>
  <c r="EU272" i="2"/>
  <c r="ET272" i="2"/>
  <c r="EQ272" i="2"/>
  <c r="BT272" i="2"/>
  <c r="BL272" i="2"/>
  <c r="AH272" i="2"/>
  <c r="AE272" i="2"/>
  <c r="W272" i="2"/>
  <c r="U272" i="2"/>
  <c r="V272" i="2" s="1"/>
  <c r="S272" i="2"/>
  <c r="N272" i="2"/>
  <c r="M272" i="2"/>
  <c r="FA175" i="2"/>
  <c r="EY175" i="2"/>
  <c r="EX175" i="2"/>
  <c r="EW175" i="2"/>
  <c r="EU175" i="2"/>
  <c r="ET175" i="2"/>
  <c r="EQ175" i="2"/>
  <c r="ER175" i="2" s="1"/>
  <c r="BT175" i="2"/>
  <c r="BL175" i="2"/>
  <c r="AH175" i="2"/>
  <c r="AI175" i="2" s="1"/>
  <c r="AE175" i="2"/>
  <c r="W175" i="2"/>
  <c r="U175" i="2"/>
  <c r="V175" i="2" s="1"/>
  <c r="S175" i="2"/>
  <c r="N175" i="2"/>
  <c r="M175" i="2"/>
  <c r="FA315" i="2"/>
  <c r="EY315" i="2"/>
  <c r="EX315" i="2"/>
  <c r="EW315" i="2"/>
  <c r="EU315" i="2"/>
  <c r="ET315" i="2"/>
  <c r="EQ315" i="2"/>
  <c r="DP315" i="2"/>
  <c r="BT315" i="2"/>
  <c r="BL315" i="2"/>
  <c r="AH315" i="2"/>
  <c r="AE315" i="2"/>
  <c r="U315" i="2"/>
  <c r="V315" i="2" s="1"/>
  <c r="S315" i="2"/>
  <c r="N315" i="2"/>
  <c r="M315" i="2"/>
  <c r="FA290" i="2"/>
  <c r="EY290" i="2"/>
  <c r="EX290" i="2"/>
  <c r="EW290" i="2"/>
  <c r="EU290" i="2"/>
  <c r="ET290" i="2"/>
  <c r="EQ290" i="2"/>
  <c r="DP290" i="2"/>
  <c r="BT290" i="2"/>
  <c r="BL290" i="2"/>
  <c r="AH290" i="2"/>
  <c r="AE290" i="2"/>
  <c r="W290" i="2"/>
  <c r="U290" i="2"/>
  <c r="V290" i="2" s="1"/>
  <c r="S290" i="2"/>
  <c r="N290" i="2"/>
  <c r="M290" i="2"/>
  <c r="FA278" i="2"/>
  <c r="EY278" i="2"/>
  <c r="EX278" i="2"/>
  <c r="EW278" i="2"/>
  <c r="EU278" i="2"/>
  <c r="ET278" i="2"/>
  <c r="EQ278" i="2"/>
  <c r="DP278" i="2"/>
  <c r="BT278" i="2"/>
  <c r="BL278" i="2"/>
  <c r="AH278" i="2"/>
  <c r="AE278" i="2"/>
  <c r="W278" i="2"/>
  <c r="U278" i="2"/>
  <c r="V278" i="2" s="1"/>
  <c r="S278" i="2"/>
  <c r="N278" i="2"/>
  <c r="M278" i="2"/>
  <c r="FA179" i="2"/>
  <c r="EY179" i="2"/>
  <c r="EX179" i="2"/>
  <c r="EW179" i="2"/>
  <c r="EU179" i="2"/>
  <c r="ET179" i="2"/>
  <c r="EQ179" i="2"/>
  <c r="ER179" i="2" s="1"/>
  <c r="BT179" i="2"/>
  <c r="BL179" i="2"/>
  <c r="AH179" i="2"/>
  <c r="AI179" i="2" s="1"/>
  <c r="AE179" i="2"/>
  <c r="W179" i="2"/>
  <c r="U179" i="2"/>
  <c r="V179" i="2" s="1"/>
  <c r="S179" i="2"/>
  <c r="N179" i="2"/>
  <c r="M179" i="2"/>
  <c r="FA153" i="2"/>
  <c r="EY153" i="2"/>
  <c r="EX153" i="2"/>
  <c r="EW153" i="2"/>
  <c r="EU153" i="2"/>
  <c r="AR153" i="2" s="1"/>
  <c r="ET153" i="2"/>
  <c r="EQ153" i="2"/>
  <c r="ER153" i="2" s="1"/>
  <c r="BT153" i="2"/>
  <c r="BL153" i="2"/>
  <c r="AH153" i="2"/>
  <c r="AI153" i="2" s="1"/>
  <c r="AE153" i="2"/>
  <c r="W153" i="2"/>
  <c r="U153" i="2"/>
  <c r="V153" i="2" s="1"/>
  <c r="S153" i="2"/>
  <c r="N153" i="2"/>
  <c r="M153" i="2"/>
  <c r="FA96" i="2"/>
  <c r="EY96" i="2"/>
  <c r="EX96" i="2"/>
  <c r="EW96" i="2"/>
  <c r="EU96" i="2"/>
  <c r="ET96" i="2"/>
  <c r="EQ96" i="2"/>
  <c r="ER96" i="2" s="1"/>
  <c r="BT96" i="2"/>
  <c r="BL96" i="2"/>
  <c r="AH96" i="2"/>
  <c r="AI96" i="2" s="1"/>
  <c r="AE96" i="2"/>
  <c r="W96" i="2"/>
  <c r="U96" i="2"/>
  <c r="V96" i="2" s="1"/>
  <c r="S96" i="2"/>
  <c r="N96" i="2"/>
  <c r="M96" i="2"/>
  <c r="FA95" i="2"/>
  <c r="EY95" i="2"/>
  <c r="EX95" i="2"/>
  <c r="EW95" i="2"/>
  <c r="EU95" i="2"/>
  <c r="ET95" i="2"/>
  <c r="EQ95" i="2"/>
  <c r="ER95" i="2" s="1"/>
  <c r="BT95" i="2"/>
  <c r="BL95" i="2"/>
  <c r="AH95" i="2"/>
  <c r="AI95" i="2" s="1"/>
  <c r="AE95" i="2"/>
  <c r="W95" i="2"/>
  <c r="U95" i="2"/>
  <c r="V95" i="2" s="1"/>
  <c r="S95" i="2"/>
  <c r="N95" i="2"/>
  <c r="M95" i="2"/>
  <c r="FA65" i="2"/>
  <c r="EY65" i="2"/>
  <c r="EX65" i="2"/>
  <c r="EW65" i="2"/>
  <c r="EU65" i="2"/>
  <c r="AR65" i="2" s="1"/>
  <c r="ET65" i="2"/>
  <c r="EQ65" i="2"/>
  <c r="ER65" i="2" s="1"/>
  <c r="BT65" i="2"/>
  <c r="BL65" i="2"/>
  <c r="AH65" i="2"/>
  <c r="AI65" i="2" s="1"/>
  <c r="AE65" i="2"/>
  <c r="W65" i="2"/>
  <c r="U65" i="2"/>
  <c r="V65" i="2" s="1"/>
  <c r="S65" i="2"/>
  <c r="N65" i="2"/>
  <c r="M65" i="2"/>
  <c r="FA317" i="2"/>
  <c r="EY317" i="2"/>
  <c r="EX317" i="2"/>
  <c r="EW317" i="2"/>
  <c r="EU317" i="2"/>
  <c r="ET317" i="2"/>
  <c r="EQ317" i="2"/>
  <c r="DP317" i="2"/>
  <c r="BT317" i="2"/>
  <c r="BL317" i="2"/>
  <c r="AH317" i="2"/>
  <c r="AE317" i="2"/>
  <c r="W317" i="2"/>
  <c r="U317" i="2"/>
  <c r="V317" i="2" s="1"/>
  <c r="S317" i="2"/>
  <c r="N317" i="2"/>
  <c r="M317" i="2"/>
  <c r="FA297" i="2"/>
  <c r="EY297" i="2"/>
  <c r="EX297" i="2"/>
  <c r="EW297" i="2"/>
  <c r="EU297" i="2"/>
  <c r="ET297" i="2"/>
  <c r="EQ297" i="2"/>
  <c r="DP297" i="2"/>
  <c r="BT297" i="2"/>
  <c r="BL297" i="2"/>
  <c r="AH297" i="2"/>
  <c r="AE297" i="2"/>
  <c r="W297" i="2"/>
  <c r="S297" i="2"/>
  <c r="N297" i="2"/>
  <c r="M297" i="2"/>
  <c r="FA288" i="2"/>
  <c r="EY288" i="2"/>
  <c r="EX288" i="2"/>
  <c r="EW288" i="2"/>
  <c r="EU288" i="2"/>
  <c r="ET288" i="2"/>
  <c r="EQ288" i="2"/>
  <c r="DP288" i="2"/>
  <c r="BT288" i="2"/>
  <c r="BL288" i="2"/>
  <c r="AH288" i="2"/>
  <c r="AE288" i="2"/>
  <c r="W288" i="2"/>
  <c r="U288" i="2"/>
  <c r="V288" i="2" s="1"/>
  <c r="S288" i="2"/>
  <c r="N288" i="2"/>
  <c r="M288" i="2"/>
  <c r="FA265" i="2"/>
  <c r="EY265" i="2"/>
  <c r="EX265" i="2"/>
  <c r="EW265" i="2"/>
  <c r="EU265" i="2"/>
  <c r="ET265" i="2"/>
  <c r="EQ265" i="2"/>
  <c r="BT265" i="2"/>
  <c r="BL265" i="2"/>
  <c r="AH265" i="2"/>
  <c r="AE265" i="2"/>
  <c r="W265" i="2"/>
  <c r="U265" i="2"/>
  <c r="V265" i="2" s="1"/>
  <c r="S265" i="2"/>
  <c r="N265" i="2"/>
  <c r="M265" i="2"/>
  <c r="FA251" i="2"/>
  <c r="EY251" i="2"/>
  <c r="EX251" i="2"/>
  <c r="EW251" i="2"/>
  <c r="EU251" i="2"/>
  <c r="ET251" i="2"/>
  <c r="EQ251" i="2"/>
  <c r="DP251" i="2"/>
  <c r="BT251" i="2"/>
  <c r="BL251" i="2"/>
  <c r="AH251" i="2"/>
  <c r="AE251" i="2"/>
  <c r="W251" i="2"/>
  <c r="U251" i="2"/>
  <c r="V251" i="2" s="1"/>
  <c r="S251" i="2"/>
  <c r="N251" i="2"/>
  <c r="M251" i="2"/>
  <c r="FA216" i="2"/>
  <c r="EY216" i="2"/>
  <c r="EX216" i="2"/>
  <c r="EW216" i="2"/>
  <c r="EU216" i="2"/>
  <c r="ET216" i="2"/>
  <c r="EQ216" i="2"/>
  <c r="ER216" i="2" s="1"/>
  <c r="DP216" i="2"/>
  <c r="BT216" i="2"/>
  <c r="BL216" i="2"/>
  <c r="AH216" i="2"/>
  <c r="AI216" i="2" s="1"/>
  <c r="AE216" i="2"/>
  <c r="W216" i="2"/>
  <c r="U216" i="2"/>
  <c r="V216" i="2" s="1"/>
  <c r="S216" i="2"/>
  <c r="N216" i="2"/>
  <c r="M216" i="2"/>
  <c r="FA176" i="2"/>
  <c r="EY176" i="2"/>
  <c r="EX176" i="2"/>
  <c r="EW176" i="2"/>
  <c r="EU176" i="2"/>
  <c r="ET176" i="2"/>
  <c r="EQ176" i="2"/>
  <c r="ER176" i="2" s="1"/>
  <c r="BT176" i="2"/>
  <c r="BL176" i="2"/>
  <c r="AH176" i="2"/>
  <c r="AI176" i="2" s="1"/>
  <c r="AE176" i="2"/>
  <c r="W176" i="2"/>
  <c r="U176" i="2"/>
  <c r="V176" i="2" s="1"/>
  <c r="S176" i="2"/>
  <c r="N176" i="2"/>
  <c r="M176" i="2"/>
  <c r="FA85" i="2"/>
  <c r="EY85" i="2"/>
  <c r="EX85" i="2"/>
  <c r="EW85" i="2"/>
  <c r="EU85" i="2"/>
  <c r="AR85" i="2" s="1"/>
  <c r="ET85" i="2"/>
  <c r="EQ85" i="2"/>
  <c r="ER85" i="2" s="1"/>
  <c r="BT85" i="2"/>
  <c r="BL85" i="2"/>
  <c r="AH85" i="2"/>
  <c r="AI85" i="2" s="1"/>
  <c r="AE85" i="2"/>
  <c r="W85" i="2"/>
  <c r="U85" i="2"/>
  <c r="V85" i="2" s="1"/>
  <c r="S85" i="2"/>
  <c r="N85" i="2"/>
  <c r="M85" i="2"/>
  <c r="FA83" i="2"/>
  <c r="EY83" i="2"/>
  <c r="EX83" i="2"/>
  <c r="EW83" i="2"/>
  <c r="EU83" i="2"/>
  <c r="ET83" i="2"/>
  <c r="EQ83" i="2"/>
  <c r="ER83" i="2" s="1"/>
  <c r="BT83" i="2"/>
  <c r="BL83" i="2"/>
  <c r="AH83" i="2"/>
  <c r="AI83" i="2" s="1"/>
  <c r="W83" i="2"/>
  <c r="U83" i="2"/>
  <c r="V83" i="2" s="1"/>
  <c r="S83" i="2"/>
  <c r="N83" i="2"/>
  <c r="M83" i="2"/>
  <c r="FA78" i="2"/>
  <c r="EY78" i="2"/>
  <c r="EX78" i="2"/>
  <c r="EW78" i="2"/>
  <c r="EU78" i="2"/>
  <c r="AR78" i="2" s="1"/>
  <c r="ET78" i="2"/>
  <c r="EQ78" i="2"/>
  <c r="ER78" i="2" s="1"/>
  <c r="BT78" i="2"/>
  <c r="BL78" i="2"/>
  <c r="AH78" i="2"/>
  <c r="AI78" i="2" s="1"/>
  <c r="AE78" i="2"/>
  <c r="W78" i="2"/>
  <c r="U78" i="2"/>
  <c r="V78" i="2" s="1"/>
  <c r="S78" i="2"/>
  <c r="N78" i="2"/>
  <c r="M78" i="2"/>
  <c r="FA38" i="2"/>
  <c r="EY38" i="2"/>
  <c r="EX38" i="2"/>
  <c r="EW38" i="2"/>
  <c r="EU38" i="2"/>
  <c r="ET38" i="2"/>
  <c r="EQ38" i="2"/>
  <c r="ER38" i="2" s="1"/>
  <c r="BT38" i="2"/>
  <c r="BL38" i="2"/>
  <c r="AH38" i="2"/>
  <c r="AI38" i="2" s="1"/>
  <c r="AE38" i="2"/>
  <c r="W38" i="2"/>
  <c r="U38" i="2"/>
  <c r="V38" i="2" s="1"/>
  <c r="S38" i="2"/>
  <c r="N38" i="2"/>
  <c r="M38" i="2"/>
  <c r="FA305" i="2"/>
  <c r="EY305" i="2"/>
  <c r="EX305" i="2"/>
  <c r="EW305" i="2"/>
  <c r="EU305" i="2"/>
  <c r="ET305" i="2"/>
  <c r="EQ305" i="2"/>
  <c r="DP305" i="2"/>
  <c r="BT305" i="2"/>
  <c r="BL305" i="2"/>
  <c r="AH305" i="2"/>
  <c r="AE305" i="2"/>
  <c r="W305" i="2"/>
  <c r="U305" i="2"/>
  <c r="V305" i="2" s="1"/>
  <c r="S305" i="2"/>
  <c r="N305" i="2"/>
  <c r="M305" i="2"/>
  <c r="FA3" i="2"/>
  <c r="EY3" i="2"/>
  <c r="EX3" i="2"/>
  <c r="EW3" i="2"/>
  <c r="EU3" i="2"/>
  <c r="ET3" i="2"/>
  <c r="EQ3" i="2"/>
  <c r="ER3" i="2" s="1"/>
  <c r="BL3" i="2"/>
  <c r="AH3" i="2"/>
  <c r="AI3" i="2" s="1"/>
  <c r="AE3" i="2"/>
  <c r="S3" i="2"/>
  <c r="N3" i="2"/>
  <c r="M3" i="2"/>
  <c r="FA346" i="2"/>
  <c r="EY346" i="2"/>
  <c r="EX346" i="2"/>
  <c r="EW346" i="2"/>
  <c r="EU346" i="2"/>
  <c r="ET346" i="2"/>
  <c r="EQ346" i="2"/>
  <c r="DP346" i="2"/>
  <c r="BT346" i="2"/>
  <c r="BL346" i="2"/>
  <c r="AH346" i="2"/>
  <c r="AE346" i="2"/>
  <c r="W346" i="2"/>
  <c r="U346" i="2"/>
  <c r="S346" i="2"/>
  <c r="N346" i="2"/>
  <c r="M346" i="2"/>
  <c r="FA308" i="2"/>
  <c r="EY308" i="2"/>
  <c r="EX308" i="2"/>
  <c r="EW308" i="2"/>
  <c r="EU308" i="2"/>
  <c r="ET308" i="2"/>
  <c r="EQ308" i="2"/>
  <c r="DP308" i="2"/>
  <c r="BT308" i="2"/>
  <c r="BL308" i="2"/>
  <c r="AH308" i="2"/>
  <c r="AE308" i="2"/>
  <c r="W308" i="2"/>
  <c r="U308" i="2"/>
  <c r="V308" i="2" s="1"/>
  <c r="S308" i="2"/>
  <c r="N308" i="2"/>
  <c r="M308" i="2"/>
  <c r="FA302" i="2"/>
  <c r="EY302" i="2"/>
  <c r="EX302" i="2"/>
  <c r="EW302" i="2"/>
  <c r="EU302" i="2"/>
  <c r="AR302" i="2" s="1"/>
  <c r="ET302" i="2"/>
  <c r="EQ302" i="2"/>
  <c r="DP302" i="2"/>
  <c r="BT302" i="2"/>
  <c r="BL302" i="2"/>
  <c r="AH302" i="2"/>
  <c r="AE302" i="2"/>
  <c r="W302" i="2"/>
  <c r="U302" i="2"/>
  <c r="V302" i="2" s="1"/>
  <c r="S302" i="2"/>
  <c r="N302" i="2"/>
  <c r="M302" i="2"/>
  <c r="FA286" i="2"/>
  <c r="EY286" i="2"/>
  <c r="EX286" i="2"/>
  <c r="EW286" i="2"/>
  <c r="EU286" i="2"/>
  <c r="AR286" i="2" s="1"/>
  <c r="ET286" i="2"/>
  <c r="EQ286" i="2"/>
  <c r="DP286" i="2"/>
  <c r="BT286" i="2"/>
  <c r="BL286" i="2"/>
  <c r="AH286" i="2"/>
  <c r="U286" i="2"/>
  <c r="V286" i="2" s="1"/>
  <c r="S286" i="2"/>
  <c r="N286" i="2"/>
  <c r="M286" i="2"/>
  <c r="FA281" i="2"/>
  <c r="EY281" i="2"/>
  <c r="EX281" i="2"/>
  <c r="EW281" i="2"/>
  <c r="EU281" i="2"/>
  <c r="ET281" i="2"/>
  <c r="EQ281" i="2"/>
  <c r="DP281" i="2"/>
  <c r="BT281" i="2"/>
  <c r="BL281" i="2"/>
  <c r="AH281" i="2"/>
  <c r="AE281" i="2"/>
  <c r="W281" i="2"/>
  <c r="U281" i="2"/>
  <c r="V281" i="2" s="1"/>
  <c r="S281" i="2"/>
  <c r="N281" i="2"/>
  <c r="M281" i="2"/>
  <c r="FA231" i="2"/>
  <c r="EY231" i="2"/>
  <c r="EX231" i="2"/>
  <c r="EW231" i="2"/>
  <c r="EU231" i="2"/>
  <c r="ET231" i="2"/>
  <c r="EQ231" i="2"/>
  <c r="ER231" i="2" s="1"/>
  <c r="DP231" i="2"/>
  <c r="BT231" i="2"/>
  <c r="BL231" i="2"/>
  <c r="AH231" i="2"/>
  <c r="AI231" i="2" s="1"/>
  <c r="AE231" i="2"/>
  <c r="W231" i="2"/>
  <c r="U231" i="2"/>
  <c r="V231" i="2" s="1"/>
  <c r="S231" i="2"/>
  <c r="N231" i="2"/>
  <c r="M231" i="2"/>
  <c r="FA208" i="2"/>
  <c r="EY208" i="2"/>
  <c r="EX208" i="2"/>
  <c r="EW208" i="2"/>
  <c r="EU208" i="2"/>
  <c r="ET208" i="2"/>
  <c r="EQ208" i="2"/>
  <c r="ER208" i="2" s="1"/>
  <c r="DP208" i="2"/>
  <c r="BT208" i="2"/>
  <c r="BL208" i="2"/>
  <c r="AH208" i="2"/>
  <c r="AI208" i="2" s="1"/>
  <c r="AE208" i="2"/>
  <c r="W208" i="2"/>
  <c r="U208" i="2"/>
  <c r="V208" i="2" s="1"/>
  <c r="S208" i="2"/>
  <c r="N208" i="2"/>
  <c r="M208" i="2"/>
  <c r="FA198" i="2"/>
  <c r="EY198" i="2"/>
  <c r="EX198" i="2"/>
  <c r="EW198" i="2"/>
  <c r="EU198" i="2"/>
  <c r="ET198" i="2"/>
  <c r="EQ198" i="2"/>
  <c r="ER198" i="2" s="1"/>
  <c r="BT198" i="2"/>
  <c r="BL198" i="2"/>
  <c r="AH198" i="2"/>
  <c r="AI198" i="2" s="1"/>
  <c r="AE198" i="2"/>
  <c r="W198" i="2"/>
  <c r="U198" i="2"/>
  <c r="V198" i="2" s="1"/>
  <c r="S198" i="2"/>
  <c r="N198" i="2"/>
  <c r="M198" i="2"/>
  <c r="FA180" i="2"/>
  <c r="EY180" i="2"/>
  <c r="EX180" i="2"/>
  <c r="EW180" i="2"/>
  <c r="EU180" i="2"/>
  <c r="ET180" i="2"/>
  <c r="EQ180" i="2"/>
  <c r="ER180" i="2" s="1"/>
  <c r="BT180" i="2"/>
  <c r="BL180" i="2"/>
  <c r="AH180" i="2"/>
  <c r="AI180" i="2" s="1"/>
  <c r="W180" i="2"/>
  <c r="U180" i="2"/>
  <c r="V180" i="2" s="1"/>
  <c r="S180" i="2"/>
  <c r="N180" i="2"/>
  <c r="M180" i="2"/>
  <c r="FA167" i="2"/>
  <c r="EY167" i="2"/>
  <c r="EX167" i="2"/>
  <c r="EW167" i="2"/>
  <c r="EU167" i="2"/>
  <c r="ET167" i="2"/>
  <c r="EQ167" i="2"/>
  <c r="ER167" i="2" s="1"/>
  <c r="BT167" i="2"/>
  <c r="BL167" i="2"/>
  <c r="AH167" i="2"/>
  <c r="AI167" i="2" s="1"/>
  <c r="AE167" i="2"/>
  <c r="W167" i="2"/>
  <c r="U167" i="2"/>
  <c r="V167" i="2" s="1"/>
  <c r="S167" i="2"/>
  <c r="N167" i="2"/>
  <c r="M167" i="2"/>
  <c r="FA133" i="2"/>
  <c r="EY133" i="2"/>
  <c r="EX133" i="2"/>
  <c r="EW133" i="2"/>
  <c r="EU133" i="2"/>
  <c r="ET133" i="2"/>
  <c r="EQ133" i="2"/>
  <c r="ER133" i="2" s="1"/>
  <c r="BT133" i="2"/>
  <c r="BL133" i="2"/>
  <c r="AH133" i="2"/>
  <c r="AI133" i="2" s="1"/>
  <c r="AE133" i="2"/>
  <c r="W133" i="2"/>
  <c r="U133" i="2"/>
  <c r="V133" i="2" s="1"/>
  <c r="S133" i="2"/>
  <c r="N133" i="2"/>
  <c r="M133" i="2"/>
  <c r="FA104" i="2"/>
  <c r="EY104" i="2"/>
  <c r="EX104" i="2"/>
  <c r="EW104" i="2"/>
  <c r="EU104" i="2"/>
  <c r="ET104" i="2"/>
  <c r="EQ104" i="2"/>
  <c r="ER104" i="2" s="1"/>
  <c r="BT104" i="2"/>
  <c r="BL104" i="2"/>
  <c r="AH104" i="2"/>
  <c r="AI104" i="2" s="1"/>
  <c r="AE104" i="2"/>
  <c r="W104" i="2"/>
  <c r="S104" i="2"/>
  <c r="N104" i="2"/>
  <c r="M104" i="2"/>
  <c r="FA99" i="2"/>
  <c r="EY99" i="2"/>
  <c r="EX99" i="2"/>
  <c r="EW99" i="2"/>
  <c r="EU99" i="2"/>
  <c r="AR99" i="2" s="1"/>
  <c r="ET99" i="2"/>
  <c r="EQ99" i="2"/>
  <c r="ER99" i="2" s="1"/>
  <c r="BT99" i="2"/>
  <c r="BL99" i="2"/>
  <c r="AH99" i="2"/>
  <c r="AI99" i="2" s="1"/>
  <c r="U99" i="2"/>
  <c r="V99" i="2" s="1"/>
  <c r="S99" i="2"/>
  <c r="N99" i="2"/>
  <c r="M99" i="2"/>
  <c r="FA348" i="2"/>
  <c r="EY348" i="2"/>
  <c r="EX348" i="2"/>
  <c r="EW348" i="2"/>
  <c r="EU348" i="2"/>
  <c r="ET348" i="2"/>
  <c r="EQ348" i="2"/>
  <c r="DP348" i="2"/>
  <c r="BT348" i="2"/>
  <c r="BL348" i="2"/>
  <c r="AH348" i="2"/>
  <c r="AE348" i="2"/>
  <c r="W348" i="2"/>
  <c r="U348" i="2"/>
  <c r="S348" i="2"/>
  <c r="N348" i="2"/>
  <c r="M348" i="2"/>
  <c r="FA336" i="2"/>
  <c r="EY336" i="2"/>
  <c r="EX336" i="2"/>
  <c r="EW336" i="2"/>
  <c r="EU336" i="2"/>
  <c r="AR336" i="2" s="1"/>
  <c r="ET336" i="2"/>
  <c r="EQ336" i="2"/>
  <c r="DP336" i="2"/>
  <c r="BT336" i="2"/>
  <c r="BL336" i="2"/>
  <c r="AH336" i="2"/>
  <c r="W336" i="2"/>
  <c r="U336" i="2"/>
  <c r="S336" i="2"/>
  <c r="N336" i="2"/>
  <c r="M336" i="2"/>
  <c r="FA322" i="2"/>
  <c r="EY322" i="2"/>
  <c r="EX322" i="2"/>
  <c r="EW322" i="2"/>
  <c r="EU322" i="2"/>
  <c r="ET322" i="2"/>
  <c r="EQ322" i="2"/>
  <c r="DP322" i="2"/>
  <c r="BT322" i="2"/>
  <c r="BL322" i="2"/>
  <c r="AH322" i="2"/>
  <c r="AE322" i="2"/>
  <c r="W322" i="2"/>
  <c r="U322" i="2"/>
  <c r="V322" i="2" s="1"/>
  <c r="S322" i="2"/>
  <c r="N322" i="2"/>
  <c r="M322" i="2"/>
  <c r="FA321" i="2"/>
  <c r="EY321" i="2"/>
  <c r="EX321" i="2"/>
  <c r="EW321" i="2"/>
  <c r="EU321" i="2"/>
  <c r="ET321" i="2"/>
  <c r="EQ321" i="2"/>
  <c r="DP321" i="2"/>
  <c r="BT321" i="2"/>
  <c r="BL321" i="2"/>
  <c r="AH321" i="2"/>
  <c r="AE321" i="2"/>
  <c r="W321" i="2"/>
  <c r="U321" i="2"/>
  <c r="V321" i="2" s="1"/>
  <c r="S321" i="2"/>
  <c r="N321" i="2"/>
  <c r="M321" i="2"/>
  <c r="FA154" i="2"/>
  <c r="EY154" i="2"/>
  <c r="EX154" i="2"/>
  <c r="EW154" i="2"/>
  <c r="EU154" i="2"/>
  <c r="ET154" i="2"/>
  <c r="EQ154" i="2"/>
  <c r="ER154" i="2" s="1"/>
  <c r="BT154" i="2"/>
  <c r="BL154" i="2"/>
  <c r="AH154" i="2"/>
  <c r="AI154" i="2" s="1"/>
  <c r="AE154" i="2"/>
  <c r="W154" i="2"/>
  <c r="U154" i="2"/>
  <c r="V154" i="2" s="1"/>
  <c r="S154" i="2"/>
  <c r="N154" i="2"/>
  <c r="M154" i="2"/>
  <c r="FA135" i="2"/>
  <c r="EY135" i="2"/>
  <c r="EX135" i="2"/>
  <c r="EW135" i="2"/>
  <c r="EU135" i="2"/>
  <c r="ET135" i="2"/>
  <c r="EQ135" i="2"/>
  <c r="BT135" i="2"/>
  <c r="BL135" i="2"/>
  <c r="AH135" i="2"/>
  <c r="AE135" i="2"/>
  <c r="W135" i="2"/>
  <c r="U135" i="2"/>
  <c r="V135" i="2" s="1"/>
  <c r="S135" i="2"/>
  <c r="N135" i="2"/>
  <c r="M135" i="2"/>
  <c r="FA368" i="2"/>
  <c r="EY368" i="2"/>
  <c r="EX368" i="2"/>
  <c r="EW368" i="2"/>
  <c r="EU368" i="2"/>
  <c r="ET368" i="2"/>
  <c r="EQ368" i="2"/>
  <c r="DP368" i="2"/>
  <c r="BT368" i="2"/>
  <c r="BL368" i="2"/>
  <c r="AH368" i="2"/>
  <c r="AE368" i="2"/>
  <c r="W368" i="2"/>
  <c r="U368" i="2"/>
  <c r="S368" i="2"/>
  <c r="N368" i="2"/>
  <c r="M368" i="2"/>
  <c r="FA367" i="2"/>
  <c r="EY367" i="2"/>
  <c r="EX367" i="2"/>
  <c r="EW367" i="2"/>
  <c r="EU367" i="2"/>
  <c r="ET367" i="2"/>
  <c r="EQ367" i="2"/>
  <c r="DP367" i="2"/>
  <c r="BT367" i="2"/>
  <c r="BL367" i="2"/>
  <c r="AH367" i="2"/>
  <c r="AE367" i="2"/>
  <c r="W367" i="2"/>
  <c r="U367" i="2"/>
  <c r="S367" i="2"/>
  <c r="N367" i="2"/>
  <c r="M367" i="2"/>
  <c r="FA366" i="2"/>
  <c r="EY366" i="2"/>
  <c r="EX366" i="2"/>
  <c r="EW366" i="2"/>
  <c r="EU366" i="2"/>
  <c r="ET366" i="2"/>
  <c r="EQ366" i="2"/>
  <c r="DP366" i="2"/>
  <c r="BT366" i="2"/>
  <c r="BL366" i="2"/>
  <c r="AH366" i="2"/>
  <c r="AE366" i="2"/>
  <c r="W366" i="2"/>
  <c r="U366" i="2"/>
  <c r="S366" i="2"/>
  <c r="N366" i="2"/>
  <c r="M366" i="2"/>
  <c r="FA365" i="2"/>
  <c r="EY365" i="2"/>
  <c r="EX365" i="2"/>
  <c r="EW365" i="2"/>
  <c r="EU365" i="2"/>
  <c r="ET365" i="2"/>
  <c r="EQ365" i="2"/>
  <c r="DP365" i="2"/>
  <c r="BT365" i="2"/>
  <c r="BL365" i="2"/>
  <c r="AH365" i="2"/>
  <c r="AE365" i="2"/>
  <c r="W365" i="2"/>
  <c r="U365" i="2"/>
  <c r="S365" i="2"/>
  <c r="N365" i="2"/>
  <c r="M365" i="2"/>
  <c r="FA364" i="2"/>
  <c r="EY364" i="2"/>
  <c r="EX364" i="2"/>
  <c r="EW364" i="2"/>
  <c r="EU364" i="2"/>
  <c r="ET364" i="2"/>
  <c r="EQ364" i="2"/>
  <c r="DP364" i="2"/>
  <c r="BT364" i="2"/>
  <c r="BL364" i="2"/>
  <c r="AH364" i="2"/>
  <c r="AE364" i="2"/>
  <c r="W364" i="2"/>
  <c r="U364" i="2"/>
  <c r="S364" i="2"/>
  <c r="N364" i="2"/>
  <c r="M364" i="2"/>
  <c r="FA363" i="2"/>
  <c r="EY363" i="2"/>
  <c r="EX363" i="2"/>
  <c r="EW363" i="2"/>
  <c r="EU363" i="2"/>
  <c r="ET363" i="2"/>
  <c r="EQ363" i="2"/>
  <c r="DP363" i="2"/>
  <c r="BT363" i="2"/>
  <c r="BL363" i="2"/>
  <c r="AH363" i="2"/>
  <c r="AE363" i="2"/>
  <c r="W363" i="2"/>
  <c r="U363" i="2"/>
  <c r="S363" i="2"/>
  <c r="N363" i="2"/>
  <c r="M363" i="2"/>
  <c r="FA362" i="2"/>
  <c r="EY362" i="2"/>
  <c r="EX362" i="2"/>
  <c r="EW362" i="2"/>
  <c r="EU362" i="2"/>
  <c r="ET362" i="2"/>
  <c r="EQ362" i="2"/>
  <c r="DP362" i="2"/>
  <c r="BT362" i="2"/>
  <c r="BL362" i="2"/>
  <c r="AH362" i="2"/>
  <c r="AE362" i="2"/>
  <c r="W362" i="2"/>
  <c r="U362" i="2"/>
  <c r="S362" i="2"/>
  <c r="N362" i="2"/>
  <c r="M362" i="2"/>
  <c r="FA361" i="2"/>
  <c r="EY361" i="2"/>
  <c r="EX361" i="2"/>
  <c r="EW361" i="2"/>
  <c r="EU361" i="2"/>
  <c r="ET361" i="2"/>
  <c r="EQ361" i="2"/>
  <c r="DP361" i="2"/>
  <c r="BT361" i="2"/>
  <c r="BL361" i="2"/>
  <c r="AH361" i="2"/>
  <c r="AE361" i="2"/>
  <c r="W361" i="2"/>
  <c r="U361" i="2"/>
  <c r="S361" i="2"/>
  <c r="N361" i="2"/>
  <c r="M361" i="2"/>
  <c r="FA360" i="2"/>
  <c r="EY360" i="2"/>
  <c r="EX360" i="2"/>
  <c r="EW360" i="2"/>
  <c r="EU360" i="2"/>
  <c r="ET360" i="2"/>
  <c r="EQ360" i="2"/>
  <c r="DP360" i="2"/>
  <c r="BT360" i="2"/>
  <c r="BL360" i="2"/>
  <c r="AH360" i="2"/>
  <c r="AE360" i="2"/>
  <c r="W360" i="2"/>
  <c r="U360" i="2"/>
  <c r="S360" i="2"/>
  <c r="N360" i="2"/>
  <c r="M360" i="2"/>
  <c r="FA359" i="2"/>
  <c r="EY359" i="2"/>
  <c r="EX359" i="2"/>
  <c r="EW359" i="2"/>
  <c r="EU359" i="2"/>
  <c r="ET359" i="2"/>
  <c r="EQ359" i="2"/>
  <c r="DP359" i="2"/>
  <c r="BT359" i="2"/>
  <c r="BL359" i="2"/>
  <c r="AH359" i="2"/>
  <c r="AE359" i="2"/>
  <c r="W359" i="2"/>
  <c r="U359" i="2"/>
  <c r="S359" i="2"/>
  <c r="N359" i="2"/>
  <c r="M359" i="2"/>
  <c r="FA358" i="2"/>
  <c r="EY358" i="2"/>
  <c r="EX358" i="2"/>
  <c r="EW358" i="2"/>
  <c r="EU358" i="2"/>
  <c r="AR358" i="2" s="1"/>
  <c r="ET358" i="2"/>
  <c r="EQ358" i="2"/>
  <c r="DP358" i="2"/>
  <c r="BT358" i="2"/>
  <c r="BL358" i="2"/>
  <c r="AH358" i="2"/>
  <c r="AE358" i="2"/>
  <c r="W358" i="2"/>
  <c r="U358" i="2"/>
  <c r="S358" i="2"/>
  <c r="N358" i="2"/>
  <c r="M358" i="2"/>
  <c r="FA357" i="2"/>
  <c r="EY357" i="2"/>
  <c r="EX357" i="2"/>
  <c r="EW357" i="2"/>
  <c r="EU357" i="2"/>
  <c r="AR357" i="2" s="1"/>
  <c r="ET357" i="2"/>
  <c r="EQ357" i="2"/>
  <c r="BT357" i="2"/>
  <c r="BL357" i="2"/>
  <c r="AH357" i="2"/>
  <c r="AE357" i="2"/>
  <c r="W357" i="2"/>
  <c r="U357" i="2"/>
  <c r="S357" i="2"/>
  <c r="N357" i="2"/>
  <c r="M357" i="2"/>
  <c r="FA356" i="2"/>
  <c r="EY356" i="2"/>
  <c r="EX356" i="2"/>
  <c r="EW356" i="2"/>
  <c r="EU356" i="2"/>
  <c r="ET356" i="2"/>
  <c r="EQ356" i="2"/>
  <c r="DP356" i="2"/>
  <c r="BT356" i="2"/>
  <c r="BL356" i="2"/>
  <c r="AH356" i="2"/>
  <c r="AE356" i="2"/>
  <c r="W356" i="2"/>
  <c r="U356" i="2"/>
  <c r="S356" i="2"/>
  <c r="N356" i="2"/>
  <c r="M356" i="2"/>
  <c r="FA355" i="2"/>
  <c r="EY355" i="2"/>
  <c r="EX355" i="2"/>
  <c r="EW355" i="2"/>
  <c r="EU355" i="2"/>
  <c r="ET355" i="2"/>
  <c r="EQ355" i="2"/>
  <c r="DP355" i="2"/>
  <c r="BT355" i="2"/>
  <c r="BL355" i="2"/>
  <c r="AH355" i="2"/>
  <c r="AE355" i="2"/>
  <c r="W355" i="2"/>
  <c r="U355" i="2"/>
  <c r="S355" i="2"/>
  <c r="N355" i="2"/>
  <c r="M355" i="2"/>
  <c r="FA353" i="2"/>
  <c r="EY353" i="2"/>
  <c r="EX353" i="2"/>
  <c r="EW353" i="2"/>
  <c r="EU353" i="2"/>
  <c r="ET353" i="2"/>
  <c r="EQ353" i="2"/>
  <c r="DP353" i="2"/>
  <c r="BT353" i="2"/>
  <c r="BL353" i="2"/>
  <c r="AH353" i="2"/>
  <c r="AE353" i="2"/>
  <c r="W353" i="2"/>
  <c r="U353" i="2"/>
  <c r="S353" i="2"/>
  <c r="N353" i="2"/>
  <c r="M353" i="2"/>
  <c r="FA352" i="2"/>
  <c r="EY352" i="2"/>
  <c r="EX352" i="2"/>
  <c r="EW352" i="2"/>
  <c r="EU352" i="2"/>
  <c r="AR352" i="2" s="1"/>
  <c r="ET352" i="2"/>
  <c r="EQ352" i="2"/>
  <c r="DP352" i="2"/>
  <c r="BT352" i="2"/>
  <c r="BL352" i="2"/>
  <c r="AH352" i="2"/>
  <c r="AE352" i="2"/>
  <c r="W352" i="2"/>
  <c r="U352" i="2"/>
  <c r="S352" i="2"/>
  <c r="N352" i="2"/>
  <c r="M352" i="2"/>
  <c r="FA351" i="2"/>
  <c r="EY351" i="2"/>
  <c r="EX351" i="2"/>
  <c r="EW351" i="2"/>
  <c r="EU351" i="2"/>
  <c r="ET351" i="2"/>
  <c r="EQ351" i="2"/>
  <c r="DP351" i="2"/>
  <c r="BT351" i="2"/>
  <c r="BL351" i="2"/>
  <c r="AH351" i="2"/>
  <c r="AE351" i="2"/>
  <c r="W351" i="2"/>
  <c r="U351" i="2"/>
  <c r="S351" i="2"/>
  <c r="N351" i="2"/>
  <c r="M351" i="2"/>
  <c r="FA350" i="2"/>
  <c r="EY350" i="2"/>
  <c r="EX350" i="2"/>
  <c r="EW350" i="2"/>
  <c r="EU350" i="2"/>
  <c r="ET350" i="2"/>
  <c r="EQ350" i="2"/>
  <c r="DP350" i="2"/>
  <c r="BT350" i="2"/>
  <c r="BL350" i="2"/>
  <c r="AH350" i="2"/>
  <c r="AE350" i="2"/>
  <c r="W350" i="2"/>
  <c r="U350" i="2"/>
  <c r="S350" i="2"/>
  <c r="N350" i="2"/>
  <c r="M350" i="2"/>
  <c r="FA349" i="2"/>
  <c r="EY349" i="2"/>
  <c r="EX349" i="2"/>
  <c r="EW349" i="2"/>
  <c r="EU349" i="2"/>
  <c r="ET349" i="2"/>
  <c r="EQ349" i="2"/>
  <c r="DP349" i="2"/>
  <c r="BT349" i="2"/>
  <c r="BL349" i="2"/>
  <c r="AH349" i="2"/>
  <c r="AE349" i="2"/>
  <c r="W349" i="2"/>
  <c r="U349" i="2"/>
  <c r="S349" i="2"/>
  <c r="N349" i="2"/>
  <c r="M349" i="2"/>
  <c r="FA347" i="2"/>
  <c r="EY347" i="2"/>
  <c r="EX347" i="2"/>
  <c r="EW347" i="2"/>
  <c r="EU347" i="2"/>
  <c r="ET347" i="2"/>
  <c r="EQ347" i="2"/>
  <c r="DP347" i="2"/>
  <c r="BT347" i="2"/>
  <c r="BL347" i="2"/>
  <c r="AH347" i="2"/>
  <c r="AE347" i="2"/>
  <c r="W347" i="2"/>
  <c r="U347" i="2"/>
  <c r="S347" i="2"/>
  <c r="N347" i="2"/>
  <c r="M347" i="2"/>
  <c r="FA345" i="2"/>
  <c r="EY345" i="2"/>
  <c r="EX345" i="2"/>
  <c r="EW345" i="2"/>
  <c r="EU345" i="2"/>
  <c r="ET345" i="2"/>
  <c r="EQ345" i="2"/>
  <c r="DP345" i="2"/>
  <c r="BT345" i="2"/>
  <c r="BL345" i="2"/>
  <c r="AH345" i="2"/>
  <c r="AE345" i="2"/>
  <c r="W345" i="2"/>
  <c r="U345" i="2"/>
  <c r="S345" i="2"/>
  <c r="N345" i="2"/>
  <c r="M345" i="2"/>
  <c r="FA344" i="2"/>
  <c r="EY344" i="2"/>
  <c r="EX344" i="2"/>
  <c r="EW344" i="2"/>
  <c r="EU344" i="2"/>
  <c r="ET344" i="2"/>
  <c r="EQ344" i="2"/>
  <c r="DP344" i="2"/>
  <c r="BT344" i="2"/>
  <c r="BL344" i="2"/>
  <c r="AH344" i="2"/>
  <c r="AE344" i="2"/>
  <c r="W344" i="2"/>
  <c r="U344" i="2"/>
  <c r="S344" i="2"/>
  <c r="N344" i="2"/>
  <c r="M344" i="2"/>
  <c r="FA343" i="2"/>
  <c r="EY343" i="2"/>
  <c r="EX343" i="2"/>
  <c r="EW343" i="2"/>
  <c r="EU343" i="2"/>
  <c r="ET343" i="2"/>
  <c r="EQ343" i="2"/>
  <c r="DP343" i="2"/>
  <c r="BT343" i="2"/>
  <c r="BL343" i="2"/>
  <c r="AH343" i="2"/>
  <c r="AE343" i="2"/>
  <c r="W343" i="2"/>
  <c r="U343" i="2"/>
  <c r="S343" i="2"/>
  <c r="N343" i="2"/>
  <c r="M343" i="2"/>
  <c r="FA342" i="2"/>
  <c r="EY342" i="2"/>
  <c r="EX342" i="2"/>
  <c r="EW342" i="2"/>
  <c r="EU342" i="2"/>
  <c r="ET342" i="2"/>
  <c r="EQ342" i="2"/>
  <c r="DP342" i="2"/>
  <c r="BT342" i="2"/>
  <c r="BL342" i="2"/>
  <c r="AH342" i="2"/>
  <c r="AE342" i="2"/>
  <c r="W342" i="2"/>
  <c r="U342" i="2"/>
  <c r="S342" i="2"/>
  <c r="N342" i="2"/>
  <c r="M342" i="2"/>
  <c r="FA341" i="2"/>
  <c r="EY341" i="2"/>
  <c r="EX341" i="2"/>
  <c r="EW341" i="2"/>
  <c r="EU341" i="2"/>
  <c r="ET341" i="2"/>
  <c r="EQ341" i="2"/>
  <c r="DP341" i="2"/>
  <c r="BT341" i="2"/>
  <c r="BL341" i="2"/>
  <c r="AH341" i="2"/>
  <c r="AE341" i="2"/>
  <c r="W341" i="2"/>
  <c r="U341" i="2"/>
  <c r="S341" i="2"/>
  <c r="N341" i="2"/>
  <c r="M341" i="2"/>
  <c r="FA340" i="2"/>
  <c r="EY340" i="2"/>
  <c r="EX340" i="2"/>
  <c r="EW340" i="2"/>
  <c r="EU340" i="2"/>
  <c r="ET340" i="2"/>
  <c r="EQ340" i="2"/>
  <c r="DP340" i="2"/>
  <c r="BT340" i="2"/>
  <c r="BL340" i="2"/>
  <c r="AH340" i="2"/>
  <c r="AE340" i="2"/>
  <c r="W340" i="2"/>
  <c r="U340" i="2"/>
  <c r="S340" i="2"/>
  <c r="N340" i="2"/>
  <c r="M340" i="2"/>
  <c r="FA339" i="2"/>
  <c r="EY339" i="2"/>
  <c r="EX339" i="2"/>
  <c r="EW339" i="2"/>
  <c r="EU339" i="2"/>
  <c r="ET339" i="2"/>
  <c r="EQ339" i="2"/>
  <c r="DP339" i="2"/>
  <c r="BT339" i="2"/>
  <c r="BL339" i="2"/>
  <c r="AH339" i="2"/>
  <c r="AE339" i="2"/>
  <c r="W339" i="2"/>
  <c r="U339" i="2"/>
  <c r="S339" i="2"/>
  <c r="N339" i="2"/>
  <c r="M339" i="2"/>
  <c r="FA338" i="2"/>
  <c r="EY338" i="2"/>
  <c r="EX338" i="2"/>
  <c r="EW338" i="2"/>
  <c r="EU338" i="2"/>
  <c r="AR338" i="2" s="1"/>
  <c r="ET338" i="2"/>
  <c r="EQ338" i="2"/>
  <c r="DP338" i="2"/>
  <c r="BT338" i="2"/>
  <c r="BL338" i="2"/>
  <c r="AH338" i="2"/>
  <c r="AE338" i="2"/>
  <c r="W338" i="2"/>
  <c r="U338" i="2"/>
  <c r="S338" i="2"/>
  <c r="N338" i="2"/>
  <c r="M338" i="2"/>
  <c r="FA337" i="2"/>
  <c r="EY337" i="2"/>
  <c r="EX337" i="2"/>
  <c r="EW337" i="2"/>
  <c r="EU337" i="2"/>
  <c r="AR337" i="2" s="1"/>
  <c r="ET337" i="2"/>
  <c r="EQ337" i="2"/>
  <c r="DP337" i="2"/>
  <c r="BT337" i="2"/>
  <c r="BL337" i="2"/>
  <c r="AH337" i="2"/>
  <c r="AE337" i="2"/>
  <c r="W337" i="2"/>
  <c r="U337" i="2"/>
  <c r="S337" i="2"/>
  <c r="N337" i="2"/>
  <c r="M337" i="2"/>
  <c r="FA335" i="2"/>
  <c r="EY335" i="2"/>
  <c r="EX335" i="2"/>
  <c r="EW335" i="2"/>
  <c r="EU335" i="2"/>
  <c r="ET335" i="2"/>
  <c r="EQ335" i="2"/>
  <c r="DP335" i="2"/>
  <c r="BT335" i="2"/>
  <c r="BL335" i="2"/>
  <c r="AH335" i="2"/>
  <c r="AE335" i="2"/>
  <c r="W335" i="2"/>
  <c r="U335" i="2"/>
  <c r="S335" i="2"/>
  <c r="N335" i="2"/>
  <c r="M335" i="2"/>
  <c r="FA334" i="2"/>
  <c r="EY334" i="2"/>
  <c r="EX334" i="2"/>
  <c r="EW334" i="2"/>
  <c r="EU334" i="2"/>
  <c r="ET334" i="2"/>
  <c r="EQ334" i="2"/>
  <c r="DP334" i="2"/>
  <c r="BT334" i="2"/>
  <c r="BL334" i="2"/>
  <c r="AH334" i="2"/>
  <c r="AE334" i="2"/>
  <c r="W334" i="2"/>
  <c r="U334" i="2"/>
  <c r="S334" i="2"/>
  <c r="N334" i="2"/>
  <c r="M334" i="2"/>
  <c r="FA333" i="2"/>
  <c r="EY333" i="2"/>
  <c r="EX333" i="2"/>
  <c r="EW333" i="2"/>
  <c r="EU333" i="2"/>
  <c r="ET333" i="2"/>
  <c r="EQ333" i="2"/>
  <c r="DP333" i="2"/>
  <c r="BT333" i="2"/>
  <c r="BL333" i="2"/>
  <c r="AH333" i="2"/>
  <c r="AE333" i="2"/>
  <c r="W333" i="2"/>
  <c r="U333" i="2"/>
  <c r="S333" i="2"/>
  <c r="N333" i="2"/>
  <c r="M333" i="2"/>
  <c r="FA332" i="2"/>
  <c r="EY332" i="2"/>
  <c r="EX332" i="2"/>
  <c r="EW332" i="2"/>
  <c r="EU332" i="2"/>
  <c r="ET332" i="2"/>
  <c r="EQ332" i="2"/>
  <c r="DP332" i="2"/>
  <c r="BT332" i="2"/>
  <c r="BL332" i="2"/>
  <c r="AH332" i="2"/>
  <c r="AE332" i="2"/>
  <c r="W332" i="2"/>
  <c r="U332" i="2"/>
  <c r="S332" i="2"/>
  <c r="N332" i="2"/>
  <c r="M332" i="2"/>
  <c r="FA331" i="2"/>
  <c r="EY331" i="2"/>
  <c r="EX331" i="2"/>
  <c r="EW331" i="2"/>
  <c r="EU331" i="2"/>
  <c r="ET331" i="2"/>
  <c r="EQ331" i="2"/>
  <c r="DP331" i="2"/>
  <c r="BT331" i="2"/>
  <c r="BL331" i="2"/>
  <c r="AH331" i="2"/>
  <c r="AE331" i="2"/>
  <c r="S331" i="2"/>
  <c r="N331" i="2"/>
  <c r="M331" i="2"/>
  <c r="FA330" i="2"/>
  <c r="EY330" i="2"/>
  <c r="EX330" i="2"/>
  <c r="EW330" i="2"/>
  <c r="EU330" i="2"/>
  <c r="ET330" i="2"/>
  <c r="EQ330" i="2"/>
  <c r="DP330" i="2"/>
  <c r="BT330" i="2"/>
  <c r="BL330" i="2"/>
  <c r="AH330" i="2"/>
  <c r="AE330" i="2"/>
  <c r="S330" i="2"/>
  <c r="N330" i="2"/>
  <c r="M330" i="2"/>
  <c r="FA329" i="2"/>
  <c r="EY329" i="2"/>
  <c r="EX329" i="2"/>
  <c r="EW329" i="2"/>
  <c r="EU329" i="2"/>
  <c r="AR329" i="2" s="1"/>
  <c r="ET329" i="2"/>
  <c r="EQ329" i="2"/>
  <c r="DP329" i="2"/>
  <c r="BT329" i="2"/>
  <c r="BL329" i="2"/>
  <c r="AH329" i="2"/>
  <c r="AE329" i="2"/>
  <c r="W329" i="2"/>
  <c r="U329" i="2"/>
  <c r="V329" i="2" s="1"/>
  <c r="S329" i="2"/>
  <c r="N329" i="2"/>
  <c r="M329" i="2"/>
  <c r="FA328" i="2"/>
  <c r="EY328" i="2"/>
  <c r="EX328" i="2"/>
  <c r="EW328" i="2"/>
  <c r="EU328" i="2"/>
  <c r="AR328" i="2" s="1"/>
  <c r="ET328" i="2"/>
  <c r="EQ328" i="2"/>
  <c r="DP328" i="2"/>
  <c r="BT328" i="2"/>
  <c r="BL328" i="2"/>
  <c r="AH328" i="2"/>
  <c r="AE328" i="2"/>
  <c r="W328" i="2"/>
  <c r="U328" i="2"/>
  <c r="V328" i="2" s="1"/>
  <c r="S328" i="2"/>
  <c r="N328" i="2"/>
  <c r="M328" i="2"/>
  <c r="FA327" i="2"/>
  <c r="EY327" i="2"/>
  <c r="EX327" i="2"/>
  <c r="EW327" i="2"/>
  <c r="EU327" i="2"/>
  <c r="ET327" i="2"/>
  <c r="EQ327" i="2"/>
  <c r="DP327" i="2"/>
  <c r="BT327" i="2"/>
  <c r="BL327" i="2"/>
  <c r="AH327" i="2"/>
  <c r="AE327" i="2"/>
  <c r="W327" i="2"/>
  <c r="U327" i="2"/>
  <c r="V327" i="2" s="1"/>
  <c r="S327" i="2"/>
  <c r="N327" i="2"/>
  <c r="M327" i="2"/>
  <c r="FA326" i="2"/>
  <c r="EY326" i="2"/>
  <c r="EX326" i="2"/>
  <c r="EW326" i="2"/>
  <c r="EU326" i="2"/>
  <c r="ET326" i="2"/>
  <c r="EQ326" i="2"/>
  <c r="DP326" i="2"/>
  <c r="BT326" i="2"/>
  <c r="BL326" i="2"/>
  <c r="AH326" i="2"/>
  <c r="AE326" i="2"/>
  <c r="W326" i="2"/>
  <c r="U326" i="2"/>
  <c r="V326" i="2" s="1"/>
  <c r="S326" i="2"/>
  <c r="N326" i="2"/>
  <c r="M326" i="2"/>
  <c r="FA325" i="2"/>
  <c r="EY325" i="2"/>
  <c r="EX325" i="2"/>
  <c r="EW325" i="2"/>
  <c r="EU325" i="2"/>
  <c r="ET325" i="2"/>
  <c r="EQ325" i="2"/>
  <c r="DP325" i="2"/>
  <c r="BT325" i="2"/>
  <c r="BL325" i="2"/>
  <c r="AH325" i="2"/>
  <c r="AE325" i="2"/>
  <c r="W325" i="2"/>
  <c r="U325" i="2"/>
  <c r="V325" i="2" s="1"/>
  <c r="S325" i="2"/>
  <c r="N325" i="2"/>
  <c r="M325" i="2"/>
  <c r="FA324" i="2"/>
  <c r="EY324" i="2"/>
  <c r="EX324" i="2"/>
  <c r="EW324" i="2"/>
  <c r="EU324" i="2"/>
  <c r="ET324" i="2"/>
  <c r="EQ324" i="2"/>
  <c r="DP324" i="2"/>
  <c r="BT324" i="2"/>
  <c r="BL324" i="2"/>
  <c r="AH324" i="2"/>
  <c r="AE324" i="2"/>
  <c r="W324" i="2"/>
  <c r="S324" i="2"/>
  <c r="N324" i="2"/>
  <c r="M324" i="2"/>
  <c r="FA323" i="2"/>
  <c r="EY323" i="2"/>
  <c r="EX323" i="2"/>
  <c r="EW323" i="2"/>
  <c r="EU323" i="2"/>
  <c r="AR323" i="2" s="1"/>
  <c r="ET323" i="2"/>
  <c r="EQ323" i="2"/>
  <c r="DP323" i="2"/>
  <c r="BT323" i="2"/>
  <c r="BL323" i="2"/>
  <c r="AH323" i="2"/>
  <c r="AE323" i="2"/>
  <c r="W323" i="2"/>
  <c r="U323" i="2"/>
  <c r="V323" i="2" s="1"/>
  <c r="S323" i="2"/>
  <c r="N323" i="2"/>
  <c r="M323" i="2"/>
  <c r="FA320" i="2"/>
  <c r="EY320" i="2"/>
  <c r="EX320" i="2"/>
  <c r="EW320" i="2"/>
  <c r="EU320" i="2"/>
  <c r="ET320" i="2"/>
  <c r="EQ320" i="2"/>
  <c r="DP320" i="2"/>
  <c r="BT320" i="2"/>
  <c r="BL320" i="2"/>
  <c r="AH320" i="2"/>
  <c r="U320" i="2"/>
  <c r="V320" i="2" s="1"/>
  <c r="S320" i="2"/>
  <c r="N320" i="2"/>
  <c r="M320" i="2"/>
  <c r="FA319" i="2"/>
  <c r="EY319" i="2"/>
  <c r="EX319" i="2"/>
  <c r="EW319" i="2"/>
  <c r="EU319" i="2"/>
  <c r="ET319" i="2"/>
  <c r="EQ319" i="2"/>
  <c r="DP319" i="2"/>
  <c r="BT319" i="2"/>
  <c r="BL319" i="2"/>
  <c r="AH319" i="2"/>
  <c r="AE319" i="2"/>
  <c r="W319" i="2"/>
  <c r="U319" i="2"/>
  <c r="V319" i="2" s="1"/>
  <c r="S319" i="2"/>
  <c r="N319" i="2"/>
  <c r="M319" i="2"/>
  <c r="FA318" i="2"/>
  <c r="EY318" i="2"/>
  <c r="EX318" i="2"/>
  <c r="EW318" i="2"/>
  <c r="EU318" i="2"/>
  <c r="ET318" i="2"/>
  <c r="EQ318" i="2"/>
  <c r="DP318" i="2"/>
  <c r="BT318" i="2"/>
  <c r="BL318" i="2"/>
  <c r="AH318" i="2"/>
  <c r="AE318" i="2"/>
  <c r="W318" i="2"/>
  <c r="U318" i="2"/>
  <c r="V318" i="2" s="1"/>
  <c r="S318" i="2"/>
  <c r="N318" i="2"/>
  <c r="M318" i="2"/>
  <c r="FA316" i="2"/>
  <c r="EY316" i="2"/>
  <c r="EX316" i="2"/>
  <c r="EW316" i="2"/>
  <c r="EU316" i="2"/>
  <c r="ET316" i="2"/>
  <c r="EQ316" i="2"/>
  <c r="DP316" i="2"/>
  <c r="BT316" i="2"/>
  <c r="BL316" i="2"/>
  <c r="AH316" i="2"/>
  <c r="AE316" i="2"/>
  <c r="W316" i="2"/>
  <c r="U316" i="2"/>
  <c r="V316" i="2" s="1"/>
  <c r="S316" i="2"/>
  <c r="N316" i="2"/>
  <c r="M316" i="2"/>
  <c r="FA314" i="2"/>
  <c r="EY314" i="2"/>
  <c r="EX314" i="2"/>
  <c r="EW314" i="2"/>
  <c r="EU314" i="2"/>
  <c r="ET314" i="2"/>
  <c r="EQ314" i="2"/>
  <c r="DP314" i="2"/>
  <c r="BT314" i="2"/>
  <c r="BL314" i="2"/>
  <c r="AH314" i="2"/>
  <c r="AE314" i="2"/>
  <c r="W314" i="2"/>
  <c r="U314" i="2"/>
  <c r="V314" i="2" s="1"/>
  <c r="S314" i="2"/>
  <c r="N314" i="2"/>
  <c r="M314" i="2"/>
  <c r="FA313" i="2"/>
  <c r="EY313" i="2"/>
  <c r="EX313" i="2"/>
  <c r="EW313" i="2"/>
  <c r="EU313" i="2"/>
  <c r="ET313" i="2"/>
  <c r="EQ313" i="2"/>
  <c r="DP313" i="2"/>
  <c r="BT313" i="2"/>
  <c r="BL313" i="2"/>
  <c r="AH313" i="2"/>
  <c r="AE313" i="2"/>
  <c r="W313" i="2"/>
  <c r="U313" i="2"/>
  <c r="V313" i="2" s="1"/>
  <c r="S313" i="2"/>
  <c r="N313" i="2"/>
  <c r="M313" i="2"/>
  <c r="FA312" i="2"/>
  <c r="EY312" i="2"/>
  <c r="EX312" i="2"/>
  <c r="EW312" i="2"/>
  <c r="EU312" i="2"/>
  <c r="ET312" i="2"/>
  <c r="EQ312" i="2"/>
  <c r="DP312" i="2"/>
  <c r="BT312" i="2"/>
  <c r="BL312" i="2"/>
  <c r="AH312" i="2"/>
  <c r="AE312" i="2"/>
  <c r="W312" i="2"/>
  <c r="S312" i="2"/>
  <c r="N312" i="2"/>
  <c r="M312" i="2"/>
  <c r="FA311" i="2"/>
  <c r="EY311" i="2"/>
  <c r="EX311" i="2"/>
  <c r="EW311" i="2"/>
  <c r="EU311" i="2"/>
  <c r="ET311" i="2"/>
  <c r="EQ311" i="2"/>
  <c r="DP311" i="2"/>
  <c r="BT311" i="2"/>
  <c r="BL311" i="2"/>
  <c r="AH311" i="2"/>
  <c r="AE311" i="2"/>
  <c r="W311" i="2"/>
  <c r="U311" i="2"/>
  <c r="V311" i="2" s="1"/>
  <c r="S311" i="2"/>
  <c r="N311" i="2"/>
  <c r="M311" i="2"/>
  <c r="FA310" i="2"/>
  <c r="EY310" i="2"/>
  <c r="EX310" i="2"/>
  <c r="EW310" i="2"/>
  <c r="EU310" i="2"/>
  <c r="ET310" i="2"/>
  <c r="EQ310" i="2"/>
  <c r="DP310" i="2"/>
  <c r="BT310" i="2"/>
  <c r="BL310" i="2"/>
  <c r="AH310" i="2"/>
  <c r="AE310" i="2"/>
  <c r="W310" i="2"/>
  <c r="U310" i="2"/>
  <c r="V310" i="2" s="1"/>
  <c r="S310" i="2"/>
  <c r="N310" i="2"/>
  <c r="M310" i="2"/>
  <c r="FA309" i="2"/>
  <c r="EY309" i="2"/>
  <c r="EX309" i="2"/>
  <c r="EW309" i="2"/>
  <c r="EU309" i="2"/>
  <c r="ET309" i="2"/>
  <c r="EQ309" i="2"/>
  <c r="DP309" i="2"/>
  <c r="BT309" i="2"/>
  <c r="BL309" i="2"/>
  <c r="AH309" i="2"/>
  <c r="AE309" i="2"/>
  <c r="W309" i="2"/>
  <c r="U309" i="2"/>
  <c r="V309" i="2" s="1"/>
  <c r="S309" i="2"/>
  <c r="N309" i="2"/>
  <c r="M309" i="2"/>
  <c r="FA307" i="2"/>
  <c r="EY307" i="2"/>
  <c r="EX307" i="2"/>
  <c r="EW307" i="2"/>
  <c r="EU307" i="2"/>
  <c r="ET307" i="2"/>
  <c r="EQ307" i="2"/>
  <c r="DP307" i="2"/>
  <c r="BT307" i="2"/>
  <c r="BL307" i="2"/>
  <c r="AH307" i="2"/>
  <c r="AE307" i="2"/>
  <c r="W307" i="2"/>
  <c r="U307" i="2"/>
  <c r="V307" i="2" s="1"/>
  <c r="S307" i="2"/>
  <c r="N307" i="2"/>
  <c r="M307" i="2"/>
  <c r="FA306" i="2"/>
  <c r="EY306" i="2"/>
  <c r="EX306" i="2"/>
  <c r="EW306" i="2"/>
  <c r="EU306" i="2"/>
  <c r="ET306" i="2"/>
  <c r="EQ306" i="2"/>
  <c r="DP306" i="2"/>
  <c r="BT306" i="2"/>
  <c r="BL306" i="2"/>
  <c r="AH306" i="2"/>
  <c r="AE306" i="2"/>
  <c r="W306" i="2"/>
  <c r="U306" i="2"/>
  <c r="V306" i="2" s="1"/>
  <c r="S306" i="2"/>
  <c r="N306" i="2"/>
  <c r="M306" i="2"/>
  <c r="FA304" i="2"/>
  <c r="EY304" i="2"/>
  <c r="EX304" i="2"/>
  <c r="EW304" i="2"/>
  <c r="EU304" i="2"/>
  <c r="ET304" i="2"/>
  <c r="EQ304" i="2"/>
  <c r="DP304" i="2"/>
  <c r="BT304" i="2"/>
  <c r="BL304" i="2"/>
  <c r="AH304" i="2"/>
  <c r="AE304" i="2"/>
  <c r="W304" i="2"/>
  <c r="U304" i="2"/>
  <c r="V304" i="2" s="1"/>
  <c r="S304" i="2"/>
  <c r="N304" i="2"/>
  <c r="M304" i="2"/>
  <c r="FA303" i="2"/>
  <c r="EY303" i="2"/>
  <c r="EX303" i="2"/>
  <c r="EW303" i="2"/>
  <c r="EU303" i="2"/>
  <c r="ET303" i="2"/>
  <c r="EQ303" i="2"/>
  <c r="DP303" i="2"/>
  <c r="BT303" i="2"/>
  <c r="BL303" i="2"/>
  <c r="AH303" i="2"/>
  <c r="AE303" i="2"/>
  <c r="W303" i="2"/>
  <c r="U303" i="2"/>
  <c r="V303" i="2" s="1"/>
  <c r="S303" i="2"/>
  <c r="N303" i="2"/>
  <c r="M303" i="2"/>
  <c r="FA301" i="2"/>
  <c r="EY301" i="2"/>
  <c r="EX301" i="2"/>
  <c r="EW301" i="2"/>
  <c r="EU301" i="2"/>
  <c r="AR301" i="2" s="1"/>
  <c r="ET301" i="2"/>
  <c r="EQ301" i="2"/>
  <c r="DP301" i="2"/>
  <c r="BT301" i="2"/>
  <c r="BL301" i="2"/>
  <c r="AH301" i="2"/>
  <c r="AE301" i="2"/>
  <c r="W301" i="2"/>
  <c r="U301" i="2"/>
  <c r="V301" i="2" s="1"/>
  <c r="S301" i="2"/>
  <c r="N301" i="2"/>
  <c r="M301" i="2"/>
  <c r="FA300" i="2"/>
  <c r="EY300" i="2"/>
  <c r="EX300" i="2"/>
  <c r="EW300" i="2"/>
  <c r="EU300" i="2"/>
  <c r="ET300" i="2"/>
  <c r="EQ300" i="2"/>
  <c r="DP300" i="2"/>
  <c r="BT300" i="2"/>
  <c r="BL300" i="2"/>
  <c r="AH300" i="2"/>
  <c r="AE300" i="2"/>
  <c r="W300" i="2"/>
  <c r="U300" i="2"/>
  <c r="V300" i="2" s="1"/>
  <c r="S300" i="2"/>
  <c r="N300" i="2"/>
  <c r="M300" i="2"/>
  <c r="FA299" i="2"/>
  <c r="EY299" i="2"/>
  <c r="EX299" i="2"/>
  <c r="EW299" i="2"/>
  <c r="EU299" i="2"/>
  <c r="ET299" i="2"/>
  <c r="EQ299" i="2"/>
  <c r="DP299" i="2"/>
  <c r="BT299" i="2"/>
  <c r="BL299" i="2"/>
  <c r="AH299" i="2"/>
  <c r="AE299" i="2"/>
  <c r="W299" i="2"/>
  <c r="U299" i="2"/>
  <c r="V299" i="2" s="1"/>
  <c r="S299" i="2"/>
  <c r="N299" i="2"/>
  <c r="M299" i="2"/>
  <c r="FA298" i="2"/>
  <c r="EY298" i="2"/>
  <c r="EX298" i="2"/>
  <c r="EW298" i="2"/>
  <c r="EU298" i="2"/>
  <c r="ET298" i="2"/>
  <c r="EQ298" i="2"/>
  <c r="DP298" i="2"/>
  <c r="BT298" i="2"/>
  <c r="BL298" i="2"/>
  <c r="AH298" i="2"/>
  <c r="AE298" i="2"/>
  <c r="W298" i="2"/>
  <c r="U298" i="2"/>
  <c r="V298" i="2" s="1"/>
  <c r="S298" i="2"/>
  <c r="N298" i="2"/>
  <c r="M298" i="2"/>
  <c r="FA296" i="2"/>
  <c r="EY296" i="2"/>
  <c r="EX296" i="2"/>
  <c r="EW296" i="2"/>
  <c r="EU296" i="2"/>
  <c r="ET296" i="2"/>
  <c r="EQ296" i="2"/>
  <c r="DP296" i="2"/>
  <c r="BT296" i="2"/>
  <c r="BL296" i="2"/>
  <c r="AH296" i="2"/>
  <c r="AE296" i="2"/>
  <c r="W296" i="2"/>
  <c r="U296" i="2"/>
  <c r="V296" i="2" s="1"/>
  <c r="S296" i="2"/>
  <c r="N296" i="2"/>
  <c r="M296" i="2"/>
  <c r="FA295" i="2"/>
  <c r="EY295" i="2"/>
  <c r="EX295" i="2"/>
  <c r="EW295" i="2"/>
  <c r="EU295" i="2"/>
  <c r="ET295" i="2"/>
  <c r="EQ295" i="2"/>
  <c r="DP295" i="2"/>
  <c r="BT295" i="2"/>
  <c r="BL295" i="2"/>
  <c r="AH295" i="2"/>
  <c r="AE295" i="2"/>
  <c r="W295" i="2"/>
  <c r="U295" i="2"/>
  <c r="V295" i="2" s="1"/>
  <c r="S295" i="2"/>
  <c r="N295" i="2"/>
  <c r="M295" i="2"/>
  <c r="FA294" i="2"/>
  <c r="EY294" i="2"/>
  <c r="EX294" i="2"/>
  <c r="EW294" i="2"/>
  <c r="EU294" i="2"/>
  <c r="ET294" i="2"/>
  <c r="EQ294" i="2"/>
  <c r="DP294" i="2"/>
  <c r="BT294" i="2"/>
  <c r="BL294" i="2"/>
  <c r="AH294" i="2"/>
  <c r="AE294" i="2"/>
  <c r="W294" i="2"/>
  <c r="U294" i="2"/>
  <c r="V294" i="2" s="1"/>
  <c r="S294" i="2"/>
  <c r="N294" i="2"/>
  <c r="M294" i="2"/>
  <c r="FA293" i="2"/>
  <c r="EY293" i="2"/>
  <c r="EX293" i="2"/>
  <c r="EW293" i="2"/>
  <c r="EU293" i="2"/>
  <c r="ET293" i="2"/>
  <c r="EQ293" i="2"/>
  <c r="DP293" i="2"/>
  <c r="BT293" i="2"/>
  <c r="BL293" i="2"/>
  <c r="AH293" i="2"/>
  <c r="AE293" i="2"/>
  <c r="W293" i="2"/>
  <c r="U293" i="2"/>
  <c r="V293" i="2" s="1"/>
  <c r="S293" i="2"/>
  <c r="N293" i="2"/>
  <c r="M293" i="2"/>
  <c r="FA292" i="2"/>
  <c r="EY292" i="2"/>
  <c r="EX292" i="2"/>
  <c r="EW292" i="2"/>
  <c r="EU292" i="2"/>
  <c r="ET292" i="2"/>
  <c r="EQ292" i="2"/>
  <c r="DP292" i="2"/>
  <c r="BT292" i="2"/>
  <c r="BL292" i="2"/>
  <c r="AH292" i="2"/>
  <c r="AE292" i="2"/>
  <c r="W292" i="2"/>
  <c r="U292" i="2"/>
  <c r="V292" i="2" s="1"/>
  <c r="S292" i="2"/>
  <c r="N292" i="2"/>
  <c r="M292" i="2"/>
  <c r="FA291" i="2"/>
  <c r="EY291" i="2"/>
  <c r="EX291" i="2"/>
  <c r="EW291" i="2"/>
  <c r="EU291" i="2"/>
  <c r="ET291" i="2"/>
  <c r="EQ291" i="2"/>
  <c r="DP291" i="2"/>
  <c r="BT291" i="2"/>
  <c r="BL291" i="2"/>
  <c r="AH291" i="2"/>
  <c r="W291" i="2"/>
  <c r="U291" i="2"/>
  <c r="V291" i="2" s="1"/>
  <c r="S291" i="2"/>
  <c r="N291" i="2"/>
  <c r="M291" i="2"/>
  <c r="FA289" i="2"/>
  <c r="EY289" i="2"/>
  <c r="EX289" i="2"/>
  <c r="EW289" i="2"/>
  <c r="EU289" i="2"/>
  <c r="ET289" i="2"/>
  <c r="EQ289" i="2"/>
  <c r="DP289" i="2"/>
  <c r="BT289" i="2"/>
  <c r="BL289" i="2"/>
  <c r="AH289" i="2"/>
  <c r="U289" i="2"/>
  <c r="V289" i="2" s="1"/>
  <c r="S289" i="2"/>
  <c r="N289" i="2"/>
  <c r="FA287" i="2"/>
  <c r="EY287" i="2"/>
  <c r="EX287" i="2"/>
  <c r="EW287" i="2"/>
  <c r="EU287" i="2"/>
  <c r="ET287" i="2"/>
  <c r="EQ287" i="2"/>
  <c r="DP287" i="2"/>
  <c r="BT287" i="2"/>
  <c r="BL287" i="2"/>
  <c r="AH287" i="2"/>
  <c r="AE287" i="2"/>
  <c r="W287" i="2"/>
  <c r="S287" i="2"/>
  <c r="N287" i="2"/>
  <c r="M287" i="2"/>
  <c r="FA285" i="2"/>
  <c r="EY285" i="2"/>
  <c r="EX285" i="2"/>
  <c r="EW285" i="2"/>
  <c r="EU285" i="2"/>
  <c r="AR285" i="2" s="1"/>
  <c r="ET285" i="2"/>
  <c r="EQ285" i="2"/>
  <c r="DP285" i="2"/>
  <c r="BT285" i="2"/>
  <c r="BL285" i="2"/>
  <c r="AH285" i="2"/>
  <c r="AE285" i="2"/>
  <c r="W285" i="2"/>
  <c r="U285" i="2"/>
  <c r="V285" i="2" s="1"/>
  <c r="S285" i="2"/>
  <c r="N285" i="2"/>
  <c r="M285" i="2"/>
  <c r="FA284" i="2"/>
  <c r="EY284" i="2"/>
  <c r="EX284" i="2"/>
  <c r="EW284" i="2"/>
  <c r="EU284" i="2"/>
  <c r="ET284" i="2"/>
  <c r="EQ284" i="2"/>
  <c r="DP284" i="2"/>
  <c r="BT284" i="2"/>
  <c r="BL284" i="2"/>
  <c r="AH284" i="2"/>
  <c r="AE284" i="2"/>
  <c r="W284" i="2"/>
  <c r="U284" i="2"/>
  <c r="V284" i="2" s="1"/>
  <c r="S284" i="2"/>
  <c r="N284" i="2"/>
  <c r="M284" i="2"/>
  <c r="FA283" i="2"/>
  <c r="EY283" i="2"/>
  <c r="EX283" i="2"/>
  <c r="EW283" i="2"/>
  <c r="EU283" i="2"/>
  <c r="ET283" i="2"/>
  <c r="EQ283" i="2"/>
  <c r="DP283" i="2"/>
  <c r="BT283" i="2"/>
  <c r="BL283" i="2"/>
  <c r="AH283" i="2"/>
  <c r="AE283" i="2"/>
  <c r="W283" i="2"/>
  <c r="U283" i="2"/>
  <c r="V283" i="2" s="1"/>
  <c r="S283" i="2"/>
  <c r="N283" i="2"/>
  <c r="M283" i="2"/>
  <c r="FA282" i="2"/>
  <c r="EY282" i="2"/>
  <c r="EX282" i="2"/>
  <c r="EW282" i="2"/>
  <c r="EU282" i="2"/>
  <c r="ET282" i="2"/>
  <c r="EQ282" i="2"/>
  <c r="DP282" i="2"/>
  <c r="BT282" i="2"/>
  <c r="BL282" i="2"/>
  <c r="AH282" i="2"/>
  <c r="AE282" i="2"/>
  <c r="W282" i="2"/>
  <c r="U282" i="2"/>
  <c r="V282" i="2" s="1"/>
  <c r="S282" i="2"/>
  <c r="N282" i="2"/>
  <c r="M282" i="2"/>
  <c r="FA280" i="2"/>
  <c r="EY280" i="2"/>
  <c r="EX280" i="2"/>
  <c r="EW280" i="2"/>
  <c r="EU280" i="2"/>
  <c r="ET280" i="2"/>
  <c r="EQ280" i="2"/>
  <c r="DP280" i="2"/>
  <c r="BT280" i="2"/>
  <c r="BL280" i="2"/>
  <c r="AH280" i="2"/>
  <c r="AE280" i="2"/>
  <c r="W280" i="2"/>
  <c r="U280" i="2"/>
  <c r="V280" i="2" s="1"/>
  <c r="S280" i="2"/>
  <c r="N280" i="2"/>
  <c r="M280" i="2"/>
  <c r="FA279" i="2"/>
  <c r="EY279" i="2"/>
  <c r="EX279" i="2"/>
  <c r="EW279" i="2"/>
  <c r="EU279" i="2"/>
  <c r="ET279" i="2"/>
  <c r="EQ279" i="2"/>
  <c r="DP279" i="2"/>
  <c r="BT279" i="2"/>
  <c r="BL279" i="2"/>
  <c r="AH279" i="2"/>
  <c r="AE279" i="2"/>
  <c r="W279" i="2"/>
  <c r="U279" i="2"/>
  <c r="V279" i="2" s="1"/>
  <c r="S279" i="2"/>
  <c r="N279" i="2"/>
  <c r="M279" i="2"/>
  <c r="FA277" i="2"/>
  <c r="EY277" i="2"/>
  <c r="EX277" i="2"/>
  <c r="EW277" i="2"/>
  <c r="EU277" i="2"/>
  <c r="ET277" i="2"/>
  <c r="EQ277" i="2"/>
  <c r="DP277" i="2"/>
  <c r="BT277" i="2"/>
  <c r="BL277" i="2"/>
  <c r="AH277" i="2"/>
  <c r="AE277" i="2"/>
  <c r="W277" i="2"/>
  <c r="U277" i="2"/>
  <c r="V277" i="2" s="1"/>
  <c r="S277" i="2"/>
  <c r="N277" i="2"/>
  <c r="M277" i="2"/>
  <c r="FA276" i="2"/>
  <c r="EY276" i="2"/>
  <c r="EX276" i="2"/>
  <c r="EW276" i="2"/>
  <c r="EU276" i="2"/>
  <c r="ET276" i="2"/>
  <c r="EQ276" i="2"/>
  <c r="DP276" i="2"/>
  <c r="BT276" i="2"/>
  <c r="BL276" i="2"/>
  <c r="AH276" i="2"/>
  <c r="AE276" i="2"/>
  <c r="W276" i="2"/>
  <c r="U276" i="2"/>
  <c r="V276" i="2" s="1"/>
  <c r="S276" i="2"/>
  <c r="N276" i="2"/>
  <c r="M276" i="2"/>
  <c r="FA275" i="2"/>
  <c r="EY275" i="2"/>
  <c r="EX275" i="2"/>
  <c r="EW275" i="2"/>
  <c r="EU275" i="2"/>
  <c r="ET275" i="2"/>
  <c r="EQ275" i="2"/>
  <c r="DP275" i="2"/>
  <c r="BT275" i="2"/>
  <c r="BL275" i="2"/>
  <c r="AH275" i="2"/>
  <c r="AE275" i="2"/>
  <c r="W275" i="2"/>
  <c r="U275" i="2"/>
  <c r="V275" i="2" s="1"/>
  <c r="S275" i="2"/>
  <c r="N275" i="2"/>
  <c r="M275" i="2"/>
  <c r="FA274" i="2"/>
  <c r="EY274" i="2"/>
  <c r="EX274" i="2"/>
  <c r="EW274" i="2"/>
  <c r="EU274" i="2"/>
  <c r="ET274" i="2"/>
  <c r="EQ274" i="2"/>
  <c r="DP274" i="2"/>
  <c r="BT274" i="2"/>
  <c r="BL274" i="2"/>
  <c r="AH274" i="2"/>
  <c r="AE274" i="2"/>
  <c r="W274" i="2"/>
  <c r="S274" i="2"/>
  <c r="N274" i="2"/>
  <c r="M274" i="2"/>
  <c r="FA273" i="2"/>
  <c r="EY273" i="2"/>
  <c r="EX273" i="2"/>
  <c r="EW273" i="2"/>
  <c r="EU273" i="2"/>
  <c r="ET273" i="2"/>
  <c r="EQ273" i="2"/>
  <c r="DP273" i="2"/>
  <c r="BT273" i="2"/>
  <c r="BL273" i="2"/>
  <c r="AH273" i="2"/>
  <c r="AE273" i="2"/>
  <c r="W273" i="2"/>
  <c r="U273" i="2"/>
  <c r="V273" i="2" s="1"/>
  <c r="S273" i="2"/>
  <c r="N273" i="2"/>
  <c r="M273" i="2"/>
  <c r="FA271" i="2"/>
  <c r="EY271" i="2"/>
  <c r="EX271" i="2"/>
  <c r="EW271" i="2"/>
  <c r="EU271" i="2"/>
  <c r="ET271" i="2"/>
  <c r="EQ271" i="2"/>
  <c r="DP271" i="2"/>
  <c r="BT271" i="2"/>
  <c r="BL271" i="2"/>
  <c r="AH271" i="2"/>
  <c r="AE271" i="2"/>
  <c r="W271" i="2"/>
  <c r="U271" i="2"/>
  <c r="V271" i="2" s="1"/>
  <c r="S271" i="2"/>
  <c r="N271" i="2"/>
  <c r="M271" i="2"/>
  <c r="FA270" i="2"/>
  <c r="EY270" i="2"/>
  <c r="EX270" i="2"/>
  <c r="EW270" i="2"/>
  <c r="EU270" i="2"/>
  <c r="ET270" i="2"/>
  <c r="EQ270" i="2"/>
  <c r="DP270" i="2"/>
  <c r="BT270" i="2"/>
  <c r="BL270" i="2"/>
  <c r="AH270" i="2"/>
  <c r="AE270" i="2"/>
  <c r="W270" i="2"/>
  <c r="U270" i="2"/>
  <c r="V270" i="2" s="1"/>
  <c r="S270" i="2"/>
  <c r="N270" i="2"/>
  <c r="M270" i="2"/>
  <c r="FA269" i="2"/>
  <c r="EY269" i="2"/>
  <c r="EX269" i="2"/>
  <c r="EW269" i="2"/>
  <c r="EU269" i="2"/>
  <c r="ET269" i="2"/>
  <c r="EQ269" i="2"/>
  <c r="DP269" i="2"/>
  <c r="BT269" i="2"/>
  <c r="BL269" i="2"/>
  <c r="AH269" i="2"/>
  <c r="AE269" i="2"/>
  <c r="W269" i="2"/>
  <c r="U269" i="2"/>
  <c r="V269" i="2" s="1"/>
  <c r="S269" i="2"/>
  <c r="N269" i="2"/>
  <c r="M269" i="2"/>
  <c r="FA268" i="2"/>
  <c r="EY268" i="2"/>
  <c r="EX268" i="2"/>
  <c r="EW268" i="2"/>
  <c r="EU268" i="2"/>
  <c r="ET268" i="2"/>
  <c r="EQ268" i="2"/>
  <c r="DP268" i="2"/>
  <c r="BT268" i="2"/>
  <c r="BL268" i="2"/>
  <c r="AH268" i="2"/>
  <c r="AE268" i="2"/>
  <c r="W268" i="2"/>
  <c r="U268" i="2"/>
  <c r="V268" i="2" s="1"/>
  <c r="S268" i="2"/>
  <c r="N268" i="2"/>
  <c r="M268" i="2"/>
  <c r="FA267" i="2"/>
  <c r="EY267" i="2"/>
  <c r="EX267" i="2"/>
  <c r="EW267" i="2"/>
  <c r="EU267" i="2"/>
  <c r="ET267" i="2"/>
  <c r="EQ267" i="2"/>
  <c r="DP267" i="2"/>
  <c r="BT267" i="2"/>
  <c r="BL267" i="2"/>
  <c r="AH267" i="2"/>
  <c r="AE267" i="2"/>
  <c r="W267" i="2"/>
  <c r="U267" i="2"/>
  <c r="V267" i="2" s="1"/>
  <c r="S267" i="2"/>
  <c r="N267" i="2"/>
  <c r="M267" i="2"/>
  <c r="FA266" i="2"/>
  <c r="EY266" i="2"/>
  <c r="EX266" i="2"/>
  <c r="EW266" i="2"/>
  <c r="EU266" i="2"/>
  <c r="ET266" i="2"/>
  <c r="EQ266" i="2"/>
  <c r="DP266" i="2"/>
  <c r="BT266" i="2"/>
  <c r="BL266" i="2"/>
  <c r="AH266" i="2"/>
  <c r="AE266" i="2"/>
  <c r="W266" i="2"/>
  <c r="U266" i="2"/>
  <c r="V266" i="2" s="1"/>
  <c r="S266" i="2"/>
  <c r="N266" i="2"/>
  <c r="M266" i="2"/>
  <c r="FA264" i="2"/>
  <c r="EY264" i="2"/>
  <c r="EX264" i="2"/>
  <c r="EW264" i="2"/>
  <c r="EU264" i="2"/>
  <c r="AR264" i="2" s="1"/>
  <c r="ET264" i="2"/>
  <c r="EQ264" i="2"/>
  <c r="DP264" i="2"/>
  <c r="BT264" i="2"/>
  <c r="BL264" i="2"/>
  <c r="AH264" i="2"/>
  <c r="AE264" i="2"/>
  <c r="W264" i="2"/>
  <c r="U264" i="2"/>
  <c r="V264" i="2" s="1"/>
  <c r="S264" i="2"/>
  <c r="N264" i="2"/>
  <c r="M264" i="2"/>
  <c r="FA263" i="2"/>
  <c r="EY263" i="2"/>
  <c r="EX263" i="2"/>
  <c r="EW263" i="2"/>
  <c r="EU263" i="2"/>
  <c r="ET263" i="2"/>
  <c r="EQ263" i="2"/>
  <c r="DP263" i="2"/>
  <c r="BT263" i="2"/>
  <c r="BL263" i="2"/>
  <c r="AH263" i="2"/>
  <c r="AE263" i="2"/>
  <c r="W263" i="2"/>
  <c r="U263" i="2"/>
  <c r="V263" i="2" s="1"/>
  <c r="S263" i="2"/>
  <c r="N263" i="2"/>
  <c r="M263" i="2"/>
  <c r="FA262" i="2"/>
  <c r="EY262" i="2"/>
  <c r="EX262" i="2"/>
  <c r="EW262" i="2"/>
  <c r="EU262" i="2"/>
  <c r="ET262" i="2"/>
  <c r="EQ262" i="2"/>
  <c r="DP262" i="2"/>
  <c r="BT262" i="2"/>
  <c r="BL262" i="2"/>
  <c r="AH262" i="2"/>
  <c r="AE262" i="2"/>
  <c r="W262" i="2"/>
  <c r="U262" i="2"/>
  <c r="V262" i="2" s="1"/>
  <c r="S262" i="2"/>
  <c r="N262" i="2"/>
  <c r="M262" i="2"/>
  <c r="FA261" i="2"/>
  <c r="EY261" i="2"/>
  <c r="EX261" i="2"/>
  <c r="EW261" i="2"/>
  <c r="EU261" i="2"/>
  <c r="ET261" i="2"/>
  <c r="EQ261" i="2"/>
  <c r="ER261" i="2" s="1"/>
  <c r="DP261" i="2"/>
  <c r="BT261" i="2"/>
  <c r="BL261" i="2"/>
  <c r="AH261" i="2"/>
  <c r="AI261" i="2" s="1"/>
  <c r="AE261" i="2"/>
  <c r="W261" i="2"/>
  <c r="U261" i="2"/>
  <c r="V261" i="2" s="1"/>
  <c r="S261" i="2"/>
  <c r="N261" i="2"/>
  <c r="M261" i="2"/>
  <c r="FA260" i="2"/>
  <c r="EY260" i="2"/>
  <c r="EX260" i="2"/>
  <c r="EW260" i="2"/>
  <c r="EU260" i="2"/>
  <c r="ET260" i="2"/>
  <c r="EQ260" i="2"/>
  <c r="DP260" i="2"/>
  <c r="BT260" i="2"/>
  <c r="BL260" i="2"/>
  <c r="AH260" i="2"/>
  <c r="AE260" i="2"/>
  <c r="W260" i="2"/>
  <c r="U260" i="2"/>
  <c r="V260" i="2" s="1"/>
  <c r="S260" i="2"/>
  <c r="N260" i="2"/>
  <c r="M260" i="2"/>
  <c r="FA259" i="2"/>
  <c r="EY259" i="2"/>
  <c r="EX259" i="2"/>
  <c r="EW259" i="2"/>
  <c r="EU259" i="2"/>
  <c r="ET259" i="2"/>
  <c r="EQ259" i="2"/>
  <c r="DP259" i="2"/>
  <c r="BT259" i="2"/>
  <c r="BL259" i="2"/>
  <c r="AH259" i="2"/>
  <c r="AE259" i="2"/>
  <c r="W259" i="2"/>
  <c r="S259" i="2"/>
  <c r="N259" i="2"/>
  <c r="M259" i="2"/>
  <c r="FA257" i="2"/>
  <c r="EY257" i="2"/>
  <c r="EX257" i="2"/>
  <c r="EW257" i="2"/>
  <c r="EU257" i="2"/>
  <c r="ET257" i="2"/>
  <c r="EQ257" i="2"/>
  <c r="DP257" i="2"/>
  <c r="BT257" i="2"/>
  <c r="BL257" i="2"/>
  <c r="AH257" i="2"/>
  <c r="AE257" i="2"/>
  <c r="W257" i="2"/>
  <c r="U257" i="2"/>
  <c r="V257" i="2" s="1"/>
  <c r="S257" i="2"/>
  <c r="N257" i="2"/>
  <c r="M257" i="2"/>
  <c r="FA256" i="2"/>
  <c r="EY256" i="2"/>
  <c r="EX256" i="2"/>
  <c r="EW256" i="2"/>
  <c r="EU256" i="2"/>
  <c r="ET256" i="2"/>
  <c r="EQ256" i="2"/>
  <c r="BT256" i="2"/>
  <c r="BL256" i="2"/>
  <c r="AH256" i="2"/>
  <c r="AE256" i="2"/>
  <c r="W256" i="2"/>
  <c r="U256" i="2"/>
  <c r="V256" i="2" s="1"/>
  <c r="S256" i="2"/>
  <c r="N256" i="2"/>
  <c r="M256" i="2"/>
  <c r="FA255" i="2"/>
  <c r="EY255" i="2"/>
  <c r="EX255" i="2"/>
  <c r="EW255" i="2"/>
  <c r="EU255" i="2"/>
  <c r="ET255" i="2"/>
  <c r="EQ255" i="2"/>
  <c r="DP255" i="2"/>
  <c r="BT255" i="2"/>
  <c r="BL255" i="2"/>
  <c r="AH255" i="2"/>
  <c r="AE255" i="2"/>
  <c r="W255" i="2"/>
  <c r="U255" i="2"/>
  <c r="V255" i="2" s="1"/>
  <c r="S255" i="2"/>
  <c r="N255" i="2"/>
  <c r="M255" i="2"/>
  <c r="FA254" i="2"/>
  <c r="EY254" i="2"/>
  <c r="EX254" i="2"/>
  <c r="EW254" i="2"/>
  <c r="EU254" i="2"/>
  <c r="ET254" i="2"/>
  <c r="EQ254" i="2"/>
  <c r="DP254" i="2"/>
  <c r="BT254" i="2"/>
  <c r="BL254" i="2"/>
  <c r="AH254" i="2"/>
  <c r="AE254" i="2"/>
  <c r="W254" i="2"/>
  <c r="U254" i="2"/>
  <c r="V254" i="2" s="1"/>
  <c r="S254" i="2"/>
  <c r="N254" i="2"/>
  <c r="M254" i="2"/>
  <c r="FA253" i="2"/>
  <c r="EY253" i="2"/>
  <c r="EX253" i="2"/>
  <c r="EW253" i="2"/>
  <c r="EU253" i="2"/>
  <c r="AR253" i="2" s="1"/>
  <c r="ET253" i="2"/>
  <c r="EQ253" i="2"/>
  <c r="DP253" i="2"/>
  <c r="BT253" i="2"/>
  <c r="BL253" i="2"/>
  <c r="AH253" i="2"/>
  <c r="AE253" i="2"/>
  <c r="W253" i="2"/>
  <c r="U253" i="2"/>
  <c r="V253" i="2" s="1"/>
  <c r="S253" i="2"/>
  <c r="N253" i="2"/>
  <c r="M253" i="2"/>
  <c r="FA252" i="2"/>
  <c r="EY252" i="2"/>
  <c r="EX252" i="2"/>
  <c r="EW252" i="2"/>
  <c r="EU252" i="2"/>
  <c r="ET252" i="2"/>
  <c r="EQ252" i="2"/>
  <c r="DP252" i="2"/>
  <c r="BT252" i="2"/>
  <c r="BL252" i="2"/>
  <c r="AH252" i="2"/>
  <c r="AE252" i="2"/>
  <c r="W252" i="2"/>
  <c r="U252" i="2"/>
  <c r="V252" i="2" s="1"/>
  <c r="S252" i="2"/>
  <c r="N252" i="2"/>
  <c r="M252" i="2"/>
  <c r="FA250" i="2"/>
  <c r="EY250" i="2"/>
  <c r="EX250" i="2"/>
  <c r="EW250" i="2"/>
  <c r="EU250" i="2"/>
  <c r="ET250" i="2"/>
  <c r="EQ250" i="2"/>
  <c r="DP250" i="2"/>
  <c r="BT250" i="2"/>
  <c r="BL250" i="2"/>
  <c r="AH250" i="2"/>
  <c r="AE250" i="2"/>
  <c r="W250" i="2"/>
  <c r="U250" i="2"/>
  <c r="V250" i="2" s="1"/>
  <c r="S250" i="2"/>
  <c r="N250" i="2"/>
  <c r="M250" i="2"/>
  <c r="FA249" i="2"/>
  <c r="EY249" i="2"/>
  <c r="EX249" i="2"/>
  <c r="EW249" i="2"/>
  <c r="EU249" i="2"/>
  <c r="ET249" i="2"/>
  <c r="EQ249" i="2"/>
  <c r="DP249" i="2"/>
  <c r="BT249" i="2"/>
  <c r="BL249" i="2"/>
  <c r="AH249" i="2"/>
  <c r="AE249" i="2"/>
  <c r="W249" i="2"/>
  <c r="U249" i="2"/>
  <c r="V249" i="2" s="1"/>
  <c r="S249" i="2"/>
  <c r="N249" i="2"/>
  <c r="M249" i="2"/>
  <c r="FA248" i="2"/>
  <c r="EY248" i="2"/>
  <c r="EX248" i="2"/>
  <c r="EW248" i="2"/>
  <c r="EU248" i="2"/>
  <c r="ET248" i="2"/>
  <c r="ER248" i="2"/>
  <c r="DP248" i="2"/>
  <c r="BT248" i="2"/>
  <c r="BL248" i="2"/>
  <c r="AI248" i="2"/>
  <c r="W248" i="2"/>
  <c r="U248" i="2"/>
  <c r="V248" i="2" s="1"/>
  <c r="S248" i="2"/>
  <c r="N248" i="2"/>
  <c r="M248" i="2"/>
  <c r="FA247" i="2"/>
  <c r="EY247" i="2"/>
  <c r="EX247" i="2"/>
  <c r="EW247" i="2"/>
  <c r="EU247" i="2"/>
  <c r="ET247" i="2"/>
  <c r="DP247" i="2"/>
  <c r="BT247" i="2"/>
  <c r="BL247" i="2"/>
  <c r="W247" i="2"/>
  <c r="U247" i="2"/>
  <c r="V247" i="2" s="1"/>
  <c r="S247" i="2"/>
  <c r="N247" i="2"/>
  <c r="M247" i="2"/>
  <c r="FA246" i="2"/>
  <c r="EY246" i="2"/>
  <c r="EX246" i="2"/>
  <c r="EW246" i="2"/>
  <c r="EU246" i="2"/>
  <c r="ET246" i="2"/>
  <c r="ER246" i="2"/>
  <c r="DP246" i="2"/>
  <c r="BT246" i="2"/>
  <c r="BL246" i="2"/>
  <c r="AI246" i="2"/>
  <c r="W246" i="2"/>
  <c r="U246" i="2"/>
  <c r="V246" i="2" s="1"/>
  <c r="S246" i="2"/>
  <c r="N246" i="2"/>
  <c r="M246" i="2"/>
  <c r="FA245" i="2"/>
  <c r="EY245" i="2"/>
  <c r="EX245" i="2"/>
  <c r="EW245" i="2"/>
  <c r="EU245" i="2"/>
  <c r="ET245" i="2"/>
  <c r="ER245" i="2"/>
  <c r="DP245" i="2"/>
  <c r="BT245" i="2"/>
  <c r="BL245" i="2"/>
  <c r="AI245" i="2"/>
  <c r="W245" i="2"/>
  <c r="U245" i="2"/>
  <c r="V245" i="2" s="1"/>
  <c r="S245" i="2"/>
  <c r="N245" i="2"/>
  <c r="M245" i="2"/>
  <c r="FA244" i="2"/>
  <c r="EY244" i="2"/>
  <c r="EX244" i="2"/>
  <c r="EW244" i="2"/>
  <c r="EU244" i="2"/>
  <c r="ET244" i="2"/>
  <c r="EQ244" i="2"/>
  <c r="ER244" i="2" s="1"/>
  <c r="BT244" i="2"/>
  <c r="BL244" i="2"/>
  <c r="AH244" i="2"/>
  <c r="AI244" i="2" s="1"/>
  <c r="AE244" i="2"/>
  <c r="W244" i="2"/>
  <c r="U244" i="2"/>
  <c r="V244" i="2" s="1"/>
  <c r="S244" i="2"/>
  <c r="N244" i="2"/>
  <c r="M244" i="2"/>
  <c r="FA243" i="2"/>
  <c r="EY243" i="2"/>
  <c r="EX243" i="2"/>
  <c r="EW243" i="2"/>
  <c r="EU243" i="2"/>
  <c r="ET243" i="2"/>
  <c r="EQ243" i="2"/>
  <c r="ER243" i="2" s="1"/>
  <c r="BT243" i="2"/>
  <c r="BL243" i="2"/>
  <c r="AH243" i="2"/>
  <c r="AI243" i="2" s="1"/>
  <c r="AE243" i="2"/>
  <c r="W243" i="2"/>
  <c r="U243" i="2"/>
  <c r="V243" i="2" s="1"/>
  <c r="S243" i="2"/>
  <c r="N243" i="2"/>
  <c r="M243" i="2"/>
  <c r="FA242" i="2"/>
  <c r="EY242" i="2"/>
  <c r="EX242" i="2"/>
  <c r="EW242" i="2"/>
  <c r="EU242" i="2"/>
  <c r="ET242" i="2"/>
  <c r="EQ242" i="2"/>
  <c r="DP242" i="2"/>
  <c r="BT242" i="2"/>
  <c r="BL242" i="2"/>
  <c r="AH242" i="2"/>
  <c r="AE242" i="2"/>
  <c r="W242" i="2"/>
  <c r="U242" i="2"/>
  <c r="V242" i="2" s="1"/>
  <c r="S242" i="2"/>
  <c r="N242" i="2"/>
  <c r="M242" i="2"/>
  <c r="FA240" i="2"/>
  <c r="EY240" i="2"/>
  <c r="EX240" i="2"/>
  <c r="EW240" i="2"/>
  <c r="EU240" i="2"/>
  <c r="ET240" i="2"/>
  <c r="EQ240" i="2"/>
  <c r="ER240" i="2" s="1"/>
  <c r="DP240" i="2"/>
  <c r="BT240" i="2"/>
  <c r="BL240" i="2"/>
  <c r="AH240" i="2"/>
  <c r="AI240" i="2" s="1"/>
  <c r="AE240" i="2"/>
  <c r="W240" i="2"/>
  <c r="U240" i="2"/>
  <c r="V240" i="2" s="1"/>
  <c r="S240" i="2"/>
  <c r="N240" i="2"/>
  <c r="M240" i="2"/>
  <c r="FA239" i="2"/>
  <c r="EY239" i="2"/>
  <c r="EX239" i="2"/>
  <c r="EW239" i="2"/>
  <c r="EU239" i="2"/>
  <c r="ET239" i="2"/>
  <c r="EQ239" i="2"/>
  <c r="ER239" i="2" s="1"/>
  <c r="DP239" i="2"/>
  <c r="BT239" i="2"/>
  <c r="BL239" i="2"/>
  <c r="AH239" i="2"/>
  <c r="AI239" i="2" s="1"/>
  <c r="AE239" i="2"/>
  <c r="W239" i="2"/>
  <c r="U239" i="2"/>
  <c r="V239" i="2" s="1"/>
  <c r="S239" i="2"/>
  <c r="N239" i="2"/>
  <c r="M239" i="2"/>
  <c r="FA238" i="2"/>
  <c r="EY238" i="2"/>
  <c r="EX238" i="2"/>
  <c r="EW238" i="2"/>
  <c r="EU238" i="2"/>
  <c r="ET238" i="2"/>
  <c r="EQ238" i="2"/>
  <c r="ER238" i="2" s="1"/>
  <c r="DP238" i="2"/>
  <c r="BT238" i="2"/>
  <c r="BL238" i="2"/>
  <c r="AH238" i="2"/>
  <c r="AI238" i="2" s="1"/>
  <c r="AE238" i="2"/>
  <c r="W238" i="2"/>
  <c r="U238" i="2"/>
  <c r="V238" i="2" s="1"/>
  <c r="S238" i="2"/>
  <c r="N238" i="2"/>
  <c r="M238" i="2"/>
  <c r="FA237" i="2"/>
  <c r="EY237" i="2"/>
  <c r="EX237" i="2"/>
  <c r="EW237" i="2"/>
  <c r="EU237" i="2"/>
  <c r="ET237" i="2"/>
  <c r="EQ237" i="2"/>
  <c r="ER237" i="2" s="1"/>
  <c r="DP237" i="2"/>
  <c r="BT237" i="2"/>
  <c r="BL237" i="2"/>
  <c r="AH237" i="2"/>
  <c r="AI237" i="2" s="1"/>
  <c r="AE237" i="2"/>
  <c r="W237" i="2"/>
  <c r="U237" i="2"/>
  <c r="V237" i="2" s="1"/>
  <c r="S237" i="2"/>
  <c r="N237" i="2"/>
  <c r="M237" i="2"/>
  <c r="FA236" i="2"/>
  <c r="EY236" i="2"/>
  <c r="EX236" i="2"/>
  <c r="EW236" i="2"/>
  <c r="EU236" i="2"/>
  <c r="ET236" i="2"/>
  <c r="EQ236" i="2"/>
  <c r="ER236" i="2" s="1"/>
  <c r="DP236" i="2"/>
  <c r="BL236" i="2"/>
  <c r="AH236" i="2"/>
  <c r="AI236" i="2" s="1"/>
  <c r="U236" i="2"/>
  <c r="V236" i="2" s="1"/>
  <c r="S236" i="2"/>
  <c r="N236" i="2"/>
  <c r="M236" i="2"/>
  <c r="FA235" i="2"/>
  <c r="EY235" i="2"/>
  <c r="EX235" i="2"/>
  <c r="EW235" i="2"/>
  <c r="EU235" i="2"/>
  <c r="ET235" i="2"/>
  <c r="EQ235" i="2"/>
  <c r="ER235" i="2" s="1"/>
  <c r="DP235" i="2"/>
  <c r="BT235" i="2"/>
  <c r="BL235" i="2"/>
  <c r="AH235" i="2"/>
  <c r="AI235" i="2" s="1"/>
  <c r="AE235" i="2"/>
  <c r="W235" i="2"/>
  <c r="U235" i="2"/>
  <c r="V235" i="2" s="1"/>
  <c r="S235" i="2"/>
  <c r="N235" i="2"/>
  <c r="M235" i="2"/>
  <c r="FA234" i="2"/>
  <c r="EY234" i="2"/>
  <c r="EX234" i="2"/>
  <c r="EW234" i="2"/>
  <c r="EU234" i="2"/>
  <c r="ET234" i="2"/>
  <c r="EQ234" i="2"/>
  <c r="ER234" i="2" s="1"/>
  <c r="DP234" i="2"/>
  <c r="BT234" i="2"/>
  <c r="BL234" i="2"/>
  <c r="AH234" i="2"/>
  <c r="AI234" i="2" s="1"/>
  <c r="AE234" i="2"/>
  <c r="W234" i="2"/>
  <c r="U234" i="2"/>
  <c r="V234" i="2" s="1"/>
  <c r="S234" i="2"/>
  <c r="N234" i="2"/>
  <c r="M234" i="2"/>
  <c r="FA233" i="2"/>
  <c r="EY233" i="2"/>
  <c r="EX233" i="2"/>
  <c r="EW233" i="2"/>
  <c r="EU233" i="2"/>
  <c r="ET233" i="2"/>
  <c r="EQ233" i="2"/>
  <c r="ER233" i="2" s="1"/>
  <c r="BT233" i="2"/>
  <c r="BL233" i="2"/>
  <c r="AH233" i="2"/>
  <c r="AI233" i="2" s="1"/>
  <c r="AE233" i="2"/>
  <c r="W233" i="2"/>
  <c r="S233" i="2"/>
  <c r="N233" i="2"/>
  <c r="M233" i="2"/>
  <c r="FA232" i="2"/>
  <c r="EY232" i="2"/>
  <c r="EX232" i="2"/>
  <c r="EW232" i="2"/>
  <c r="EU232" i="2"/>
  <c r="ET232" i="2"/>
  <c r="EQ232" i="2"/>
  <c r="DP232" i="2"/>
  <c r="BT232" i="2"/>
  <c r="BL232" i="2"/>
  <c r="AH232" i="2"/>
  <c r="AE232" i="2"/>
  <c r="W232" i="2"/>
  <c r="U232" i="2"/>
  <c r="V232" i="2" s="1"/>
  <c r="S232" i="2"/>
  <c r="N232" i="2"/>
  <c r="M232" i="2"/>
  <c r="FA229" i="2"/>
  <c r="EY229" i="2"/>
  <c r="EX229" i="2"/>
  <c r="EW229" i="2"/>
  <c r="EU229" i="2"/>
  <c r="ET229" i="2"/>
  <c r="EQ229" i="2"/>
  <c r="ER229" i="2" s="1"/>
  <c r="DP229" i="2"/>
  <c r="BT229" i="2"/>
  <c r="BL229" i="2"/>
  <c r="AH229" i="2"/>
  <c r="AI229" i="2" s="1"/>
  <c r="AE229" i="2"/>
  <c r="W229" i="2"/>
  <c r="U229" i="2"/>
  <c r="V229" i="2" s="1"/>
  <c r="S229" i="2"/>
  <c r="N229" i="2"/>
  <c r="M229" i="2"/>
  <c r="FA228" i="2"/>
  <c r="EY228" i="2"/>
  <c r="EX228" i="2"/>
  <c r="EW228" i="2"/>
  <c r="EU228" i="2"/>
  <c r="ET228" i="2"/>
  <c r="EQ228" i="2"/>
  <c r="ER228" i="2" s="1"/>
  <c r="DP228" i="2"/>
  <c r="BT228" i="2"/>
  <c r="BL228" i="2"/>
  <c r="AH228" i="2"/>
  <c r="AI228" i="2" s="1"/>
  <c r="AE228" i="2"/>
  <c r="W228" i="2"/>
  <c r="U228" i="2"/>
  <c r="V228" i="2" s="1"/>
  <c r="S228" i="2"/>
  <c r="N228" i="2"/>
  <c r="M228" i="2"/>
  <c r="FA227" i="2"/>
  <c r="EY227" i="2"/>
  <c r="EX227" i="2"/>
  <c r="EW227" i="2"/>
  <c r="EU227" i="2"/>
  <c r="ET227" i="2"/>
  <c r="EQ227" i="2"/>
  <c r="ER227" i="2" s="1"/>
  <c r="DP227" i="2"/>
  <c r="BT227" i="2"/>
  <c r="BL227" i="2"/>
  <c r="AH227" i="2"/>
  <c r="AI227" i="2" s="1"/>
  <c r="AE227" i="2"/>
  <c r="W227" i="2"/>
  <c r="U227" i="2"/>
  <c r="V227" i="2" s="1"/>
  <c r="S227" i="2"/>
  <c r="N227" i="2"/>
  <c r="M227" i="2"/>
  <c r="FA226" i="2"/>
  <c r="EY226" i="2"/>
  <c r="EX226" i="2"/>
  <c r="EW226" i="2"/>
  <c r="EU226" i="2"/>
  <c r="ET226" i="2"/>
  <c r="EQ226" i="2"/>
  <c r="ER226" i="2" s="1"/>
  <c r="DP226" i="2"/>
  <c r="BT226" i="2"/>
  <c r="BL226" i="2"/>
  <c r="AH226" i="2"/>
  <c r="AI226" i="2" s="1"/>
  <c r="AE226" i="2"/>
  <c r="W226" i="2"/>
  <c r="U226" i="2"/>
  <c r="V226" i="2" s="1"/>
  <c r="S226" i="2"/>
  <c r="N226" i="2"/>
  <c r="M226" i="2"/>
  <c r="FA225" i="2"/>
  <c r="EY225" i="2"/>
  <c r="EX225" i="2"/>
  <c r="EW225" i="2"/>
  <c r="EU225" i="2"/>
  <c r="ET225" i="2"/>
  <c r="EQ225" i="2"/>
  <c r="ER225" i="2" s="1"/>
  <c r="DP225" i="2"/>
  <c r="BT225" i="2"/>
  <c r="BL225" i="2"/>
  <c r="AH225" i="2"/>
  <c r="AI225" i="2" s="1"/>
  <c r="AE225" i="2"/>
  <c r="W225" i="2"/>
  <c r="U225" i="2"/>
  <c r="V225" i="2" s="1"/>
  <c r="S225" i="2"/>
  <c r="N225" i="2"/>
  <c r="M225" i="2"/>
  <c r="FA224" i="2"/>
  <c r="EY224" i="2"/>
  <c r="EX224" i="2"/>
  <c r="EW224" i="2"/>
  <c r="EU224" i="2"/>
  <c r="ET224" i="2"/>
  <c r="EQ224" i="2"/>
  <c r="DP224" i="2"/>
  <c r="BT224" i="2"/>
  <c r="BL224" i="2"/>
  <c r="AH224" i="2"/>
  <c r="AE224" i="2"/>
  <c r="W224" i="2"/>
  <c r="U224" i="2"/>
  <c r="V224" i="2" s="1"/>
  <c r="S224" i="2"/>
  <c r="N224" i="2"/>
  <c r="M224" i="2"/>
  <c r="FA223" i="2"/>
  <c r="EY223" i="2"/>
  <c r="EX223" i="2"/>
  <c r="EW223" i="2"/>
  <c r="EU223" i="2"/>
  <c r="ET223" i="2"/>
  <c r="EQ223" i="2"/>
  <c r="ER223" i="2" s="1"/>
  <c r="BT223" i="2"/>
  <c r="BL223" i="2"/>
  <c r="AH223" i="2"/>
  <c r="AI223" i="2" s="1"/>
  <c r="AE223" i="2"/>
  <c r="W223" i="2"/>
  <c r="U223" i="2"/>
  <c r="V223" i="2" s="1"/>
  <c r="S223" i="2"/>
  <c r="N223" i="2"/>
  <c r="M223" i="2"/>
  <c r="FA222" i="2"/>
  <c r="EY222" i="2"/>
  <c r="EX222" i="2"/>
  <c r="EW222" i="2"/>
  <c r="EU222" i="2"/>
  <c r="ET222" i="2"/>
  <c r="EQ222" i="2"/>
  <c r="ER222" i="2" s="1"/>
  <c r="DP222" i="2"/>
  <c r="BT222" i="2"/>
  <c r="BL222" i="2"/>
  <c r="AH222" i="2"/>
  <c r="AI222" i="2" s="1"/>
  <c r="AE222" i="2"/>
  <c r="W222" i="2"/>
  <c r="U222" i="2"/>
  <c r="V222" i="2" s="1"/>
  <c r="S222" i="2"/>
  <c r="N222" i="2"/>
  <c r="M222" i="2"/>
  <c r="FA221" i="2"/>
  <c r="EY221" i="2"/>
  <c r="EX221" i="2"/>
  <c r="EW221" i="2"/>
  <c r="EU221" i="2"/>
  <c r="ET221" i="2"/>
  <c r="EQ221" i="2"/>
  <c r="ER221" i="2" s="1"/>
  <c r="DP221" i="2"/>
  <c r="BT221" i="2"/>
  <c r="BL221" i="2"/>
  <c r="AH221" i="2"/>
  <c r="AI221" i="2" s="1"/>
  <c r="AE221" i="2"/>
  <c r="W221" i="2"/>
  <c r="U221" i="2"/>
  <c r="V221" i="2" s="1"/>
  <c r="S221" i="2"/>
  <c r="N221" i="2"/>
  <c r="M221" i="2"/>
  <c r="FA220" i="2"/>
  <c r="EY220" i="2"/>
  <c r="EX220" i="2"/>
  <c r="EW220" i="2"/>
  <c r="EU220" i="2"/>
  <c r="ET220" i="2"/>
  <c r="EQ220" i="2"/>
  <c r="ER220" i="2" s="1"/>
  <c r="DP220" i="2"/>
  <c r="BT220" i="2"/>
  <c r="BL220" i="2"/>
  <c r="AH220" i="2"/>
  <c r="AI220" i="2" s="1"/>
  <c r="AE220" i="2"/>
  <c r="W220" i="2"/>
  <c r="U220" i="2"/>
  <c r="V220" i="2" s="1"/>
  <c r="S220" i="2"/>
  <c r="N220" i="2"/>
  <c r="M220" i="2"/>
  <c r="FA219" i="2"/>
  <c r="EY219" i="2"/>
  <c r="EX219" i="2"/>
  <c r="EW219" i="2"/>
  <c r="EU219" i="2"/>
  <c r="ET219" i="2"/>
  <c r="EQ219" i="2"/>
  <c r="ER219" i="2" s="1"/>
  <c r="DP219" i="2"/>
  <c r="BT219" i="2"/>
  <c r="BL219" i="2"/>
  <c r="AH219" i="2"/>
  <c r="AI219" i="2" s="1"/>
  <c r="AE219" i="2"/>
  <c r="W219" i="2"/>
  <c r="S219" i="2"/>
  <c r="N219" i="2"/>
  <c r="M219" i="2"/>
  <c r="FA218" i="2"/>
  <c r="EY218" i="2"/>
  <c r="EX218" i="2"/>
  <c r="EW218" i="2"/>
  <c r="EU218" i="2"/>
  <c r="ET218" i="2"/>
  <c r="EQ218" i="2"/>
  <c r="DP218" i="2"/>
  <c r="BT218" i="2"/>
  <c r="BL218" i="2"/>
  <c r="AH218" i="2"/>
  <c r="AE218" i="2"/>
  <c r="W218" i="2"/>
  <c r="U218" i="2"/>
  <c r="V218" i="2" s="1"/>
  <c r="S218" i="2"/>
  <c r="N218" i="2"/>
  <c r="M218" i="2"/>
  <c r="FA217" i="2"/>
  <c r="EY217" i="2"/>
  <c r="EX217" i="2"/>
  <c r="EW217" i="2"/>
  <c r="EU217" i="2"/>
  <c r="ET217" i="2"/>
  <c r="EQ217" i="2"/>
  <c r="ER217" i="2" s="1"/>
  <c r="DP217" i="2"/>
  <c r="BT217" i="2"/>
  <c r="BL217" i="2"/>
  <c r="AH217" i="2"/>
  <c r="AI217" i="2" s="1"/>
  <c r="AE217" i="2"/>
  <c r="W217" i="2"/>
  <c r="U217" i="2"/>
  <c r="V217" i="2" s="1"/>
  <c r="S217" i="2"/>
  <c r="N217" i="2"/>
  <c r="M217" i="2"/>
  <c r="FA215" i="2"/>
  <c r="EY215" i="2"/>
  <c r="EX215" i="2"/>
  <c r="EW215" i="2"/>
  <c r="EU215" i="2"/>
  <c r="ET215" i="2"/>
  <c r="EQ215" i="2"/>
  <c r="ER215" i="2" s="1"/>
  <c r="DP215" i="2"/>
  <c r="BT215" i="2"/>
  <c r="BL215" i="2"/>
  <c r="AH215" i="2"/>
  <c r="AI215" i="2" s="1"/>
  <c r="AE215" i="2"/>
  <c r="W215" i="2"/>
  <c r="U215" i="2"/>
  <c r="V215" i="2" s="1"/>
  <c r="S215" i="2"/>
  <c r="N215" i="2"/>
  <c r="M215" i="2"/>
  <c r="FA214" i="2"/>
  <c r="EY214" i="2"/>
  <c r="EX214" i="2"/>
  <c r="EW214" i="2"/>
  <c r="EU214" i="2"/>
  <c r="ET214" i="2"/>
  <c r="EQ214" i="2"/>
  <c r="DP214" i="2"/>
  <c r="BT214" i="2"/>
  <c r="BL214" i="2"/>
  <c r="AH214" i="2"/>
  <c r="AE214" i="2"/>
  <c r="W214" i="2"/>
  <c r="U214" i="2"/>
  <c r="V214" i="2" s="1"/>
  <c r="S214" i="2"/>
  <c r="N214" i="2"/>
  <c r="M214" i="2"/>
  <c r="FA213" i="2"/>
  <c r="EY213" i="2"/>
  <c r="EX213" i="2"/>
  <c r="EW213" i="2"/>
  <c r="EU213" i="2"/>
  <c r="ET213" i="2"/>
  <c r="EQ213" i="2"/>
  <c r="ER213" i="2" s="1"/>
  <c r="DP213" i="2"/>
  <c r="BT213" i="2"/>
  <c r="BL213" i="2"/>
  <c r="AH213" i="2"/>
  <c r="AI213" i="2" s="1"/>
  <c r="AE213" i="2"/>
  <c r="W213" i="2"/>
  <c r="U213" i="2"/>
  <c r="V213" i="2" s="1"/>
  <c r="S213" i="2"/>
  <c r="N213" i="2"/>
  <c r="M213" i="2"/>
  <c r="FA212" i="2"/>
  <c r="EY212" i="2"/>
  <c r="EX212" i="2"/>
  <c r="EW212" i="2"/>
  <c r="EU212" i="2"/>
  <c r="ET212" i="2"/>
  <c r="EQ212" i="2"/>
  <c r="ER212" i="2" s="1"/>
  <c r="DP212" i="2"/>
  <c r="BT212" i="2"/>
  <c r="BL212" i="2"/>
  <c r="AH212" i="2"/>
  <c r="AI212" i="2" s="1"/>
  <c r="AE212" i="2"/>
  <c r="W212" i="2"/>
  <c r="U212" i="2"/>
  <c r="V212" i="2" s="1"/>
  <c r="S212" i="2"/>
  <c r="N212" i="2"/>
  <c r="M212" i="2"/>
  <c r="FA211" i="2"/>
  <c r="EY211" i="2"/>
  <c r="EX211" i="2"/>
  <c r="EW211" i="2"/>
  <c r="EU211" i="2"/>
  <c r="ET211" i="2"/>
  <c r="EQ211" i="2"/>
  <c r="ER211" i="2" s="1"/>
  <c r="DP211" i="2"/>
  <c r="BT211" i="2"/>
  <c r="BL211" i="2"/>
  <c r="AH211" i="2"/>
  <c r="AI211" i="2" s="1"/>
  <c r="AE211" i="2"/>
  <c r="W211" i="2"/>
  <c r="U211" i="2"/>
  <c r="V211" i="2" s="1"/>
  <c r="S211" i="2"/>
  <c r="N211" i="2"/>
  <c r="M211" i="2"/>
  <c r="FA210" i="2"/>
  <c r="EY210" i="2"/>
  <c r="EX210" i="2"/>
  <c r="EW210" i="2"/>
  <c r="EU210" i="2"/>
  <c r="ET210" i="2"/>
  <c r="EQ210" i="2"/>
  <c r="ER210" i="2" s="1"/>
  <c r="DP210" i="2"/>
  <c r="BT210" i="2"/>
  <c r="BL210" i="2"/>
  <c r="AH210" i="2"/>
  <c r="AI210" i="2" s="1"/>
  <c r="AE210" i="2"/>
  <c r="W210" i="2"/>
  <c r="U210" i="2"/>
  <c r="V210" i="2" s="1"/>
  <c r="S210" i="2"/>
  <c r="N210" i="2"/>
  <c r="M210" i="2"/>
  <c r="FA209" i="2"/>
  <c r="EY209" i="2"/>
  <c r="EX209" i="2"/>
  <c r="EW209" i="2"/>
  <c r="EU209" i="2"/>
  <c r="ET209" i="2"/>
  <c r="EQ209" i="2"/>
  <c r="ER209" i="2" s="1"/>
  <c r="DP209" i="2"/>
  <c r="BT209" i="2"/>
  <c r="BL209" i="2"/>
  <c r="AH209" i="2"/>
  <c r="AI209" i="2" s="1"/>
  <c r="AE209" i="2"/>
  <c r="W209" i="2"/>
  <c r="U209" i="2"/>
  <c r="V209" i="2" s="1"/>
  <c r="S209" i="2"/>
  <c r="N209" i="2"/>
  <c r="M209" i="2"/>
  <c r="FA207" i="2"/>
  <c r="EY207" i="2"/>
  <c r="EX207" i="2"/>
  <c r="EW207" i="2"/>
  <c r="EU207" i="2"/>
  <c r="ET207" i="2"/>
  <c r="EQ207" i="2"/>
  <c r="ER207" i="2" s="1"/>
  <c r="DP207" i="2"/>
  <c r="BT207" i="2"/>
  <c r="BL207" i="2"/>
  <c r="AH207" i="2"/>
  <c r="AI207" i="2" s="1"/>
  <c r="AE207" i="2"/>
  <c r="W207" i="2"/>
  <c r="U207" i="2"/>
  <c r="V207" i="2" s="1"/>
  <c r="S207" i="2"/>
  <c r="N207" i="2"/>
  <c r="M207" i="2"/>
  <c r="FA206" i="2"/>
  <c r="EY206" i="2"/>
  <c r="EX206" i="2"/>
  <c r="EW206" i="2"/>
  <c r="EU206" i="2"/>
  <c r="ET206" i="2"/>
  <c r="EQ206" i="2"/>
  <c r="ER206" i="2" s="1"/>
  <c r="DP206" i="2"/>
  <c r="BT206" i="2"/>
  <c r="BL206" i="2"/>
  <c r="AH206" i="2"/>
  <c r="AI206" i="2" s="1"/>
  <c r="AE206" i="2"/>
  <c r="W206" i="2"/>
  <c r="U206" i="2"/>
  <c r="V206" i="2" s="1"/>
  <c r="S206" i="2"/>
  <c r="N206" i="2"/>
  <c r="M206" i="2"/>
  <c r="FA205" i="2"/>
  <c r="EY205" i="2"/>
  <c r="EX205" i="2"/>
  <c r="EW205" i="2"/>
  <c r="EU205" i="2"/>
  <c r="ET205" i="2"/>
  <c r="EQ205" i="2"/>
  <c r="DP205" i="2"/>
  <c r="BT205" i="2"/>
  <c r="BL205" i="2"/>
  <c r="AH205" i="2"/>
  <c r="AE205" i="2"/>
  <c r="W205" i="2"/>
  <c r="S205" i="2"/>
  <c r="N205" i="2"/>
  <c r="M205" i="2"/>
  <c r="FA204" i="2"/>
  <c r="EY204" i="2"/>
  <c r="EX204" i="2"/>
  <c r="EW204" i="2"/>
  <c r="EU204" i="2"/>
  <c r="ET204" i="2"/>
  <c r="EQ204" i="2"/>
  <c r="ER204" i="2" s="1"/>
  <c r="BT204" i="2"/>
  <c r="BL204" i="2"/>
  <c r="AH204" i="2"/>
  <c r="AI204" i="2" s="1"/>
  <c r="AE204" i="2"/>
  <c r="W204" i="2"/>
  <c r="U204" i="2"/>
  <c r="V204" i="2" s="1"/>
  <c r="S204" i="2"/>
  <c r="N204" i="2"/>
  <c r="M204" i="2"/>
  <c r="FA203" i="2"/>
  <c r="EY203" i="2"/>
  <c r="EX203" i="2"/>
  <c r="EW203" i="2"/>
  <c r="EU203" i="2"/>
  <c r="ET203" i="2"/>
  <c r="EQ203" i="2"/>
  <c r="ER203" i="2" s="1"/>
  <c r="BT203" i="2"/>
  <c r="BL203" i="2"/>
  <c r="AH203" i="2"/>
  <c r="AI203" i="2" s="1"/>
  <c r="AE203" i="2"/>
  <c r="W203" i="2"/>
  <c r="U203" i="2"/>
  <c r="V203" i="2" s="1"/>
  <c r="S203" i="2"/>
  <c r="N203" i="2"/>
  <c r="M203" i="2"/>
  <c r="FA202" i="2"/>
  <c r="EY202" i="2"/>
  <c r="EX202" i="2"/>
  <c r="EW202" i="2"/>
  <c r="EU202" i="2"/>
  <c r="ET202" i="2"/>
  <c r="EQ202" i="2"/>
  <c r="ER202" i="2" s="1"/>
  <c r="BT202" i="2"/>
  <c r="BL202" i="2"/>
  <c r="AH202" i="2"/>
  <c r="AI202" i="2" s="1"/>
  <c r="AE202" i="2"/>
  <c r="W202" i="2"/>
  <c r="U202" i="2"/>
  <c r="V202" i="2" s="1"/>
  <c r="S202" i="2"/>
  <c r="N202" i="2"/>
  <c r="M202" i="2"/>
  <c r="FA201" i="2"/>
  <c r="EY201" i="2"/>
  <c r="EX201" i="2"/>
  <c r="EW201" i="2"/>
  <c r="EU201" i="2"/>
  <c r="ET201" i="2"/>
  <c r="EQ201" i="2"/>
  <c r="ER201" i="2" s="1"/>
  <c r="BT201" i="2"/>
  <c r="BL201" i="2"/>
  <c r="AH201" i="2"/>
  <c r="AI201" i="2" s="1"/>
  <c r="AE201" i="2"/>
  <c r="W201" i="2"/>
  <c r="U201" i="2"/>
  <c r="V201" i="2" s="1"/>
  <c r="S201" i="2"/>
  <c r="N201" i="2"/>
  <c r="M201" i="2"/>
  <c r="FA200" i="2"/>
  <c r="EY200" i="2"/>
  <c r="EX200" i="2"/>
  <c r="EW200" i="2"/>
  <c r="EU200" i="2"/>
  <c r="ET200" i="2"/>
  <c r="EQ200" i="2"/>
  <c r="BT200" i="2"/>
  <c r="BL200" i="2"/>
  <c r="AH200" i="2"/>
  <c r="AE200" i="2"/>
  <c r="W200" i="2"/>
  <c r="U200" i="2"/>
  <c r="V200" i="2" s="1"/>
  <c r="S200" i="2"/>
  <c r="N200" i="2"/>
  <c r="M200" i="2"/>
  <c r="FA199" i="2"/>
  <c r="EY199" i="2"/>
  <c r="EX199" i="2"/>
  <c r="EW199" i="2"/>
  <c r="EU199" i="2"/>
  <c r="ET199" i="2"/>
  <c r="EQ199" i="2"/>
  <c r="ER199" i="2" s="1"/>
  <c r="BT199" i="2"/>
  <c r="BL199" i="2"/>
  <c r="AH199" i="2"/>
  <c r="AI199" i="2" s="1"/>
  <c r="AE199" i="2"/>
  <c r="W199" i="2"/>
  <c r="U199" i="2"/>
  <c r="V199" i="2" s="1"/>
  <c r="S199" i="2"/>
  <c r="N199" i="2"/>
  <c r="M199" i="2"/>
  <c r="FA197" i="2"/>
  <c r="EY197" i="2"/>
  <c r="EX197" i="2"/>
  <c r="EW197" i="2"/>
  <c r="EU197" i="2"/>
  <c r="ET197" i="2"/>
  <c r="EQ197" i="2"/>
  <c r="ER197" i="2" s="1"/>
  <c r="BT197" i="2"/>
  <c r="BL197" i="2"/>
  <c r="AH197" i="2"/>
  <c r="AI197" i="2" s="1"/>
  <c r="AE197" i="2"/>
  <c r="W197" i="2"/>
  <c r="U197" i="2"/>
  <c r="V197" i="2" s="1"/>
  <c r="S197" i="2"/>
  <c r="N197" i="2"/>
  <c r="M197" i="2"/>
  <c r="FA196" i="2"/>
  <c r="EY196" i="2"/>
  <c r="EX196" i="2"/>
  <c r="EW196" i="2"/>
  <c r="EU196" i="2"/>
  <c r="ET196" i="2"/>
  <c r="EQ196" i="2"/>
  <c r="ER196" i="2" s="1"/>
  <c r="BT196" i="2"/>
  <c r="BL196" i="2"/>
  <c r="AH196" i="2"/>
  <c r="AI196" i="2" s="1"/>
  <c r="AE196" i="2"/>
  <c r="W196" i="2"/>
  <c r="U196" i="2"/>
  <c r="V196" i="2" s="1"/>
  <c r="S196" i="2"/>
  <c r="N196" i="2"/>
  <c r="M196" i="2"/>
  <c r="FA195" i="2"/>
  <c r="EY195" i="2"/>
  <c r="EX195" i="2"/>
  <c r="EW195" i="2"/>
  <c r="EU195" i="2"/>
  <c r="ET195" i="2"/>
  <c r="EQ195" i="2"/>
  <c r="ER195" i="2" s="1"/>
  <c r="BT195" i="2"/>
  <c r="BL195" i="2"/>
  <c r="AH195" i="2"/>
  <c r="AI195" i="2" s="1"/>
  <c r="AE195" i="2"/>
  <c r="W195" i="2"/>
  <c r="U195" i="2"/>
  <c r="V195" i="2" s="1"/>
  <c r="S195" i="2"/>
  <c r="N195" i="2"/>
  <c r="M195" i="2"/>
  <c r="FA194" i="2"/>
  <c r="EY194" i="2"/>
  <c r="EX194" i="2"/>
  <c r="EW194" i="2"/>
  <c r="EU194" i="2"/>
  <c r="ET194" i="2"/>
  <c r="EQ194" i="2"/>
  <c r="BT194" i="2"/>
  <c r="BL194" i="2"/>
  <c r="AH194" i="2"/>
  <c r="AE194" i="2"/>
  <c r="W194" i="2"/>
  <c r="U194" i="2"/>
  <c r="V194" i="2" s="1"/>
  <c r="S194" i="2"/>
  <c r="N194" i="2"/>
  <c r="M194" i="2"/>
  <c r="FA193" i="2"/>
  <c r="EY193" i="2"/>
  <c r="EX193" i="2"/>
  <c r="EW193" i="2"/>
  <c r="EU193" i="2"/>
  <c r="ET193" i="2"/>
  <c r="EQ193" i="2"/>
  <c r="ER193" i="2" s="1"/>
  <c r="BT193" i="2"/>
  <c r="BL193" i="2"/>
  <c r="AH193" i="2"/>
  <c r="AI193" i="2" s="1"/>
  <c r="AE193" i="2"/>
  <c r="W193" i="2"/>
  <c r="U193" i="2"/>
  <c r="V193" i="2" s="1"/>
  <c r="S193" i="2"/>
  <c r="N193" i="2"/>
  <c r="M193" i="2"/>
  <c r="FA192" i="2"/>
  <c r="EY192" i="2"/>
  <c r="EX192" i="2"/>
  <c r="EW192" i="2"/>
  <c r="EU192" i="2"/>
  <c r="ET192" i="2"/>
  <c r="EQ192" i="2"/>
  <c r="ER192" i="2" s="1"/>
  <c r="BT192" i="2"/>
  <c r="BL192" i="2"/>
  <c r="AH192" i="2"/>
  <c r="AI192" i="2" s="1"/>
  <c r="AE192" i="2"/>
  <c r="W192" i="2"/>
  <c r="U192" i="2"/>
  <c r="V192" i="2" s="1"/>
  <c r="S192" i="2"/>
  <c r="N192" i="2"/>
  <c r="M192" i="2"/>
  <c r="FA191" i="2"/>
  <c r="EY191" i="2"/>
  <c r="EX191" i="2"/>
  <c r="EW191" i="2"/>
  <c r="EU191" i="2"/>
  <c r="ET191" i="2"/>
  <c r="EQ191" i="2"/>
  <c r="ER191" i="2" s="1"/>
  <c r="BT191" i="2"/>
  <c r="BL191" i="2"/>
  <c r="AH191" i="2"/>
  <c r="AI191" i="2" s="1"/>
  <c r="AE191" i="2"/>
  <c r="W191" i="2"/>
  <c r="U191" i="2"/>
  <c r="V191" i="2" s="1"/>
  <c r="S191" i="2"/>
  <c r="N191" i="2"/>
  <c r="M191" i="2"/>
  <c r="FA190" i="2"/>
  <c r="EY190" i="2"/>
  <c r="EX190" i="2"/>
  <c r="EW190" i="2"/>
  <c r="EU190" i="2"/>
  <c r="ET190" i="2"/>
  <c r="EQ190" i="2"/>
  <c r="ER190" i="2" s="1"/>
  <c r="BT190" i="2"/>
  <c r="BL190" i="2"/>
  <c r="AH190" i="2"/>
  <c r="AI190" i="2" s="1"/>
  <c r="AE190" i="2"/>
  <c r="W190" i="2"/>
  <c r="U190" i="2"/>
  <c r="V190" i="2" s="1"/>
  <c r="S190" i="2"/>
  <c r="N190" i="2"/>
  <c r="M190" i="2"/>
  <c r="FA189" i="2"/>
  <c r="EY189" i="2"/>
  <c r="EX189" i="2"/>
  <c r="EW189" i="2"/>
  <c r="EU189" i="2"/>
  <c r="ET189" i="2"/>
  <c r="EQ189" i="2"/>
  <c r="ER189" i="2" s="1"/>
  <c r="BT189" i="2"/>
  <c r="BL189" i="2"/>
  <c r="AH189" i="2"/>
  <c r="AI189" i="2" s="1"/>
  <c r="AE189" i="2"/>
  <c r="W189" i="2"/>
  <c r="U189" i="2"/>
  <c r="V189" i="2" s="1"/>
  <c r="S189" i="2"/>
  <c r="N189" i="2"/>
  <c r="M189" i="2"/>
  <c r="FA188" i="2"/>
  <c r="EY188" i="2"/>
  <c r="EX188" i="2"/>
  <c r="EW188" i="2"/>
  <c r="EU188" i="2"/>
  <c r="ET188" i="2"/>
  <c r="EQ188" i="2"/>
  <c r="BT188" i="2"/>
  <c r="BL188" i="2"/>
  <c r="AH188" i="2"/>
  <c r="AE188" i="2"/>
  <c r="W188" i="2"/>
  <c r="U188" i="2"/>
  <c r="V188" i="2" s="1"/>
  <c r="S188" i="2"/>
  <c r="N188" i="2"/>
  <c r="M188" i="2"/>
  <c r="FA187" i="2"/>
  <c r="EY187" i="2"/>
  <c r="EX187" i="2"/>
  <c r="EW187" i="2"/>
  <c r="EU187" i="2"/>
  <c r="ET187" i="2"/>
  <c r="EQ187" i="2"/>
  <c r="ER187" i="2" s="1"/>
  <c r="BT187" i="2"/>
  <c r="BL187" i="2"/>
  <c r="AH187" i="2"/>
  <c r="AI187" i="2" s="1"/>
  <c r="AE187" i="2"/>
  <c r="W187" i="2"/>
  <c r="U187" i="2"/>
  <c r="V187" i="2" s="1"/>
  <c r="S187" i="2"/>
  <c r="N187" i="2"/>
  <c r="M187" i="2"/>
  <c r="FA186" i="2"/>
  <c r="EY186" i="2"/>
  <c r="EX186" i="2"/>
  <c r="EW186" i="2"/>
  <c r="EU186" i="2"/>
  <c r="ET186" i="2"/>
  <c r="EQ186" i="2"/>
  <c r="ER186" i="2" s="1"/>
  <c r="BT186" i="2"/>
  <c r="BL186" i="2"/>
  <c r="AH186" i="2"/>
  <c r="AI186" i="2" s="1"/>
  <c r="AE186" i="2"/>
  <c r="W186" i="2"/>
  <c r="U186" i="2"/>
  <c r="V186" i="2" s="1"/>
  <c r="S186" i="2"/>
  <c r="N186" i="2"/>
  <c r="M186" i="2"/>
  <c r="FA185" i="2"/>
  <c r="EY185" i="2"/>
  <c r="EX185" i="2"/>
  <c r="EW185" i="2"/>
  <c r="EU185" i="2"/>
  <c r="ET185" i="2"/>
  <c r="EQ185" i="2"/>
  <c r="ER185" i="2" s="1"/>
  <c r="BT185" i="2"/>
  <c r="BL185" i="2"/>
  <c r="AH185" i="2"/>
  <c r="AI185" i="2" s="1"/>
  <c r="AE185" i="2"/>
  <c r="W185" i="2"/>
  <c r="U185" i="2"/>
  <c r="V185" i="2" s="1"/>
  <c r="S185" i="2"/>
  <c r="N185" i="2"/>
  <c r="M185" i="2"/>
  <c r="FA184" i="2"/>
  <c r="EY184" i="2"/>
  <c r="EX184" i="2"/>
  <c r="EW184" i="2"/>
  <c r="EU184" i="2"/>
  <c r="ET184" i="2"/>
  <c r="EQ184" i="2"/>
  <c r="BT184" i="2"/>
  <c r="BL184" i="2"/>
  <c r="AH184" i="2"/>
  <c r="AE184" i="2"/>
  <c r="W184" i="2"/>
  <c r="U184" i="2"/>
  <c r="V184" i="2" s="1"/>
  <c r="S184" i="2"/>
  <c r="N184" i="2"/>
  <c r="M184" i="2"/>
  <c r="FA183" i="2"/>
  <c r="EY183" i="2"/>
  <c r="EX183" i="2"/>
  <c r="EW183" i="2"/>
  <c r="EU183" i="2"/>
  <c r="ET183" i="2"/>
  <c r="EQ183" i="2"/>
  <c r="ER183" i="2" s="1"/>
  <c r="BT183" i="2"/>
  <c r="BL183" i="2"/>
  <c r="AH183" i="2"/>
  <c r="AI183" i="2" s="1"/>
  <c r="AE183" i="2"/>
  <c r="W183" i="2"/>
  <c r="U183" i="2"/>
  <c r="V183" i="2" s="1"/>
  <c r="S183" i="2"/>
  <c r="N183" i="2"/>
  <c r="M183" i="2"/>
  <c r="FA182" i="2"/>
  <c r="EY182" i="2"/>
  <c r="EX182" i="2"/>
  <c r="EW182" i="2"/>
  <c r="EU182" i="2"/>
  <c r="ET182" i="2"/>
  <c r="EQ182" i="2"/>
  <c r="ER182" i="2" s="1"/>
  <c r="BT182" i="2"/>
  <c r="BL182" i="2"/>
  <c r="AH182" i="2"/>
  <c r="AI182" i="2" s="1"/>
  <c r="AE182" i="2"/>
  <c r="W182" i="2"/>
  <c r="S182" i="2"/>
  <c r="N182" i="2"/>
  <c r="M182" i="2"/>
  <c r="FA181" i="2"/>
  <c r="EY181" i="2"/>
  <c r="EX181" i="2"/>
  <c r="EW181" i="2"/>
  <c r="EU181" i="2"/>
  <c r="ET181" i="2"/>
  <c r="EQ181" i="2"/>
  <c r="ER181" i="2" s="1"/>
  <c r="BT181" i="2"/>
  <c r="BL181" i="2"/>
  <c r="AH181" i="2"/>
  <c r="AI181" i="2" s="1"/>
  <c r="AE181" i="2"/>
  <c r="W181" i="2"/>
  <c r="U181" i="2"/>
  <c r="V181" i="2" s="1"/>
  <c r="S181" i="2"/>
  <c r="N181" i="2"/>
  <c r="M181" i="2"/>
  <c r="FA178" i="2"/>
  <c r="EY178" i="2"/>
  <c r="EX178" i="2"/>
  <c r="EW178" i="2"/>
  <c r="EU178" i="2"/>
  <c r="ET178" i="2"/>
  <c r="EQ178" i="2"/>
  <c r="ER178" i="2" s="1"/>
  <c r="BT178" i="2"/>
  <c r="BL178" i="2"/>
  <c r="AH178" i="2"/>
  <c r="AI178" i="2" s="1"/>
  <c r="AE178" i="2"/>
  <c r="W178" i="2"/>
  <c r="U178" i="2"/>
  <c r="V178" i="2" s="1"/>
  <c r="S178" i="2"/>
  <c r="N178" i="2"/>
  <c r="M178" i="2"/>
  <c r="FA177" i="2"/>
  <c r="EY177" i="2"/>
  <c r="EX177" i="2"/>
  <c r="EW177" i="2"/>
  <c r="EU177" i="2"/>
  <c r="ET177" i="2"/>
  <c r="EQ177" i="2"/>
  <c r="ER177" i="2" s="1"/>
  <c r="BT177" i="2"/>
  <c r="BL177" i="2"/>
  <c r="AH177" i="2"/>
  <c r="AI177" i="2" s="1"/>
  <c r="AE177" i="2"/>
  <c r="W177" i="2"/>
  <c r="U177" i="2"/>
  <c r="V177" i="2" s="1"/>
  <c r="S177" i="2"/>
  <c r="N177" i="2"/>
  <c r="M177" i="2"/>
  <c r="FA174" i="2"/>
  <c r="EY174" i="2"/>
  <c r="EX174" i="2"/>
  <c r="EW174" i="2"/>
  <c r="EU174" i="2"/>
  <c r="ET174" i="2"/>
  <c r="EQ174" i="2"/>
  <c r="BT174" i="2"/>
  <c r="BL174" i="2"/>
  <c r="AH174" i="2"/>
  <c r="AE174" i="2"/>
  <c r="W174" i="2"/>
  <c r="U174" i="2"/>
  <c r="V174" i="2" s="1"/>
  <c r="S174" i="2"/>
  <c r="N174" i="2"/>
  <c r="M174" i="2"/>
  <c r="FA173" i="2"/>
  <c r="EY173" i="2"/>
  <c r="EX173" i="2"/>
  <c r="EW173" i="2"/>
  <c r="EU173" i="2"/>
  <c r="ET173" i="2"/>
  <c r="EQ173" i="2"/>
  <c r="ER173" i="2" s="1"/>
  <c r="BT173" i="2"/>
  <c r="BL173" i="2"/>
  <c r="AH173" i="2"/>
  <c r="AI173" i="2" s="1"/>
  <c r="AE173" i="2"/>
  <c r="W173" i="2"/>
  <c r="U173" i="2"/>
  <c r="V173" i="2" s="1"/>
  <c r="S173" i="2"/>
  <c r="N173" i="2"/>
  <c r="M173" i="2"/>
  <c r="FA172" i="2"/>
  <c r="EY172" i="2"/>
  <c r="EX172" i="2"/>
  <c r="EW172" i="2"/>
  <c r="EU172" i="2"/>
  <c r="ET172" i="2"/>
  <c r="EQ172" i="2"/>
  <c r="ER172" i="2" s="1"/>
  <c r="BT172" i="2"/>
  <c r="BL172" i="2"/>
  <c r="AH172" i="2"/>
  <c r="AI172" i="2" s="1"/>
  <c r="AE172" i="2"/>
  <c r="W172" i="2"/>
  <c r="U172" i="2"/>
  <c r="V172" i="2" s="1"/>
  <c r="S172" i="2"/>
  <c r="N172" i="2"/>
  <c r="M172" i="2"/>
  <c r="FA171" i="2"/>
  <c r="EY171" i="2"/>
  <c r="EX171" i="2"/>
  <c r="EW171" i="2"/>
  <c r="EU171" i="2"/>
  <c r="ET171" i="2"/>
  <c r="EQ171" i="2"/>
  <c r="ER171" i="2" s="1"/>
  <c r="BT171" i="2"/>
  <c r="BL171" i="2"/>
  <c r="AH171" i="2"/>
  <c r="AI171" i="2" s="1"/>
  <c r="AE171" i="2"/>
  <c r="W171" i="2"/>
  <c r="U171" i="2"/>
  <c r="V171" i="2" s="1"/>
  <c r="S171" i="2"/>
  <c r="N171" i="2"/>
  <c r="M171" i="2"/>
  <c r="FA170" i="2"/>
  <c r="EY170" i="2"/>
  <c r="EX170" i="2"/>
  <c r="EW170" i="2"/>
  <c r="EU170" i="2"/>
  <c r="ET170" i="2"/>
  <c r="EQ170" i="2"/>
  <c r="ER170" i="2" s="1"/>
  <c r="BT170" i="2"/>
  <c r="BL170" i="2"/>
  <c r="AH170" i="2"/>
  <c r="AI170" i="2" s="1"/>
  <c r="AE170" i="2"/>
  <c r="W170" i="2"/>
  <c r="U170" i="2"/>
  <c r="V170" i="2" s="1"/>
  <c r="S170" i="2"/>
  <c r="N170" i="2"/>
  <c r="M170" i="2"/>
  <c r="FA169" i="2"/>
  <c r="EY169" i="2"/>
  <c r="EX169" i="2"/>
  <c r="EW169" i="2"/>
  <c r="EU169" i="2"/>
  <c r="ET169" i="2"/>
  <c r="EQ169" i="2"/>
  <c r="ER169" i="2" s="1"/>
  <c r="BT169" i="2"/>
  <c r="BL169" i="2"/>
  <c r="AH169" i="2"/>
  <c r="AI169" i="2" s="1"/>
  <c r="AE169" i="2"/>
  <c r="W169" i="2"/>
  <c r="U169" i="2"/>
  <c r="V169" i="2" s="1"/>
  <c r="S169" i="2"/>
  <c r="N169" i="2"/>
  <c r="M169" i="2"/>
  <c r="FA168" i="2"/>
  <c r="EY168" i="2"/>
  <c r="EX168" i="2"/>
  <c r="EW168" i="2"/>
  <c r="EU168" i="2"/>
  <c r="ET168" i="2"/>
  <c r="EQ168" i="2"/>
  <c r="ER168" i="2" s="1"/>
  <c r="BT168" i="2"/>
  <c r="BL168" i="2"/>
  <c r="AH168" i="2"/>
  <c r="AI168" i="2" s="1"/>
  <c r="AE168" i="2"/>
  <c r="W168" i="2"/>
  <c r="U168" i="2"/>
  <c r="V168" i="2" s="1"/>
  <c r="S168" i="2"/>
  <c r="N168" i="2"/>
  <c r="M168" i="2"/>
  <c r="FA166" i="2"/>
  <c r="EY166" i="2"/>
  <c r="EX166" i="2"/>
  <c r="EW166" i="2"/>
  <c r="EU166" i="2"/>
  <c r="ET166" i="2"/>
  <c r="EQ166" i="2"/>
  <c r="ER166" i="2" s="1"/>
  <c r="BT166" i="2"/>
  <c r="BL166" i="2"/>
  <c r="AH166" i="2"/>
  <c r="AI166" i="2" s="1"/>
  <c r="AE166" i="2"/>
  <c r="W166" i="2"/>
  <c r="U166" i="2"/>
  <c r="V166" i="2" s="1"/>
  <c r="S166" i="2"/>
  <c r="N166" i="2"/>
  <c r="M166" i="2"/>
  <c r="FA165" i="2"/>
  <c r="EY165" i="2"/>
  <c r="EX165" i="2"/>
  <c r="EW165" i="2"/>
  <c r="EU165" i="2"/>
  <c r="ET165" i="2"/>
  <c r="EQ165" i="2"/>
  <c r="ER165" i="2" s="1"/>
  <c r="BT165" i="2"/>
  <c r="BL165" i="2"/>
  <c r="AH165" i="2"/>
  <c r="AI165" i="2" s="1"/>
  <c r="AE165" i="2"/>
  <c r="W165" i="2"/>
  <c r="U165" i="2"/>
  <c r="V165" i="2" s="1"/>
  <c r="S165" i="2"/>
  <c r="N165" i="2"/>
  <c r="M165" i="2"/>
  <c r="FA164" i="2"/>
  <c r="EY164" i="2"/>
  <c r="EX164" i="2"/>
  <c r="EW164" i="2"/>
  <c r="EU164" i="2"/>
  <c r="ET164" i="2"/>
  <c r="EQ164" i="2"/>
  <c r="ER164" i="2" s="1"/>
  <c r="BT164" i="2"/>
  <c r="BL164" i="2"/>
  <c r="AH164" i="2"/>
  <c r="AI164" i="2" s="1"/>
  <c r="AE164" i="2"/>
  <c r="W164" i="2"/>
  <c r="U164" i="2"/>
  <c r="V164" i="2" s="1"/>
  <c r="S164" i="2"/>
  <c r="N164" i="2"/>
  <c r="M164" i="2"/>
  <c r="FA163" i="2"/>
  <c r="EY163" i="2"/>
  <c r="EX163" i="2"/>
  <c r="EW163" i="2"/>
  <c r="EU163" i="2"/>
  <c r="ET163" i="2"/>
  <c r="EQ163" i="2"/>
  <c r="ER163" i="2" s="1"/>
  <c r="BT163" i="2"/>
  <c r="BL163" i="2"/>
  <c r="AH163" i="2"/>
  <c r="AI163" i="2" s="1"/>
  <c r="AE163" i="2"/>
  <c r="W163" i="2"/>
  <c r="U163" i="2"/>
  <c r="V163" i="2" s="1"/>
  <c r="S163" i="2"/>
  <c r="N163" i="2"/>
  <c r="M163" i="2"/>
  <c r="FA162" i="2"/>
  <c r="EY162" i="2"/>
  <c r="EX162" i="2"/>
  <c r="EW162" i="2"/>
  <c r="EU162" i="2"/>
  <c r="ET162" i="2"/>
  <c r="EQ162" i="2"/>
  <c r="ER162" i="2" s="1"/>
  <c r="BT162" i="2"/>
  <c r="BL162" i="2"/>
  <c r="AH162" i="2"/>
  <c r="AI162" i="2" s="1"/>
  <c r="AE162" i="2"/>
  <c r="W162" i="2"/>
  <c r="U162" i="2"/>
  <c r="V162" i="2" s="1"/>
  <c r="S162" i="2"/>
  <c r="N162" i="2"/>
  <c r="M162" i="2"/>
  <c r="FA161" i="2"/>
  <c r="EY161" i="2"/>
  <c r="EX161" i="2"/>
  <c r="EW161" i="2"/>
  <c r="EU161" i="2"/>
  <c r="ET161" i="2"/>
  <c r="EQ161" i="2"/>
  <c r="ER161" i="2" s="1"/>
  <c r="BT161" i="2"/>
  <c r="BL161" i="2"/>
  <c r="AH161" i="2"/>
  <c r="AI161" i="2" s="1"/>
  <c r="AE161" i="2"/>
  <c r="W161" i="2"/>
  <c r="U161" i="2"/>
  <c r="V161" i="2" s="1"/>
  <c r="S161" i="2"/>
  <c r="N161" i="2"/>
  <c r="M161" i="2"/>
  <c r="FA160" i="2"/>
  <c r="EY160" i="2"/>
  <c r="EX160" i="2"/>
  <c r="EW160" i="2"/>
  <c r="EU160" i="2"/>
  <c r="ET160" i="2"/>
  <c r="EQ160" i="2"/>
  <c r="ER160" i="2" s="1"/>
  <c r="BT160" i="2"/>
  <c r="BL160" i="2"/>
  <c r="AH160" i="2"/>
  <c r="AI160" i="2" s="1"/>
  <c r="U160" i="2"/>
  <c r="V160" i="2" s="1"/>
  <c r="S160" i="2"/>
  <c r="N160" i="2"/>
  <c r="M160" i="2"/>
  <c r="FA159" i="2"/>
  <c r="EY159" i="2"/>
  <c r="EX159" i="2"/>
  <c r="EW159" i="2"/>
  <c r="EU159" i="2"/>
  <c r="ET159" i="2"/>
  <c r="EQ159" i="2"/>
  <c r="ER159" i="2" s="1"/>
  <c r="BT159" i="2"/>
  <c r="BL159" i="2"/>
  <c r="AH159" i="2"/>
  <c r="AI159" i="2" s="1"/>
  <c r="AE159" i="2"/>
  <c r="W159" i="2"/>
  <c r="U159" i="2"/>
  <c r="V159" i="2" s="1"/>
  <c r="S159" i="2"/>
  <c r="N159" i="2"/>
  <c r="M159" i="2"/>
  <c r="FA158" i="2"/>
  <c r="EY158" i="2"/>
  <c r="EX158" i="2"/>
  <c r="EW158" i="2"/>
  <c r="EU158" i="2"/>
  <c r="ET158" i="2"/>
  <c r="EQ158" i="2"/>
  <c r="ER158" i="2" s="1"/>
  <c r="BT158" i="2"/>
  <c r="BL158" i="2"/>
  <c r="AH158" i="2"/>
  <c r="AI158" i="2" s="1"/>
  <c r="AE158" i="2"/>
  <c r="W158" i="2"/>
  <c r="U158" i="2"/>
  <c r="V158" i="2" s="1"/>
  <c r="S158" i="2"/>
  <c r="N158" i="2"/>
  <c r="M158" i="2"/>
  <c r="FA157" i="2"/>
  <c r="EY157" i="2"/>
  <c r="EX157" i="2"/>
  <c r="EW157" i="2"/>
  <c r="EU157" i="2"/>
  <c r="AR157" i="2" s="1"/>
  <c r="ET157" i="2"/>
  <c r="EQ157" i="2"/>
  <c r="ER157" i="2" s="1"/>
  <c r="BT157" i="2"/>
  <c r="BL157" i="2"/>
  <c r="AH157" i="2"/>
  <c r="AI157" i="2" s="1"/>
  <c r="W157" i="2"/>
  <c r="U157" i="2"/>
  <c r="V157" i="2" s="1"/>
  <c r="S157" i="2"/>
  <c r="N157" i="2"/>
  <c r="M157" i="2"/>
  <c r="FA156" i="2"/>
  <c r="EY156" i="2"/>
  <c r="EX156" i="2"/>
  <c r="EW156" i="2"/>
  <c r="EU156" i="2"/>
  <c r="ET156" i="2"/>
  <c r="EQ156" i="2"/>
  <c r="BT156" i="2"/>
  <c r="BL156" i="2"/>
  <c r="AH156" i="2"/>
  <c r="AE156" i="2"/>
  <c r="W156" i="2"/>
  <c r="U156" i="2"/>
  <c r="V156" i="2" s="1"/>
  <c r="S156" i="2"/>
  <c r="N156" i="2"/>
  <c r="M156" i="2"/>
  <c r="FA152" i="2"/>
  <c r="EY152" i="2"/>
  <c r="EX152" i="2"/>
  <c r="EW152" i="2"/>
  <c r="EU152" i="2"/>
  <c r="ET152" i="2"/>
  <c r="EQ152" i="2"/>
  <c r="ER152" i="2" s="1"/>
  <c r="BT152" i="2"/>
  <c r="BL152" i="2"/>
  <c r="AH152" i="2"/>
  <c r="AI152" i="2" s="1"/>
  <c r="AE152" i="2"/>
  <c r="W152" i="2"/>
  <c r="U152" i="2"/>
  <c r="V152" i="2" s="1"/>
  <c r="S152" i="2"/>
  <c r="N152" i="2"/>
  <c r="M152" i="2"/>
  <c r="FA151" i="2"/>
  <c r="EY151" i="2"/>
  <c r="EX151" i="2"/>
  <c r="EW151" i="2"/>
  <c r="EU151" i="2"/>
  <c r="ET151" i="2"/>
  <c r="EQ151" i="2"/>
  <c r="ER151" i="2" s="1"/>
  <c r="BT151" i="2"/>
  <c r="BL151" i="2"/>
  <c r="AH151" i="2"/>
  <c r="AI151" i="2" s="1"/>
  <c r="AE151" i="2"/>
  <c r="W151" i="2"/>
  <c r="U151" i="2"/>
  <c r="V151" i="2" s="1"/>
  <c r="S151" i="2"/>
  <c r="N151" i="2"/>
  <c r="M151" i="2"/>
  <c r="FA150" i="2"/>
  <c r="EY150" i="2"/>
  <c r="EX150" i="2"/>
  <c r="EW150" i="2"/>
  <c r="EU150" i="2"/>
  <c r="ET150" i="2"/>
  <c r="EQ150" i="2"/>
  <c r="ER150" i="2" s="1"/>
  <c r="BT150" i="2"/>
  <c r="BL150" i="2"/>
  <c r="AH150" i="2"/>
  <c r="AI150" i="2" s="1"/>
  <c r="AE150" i="2"/>
  <c r="W150" i="2"/>
  <c r="U150" i="2"/>
  <c r="V150" i="2" s="1"/>
  <c r="S150" i="2"/>
  <c r="N150" i="2"/>
  <c r="M150" i="2"/>
  <c r="FA149" i="2"/>
  <c r="EY149" i="2"/>
  <c r="EX149" i="2"/>
  <c r="EW149" i="2"/>
  <c r="EU149" i="2"/>
  <c r="ET149" i="2"/>
  <c r="EQ149" i="2"/>
  <c r="ER149" i="2" s="1"/>
  <c r="BT149" i="2"/>
  <c r="BL149" i="2"/>
  <c r="AH149" i="2"/>
  <c r="AI149" i="2" s="1"/>
  <c r="AE149" i="2"/>
  <c r="W149" i="2"/>
  <c r="U149" i="2"/>
  <c r="V149" i="2" s="1"/>
  <c r="S149" i="2"/>
  <c r="N149" i="2"/>
  <c r="M149" i="2"/>
  <c r="FA148" i="2"/>
  <c r="EY148" i="2"/>
  <c r="EX148" i="2"/>
  <c r="EW148" i="2"/>
  <c r="EU148" i="2"/>
  <c r="ET148" i="2"/>
  <c r="EQ148" i="2"/>
  <c r="ER148" i="2" s="1"/>
  <c r="BT148" i="2"/>
  <c r="BL148" i="2"/>
  <c r="AH148" i="2"/>
  <c r="AI148" i="2" s="1"/>
  <c r="AE148" i="2"/>
  <c r="W148" i="2"/>
  <c r="U148" i="2"/>
  <c r="V148" i="2" s="1"/>
  <c r="S148" i="2"/>
  <c r="N148" i="2"/>
  <c r="M148" i="2"/>
  <c r="FA147" i="2"/>
  <c r="EY147" i="2"/>
  <c r="EX147" i="2"/>
  <c r="EW147" i="2"/>
  <c r="EU147" i="2"/>
  <c r="ET147" i="2"/>
  <c r="EQ147" i="2"/>
  <c r="ER147" i="2" s="1"/>
  <c r="BT147" i="2"/>
  <c r="BL147" i="2"/>
  <c r="AH147" i="2"/>
  <c r="AI147" i="2" s="1"/>
  <c r="AE147" i="2"/>
  <c r="W147" i="2"/>
  <c r="U147" i="2"/>
  <c r="V147" i="2" s="1"/>
  <c r="S147" i="2"/>
  <c r="N147" i="2"/>
  <c r="M147" i="2"/>
  <c r="FA146" i="2"/>
  <c r="EY146" i="2"/>
  <c r="EX146" i="2"/>
  <c r="EW146" i="2"/>
  <c r="EU146" i="2"/>
  <c r="ET146" i="2"/>
  <c r="EQ146" i="2"/>
  <c r="ER146" i="2" s="1"/>
  <c r="BT146" i="2"/>
  <c r="BL146" i="2"/>
  <c r="AH146" i="2"/>
  <c r="AI146" i="2" s="1"/>
  <c r="AE146" i="2"/>
  <c r="W146" i="2"/>
  <c r="U146" i="2"/>
  <c r="V146" i="2" s="1"/>
  <c r="S146" i="2"/>
  <c r="N146" i="2"/>
  <c r="M146" i="2"/>
  <c r="FA145" i="2"/>
  <c r="EY145" i="2"/>
  <c r="EX145" i="2"/>
  <c r="EW145" i="2"/>
  <c r="EU145" i="2"/>
  <c r="ET145" i="2"/>
  <c r="EQ145" i="2"/>
  <c r="ER145" i="2" s="1"/>
  <c r="BT145" i="2"/>
  <c r="BL145" i="2"/>
  <c r="AH145" i="2"/>
  <c r="AI145" i="2" s="1"/>
  <c r="AE145" i="2"/>
  <c r="W145" i="2"/>
  <c r="U145" i="2"/>
  <c r="V145" i="2" s="1"/>
  <c r="S145" i="2"/>
  <c r="N145" i="2"/>
  <c r="M145" i="2"/>
  <c r="FA144" i="2"/>
  <c r="EY144" i="2"/>
  <c r="EX144" i="2"/>
  <c r="EW144" i="2"/>
  <c r="EU144" i="2"/>
  <c r="ET144" i="2"/>
  <c r="EQ144" i="2"/>
  <c r="ER144" i="2" s="1"/>
  <c r="BT144" i="2"/>
  <c r="BL144" i="2"/>
  <c r="AH144" i="2"/>
  <c r="AI144" i="2" s="1"/>
  <c r="AE144" i="2"/>
  <c r="W144" i="2"/>
  <c r="U144" i="2"/>
  <c r="V144" i="2" s="1"/>
  <c r="S144" i="2"/>
  <c r="N144" i="2"/>
  <c r="M144" i="2"/>
  <c r="FA143" i="2"/>
  <c r="EY143" i="2"/>
  <c r="EX143" i="2"/>
  <c r="EW143" i="2"/>
  <c r="EU143" i="2"/>
  <c r="ET143" i="2"/>
  <c r="EQ143" i="2"/>
  <c r="ER143" i="2" s="1"/>
  <c r="BT143" i="2"/>
  <c r="BL143" i="2"/>
  <c r="AH143" i="2"/>
  <c r="AI143" i="2" s="1"/>
  <c r="AE143" i="2"/>
  <c r="W143" i="2"/>
  <c r="U143" i="2"/>
  <c r="V143" i="2" s="1"/>
  <c r="S143" i="2"/>
  <c r="N143" i="2"/>
  <c r="M143" i="2"/>
  <c r="FA142" i="2"/>
  <c r="EY142" i="2"/>
  <c r="EX142" i="2"/>
  <c r="EW142" i="2"/>
  <c r="EU142" i="2"/>
  <c r="ET142" i="2"/>
  <c r="EQ142" i="2"/>
  <c r="ER142" i="2" s="1"/>
  <c r="BT142" i="2"/>
  <c r="BL142" i="2"/>
  <c r="AH142" i="2"/>
  <c r="AI142" i="2" s="1"/>
  <c r="AE142" i="2"/>
  <c r="W142" i="2"/>
  <c r="U142" i="2"/>
  <c r="V142" i="2" s="1"/>
  <c r="S142" i="2"/>
  <c r="N142" i="2"/>
  <c r="M142" i="2"/>
  <c r="FA141" i="2"/>
  <c r="EY141" i="2"/>
  <c r="EX141" i="2"/>
  <c r="EW141" i="2"/>
  <c r="EU141" i="2"/>
  <c r="ET141" i="2"/>
  <c r="EQ141" i="2"/>
  <c r="ER141" i="2" s="1"/>
  <c r="BT141" i="2"/>
  <c r="BL141" i="2"/>
  <c r="AH141" i="2"/>
  <c r="AI141" i="2" s="1"/>
  <c r="AE141" i="2"/>
  <c r="W141" i="2"/>
  <c r="U141" i="2"/>
  <c r="V141" i="2" s="1"/>
  <c r="S141" i="2"/>
  <c r="N141" i="2"/>
  <c r="M141" i="2"/>
  <c r="FA140" i="2"/>
  <c r="EY140" i="2"/>
  <c r="EX140" i="2"/>
  <c r="EW140" i="2"/>
  <c r="EU140" i="2"/>
  <c r="ET140" i="2"/>
  <c r="EQ140" i="2"/>
  <c r="BT140" i="2"/>
  <c r="BL140" i="2"/>
  <c r="AH140" i="2"/>
  <c r="AE140" i="2"/>
  <c r="W140" i="2"/>
  <c r="U140" i="2"/>
  <c r="V140" i="2" s="1"/>
  <c r="S140" i="2"/>
  <c r="N140" i="2"/>
  <c r="M140" i="2"/>
  <c r="FA139" i="2"/>
  <c r="EY139" i="2"/>
  <c r="EX139" i="2"/>
  <c r="EW139" i="2"/>
  <c r="EU139" i="2"/>
  <c r="ET139" i="2"/>
  <c r="BT139" i="2"/>
  <c r="BL139" i="2"/>
  <c r="AE139" i="2"/>
  <c r="W139" i="2"/>
  <c r="U139" i="2"/>
  <c r="V139" i="2" s="1"/>
  <c r="S139" i="2"/>
  <c r="N139" i="2"/>
  <c r="M139" i="2"/>
  <c r="FA138" i="2"/>
  <c r="EY138" i="2"/>
  <c r="EX138" i="2"/>
  <c r="EW138" i="2"/>
  <c r="EU138" i="2"/>
  <c r="AR138" i="2" s="1"/>
  <c r="ET138" i="2"/>
  <c r="EQ138" i="2"/>
  <c r="ER138" i="2" s="1"/>
  <c r="BT138" i="2"/>
  <c r="BL138" i="2"/>
  <c r="AH138" i="2"/>
  <c r="AI138" i="2" s="1"/>
  <c r="AE138" i="2"/>
  <c r="W138" i="2"/>
  <c r="U138" i="2"/>
  <c r="V138" i="2" s="1"/>
  <c r="S138" i="2"/>
  <c r="N138" i="2"/>
  <c r="M138" i="2"/>
  <c r="FA137" i="2"/>
  <c r="EY137" i="2"/>
  <c r="EX137" i="2"/>
  <c r="EW137" i="2"/>
  <c r="EU137" i="2"/>
  <c r="ET137" i="2"/>
  <c r="EQ137" i="2"/>
  <c r="ER137" i="2" s="1"/>
  <c r="BT137" i="2"/>
  <c r="BL137" i="2"/>
  <c r="AH137" i="2"/>
  <c r="AI137" i="2" s="1"/>
  <c r="AE137" i="2"/>
  <c r="W137" i="2"/>
  <c r="U137" i="2"/>
  <c r="V137" i="2" s="1"/>
  <c r="S137" i="2"/>
  <c r="N137" i="2"/>
  <c r="M137" i="2"/>
  <c r="FA136" i="2"/>
  <c r="EY136" i="2"/>
  <c r="EX136" i="2"/>
  <c r="EW136" i="2"/>
  <c r="EU136" i="2"/>
  <c r="ET136" i="2"/>
  <c r="EQ136" i="2"/>
  <c r="ER136" i="2" s="1"/>
  <c r="BT136" i="2"/>
  <c r="BL136" i="2"/>
  <c r="AH136" i="2"/>
  <c r="AI136" i="2" s="1"/>
  <c r="AE136" i="2"/>
  <c r="W136" i="2"/>
  <c r="U136" i="2"/>
  <c r="V136" i="2" s="1"/>
  <c r="S136" i="2"/>
  <c r="N136" i="2"/>
  <c r="M136" i="2"/>
  <c r="FA134" i="2"/>
  <c r="EY134" i="2"/>
  <c r="EX134" i="2"/>
  <c r="EW134" i="2"/>
  <c r="EU134" i="2"/>
  <c r="AR134" i="2" s="1"/>
  <c r="ET134" i="2"/>
  <c r="EQ134" i="2"/>
  <c r="ER134" i="2" s="1"/>
  <c r="BT134" i="2"/>
  <c r="BL134" i="2"/>
  <c r="AH134" i="2"/>
  <c r="AI134" i="2" s="1"/>
  <c r="AE134" i="2"/>
  <c r="W134" i="2"/>
  <c r="U134" i="2"/>
  <c r="V134" i="2" s="1"/>
  <c r="S134" i="2"/>
  <c r="N134" i="2"/>
  <c r="M134" i="2"/>
  <c r="FA132" i="2"/>
  <c r="EY132" i="2"/>
  <c r="EX132" i="2"/>
  <c r="EW132" i="2"/>
  <c r="EU132" i="2"/>
  <c r="ET132" i="2"/>
  <c r="EQ132" i="2"/>
  <c r="ER132" i="2" s="1"/>
  <c r="BT132" i="2"/>
  <c r="BL132" i="2"/>
  <c r="AH132" i="2"/>
  <c r="AI132" i="2" s="1"/>
  <c r="AE132" i="2"/>
  <c r="W132" i="2"/>
  <c r="U132" i="2"/>
  <c r="V132" i="2" s="1"/>
  <c r="S132" i="2"/>
  <c r="N132" i="2"/>
  <c r="M132" i="2"/>
  <c r="FA131" i="2"/>
  <c r="EY131" i="2"/>
  <c r="EX131" i="2"/>
  <c r="EW131" i="2"/>
  <c r="EU131" i="2"/>
  <c r="ET131" i="2"/>
  <c r="EQ131" i="2"/>
  <c r="ER131" i="2" s="1"/>
  <c r="BT131" i="2"/>
  <c r="BL131" i="2"/>
  <c r="AH131" i="2"/>
  <c r="AI131" i="2" s="1"/>
  <c r="U131" i="2"/>
  <c r="V131" i="2" s="1"/>
  <c r="S131" i="2"/>
  <c r="N131" i="2"/>
  <c r="M131" i="2"/>
  <c r="FA130" i="2"/>
  <c r="EY130" i="2"/>
  <c r="EX130" i="2"/>
  <c r="EW130" i="2"/>
  <c r="EU130" i="2"/>
  <c r="ET130" i="2"/>
  <c r="EQ130" i="2"/>
  <c r="ER130" i="2" s="1"/>
  <c r="BT130" i="2"/>
  <c r="BL130" i="2"/>
  <c r="AH130" i="2"/>
  <c r="AI130" i="2" s="1"/>
  <c r="U130" i="2"/>
  <c r="V130" i="2" s="1"/>
  <c r="S130" i="2"/>
  <c r="N130" i="2"/>
  <c r="M130" i="2"/>
  <c r="FA129" i="2"/>
  <c r="EY129" i="2"/>
  <c r="EX129" i="2"/>
  <c r="EW129" i="2"/>
  <c r="EU129" i="2"/>
  <c r="AR129" i="2" s="1"/>
  <c r="ET129" i="2"/>
  <c r="EQ129" i="2"/>
  <c r="ER129" i="2" s="1"/>
  <c r="BT129" i="2"/>
  <c r="BL129" i="2"/>
  <c r="AH129" i="2"/>
  <c r="AI129" i="2" s="1"/>
  <c r="AE129" i="2"/>
  <c r="W129" i="2"/>
  <c r="S129" i="2"/>
  <c r="N129" i="2"/>
  <c r="M129" i="2"/>
  <c r="FA128" i="2"/>
  <c r="EY128" i="2"/>
  <c r="EX128" i="2"/>
  <c r="EW128" i="2"/>
  <c r="EU128" i="2"/>
  <c r="ET128" i="2"/>
  <c r="EQ128" i="2"/>
  <c r="ER128" i="2" s="1"/>
  <c r="BT128" i="2"/>
  <c r="BL128" i="2"/>
  <c r="AH128" i="2"/>
  <c r="AI128" i="2" s="1"/>
  <c r="AE128" i="2"/>
  <c r="W128" i="2"/>
  <c r="U128" i="2"/>
  <c r="V128" i="2" s="1"/>
  <c r="S128" i="2"/>
  <c r="N128" i="2"/>
  <c r="M128" i="2"/>
  <c r="FA127" i="2"/>
  <c r="EY127" i="2"/>
  <c r="EX127" i="2"/>
  <c r="EW127" i="2"/>
  <c r="EU127" i="2"/>
  <c r="ET127" i="2"/>
  <c r="EQ127" i="2"/>
  <c r="ER127" i="2" s="1"/>
  <c r="BT127" i="2"/>
  <c r="BL127" i="2"/>
  <c r="AH127" i="2"/>
  <c r="AI127" i="2" s="1"/>
  <c r="AE127" i="2"/>
  <c r="W127" i="2"/>
  <c r="U127" i="2"/>
  <c r="V127" i="2" s="1"/>
  <c r="S127" i="2"/>
  <c r="N127" i="2"/>
  <c r="M127" i="2"/>
  <c r="FA126" i="2"/>
  <c r="EY126" i="2"/>
  <c r="EX126" i="2"/>
  <c r="EW126" i="2"/>
  <c r="EU126" i="2"/>
  <c r="ET126" i="2"/>
  <c r="EQ126" i="2"/>
  <c r="ER126" i="2" s="1"/>
  <c r="BT126" i="2"/>
  <c r="BL126" i="2"/>
  <c r="AH126" i="2"/>
  <c r="AI126" i="2" s="1"/>
  <c r="AE126" i="2"/>
  <c r="W126" i="2"/>
  <c r="U126" i="2"/>
  <c r="V126" i="2" s="1"/>
  <c r="S126" i="2"/>
  <c r="N126" i="2"/>
  <c r="M126" i="2"/>
  <c r="FA125" i="2"/>
  <c r="EY125" i="2"/>
  <c r="EX125" i="2"/>
  <c r="EW125" i="2"/>
  <c r="EU125" i="2"/>
  <c r="ET125" i="2"/>
  <c r="EQ125" i="2"/>
  <c r="ER125" i="2" s="1"/>
  <c r="BT125" i="2"/>
  <c r="BL125" i="2"/>
  <c r="AH125" i="2"/>
  <c r="AI125" i="2" s="1"/>
  <c r="W125" i="2"/>
  <c r="U125" i="2"/>
  <c r="V125" i="2" s="1"/>
  <c r="S125" i="2"/>
  <c r="N125" i="2"/>
  <c r="M125" i="2"/>
  <c r="FA124" i="2"/>
  <c r="EY124" i="2"/>
  <c r="EX124" i="2"/>
  <c r="EW124" i="2"/>
  <c r="EU124" i="2"/>
  <c r="ET124" i="2"/>
  <c r="EQ124" i="2"/>
  <c r="BT124" i="2"/>
  <c r="BL124" i="2"/>
  <c r="AH124" i="2"/>
  <c r="AE124" i="2"/>
  <c r="W124" i="2"/>
  <c r="U124" i="2"/>
  <c r="V124" i="2" s="1"/>
  <c r="S124" i="2"/>
  <c r="N124" i="2"/>
  <c r="M124" i="2"/>
  <c r="FA123" i="2"/>
  <c r="EY123" i="2"/>
  <c r="EX123" i="2"/>
  <c r="EW123" i="2"/>
  <c r="EU123" i="2"/>
  <c r="ET123" i="2"/>
  <c r="EQ123" i="2"/>
  <c r="ER123" i="2" s="1"/>
  <c r="BT123" i="2"/>
  <c r="BL123" i="2"/>
  <c r="AH123" i="2"/>
  <c r="AI123" i="2" s="1"/>
  <c r="U123" i="2"/>
  <c r="V123" i="2" s="1"/>
  <c r="S123" i="2"/>
  <c r="N123" i="2"/>
  <c r="M123" i="2"/>
  <c r="FA122" i="2"/>
  <c r="EY122" i="2"/>
  <c r="EX122" i="2"/>
  <c r="EW122" i="2"/>
  <c r="EU122" i="2"/>
  <c r="AR122" i="2" s="1"/>
  <c r="ET122" i="2"/>
  <c r="EQ122" i="2"/>
  <c r="ER122" i="2" s="1"/>
  <c r="BT122" i="2"/>
  <c r="BL122" i="2"/>
  <c r="AH122" i="2"/>
  <c r="AI122" i="2" s="1"/>
  <c r="AE122" i="2"/>
  <c r="W122" i="2"/>
  <c r="U122" i="2"/>
  <c r="V122" i="2" s="1"/>
  <c r="S122" i="2"/>
  <c r="N122" i="2"/>
  <c r="M122" i="2"/>
  <c r="FA121" i="2"/>
  <c r="EY121" i="2"/>
  <c r="EX121" i="2"/>
  <c r="EW121" i="2"/>
  <c r="EU121" i="2"/>
  <c r="ET121" i="2"/>
  <c r="EQ121" i="2"/>
  <c r="ER121" i="2" s="1"/>
  <c r="BT121" i="2"/>
  <c r="BL121" i="2"/>
  <c r="AH121" i="2"/>
  <c r="AI121" i="2" s="1"/>
  <c r="AE121" i="2"/>
  <c r="W121" i="2"/>
  <c r="U121" i="2"/>
  <c r="V121" i="2" s="1"/>
  <c r="S121" i="2"/>
  <c r="N121" i="2"/>
  <c r="M121" i="2"/>
  <c r="FA120" i="2"/>
  <c r="EY120" i="2"/>
  <c r="EX120" i="2"/>
  <c r="EW120" i="2"/>
  <c r="EU120" i="2"/>
  <c r="ET120" i="2"/>
  <c r="EQ120" i="2"/>
  <c r="ER120" i="2" s="1"/>
  <c r="BT120" i="2"/>
  <c r="BL120" i="2"/>
  <c r="AH120" i="2"/>
  <c r="AI120" i="2" s="1"/>
  <c r="AE120" i="2"/>
  <c r="W120" i="2"/>
  <c r="U120" i="2"/>
  <c r="V120" i="2" s="1"/>
  <c r="S120" i="2"/>
  <c r="N120" i="2"/>
  <c r="M120" i="2"/>
  <c r="FA119" i="2"/>
  <c r="EY119" i="2"/>
  <c r="EX119" i="2"/>
  <c r="EW119" i="2"/>
  <c r="EU119" i="2"/>
  <c r="AR119" i="2" s="1"/>
  <c r="ET119" i="2"/>
  <c r="EQ119" i="2"/>
  <c r="ER119" i="2" s="1"/>
  <c r="BT119" i="2"/>
  <c r="BL119" i="2"/>
  <c r="AH119" i="2"/>
  <c r="AI119" i="2" s="1"/>
  <c r="AE119" i="2"/>
  <c r="W119" i="2"/>
  <c r="U119" i="2"/>
  <c r="V119" i="2" s="1"/>
  <c r="S119" i="2"/>
  <c r="N119" i="2"/>
  <c r="M119" i="2"/>
  <c r="FA118" i="2"/>
  <c r="EY118" i="2"/>
  <c r="EX118" i="2"/>
  <c r="EW118" i="2"/>
  <c r="EU118" i="2"/>
  <c r="ET118" i="2"/>
  <c r="EQ118" i="2"/>
  <c r="ER118" i="2" s="1"/>
  <c r="BT118" i="2"/>
  <c r="BL118" i="2"/>
  <c r="AH118" i="2"/>
  <c r="AI118" i="2" s="1"/>
  <c r="AE118" i="2"/>
  <c r="W118" i="2"/>
  <c r="U118" i="2"/>
  <c r="V118" i="2" s="1"/>
  <c r="S118" i="2"/>
  <c r="N118" i="2"/>
  <c r="M118" i="2"/>
  <c r="FA117" i="2"/>
  <c r="EY117" i="2"/>
  <c r="EX117" i="2"/>
  <c r="EW117" i="2"/>
  <c r="EU117" i="2"/>
  <c r="ET117" i="2"/>
  <c r="EQ117" i="2"/>
  <c r="BT117" i="2"/>
  <c r="BL117" i="2"/>
  <c r="AH117" i="2"/>
  <c r="AE117" i="2"/>
  <c r="W117" i="2"/>
  <c r="U117" i="2"/>
  <c r="V117" i="2" s="1"/>
  <c r="S117" i="2"/>
  <c r="N117" i="2"/>
  <c r="M117" i="2"/>
  <c r="FA116" i="2"/>
  <c r="EY116" i="2"/>
  <c r="EX116" i="2"/>
  <c r="EW116" i="2"/>
  <c r="EU116" i="2"/>
  <c r="AR116" i="2" s="1"/>
  <c r="ET116" i="2"/>
  <c r="EQ116" i="2"/>
  <c r="ER116" i="2" s="1"/>
  <c r="BT116" i="2"/>
  <c r="BL116" i="2"/>
  <c r="AH116" i="2"/>
  <c r="AI116" i="2" s="1"/>
  <c r="AE116" i="2"/>
  <c r="W116" i="2"/>
  <c r="U116" i="2"/>
  <c r="V116" i="2" s="1"/>
  <c r="S116" i="2"/>
  <c r="N116" i="2"/>
  <c r="M116" i="2"/>
  <c r="FA115" i="2"/>
  <c r="EY115" i="2"/>
  <c r="EX115" i="2"/>
  <c r="EW115" i="2"/>
  <c r="EU115" i="2"/>
  <c r="ET115" i="2"/>
  <c r="EQ115" i="2"/>
  <c r="ER115" i="2" s="1"/>
  <c r="BT115" i="2"/>
  <c r="BL115" i="2"/>
  <c r="AH115" i="2"/>
  <c r="AI115" i="2" s="1"/>
  <c r="AE115" i="2"/>
  <c r="W115" i="2"/>
  <c r="U115" i="2"/>
  <c r="V115" i="2" s="1"/>
  <c r="S115" i="2"/>
  <c r="N115" i="2"/>
  <c r="M115" i="2"/>
  <c r="FA114" i="2"/>
  <c r="EY114" i="2"/>
  <c r="EX114" i="2"/>
  <c r="EW114" i="2"/>
  <c r="EU114" i="2"/>
  <c r="ET114" i="2"/>
  <c r="EQ114" i="2"/>
  <c r="BT114" i="2"/>
  <c r="BL114" i="2"/>
  <c r="AH114" i="2"/>
  <c r="W114" i="2"/>
  <c r="S114" i="2"/>
  <c r="N114" i="2"/>
  <c r="M114" i="2"/>
  <c r="FA113" i="2"/>
  <c r="EY113" i="2"/>
  <c r="EX113" i="2"/>
  <c r="EW113" i="2"/>
  <c r="EU113" i="2"/>
  <c r="ET113" i="2"/>
  <c r="EQ113" i="2"/>
  <c r="ER113" i="2" s="1"/>
  <c r="BT113" i="2"/>
  <c r="BL113" i="2"/>
  <c r="AH113" i="2"/>
  <c r="AI113" i="2" s="1"/>
  <c r="AE113" i="2"/>
  <c r="W113" i="2"/>
  <c r="U113" i="2"/>
  <c r="V113" i="2" s="1"/>
  <c r="S113" i="2"/>
  <c r="N113" i="2"/>
  <c r="M113" i="2"/>
  <c r="FA112" i="2"/>
  <c r="EY112" i="2"/>
  <c r="EX112" i="2"/>
  <c r="EW112" i="2"/>
  <c r="EU112" i="2"/>
  <c r="ET112" i="2"/>
  <c r="EQ112" i="2"/>
  <c r="ER112" i="2" s="1"/>
  <c r="BT112" i="2"/>
  <c r="BL112" i="2"/>
  <c r="AH112" i="2"/>
  <c r="AI112" i="2" s="1"/>
  <c r="AE112" i="2"/>
  <c r="W112" i="2"/>
  <c r="U112" i="2"/>
  <c r="V112" i="2" s="1"/>
  <c r="S112" i="2"/>
  <c r="N112" i="2"/>
  <c r="M112" i="2"/>
  <c r="FA111" i="2"/>
  <c r="EY111" i="2"/>
  <c r="EX111" i="2"/>
  <c r="EW111" i="2"/>
  <c r="EU111" i="2"/>
  <c r="ET111" i="2"/>
  <c r="EQ111" i="2"/>
  <c r="ER111" i="2" s="1"/>
  <c r="BT111" i="2"/>
  <c r="BL111" i="2"/>
  <c r="AH111" i="2"/>
  <c r="AI111" i="2" s="1"/>
  <c r="AE111" i="2"/>
  <c r="W111" i="2"/>
  <c r="U111" i="2"/>
  <c r="V111" i="2" s="1"/>
  <c r="S111" i="2"/>
  <c r="N111" i="2"/>
  <c r="M111" i="2"/>
  <c r="FA110" i="2"/>
  <c r="EY110" i="2"/>
  <c r="EX110" i="2"/>
  <c r="EW110" i="2"/>
  <c r="EU110" i="2"/>
  <c r="ET110" i="2"/>
  <c r="EQ110" i="2"/>
  <c r="ER110" i="2" s="1"/>
  <c r="BT110" i="2"/>
  <c r="BL110" i="2"/>
  <c r="AH110" i="2"/>
  <c r="AI110" i="2" s="1"/>
  <c r="AE110" i="2"/>
  <c r="W110" i="2"/>
  <c r="U110" i="2"/>
  <c r="V110" i="2" s="1"/>
  <c r="S110" i="2"/>
  <c r="N110" i="2"/>
  <c r="M110" i="2"/>
  <c r="FA109" i="2"/>
  <c r="EY109" i="2"/>
  <c r="EX109" i="2"/>
  <c r="EW109" i="2"/>
  <c r="EU109" i="2"/>
  <c r="ET109" i="2"/>
  <c r="EQ109" i="2"/>
  <c r="ER109" i="2" s="1"/>
  <c r="BT109" i="2"/>
  <c r="BL109" i="2"/>
  <c r="AH109" i="2"/>
  <c r="AI109" i="2" s="1"/>
  <c r="AE109" i="2"/>
  <c r="W109" i="2"/>
  <c r="U109" i="2"/>
  <c r="V109" i="2" s="1"/>
  <c r="S109" i="2"/>
  <c r="N109" i="2"/>
  <c r="M109" i="2"/>
  <c r="FA108" i="2"/>
  <c r="EY108" i="2"/>
  <c r="EX108" i="2"/>
  <c r="EW108" i="2"/>
  <c r="EU108" i="2"/>
  <c r="ET108" i="2"/>
  <c r="EQ108" i="2"/>
  <c r="BT108" i="2"/>
  <c r="BL108" i="2"/>
  <c r="AH108" i="2"/>
  <c r="AE108" i="2"/>
  <c r="W108" i="2"/>
  <c r="U108" i="2"/>
  <c r="V108" i="2" s="1"/>
  <c r="S108" i="2"/>
  <c r="N108" i="2"/>
  <c r="M108" i="2"/>
  <c r="FA107" i="2"/>
  <c r="EY107" i="2"/>
  <c r="EX107" i="2"/>
  <c r="EW107" i="2"/>
  <c r="EU107" i="2"/>
  <c r="ET107" i="2"/>
  <c r="EQ107" i="2"/>
  <c r="ER107" i="2" s="1"/>
  <c r="BT107" i="2"/>
  <c r="BL107" i="2"/>
  <c r="AH107" i="2"/>
  <c r="AI107" i="2" s="1"/>
  <c r="AE107" i="2"/>
  <c r="W107" i="2"/>
  <c r="U107" i="2"/>
  <c r="V107" i="2" s="1"/>
  <c r="S107" i="2"/>
  <c r="N107" i="2"/>
  <c r="M107" i="2"/>
  <c r="FA106" i="2"/>
  <c r="EY106" i="2"/>
  <c r="EX106" i="2"/>
  <c r="EW106" i="2"/>
  <c r="EU106" i="2"/>
  <c r="ET106" i="2"/>
  <c r="EQ106" i="2"/>
  <c r="ER106" i="2" s="1"/>
  <c r="BT106" i="2"/>
  <c r="BL106" i="2"/>
  <c r="AH106" i="2"/>
  <c r="AI106" i="2" s="1"/>
  <c r="U106" i="2"/>
  <c r="V106" i="2" s="1"/>
  <c r="S106" i="2"/>
  <c r="N106" i="2"/>
  <c r="M106" i="2"/>
  <c r="FA105" i="2"/>
  <c r="EY105" i="2"/>
  <c r="EX105" i="2"/>
  <c r="EW105" i="2"/>
  <c r="EU105" i="2"/>
  <c r="ET105" i="2"/>
  <c r="EQ105" i="2"/>
  <c r="ER105" i="2" s="1"/>
  <c r="BT105" i="2"/>
  <c r="BL105" i="2"/>
  <c r="AH105" i="2"/>
  <c r="AI105" i="2" s="1"/>
  <c r="AE105" i="2"/>
  <c r="W105" i="2"/>
  <c r="U105" i="2"/>
  <c r="V105" i="2" s="1"/>
  <c r="S105" i="2"/>
  <c r="N105" i="2"/>
  <c r="M105" i="2"/>
  <c r="FA103" i="2"/>
  <c r="EY103" i="2"/>
  <c r="EX103" i="2"/>
  <c r="EW103" i="2"/>
  <c r="EU103" i="2"/>
  <c r="ET103" i="2"/>
  <c r="EQ103" i="2"/>
  <c r="ER103" i="2" s="1"/>
  <c r="BT103" i="2"/>
  <c r="BL103" i="2"/>
  <c r="AH103" i="2"/>
  <c r="AI103" i="2" s="1"/>
  <c r="AE103" i="2"/>
  <c r="W103" i="2"/>
  <c r="U103" i="2"/>
  <c r="V103" i="2" s="1"/>
  <c r="S103" i="2"/>
  <c r="N103" i="2"/>
  <c r="M103" i="2"/>
  <c r="FA102" i="2"/>
  <c r="EY102" i="2"/>
  <c r="EX102" i="2"/>
  <c r="EW102" i="2"/>
  <c r="EU102" i="2"/>
  <c r="AR102" i="2" s="1"/>
  <c r="ET102" i="2"/>
  <c r="EQ102" i="2"/>
  <c r="BT102" i="2"/>
  <c r="BL102" i="2"/>
  <c r="AH102" i="2"/>
  <c r="AE102" i="2"/>
  <c r="W102" i="2"/>
  <c r="U102" i="2"/>
  <c r="V102" i="2" s="1"/>
  <c r="S102" i="2"/>
  <c r="N102" i="2"/>
  <c r="M102" i="2"/>
  <c r="FA101" i="2"/>
  <c r="EY101" i="2"/>
  <c r="EX101" i="2"/>
  <c r="EW101" i="2"/>
  <c r="EU101" i="2"/>
  <c r="ET101" i="2"/>
  <c r="EQ101" i="2"/>
  <c r="ER101" i="2" s="1"/>
  <c r="BT101" i="2"/>
  <c r="BL101" i="2"/>
  <c r="AH101" i="2"/>
  <c r="AI101" i="2" s="1"/>
  <c r="U101" i="2"/>
  <c r="V101" i="2" s="1"/>
  <c r="S101" i="2"/>
  <c r="N101" i="2"/>
  <c r="M101" i="2"/>
  <c r="FA100" i="2"/>
  <c r="EY100" i="2"/>
  <c r="EX100" i="2"/>
  <c r="EW100" i="2"/>
  <c r="EU100" i="2"/>
  <c r="ET100" i="2"/>
  <c r="EQ100" i="2"/>
  <c r="ER100" i="2" s="1"/>
  <c r="BT100" i="2"/>
  <c r="BL100" i="2"/>
  <c r="AH100" i="2"/>
  <c r="AI100" i="2" s="1"/>
  <c r="AE100" i="2"/>
  <c r="W100" i="2"/>
  <c r="U100" i="2"/>
  <c r="V100" i="2" s="1"/>
  <c r="S100" i="2"/>
  <c r="N100" i="2"/>
  <c r="M100" i="2"/>
  <c r="FA98" i="2"/>
  <c r="EY98" i="2"/>
  <c r="EX98" i="2"/>
  <c r="EW98" i="2"/>
  <c r="EU98" i="2"/>
  <c r="ET98" i="2"/>
  <c r="EQ98" i="2"/>
  <c r="ER98" i="2" s="1"/>
  <c r="BT98" i="2"/>
  <c r="BL98" i="2"/>
  <c r="AH98" i="2"/>
  <c r="AI98" i="2" s="1"/>
  <c r="AE98" i="2"/>
  <c r="W98" i="2"/>
  <c r="U98" i="2"/>
  <c r="V98" i="2" s="1"/>
  <c r="S98" i="2"/>
  <c r="N98" i="2"/>
  <c r="M98" i="2"/>
  <c r="FA97" i="2"/>
  <c r="EY97" i="2"/>
  <c r="EX97" i="2"/>
  <c r="EW97" i="2"/>
  <c r="EU97" i="2"/>
  <c r="ET97" i="2"/>
  <c r="EQ97" i="2"/>
  <c r="ER97" i="2" s="1"/>
  <c r="BT97" i="2"/>
  <c r="BL97" i="2"/>
  <c r="AH97" i="2"/>
  <c r="AI97" i="2" s="1"/>
  <c r="AE97" i="2"/>
  <c r="W97" i="2"/>
  <c r="U97" i="2"/>
  <c r="V97" i="2" s="1"/>
  <c r="S97" i="2"/>
  <c r="N97" i="2"/>
  <c r="M97" i="2"/>
  <c r="FA94" i="2"/>
  <c r="EY94" i="2"/>
  <c r="EX94" i="2"/>
  <c r="EW94" i="2"/>
  <c r="EU94" i="2"/>
  <c r="ET94" i="2"/>
  <c r="EQ94" i="2"/>
  <c r="ER94" i="2" s="1"/>
  <c r="BT94" i="2"/>
  <c r="BL94" i="2"/>
  <c r="AH94" i="2"/>
  <c r="AI94" i="2" s="1"/>
  <c r="AE94" i="2"/>
  <c r="W94" i="2"/>
  <c r="U94" i="2"/>
  <c r="V94" i="2" s="1"/>
  <c r="S94" i="2"/>
  <c r="N94" i="2"/>
  <c r="M94" i="2"/>
  <c r="FA93" i="2"/>
  <c r="EY93" i="2"/>
  <c r="EX93" i="2"/>
  <c r="EW93" i="2"/>
  <c r="EU93" i="2"/>
  <c r="ET93" i="2"/>
  <c r="EQ93" i="2"/>
  <c r="ER93" i="2" s="1"/>
  <c r="BT93" i="2"/>
  <c r="BL93" i="2"/>
  <c r="AH93" i="2"/>
  <c r="AI93" i="2" s="1"/>
  <c r="S93" i="2"/>
  <c r="N93" i="2"/>
  <c r="M93" i="2"/>
  <c r="FA92" i="2"/>
  <c r="EY92" i="2"/>
  <c r="EX92" i="2"/>
  <c r="EW92" i="2"/>
  <c r="EU92" i="2"/>
  <c r="ET92" i="2"/>
  <c r="EQ92" i="2"/>
  <c r="ER92" i="2" s="1"/>
  <c r="BT92" i="2"/>
  <c r="BL92" i="2"/>
  <c r="AH92" i="2"/>
  <c r="AI92" i="2" s="1"/>
  <c r="AE92" i="2"/>
  <c r="W92" i="2"/>
  <c r="U92" i="2"/>
  <c r="V92" i="2" s="1"/>
  <c r="S92" i="2"/>
  <c r="N92" i="2"/>
  <c r="M92" i="2"/>
  <c r="FA91" i="2"/>
  <c r="EY91" i="2"/>
  <c r="EX91" i="2"/>
  <c r="EW91" i="2"/>
  <c r="EU91" i="2"/>
  <c r="ET91" i="2"/>
  <c r="EQ91" i="2"/>
  <c r="ER91" i="2" s="1"/>
  <c r="BT91" i="2"/>
  <c r="BL91" i="2"/>
  <c r="AH91" i="2"/>
  <c r="AI91" i="2" s="1"/>
  <c r="AE91" i="2"/>
  <c r="W91" i="2"/>
  <c r="U91" i="2"/>
  <c r="V91" i="2" s="1"/>
  <c r="S91" i="2"/>
  <c r="N91" i="2"/>
  <c r="M91" i="2"/>
  <c r="FA90" i="2"/>
  <c r="EY90" i="2"/>
  <c r="EX90" i="2"/>
  <c r="EW90" i="2"/>
  <c r="EU90" i="2"/>
  <c r="ET90" i="2"/>
  <c r="EQ90" i="2"/>
  <c r="BT90" i="2"/>
  <c r="BL90" i="2"/>
  <c r="AH90" i="2"/>
  <c r="AE90" i="2"/>
  <c r="W90" i="2"/>
  <c r="U90" i="2"/>
  <c r="V90" i="2" s="1"/>
  <c r="S90" i="2"/>
  <c r="N90" i="2"/>
  <c r="M90" i="2"/>
  <c r="FA89" i="2"/>
  <c r="EY89" i="2"/>
  <c r="EX89" i="2"/>
  <c r="EW89" i="2"/>
  <c r="EU89" i="2"/>
  <c r="ET89" i="2"/>
  <c r="EQ89" i="2"/>
  <c r="ER89" i="2" s="1"/>
  <c r="BT89" i="2"/>
  <c r="BL89" i="2"/>
  <c r="AH89" i="2"/>
  <c r="AI89" i="2" s="1"/>
  <c r="U89" i="2"/>
  <c r="V89" i="2" s="1"/>
  <c r="S89" i="2"/>
  <c r="N89" i="2"/>
  <c r="M89" i="2"/>
  <c r="FA88" i="2"/>
  <c r="EY88" i="2"/>
  <c r="EX88" i="2"/>
  <c r="EW88" i="2"/>
  <c r="EU88" i="2"/>
  <c r="ET88" i="2"/>
  <c r="EQ88" i="2"/>
  <c r="BT88" i="2"/>
  <c r="BL88" i="2"/>
  <c r="AH88" i="2"/>
  <c r="AE88" i="2"/>
  <c r="W88" i="2"/>
  <c r="U88" i="2"/>
  <c r="V88" i="2" s="1"/>
  <c r="S88" i="2"/>
  <c r="N88" i="2"/>
  <c r="M88" i="2"/>
  <c r="FA87" i="2"/>
  <c r="EY87" i="2"/>
  <c r="EX87" i="2"/>
  <c r="EW87" i="2"/>
  <c r="EU87" i="2"/>
  <c r="ET87" i="2"/>
  <c r="EQ87" i="2"/>
  <c r="ER87" i="2" s="1"/>
  <c r="BT87" i="2"/>
  <c r="BL87" i="2"/>
  <c r="AH87" i="2"/>
  <c r="AI87" i="2" s="1"/>
  <c r="AE87" i="2"/>
  <c r="W87" i="2"/>
  <c r="U87" i="2"/>
  <c r="V87" i="2" s="1"/>
  <c r="S87" i="2"/>
  <c r="N87" i="2"/>
  <c r="M87" i="2"/>
  <c r="FA86" i="2"/>
  <c r="EY86" i="2"/>
  <c r="EX86" i="2"/>
  <c r="EW86" i="2"/>
  <c r="EU86" i="2"/>
  <c r="ET86" i="2"/>
  <c r="EQ86" i="2"/>
  <c r="ER86" i="2" s="1"/>
  <c r="BT86" i="2"/>
  <c r="BL86" i="2"/>
  <c r="AH86" i="2"/>
  <c r="AI86" i="2" s="1"/>
  <c r="AE86" i="2"/>
  <c r="W86" i="2"/>
  <c r="U86" i="2"/>
  <c r="V86" i="2" s="1"/>
  <c r="S86" i="2"/>
  <c r="N86" i="2"/>
  <c r="M86" i="2"/>
  <c r="FA84" i="2"/>
  <c r="EY84" i="2"/>
  <c r="EX84" i="2"/>
  <c r="EW84" i="2"/>
  <c r="EU84" i="2"/>
  <c r="ET84" i="2"/>
  <c r="EQ84" i="2"/>
  <c r="ER84" i="2" s="1"/>
  <c r="BT84" i="2"/>
  <c r="BL84" i="2"/>
  <c r="AH84" i="2"/>
  <c r="AI84" i="2" s="1"/>
  <c r="AE84" i="2"/>
  <c r="W84" i="2"/>
  <c r="U84" i="2"/>
  <c r="V84" i="2" s="1"/>
  <c r="S84" i="2"/>
  <c r="N84" i="2"/>
  <c r="M84" i="2"/>
  <c r="FA82" i="2"/>
  <c r="EY82" i="2"/>
  <c r="EX82" i="2"/>
  <c r="EW82" i="2"/>
  <c r="EU82" i="2"/>
  <c r="ET82" i="2"/>
  <c r="EQ82" i="2"/>
  <c r="ER82" i="2" s="1"/>
  <c r="BT82" i="2"/>
  <c r="BL82" i="2"/>
  <c r="AH82" i="2"/>
  <c r="AI82" i="2" s="1"/>
  <c r="AE82" i="2"/>
  <c r="W82" i="2"/>
  <c r="S82" i="2"/>
  <c r="N82" i="2"/>
  <c r="M82" i="2"/>
  <c r="FA81" i="2"/>
  <c r="EY81" i="2"/>
  <c r="EX81" i="2"/>
  <c r="EW81" i="2"/>
  <c r="EU81" i="2"/>
  <c r="ET81" i="2"/>
  <c r="EQ81" i="2"/>
  <c r="ER81" i="2" s="1"/>
  <c r="BT81" i="2"/>
  <c r="BL81" i="2"/>
  <c r="AH81" i="2"/>
  <c r="AI81" i="2" s="1"/>
  <c r="AE81" i="2"/>
  <c r="W81" i="2"/>
  <c r="U81" i="2"/>
  <c r="V81" i="2" s="1"/>
  <c r="S81" i="2"/>
  <c r="N81" i="2"/>
  <c r="M81" i="2"/>
  <c r="FA80" i="2"/>
  <c r="EY80" i="2"/>
  <c r="EX80" i="2"/>
  <c r="EW80" i="2"/>
  <c r="EU80" i="2"/>
  <c r="ET80" i="2"/>
  <c r="EQ80" i="2"/>
  <c r="ER80" i="2" s="1"/>
  <c r="BT80" i="2"/>
  <c r="BL80" i="2"/>
  <c r="AH80" i="2"/>
  <c r="AI80" i="2" s="1"/>
  <c r="AE80" i="2"/>
  <c r="W80" i="2"/>
  <c r="U80" i="2"/>
  <c r="V80" i="2" s="1"/>
  <c r="S80" i="2"/>
  <c r="N80" i="2"/>
  <c r="M80" i="2"/>
  <c r="FA79" i="2"/>
  <c r="EY79" i="2"/>
  <c r="EX79" i="2"/>
  <c r="EW79" i="2"/>
  <c r="EU79" i="2"/>
  <c r="ET79" i="2"/>
  <c r="EQ79" i="2"/>
  <c r="ER79" i="2" s="1"/>
  <c r="BT79" i="2"/>
  <c r="BL79" i="2"/>
  <c r="AH79" i="2"/>
  <c r="AI79" i="2" s="1"/>
  <c r="W79" i="2"/>
  <c r="U79" i="2"/>
  <c r="V79" i="2" s="1"/>
  <c r="S79" i="2"/>
  <c r="N79" i="2"/>
  <c r="M79" i="2"/>
  <c r="FA77" i="2"/>
  <c r="EY77" i="2"/>
  <c r="EX77" i="2"/>
  <c r="EW77" i="2"/>
  <c r="EU77" i="2"/>
  <c r="ET77" i="2"/>
  <c r="EQ77" i="2"/>
  <c r="ER77" i="2" s="1"/>
  <c r="BT77" i="2"/>
  <c r="BL77" i="2"/>
  <c r="AH77" i="2"/>
  <c r="AI77" i="2" s="1"/>
  <c r="AE77" i="2"/>
  <c r="W77" i="2"/>
  <c r="U77" i="2"/>
  <c r="V77" i="2" s="1"/>
  <c r="S77" i="2"/>
  <c r="N77" i="2"/>
  <c r="M77" i="2"/>
  <c r="FA76" i="2"/>
  <c r="EY76" i="2"/>
  <c r="EX76" i="2"/>
  <c r="EW76" i="2"/>
  <c r="EU76" i="2"/>
  <c r="ET76" i="2"/>
  <c r="EQ76" i="2"/>
  <c r="ER76" i="2" s="1"/>
  <c r="BT76" i="2"/>
  <c r="BL76" i="2"/>
  <c r="AH76" i="2"/>
  <c r="AI76" i="2" s="1"/>
  <c r="AE76" i="2"/>
  <c r="W76" i="2"/>
  <c r="U76" i="2"/>
  <c r="V76" i="2" s="1"/>
  <c r="S76" i="2"/>
  <c r="N76" i="2"/>
  <c r="M76" i="2"/>
  <c r="FA75" i="2"/>
  <c r="EY75" i="2"/>
  <c r="EX75" i="2"/>
  <c r="EW75" i="2"/>
  <c r="EU75" i="2"/>
  <c r="ET75" i="2"/>
  <c r="EQ75" i="2"/>
  <c r="ER75" i="2" s="1"/>
  <c r="BT75" i="2"/>
  <c r="BL75" i="2"/>
  <c r="AH75" i="2"/>
  <c r="AI75" i="2" s="1"/>
  <c r="AE75" i="2"/>
  <c r="W75" i="2"/>
  <c r="U75" i="2"/>
  <c r="V75" i="2" s="1"/>
  <c r="S75" i="2"/>
  <c r="N75" i="2"/>
  <c r="M75" i="2"/>
  <c r="FA74" i="2"/>
  <c r="EY74" i="2"/>
  <c r="EX74" i="2"/>
  <c r="EW74" i="2"/>
  <c r="EU74" i="2"/>
  <c r="ET74" i="2"/>
  <c r="EQ74" i="2"/>
  <c r="ER74" i="2" s="1"/>
  <c r="BT74" i="2"/>
  <c r="BL74" i="2"/>
  <c r="AH74" i="2"/>
  <c r="AI74" i="2" s="1"/>
  <c r="U74" i="2"/>
  <c r="V74" i="2" s="1"/>
  <c r="S74" i="2"/>
  <c r="N74" i="2"/>
  <c r="M74" i="2"/>
  <c r="FA73" i="2"/>
  <c r="EY73" i="2"/>
  <c r="EX73" i="2"/>
  <c r="EW73" i="2"/>
  <c r="EU73" i="2"/>
  <c r="ET73" i="2"/>
  <c r="EQ73" i="2"/>
  <c r="ER73" i="2" s="1"/>
  <c r="BT73" i="2"/>
  <c r="BL73" i="2"/>
  <c r="AH73" i="2"/>
  <c r="AI73" i="2" s="1"/>
  <c r="AE73" i="2"/>
  <c r="W73" i="2"/>
  <c r="U73" i="2"/>
  <c r="V73" i="2" s="1"/>
  <c r="S73" i="2"/>
  <c r="N73" i="2"/>
  <c r="M73" i="2"/>
  <c r="FA72" i="2"/>
  <c r="EY72" i="2"/>
  <c r="EX72" i="2"/>
  <c r="EW72" i="2"/>
  <c r="EU72" i="2"/>
  <c r="ET72" i="2"/>
  <c r="EQ72" i="2"/>
  <c r="BT72" i="2"/>
  <c r="BL72" i="2"/>
  <c r="AH72" i="2"/>
  <c r="AE72" i="2"/>
  <c r="W72" i="2"/>
  <c r="U72" i="2"/>
  <c r="V72" i="2" s="1"/>
  <c r="S72" i="2"/>
  <c r="N72" i="2"/>
  <c r="M72" i="2"/>
  <c r="FA71" i="2"/>
  <c r="EY71" i="2"/>
  <c r="EX71" i="2"/>
  <c r="EW71" i="2"/>
  <c r="EU71" i="2"/>
  <c r="ET71" i="2"/>
  <c r="EQ71" i="2"/>
  <c r="ER71" i="2" s="1"/>
  <c r="BL71" i="2"/>
  <c r="AH71" i="2"/>
  <c r="AI71" i="2" s="1"/>
  <c r="AE71" i="2"/>
  <c r="W71" i="2"/>
  <c r="U71" i="2"/>
  <c r="V71" i="2" s="1"/>
  <c r="S71" i="2"/>
  <c r="N71" i="2"/>
  <c r="M71" i="2"/>
  <c r="FA70" i="2"/>
  <c r="EY70" i="2"/>
  <c r="EX70" i="2"/>
  <c r="EW70" i="2"/>
  <c r="EU70" i="2"/>
  <c r="ET70" i="2"/>
  <c r="EQ70" i="2"/>
  <c r="ER70" i="2" s="1"/>
  <c r="BT70" i="2"/>
  <c r="BL70" i="2"/>
  <c r="AH70" i="2"/>
  <c r="AI70" i="2" s="1"/>
  <c r="AE70" i="2"/>
  <c r="W70" i="2"/>
  <c r="U70" i="2"/>
  <c r="V70" i="2" s="1"/>
  <c r="S70" i="2"/>
  <c r="N70" i="2"/>
  <c r="M70" i="2"/>
  <c r="FA69" i="2"/>
  <c r="EY69" i="2"/>
  <c r="EX69" i="2"/>
  <c r="EW69" i="2"/>
  <c r="EU69" i="2"/>
  <c r="ET69" i="2"/>
  <c r="EQ69" i="2"/>
  <c r="ER69" i="2" s="1"/>
  <c r="BT69" i="2"/>
  <c r="BL69" i="2"/>
  <c r="AH69" i="2"/>
  <c r="AI69" i="2" s="1"/>
  <c r="AE69" i="2"/>
  <c r="W69" i="2"/>
  <c r="U69" i="2"/>
  <c r="V69" i="2" s="1"/>
  <c r="S69" i="2"/>
  <c r="N69" i="2"/>
  <c r="M69" i="2"/>
  <c r="FA68" i="2"/>
  <c r="EY68" i="2"/>
  <c r="EX68" i="2"/>
  <c r="EW68" i="2"/>
  <c r="EU68" i="2"/>
  <c r="ET68" i="2"/>
  <c r="EQ68" i="2"/>
  <c r="ER68" i="2" s="1"/>
  <c r="BT68" i="2"/>
  <c r="BL68" i="2"/>
  <c r="AH68" i="2"/>
  <c r="AI68" i="2" s="1"/>
  <c r="AE68" i="2"/>
  <c r="W68" i="2"/>
  <c r="U68" i="2"/>
  <c r="V68" i="2" s="1"/>
  <c r="S68" i="2"/>
  <c r="N68" i="2"/>
  <c r="M68" i="2"/>
  <c r="FA67" i="2"/>
  <c r="EY67" i="2"/>
  <c r="EX67" i="2"/>
  <c r="EW67" i="2"/>
  <c r="EU67" i="2"/>
  <c r="ET67" i="2"/>
  <c r="EQ67" i="2"/>
  <c r="ER67" i="2" s="1"/>
  <c r="BT67" i="2"/>
  <c r="BL67" i="2"/>
  <c r="AH67" i="2"/>
  <c r="AI67" i="2" s="1"/>
  <c r="AE67" i="2"/>
  <c r="W67" i="2"/>
  <c r="U67" i="2"/>
  <c r="V67" i="2" s="1"/>
  <c r="S67" i="2"/>
  <c r="N67" i="2"/>
  <c r="M67" i="2"/>
  <c r="FA66" i="2"/>
  <c r="EY66" i="2"/>
  <c r="EX66" i="2"/>
  <c r="EW66" i="2"/>
  <c r="EU66" i="2"/>
  <c r="ET66" i="2"/>
  <c r="EQ66" i="2"/>
  <c r="ER66" i="2" s="1"/>
  <c r="BT66" i="2"/>
  <c r="BL66" i="2"/>
  <c r="AH66" i="2"/>
  <c r="AI66" i="2" s="1"/>
  <c r="AE66" i="2"/>
  <c r="W66" i="2"/>
  <c r="S66" i="2"/>
  <c r="N66" i="2"/>
  <c r="M66" i="2"/>
  <c r="FA64" i="2"/>
  <c r="EY64" i="2"/>
  <c r="EX64" i="2"/>
  <c r="EW64" i="2"/>
  <c r="EU64" i="2"/>
  <c r="ET64" i="2"/>
  <c r="EQ64" i="2"/>
  <c r="ER64" i="2" s="1"/>
  <c r="BT64" i="2"/>
  <c r="BL64" i="2"/>
  <c r="AH64" i="2"/>
  <c r="AI64" i="2" s="1"/>
  <c r="AE64" i="2"/>
  <c r="W64" i="2"/>
  <c r="U64" i="2"/>
  <c r="V64" i="2" s="1"/>
  <c r="S64" i="2"/>
  <c r="N64" i="2"/>
  <c r="M64" i="2"/>
  <c r="FA63" i="2"/>
  <c r="EY63" i="2"/>
  <c r="EX63" i="2"/>
  <c r="EW63" i="2"/>
  <c r="EU63" i="2"/>
  <c r="ET63" i="2"/>
  <c r="EQ63" i="2"/>
  <c r="ER63" i="2" s="1"/>
  <c r="BT63" i="2"/>
  <c r="BL63" i="2"/>
  <c r="AH63" i="2"/>
  <c r="AI63" i="2" s="1"/>
  <c r="AE63" i="2"/>
  <c r="W63" i="2"/>
  <c r="U63" i="2"/>
  <c r="V63" i="2" s="1"/>
  <c r="S63" i="2"/>
  <c r="N63" i="2"/>
  <c r="M63" i="2"/>
  <c r="FA62" i="2"/>
  <c r="EY62" i="2"/>
  <c r="EX62" i="2"/>
  <c r="EW62" i="2"/>
  <c r="EU62" i="2"/>
  <c r="ET62" i="2"/>
  <c r="EQ62" i="2"/>
  <c r="ER62" i="2" s="1"/>
  <c r="BT62" i="2"/>
  <c r="BL62" i="2"/>
  <c r="AH62" i="2"/>
  <c r="AI62" i="2" s="1"/>
  <c r="AE62" i="2"/>
  <c r="W62" i="2"/>
  <c r="U62" i="2"/>
  <c r="V62" i="2" s="1"/>
  <c r="S62" i="2"/>
  <c r="N62" i="2"/>
  <c r="M62" i="2"/>
  <c r="FA61" i="2"/>
  <c r="EY61" i="2"/>
  <c r="EX61" i="2"/>
  <c r="EW61" i="2"/>
  <c r="EU61" i="2"/>
  <c r="ET61" i="2"/>
  <c r="EQ61" i="2"/>
  <c r="ER61" i="2" s="1"/>
  <c r="BT61" i="2"/>
  <c r="BL61" i="2"/>
  <c r="AH61" i="2"/>
  <c r="AI61" i="2" s="1"/>
  <c r="AE61" i="2"/>
  <c r="W61" i="2"/>
  <c r="U61" i="2"/>
  <c r="V61" i="2" s="1"/>
  <c r="S61" i="2"/>
  <c r="N61" i="2"/>
  <c r="M61" i="2"/>
  <c r="FA60" i="2"/>
  <c r="EY60" i="2"/>
  <c r="EX60" i="2"/>
  <c r="EW60" i="2"/>
  <c r="EU60" i="2"/>
  <c r="ET60" i="2"/>
  <c r="EQ60" i="2"/>
  <c r="ER60" i="2" s="1"/>
  <c r="BT60" i="2"/>
  <c r="BL60" i="2"/>
  <c r="AH60" i="2"/>
  <c r="AI60" i="2" s="1"/>
  <c r="AE60" i="2"/>
  <c r="W60" i="2"/>
  <c r="U60" i="2"/>
  <c r="V60" i="2" s="1"/>
  <c r="S60" i="2"/>
  <c r="N60" i="2"/>
  <c r="M60" i="2"/>
  <c r="FA59" i="2"/>
  <c r="EY59" i="2"/>
  <c r="EX59" i="2"/>
  <c r="EW59" i="2"/>
  <c r="EU59" i="2"/>
  <c r="ET59" i="2"/>
  <c r="EQ59" i="2"/>
  <c r="BT59" i="2"/>
  <c r="BL59" i="2"/>
  <c r="AH59" i="2"/>
  <c r="AE59" i="2"/>
  <c r="W59" i="2"/>
  <c r="U59" i="2"/>
  <c r="V59" i="2" s="1"/>
  <c r="S59" i="2"/>
  <c r="N59" i="2"/>
  <c r="M59" i="2"/>
  <c r="FA58" i="2"/>
  <c r="EY58" i="2"/>
  <c r="EX58" i="2"/>
  <c r="EW58" i="2"/>
  <c r="EU58" i="2"/>
  <c r="ET58" i="2"/>
  <c r="EQ58" i="2"/>
  <c r="ER58" i="2" s="1"/>
  <c r="BT58" i="2"/>
  <c r="BL58" i="2"/>
  <c r="AH58" i="2"/>
  <c r="AI58" i="2" s="1"/>
  <c r="AE58" i="2"/>
  <c r="W58" i="2"/>
  <c r="U58" i="2"/>
  <c r="V58" i="2" s="1"/>
  <c r="S58" i="2"/>
  <c r="N58" i="2"/>
  <c r="M58" i="2"/>
  <c r="FA57" i="2"/>
  <c r="EY57" i="2"/>
  <c r="EX57" i="2"/>
  <c r="EW57" i="2"/>
  <c r="EU57" i="2"/>
  <c r="ET57" i="2"/>
  <c r="EQ57" i="2"/>
  <c r="ER57" i="2" s="1"/>
  <c r="BT57" i="2"/>
  <c r="BL57" i="2"/>
  <c r="AH57" i="2"/>
  <c r="AI57" i="2" s="1"/>
  <c r="AE57" i="2"/>
  <c r="W57" i="2"/>
  <c r="U57" i="2"/>
  <c r="V57" i="2" s="1"/>
  <c r="S57" i="2"/>
  <c r="N57" i="2"/>
  <c r="M57" i="2"/>
  <c r="FA56" i="2"/>
  <c r="EY56" i="2"/>
  <c r="EX56" i="2"/>
  <c r="EW56" i="2"/>
  <c r="EU56" i="2"/>
  <c r="ET56" i="2"/>
  <c r="EQ56" i="2"/>
  <c r="ER56" i="2" s="1"/>
  <c r="BT56" i="2"/>
  <c r="BL56" i="2"/>
  <c r="AH56" i="2"/>
  <c r="AI56" i="2" s="1"/>
  <c r="AE56" i="2"/>
  <c r="W56" i="2"/>
  <c r="U56" i="2"/>
  <c r="V56" i="2" s="1"/>
  <c r="S56" i="2"/>
  <c r="N56" i="2"/>
  <c r="M56" i="2"/>
  <c r="FA55" i="2"/>
  <c r="EY55" i="2"/>
  <c r="EX55" i="2"/>
  <c r="EW55" i="2"/>
  <c r="EU55" i="2"/>
  <c r="ET55" i="2"/>
  <c r="EQ55" i="2"/>
  <c r="ER55" i="2" s="1"/>
  <c r="BT55" i="2"/>
  <c r="BL55" i="2"/>
  <c r="AH55" i="2"/>
  <c r="AI55" i="2" s="1"/>
  <c r="AE55" i="2"/>
  <c r="W55" i="2"/>
  <c r="U55" i="2"/>
  <c r="V55" i="2" s="1"/>
  <c r="S55" i="2"/>
  <c r="N55" i="2"/>
  <c r="M55" i="2"/>
  <c r="FA54" i="2"/>
  <c r="EY54" i="2"/>
  <c r="EX54" i="2"/>
  <c r="EW54" i="2"/>
  <c r="EU54" i="2"/>
  <c r="ET54" i="2"/>
  <c r="EQ54" i="2"/>
  <c r="ER54" i="2" s="1"/>
  <c r="BT54" i="2"/>
  <c r="BL54" i="2"/>
  <c r="AH54" i="2"/>
  <c r="AI54" i="2" s="1"/>
  <c r="AE54" i="2"/>
  <c r="W54" i="2"/>
  <c r="U54" i="2"/>
  <c r="V54" i="2" s="1"/>
  <c r="S54" i="2"/>
  <c r="N54" i="2"/>
  <c r="M54" i="2"/>
  <c r="FA53" i="2"/>
  <c r="EY53" i="2"/>
  <c r="EX53" i="2"/>
  <c r="EW53" i="2"/>
  <c r="EU53" i="2"/>
  <c r="ET53" i="2"/>
  <c r="EQ53" i="2"/>
  <c r="ER53" i="2" s="1"/>
  <c r="BT53" i="2"/>
  <c r="BL53" i="2"/>
  <c r="AH53" i="2"/>
  <c r="AI53" i="2" s="1"/>
  <c r="W53" i="2"/>
  <c r="U53" i="2"/>
  <c r="V53" i="2" s="1"/>
  <c r="S53" i="2"/>
  <c r="N53" i="2"/>
  <c r="M53" i="2"/>
  <c r="FA52" i="2"/>
  <c r="EY52" i="2"/>
  <c r="EX52" i="2"/>
  <c r="EW52" i="2"/>
  <c r="EU52" i="2"/>
  <c r="ET52" i="2"/>
  <c r="EQ52" i="2"/>
  <c r="BT52" i="2"/>
  <c r="BL52" i="2"/>
  <c r="AH52" i="2"/>
  <c r="AE52" i="2"/>
  <c r="W52" i="2"/>
  <c r="U52" i="2"/>
  <c r="V52" i="2" s="1"/>
  <c r="S52" i="2"/>
  <c r="N52" i="2"/>
  <c r="M52" i="2"/>
  <c r="FA51" i="2"/>
  <c r="EY51" i="2"/>
  <c r="EX51" i="2"/>
  <c r="EW51" i="2"/>
  <c r="EU51" i="2"/>
  <c r="ET51" i="2"/>
  <c r="EQ51" i="2"/>
  <c r="ER51" i="2" s="1"/>
  <c r="BT51" i="2"/>
  <c r="BL51" i="2"/>
  <c r="AH51" i="2"/>
  <c r="AI51" i="2" s="1"/>
  <c r="AE51" i="2"/>
  <c r="W51" i="2"/>
  <c r="U51" i="2"/>
  <c r="V51" i="2" s="1"/>
  <c r="S51" i="2"/>
  <c r="N51" i="2"/>
  <c r="M51" i="2"/>
  <c r="FA50" i="2"/>
  <c r="EY50" i="2"/>
  <c r="EX50" i="2"/>
  <c r="EW50" i="2"/>
  <c r="EU50" i="2"/>
  <c r="ET50" i="2"/>
  <c r="EQ50" i="2"/>
  <c r="ER50" i="2" s="1"/>
  <c r="BT50" i="2"/>
  <c r="BL50" i="2"/>
  <c r="AH50" i="2"/>
  <c r="AI50" i="2" s="1"/>
  <c r="AE50" i="2"/>
  <c r="W50" i="2"/>
  <c r="U50" i="2"/>
  <c r="V50" i="2" s="1"/>
  <c r="S50" i="2"/>
  <c r="N50" i="2"/>
  <c r="M50" i="2"/>
  <c r="FA49" i="2"/>
  <c r="EY49" i="2"/>
  <c r="EX49" i="2"/>
  <c r="EW49" i="2"/>
  <c r="EU49" i="2"/>
  <c r="ET49" i="2"/>
  <c r="EQ49" i="2"/>
  <c r="ER49" i="2" s="1"/>
  <c r="BT49" i="2"/>
  <c r="BL49" i="2"/>
  <c r="AH49" i="2"/>
  <c r="AI49" i="2" s="1"/>
  <c r="AE49" i="2"/>
  <c r="W49" i="2"/>
  <c r="U49" i="2"/>
  <c r="V49" i="2" s="1"/>
  <c r="S49" i="2"/>
  <c r="N49" i="2"/>
  <c r="M49" i="2"/>
  <c r="FA48" i="2"/>
  <c r="EY48" i="2"/>
  <c r="EX48" i="2"/>
  <c r="EW48" i="2"/>
  <c r="EU48" i="2"/>
  <c r="ET48" i="2"/>
  <c r="EQ48" i="2"/>
  <c r="ER48" i="2" s="1"/>
  <c r="BT48" i="2"/>
  <c r="BL48" i="2"/>
  <c r="AH48" i="2"/>
  <c r="AI48" i="2" s="1"/>
  <c r="AE48" i="2"/>
  <c r="W48" i="2"/>
  <c r="U48" i="2"/>
  <c r="V48" i="2" s="1"/>
  <c r="S48" i="2"/>
  <c r="N48" i="2"/>
  <c r="M48" i="2"/>
  <c r="FA47" i="2"/>
  <c r="EY47" i="2"/>
  <c r="EX47" i="2"/>
  <c r="EW47" i="2"/>
  <c r="EU47" i="2"/>
  <c r="ET47" i="2"/>
  <c r="EQ47" i="2"/>
  <c r="ER47" i="2" s="1"/>
  <c r="BT47" i="2"/>
  <c r="BL47" i="2"/>
  <c r="AH47" i="2"/>
  <c r="AI47" i="2" s="1"/>
  <c r="AE47" i="2"/>
  <c r="W47" i="2"/>
  <c r="U47" i="2"/>
  <c r="V47" i="2" s="1"/>
  <c r="S47" i="2"/>
  <c r="N47" i="2"/>
  <c r="M47" i="2"/>
  <c r="FA46" i="2"/>
  <c r="EY46" i="2"/>
  <c r="EX46" i="2"/>
  <c r="EW46" i="2"/>
  <c r="EU46" i="2"/>
  <c r="ET46" i="2"/>
  <c r="EQ46" i="2"/>
  <c r="ER46" i="2" s="1"/>
  <c r="BT46" i="2"/>
  <c r="BL46" i="2"/>
  <c r="AH46" i="2"/>
  <c r="AI46" i="2" s="1"/>
  <c r="U46" i="2"/>
  <c r="V46" i="2" s="1"/>
  <c r="S46" i="2"/>
  <c r="N46" i="2"/>
  <c r="M46" i="2"/>
  <c r="FA45" i="2"/>
  <c r="EY45" i="2"/>
  <c r="EX45" i="2"/>
  <c r="EW45" i="2"/>
  <c r="EU45" i="2"/>
  <c r="ET45" i="2"/>
  <c r="EQ45" i="2"/>
  <c r="BT45" i="2"/>
  <c r="BL45" i="2"/>
  <c r="AH45" i="2"/>
  <c r="AE45" i="2"/>
  <c r="W45" i="2"/>
  <c r="U45" i="2"/>
  <c r="V45" i="2" s="1"/>
  <c r="S45" i="2"/>
  <c r="N45" i="2"/>
  <c r="M45" i="2"/>
  <c r="FA44" i="2"/>
  <c r="EY44" i="2"/>
  <c r="EX44" i="2"/>
  <c r="EW44" i="2"/>
  <c r="EU44" i="2"/>
  <c r="ET44" i="2"/>
  <c r="EQ44" i="2"/>
  <c r="ER44" i="2" s="1"/>
  <c r="BT44" i="2"/>
  <c r="BL44" i="2"/>
  <c r="AH44" i="2"/>
  <c r="AI44" i="2" s="1"/>
  <c r="AE44" i="2"/>
  <c r="W44" i="2"/>
  <c r="U44" i="2"/>
  <c r="V44" i="2" s="1"/>
  <c r="S44" i="2"/>
  <c r="N44" i="2"/>
  <c r="M44" i="2"/>
  <c r="FA43" i="2"/>
  <c r="EY43" i="2"/>
  <c r="EX43" i="2"/>
  <c r="EW43" i="2"/>
  <c r="EU43" i="2"/>
  <c r="ET43" i="2"/>
  <c r="EQ43" i="2"/>
  <c r="ER43" i="2" s="1"/>
  <c r="BT43" i="2"/>
  <c r="BL43" i="2"/>
  <c r="AH43" i="2"/>
  <c r="AI43" i="2" s="1"/>
  <c r="AE43" i="2"/>
  <c r="W43" i="2"/>
  <c r="U43" i="2"/>
  <c r="V43" i="2" s="1"/>
  <c r="S43" i="2"/>
  <c r="N43" i="2"/>
  <c r="M43" i="2"/>
  <c r="FA42" i="2"/>
  <c r="EY42" i="2"/>
  <c r="EX42" i="2"/>
  <c r="EW42" i="2"/>
  <c r="EU42" i="2"/>
  <c r="ET42" i="2"/>
  <c r="EQ42" i="2"/>
  <c r="ER42" i="2" s="1"/>
  <c r="BL42" i="2"/>
  <c r="AH42" i="2"/>
  <c r="AI42" i="2" s="1"/>
  <c r="AE42" i="2"/>
  <c r="W42" i="2"/>
  <c r="U42" i="2"/>
  <c r="V42" i="2" s="1"/>
  <c r="S42" i="2"/>
  <c r="N42" i="2"/>
  <c r="M42" i="2"/>
  <c r="FA41" i="2"/>
  <c r="EY41" i="2"/>
  <c r="EX41" i="2"/>
  <c r="EW41" i="2"/>
  <c r="EU41" i="2"/>
  <c r="ET41" i="2"/>
  <c r="EQ41" i="2"/>
  <c r="ER41" i="2" s="1"/>
  <c r="BT41" i="2"/>
  <c r="BL41" i="2"/>
  <c r="AH41" i="2"/>
  <c r="AI41" i="2" s="1"/>
  <c r="AE41" i="2"/>
  <c r="W41" i="2"/>
  <c r="U41" i="2"/>
  <c r="V41" i="2" s="1"/>
  <c r="S41" i="2"/>
  <c r="N41" i="2"/>
  <c r="M41" i="2"/>
  <c r="FA40" i="2"/>
  <c r="EY40" i="2"/>
  <c r="EX40" i="2"/>
  <c r="EW40" i="2"/>
  <c r="EU40" i="2"/>
  <c r="ET40" i="2"/>
  <c r="EQ40" i="2"/>
  <c r="BT40" i="2"/>
  <c r="BL40" i="2"/>
  <c r="AH40" i="2"/>
  <c r="AE40" i="2"/>
  <c r="W40" i="2"/>
  <c r="U40" i="2"/>
  <c r="V40" i="2" s="1"/>
  <c r="S40" i="2"/>
  <c r="N40" i="2"/>
  <c r="M40" i="2"/>
  <c r="FA39" i="2"/>
  <c r="EY39" i="2"/>
  <c r="EX39" i="2"/>
  <c r="EW39" i="2"/>
  <c r="EU39" i="2"/>
  <c r="ET39" i="2"/>
  <c r="EQ39" i="2"/>
  <c r="ER39" i="2" s="1"/>
  <c r="BT39" i="2"/>
  <c r="BL39" i="2"/>
  <c r="AH39" i="2"/>
  <c r="AI39" i="2" s="1"/>
  <c r="U39" i="2"/>
  <c r="V39" i="2" s="1"/>
  <c r="S39" i="2"/>
  <c r="N39" i="2"/>
  <c r="M39" i="2"/>
  <c r="FA37" i="2"/>
  <c r="EY37" i="2"/>
  <c r="EX37" i="2"/>
  <c r="EW37" i="2"/>
  <c r="EU37" i="2"/>
  <c r="ET37" i="2"/>
  <c r="EQ37" i="2"/>
  <c r="BT37" i="2"/>
  <c r="BL37" i="2"/>
  <c r="AH37" i="2"/>
  <c r="AE37" i="2"/>
  <c r="W37" i="2"/>
  <c r="U37" i="2"/>
  <c r="V37" i="2" s="1"/>
  <c r="S37" i="2"/>
  <c r="N37" i="2"/>
  <c r="M37" i="2"/>
  <c r="FA36" i="2"/>
  <c r="EY36" i="2"/>
  <c r="EX36" i="2"/>
  <c r="EW36" i="2"/>
  <c r="EU36" i="2"/>
  <c r="ET36" i="2"/>
  <c r="EQ36" i="2"/>
  <c r="ER36" i="2" s="1"/>
  <c r="BT36" i="2"/>
  <c r="BL36" i="2"/>
  <c r="AH36" i="2"/>
  <c r="AI36" i="2" s="1"/>
  <c r="AE36" i="2"/>
  <c r="W36" i="2"/>
  <c r="U36" i="2"/>
  <c r="V36" i="2" s="1"/>
  <c r="S36" i="2"/>
  <c r="N36" i="2"/>
  <c r="M36" i="2"/>
  <c r="FA35" i="2"/>
  <c r="EY35" i="2"/>
  <c r="EX35" i="2"/>
  <c r="EW35" i="2"/>
  <c r="EU35" i="2"/>
  <c r="ET35" i="2"/>
  <c r="EQ35" i="2"/>
  <c r="ER35" i="2" s="1"/>
  <c r="BT35" i="2"/>
  <c r="BL35" i="2"/>
  <c r="AH35" i="2"/>
  <c r="AI35" i="2" s="1"/>
  <c r="AE35" i="2"/>
  <c r="W35" i="2"/>
  <c r="U35" i="2"/>
  <c r="V35" i="2" s="1"/>
  <c r="S35" i="2"/>
  <c r="N35" i="2"/>
  <c r="M35" i="2"/>
  <c r="FA34" i="2"/>
  <c r="EY34" i="2"/>
  <c r="EX34" i="2"/>
  <c r="EW34" i="2"/>
  <c r="EU34" i="2"/>
  <c r="ET34" i="2"/>
  <c r="EQ34" i="2"/>
  <c r="ER34" i="2" s="1"/>
  <c r="BT34" i="2"/>
  <c r="BL34" i="2"/>
  <c r="AH34" i="2"/>
  <c r="AI34" i="2" s="1"/>
  <c r="AE34" i="2"/>
  <c r="W34" i="2"/>
  <c r="U34" i="2"/>
  <c r="V34" i="2" s="1"/>
  <c r="S34" i="2"/>
  <c r="N34" i="2"/>
  <c r="M34" i="2"/>
  <c r="FA33" i="2"/>
  <c r="EY33" i="2"/>
  <c r="EX33" i="2"/>
  <c r="EW33" i="2"/>
  <c r="EU33" i="2"/>
  <c r="AR33" i="2" s="1"/>
  <c r="ET33" i="2"/>
  <c r="EQ33" i="2"/>
  <c r="ER33" i="2" s="1"/>
  <c r="BT33" i="2"/>
  <c r="BL33" i="2"/>
  <c r="AH33" i="2"/>
  <c r="AI33" i="2" s="1"/>
  <c r="AE33" i="2"/>
  <c r="W33" i="2"/>
  <c r="U33" i="2"/>
  <c r="V33" i="2" s="1"/>
  <c r="S33" i="2"/>
  <c r="N33" i="2"/>
  <c r="M33" i="2"/>
  <c r="FA32" i="2"/>
  <c r="EY32" i="2"/>
  <c r="EX32" i="2"/>
  <c r="EW32" i="2"/>
  <c r="EU32" i="2"/>
  <c r="ET32" i="2"/>
  <c r="EQ32" i="2"/>
  <c r="ER32" i="2" s="1"/>
  <c r="BT32" i="2"/>
  <c r="BL32" i="2"/>
  <c r="AH32" i="2"/>
  <c r="AI32" i="2" s="1"/>
  <c r="AE32" i="2"/>
  <c r="W32" i="2"/>
  <c r="U32" i="2"/>
  <c r="V32" i="2" s="1"/>
  <c r="S32" i="2"/>
  <c r="N32" i="2"/>
  <c r="M32" i="2"/>
  <c r="FA31" i="2"/>
  <c r="EY31" i="2"/>
  <c r="EX31" i="2"/>
  <c r="EW31" i="2"/>
  <c r="EU31" i="2"/>
  <c r="ET31" i="2"/>
  <c r="EQ31" i="2"/>
  <c r="ER31" i="2" s="1"/>
  <c r="BT31" i="2"/>
  <c r="BL31" i="2"/>
  <c r="AH31" i="2"/>
  <c r="AI31" i="2" s="1"/>
  <c r="AE31" i="2"/>
  <c r="W31" i="2"/>
  <c r="U31" i="2"/>
  <c r="V31" i="2" s="1"/>
  <c r="S31" i="2"/>
  <c r="N31" i="2"/>
  <c r="M31" i="2"/>
  <c r="FA30" i="2"/>
  <c r="EY30" i="2"/>
  <c r="EX30" i="2"/>
  <c r="EW30" i="2"/>
  <c r="EU30" i="2"/>
  <c r="AR30" i="2" s="1"/>
  <c r="ET30" i="2"/>
  <c r="EQ30" i="2"/>
  <c r="ER30" i="2" s="1"/>
  <c r="BT30" i="2"/>
  <c r="BL30" i="2"/>
  <c r="AH30" i="2"/>
  <c r="AI30" i="2" s="1"/>
  <c r="AE30" i="2"/>
  <c r="W30" i="2"/>
  <c r="U30" i="2"/>
  <c r="V30" i="2" s="1"/>
  <c r="S30" i="2"/>
  <c r="N30" i="2"/>
  <c r="M30" i="2"/>
  <c r="FA29" i="2"/>
  <c r="EY29" i="2"/>
  <c r="EX29" i="2"/>
  <c r="EW29" i="2"/>
  <c r="EU29" i="2"/>
  <c r="ET29" i="2"/>
  <c r="EQ29" i="2"/>
  <c r="BT29" i="2"/>
  <c r="BL29" i="2"/>
  <c r="AH29" i="2"/>
  <c r="AE29" i="2"/>
  <c r="W29" i="2"/>
  <c r="U29" i="2"/>
  <c r="V29" i="2" s="1"/>
  <c r="S29" i="2"/>
  <c r="N29" i="2"/>
  <c r="M29" i="2"/>
  <c r="FA28" i="2"/>
  <c r="EY28" i="2"/>
  <c r="EX28" i="2"/>
  <c r="EW28" i="2"/>
  <c r="EU28" i="2"/>
  <c r="ET28" i="2"/>
  <c r="EQ28" i="2"/>
  <c r="ER28" i="2" s="1"/>
  <c r="BT28" i="2"/>
  <c r="BL28" i="2"/>
  <c r="AH28" i="2"/>
  <c r="AI28" i="2" s="1"/>
  <c r="AE28" i="2"/>
  <c r="S28" i="2"/>
  <c r="N28" i="2"/>
  <c r="M28" i="2"/>
  <c r="FA27" i="2"/>
  <c r="EY27" i="2"/>
  <c r="EX27" i="2"/>
  <c r="EW27" i="2"/>
  <c r="EU27" i="2"/>
  <c r="ET27" i="2"/>
  <c r="EQ27" i="2"/>
  <c r="ER27" i="2" s="1"/>
  <c r="BT27" i="2"/>
  <c r="BL27" i="2"/>
  <c r="AH27" i="2"/>
  <c r="AI27" i="2" s="1"/>
  <c r="AE27" i="2"/>
  <c r="W27" i="2"/>
  <c r="U27" i="2"/>
  <c r="V27" i="2" s="1"/>
  <c r="S27" i="2"/>
  <c r="N27" i="2"/>
  <c r="M27" i="2"/>
  <c r="FA26" i="2"/>
  <c r="EY26" i="2"/>
  <c r="EX26" i="2"/>
  <c r="EW26" i="2"/>
  <c r="EU26" i="2"/>
  <c r="ET26" i="2"/>
  <c r="EQ26" i="2"/>
  <c r="ER26" i="2" s="1"/>
  <c r="BT26" i="2"/>
  <c r="BL26" i="2"/>
  <c r="AH26" i="2"/>
  <c r="AI26" i="2" s="1"/>
  <c r="AE26" i="2"/>
  <c r="W26" i="2"/>
  <c r="U26" i="2"/>
  <c r="V26" i="2" s="1"/>
  <c r="S26" i="2"/>
  <c r="N26" i="2"/>
  <c r="M26" i="2"/>
  <c r="FA25" i="2"/>
  <c r="EY25" i="2"/>
  <c r="EX25" i="2"/>
  <c r="EW25" i="2"/>
  <c r="EU25" i="2"/>
  <c r="ET25" i="2"/>
  <c r="EQ25" i="2"/>
  <c r="ER25" i="2" s="1"/>
  <c r="BT25" i="2"/>
  <c r="BL25" i="2"/>
  <c r="AH25" i="2"/>
  <c r="AI25" i="2" s="1"/>
  <c r="AE25" i="2"/>
  <c r="W25" i="2"/>
  <c r="U25" i="2"/>
  <c r="V25" i="2" s="1"/>
  <c r="S25" i="2"/>
  <c r="N25" i="2"/>
  <c r="M25" i="2"/>
  <c r="FA24" i="2"/>
  <c r="EY24" i="2"/>
  <c r="EX24" i="2"/>
  <c r="EW24" i="2"/>
  <c r="EU24" i="2"/>
  <c r="ET24" i="2"/>
  <c r="EQ24" i="2"/>
  <c r="ER24" i="2" s="1"/>
  <c r="BT24" i="2"/>
  <c r="BL24" i="2"/>
  <c r="AH24" i="2"/>
  <c r="AI24" i="2" s="1"/>
  <c r="AE24" i="2"/>
  <c r="W24" i="2"/>
  <c r="U24" i="2"/>
  <c r="V24" i="2" s="1"/>
  <c r="S24" i="2"/>
  <c r="N24" i="2"/>
  <c r="M24" i="2"/>
  <c r="FA23" i="2"/>
  <c r="EY23" i="2"/>
  <c r="EX23" i="2"/>
  <c r="EW23" i="2"/>
  <c r="EU23" i="2"/>
  <c r="ET23" i="2"/>
  <c r="EQ23" i="2"/>
  <c r="ER23" i="2" s="1"/>
  <c r="BT23" i="2"/>
  <c r="BL23" i="2"/>
  <c r="AH23" i="2"/>
  <c r="AI23" i="2" s="1"/>
  <c r="AE23" i="2"/>
  <c r="W23" i="2"/>
  <c r="U23" i="2"/>
  <c r="V23" i="2" s="1"/>
  <c r="S23" i="2"/>
  <c r="N23" i="2"/>
  <c r="M23" i="2"/>
  <c r="FA22" i="2"/>
  <c r="EY22" i="2"/>
  <c r="EX22" i="2"/>
  <c r="EW22" i="2"/>
  <c r="EU22" i="2"/>
  <c r="ET22" i="2"/>
  <c r="EQ22" i="2"/>
  <c r="BT22" i="2"/>
  <c r="BL22" i="2"/>
  <c r="AH22" i="2"/>
  <c r="AE22" i="2"/>
  <c r="W22" i="2"/>
  <c r="U22" i="2"/>
  <c r="V22" i="2" s="1"/>
  <c r="S22" i="2"/>
  <c r="N22" i="2"/>
  <c r="M22" i="2"/>
  <c r="FA21" i="2"/>
  <c r="EY21" i="2"/>
  <c r="EX21" i="2"/>
  <c r="EW21" i="2"/>
  <c r="EU21" i="2"/>
  <c r="ET21" i="2"/>
  <c r="EQ21" i="2"/>
  <c r="ER21" i="2" s="1"/>
  <c r="BT21" i="2"/>
  <c r="BL21" i="2"/>
  <c r="AH21" i="2"/>
  <c r="AI21" i="2" s="1"/>
  <c r="AE21" i="2"/>
  <c r="W21" i="2"/>
  <c r="U21" i="2"/>
  <c r="V21" i="2" s="1"/>
  <c r="S21" i="2"/>
  <c r="N21" i="2"/>
  <c r="M21" i="2"/>
  <c r="FA20" i="2"/>
  <c r="EY20" i="2"/>
  <c r="EX20" i="2"/>
  <c r="EW20" i="2"/>
  <c r="EU20" i="2"/>
  <c r="ET20" i="2"/>
  <c r="EQ20" i="2"/>
  <c r="ER20" i="2" s="1"/>
  <c r="BT20" i="2"/>
  <c r="BL20" i="2"/>
  <c r="AH20" i="2"/>
  <c r="AI20" i="2" s="1"/>
  <c r="AE20" i="2"/>
  <c r="W20" i="2"/>
  <c r="U20" i="2"/>
  <c r="V20" i="2" s="1"/>
  <c r="S20" i="2"/>
  <c r="N20" i="2"/>
  <c r="M20" i="2"/>
  <c r="FA19" i="2"/>
  <c r="EY19" i="2"/>
  <c r="EX19" i="2"/>
  <c r="EW19" i="2"/>
  <c r="EU19" i="2"/>
  <c r="ET19" i="2"/>
  <c r="EQ19" i="2"/>
  <c r="ER19" i="2" s="1"/>
  <c r="BT19" i="2"/>
  <c r="BL19" i="2"/>
  <c r="AH19" i="2"/>
  <c r="AI19" i="2" s="1"/>
  <c r="AE19" i="2"/>
  <c r="W19" i="2"/>
  <c r="U19" i="2"/>
  <c r="V19" i="2" s="1"/>
  <c r="S19" i="2"/>
  <c r="N19" i="2"/>
  <c r="M19" i="2"/>
  <c r="FA18" i="2"/>
  <c r="EY18" i="2"/>
  <c r="EX18" i="2"/>
  <c r="EW18" i="2"/>
  <c r="EU18" i="2"/>
  <c r="ET18" i="2"/>
  <c r="EQ18" i="2"/>
  <c r="BT18" i="2"/>
  <c r="BL18" i="2"/>
  <c r="AH18" i="2"/>
  <c r="AE18" i="2"/>
  <c r="W18" i="2"/>
  <c r="U18" i="2"/>
  <c r="V18" i="2" s="1"/>
  <c r="S18" i="2"/>
  <c r="N18" i="2"/>
  <c r="M18" i="2"/>
  <c r="FA17" i="2"/>
  <c r="EY17" i="2"/>
  <c r="EX17" i="2"/>
  <c r="EW17" i="2"/>
  <c r="EU17" i="2"/>
  <c r="ET17" i="2"/>
  <c r="EQ17" i="2"/>
  <c r="ER17" i="2" s="1"/>
  <c r="BT17" i="2"/>
  <c r="BL17" i="2"/>
  <c r="AH17" i="2"/>
  <c r="AI17" i="2" s="1"/>
  <c r="AE17" i="2"/>
  <c r="W17" i="2"/>
  <c r="U17" i="2"/>
  <c r="V17" i="2" s="1"/>
  <c r="S17" i="2"/>
  <c r="N17" i="2"/>
  <c r="M17" i="2"/>
  <c r="FA16" i="2"/>
  <c r="EY16" i="2"/>
  <c r="EX16" i="2"/>
  <c r="EW16" i="2"/>
  <c r="EU16" i="2"/>
  <c r="ET16" i="2"/>
  <c r="EQ16" i="2"/>
  <c r="ER16" i="2" s="1"/>
  <c r="BT16" i="2"/>
  <c r="BL16" i="2"/>
  <c r="AH16" i="2"/>
  <c r="AI16" i="2" s="1"/>
  <c r="AE16" i="2"/>
  <c r="W16" i="2"/>
  <c r="U16" i="2"/>
  <c r="V16" i="2" s="1"/>
  <c r="S16" i="2"/>
  <c r="N16" i="2"/>
  <c r="M16" i="2"/>
  <c r="FA15" i="2"/>
  <c r="EY15" i="2"/>
  <c r="EX15" i="2"/>
  <c r="EW15" i="2"/>
  <c r="EU15" i="2"/>
  <c r="ET15" i="2"/>
  <c r="EQ15" i="2"/>
  <c r="ER15" i="2" s="1"/>
  <c r="BT15" i="2"/>
  <c r="BL15" i="2"/>
  <c r="AH15" i="2"/>
  <c r="AI15" i="2" s="1"/>
  <c r="AE15" i="2"/>
  <c r="W15" i="2"/>
  <c r="U15" i="2"/>
  <c r="V15" i="2" s="1"/>
  <c r="S15" i="2"/>
  <c r="N15" i="2"/>
  <c r="M15" i="2"/>
  <c r="FA14" i="2"/>
  <c r="EY14" i="2"/>
  <c r="EX14" i="2"/>
  <c r="EW14" i="2"/>
  <c r="EU14" i="2"/>
  <c r="ET14" i="2"/>
  <c r="EQ14" i="2"/>
  <c r="ER14" i="2" s="1"/>
  <c r="BT14" i="2"/>
  <c r="BL14" i="2"/>
  <c r="AH14" i="2"/>
  <c r="AI14" i="2" s="1"/>
  <c r="AE14" i="2"/>
  <c r="W14" i="2"/>
  <c r="U14" i="2"/>
  <c r="V14" i="2" s="1"/>
  <c r="S14" i="2"/>
  <c r="N14" i="2"/>
  <c r="M14" i="2"/>
  <c r="FA13" i="2"/>
  <c r="EY13" i="2"/>
  <c r="EX13" i="2"/>
  <c r="EW13" i="2"/>
  <c r="EU13" i="2"/>
  <c r="ET13" i="2"/>
  <c r="EQ13" i="2"/>
  <c r="ER13" i="2" s="1"/>
  <c r="BT13" i="2"/>
  <c r="BL13" i="2"/>
  <c r="AH13" i="2"/>
  <c r="AI13" i="2" s="1"/>
  <c r="AE13" i="2"/>
  <c r="W13" i="2"/>
  <c r="S13" i="2"/>
  <c r="N13" i="2"/>
  <c r="M13" i="2"/>
  <c r="FA12" i="2"/>
  <c r="EY12" i="2"/>
  <c r="EX12" i="2"/>
  <c r="EW12" i="2"/>
  <c r="EU12" i="2"/>
  <c r="ET12" i="2"/>
  <c r="EQ12" i="2"/>
  <c r="ER12" i="2" s="1"/>
  <c r="BT12" i="2"/>
  <c r="BL12" i="2"/>
  <c r="AH12" i="2"/>
  <c r="AI12" i="2" s="1"/>
  <c r="AE12" i="2"/>
  <c r="W12" i="2"/>
  <c r="U12" i="2"/>
  <c r="V12" i="2" s="1"/>
  <c r="S12" i="2"/>
  <c r="N12" i="2"/>
  <c r="M12" i="2"/>
  <c r="FA11" i="2"/>
  <c r="EY11" i="2"/>
  <c r="EX11" i="2"/>
  <c r="EW11" i="2"/>
  <c r="EU11" i="2"/>
  <c r="ET11" i="2"/>
  <c r="EQ11" i="2"/>
  <c r="ER11" i="2" s="1"/>
  <c r="BT11" i="2"/>
  <c r="BL11" i="2"/>
  <c r="AH11" i="2"/>
  <c r="AI11" i="2" s="1"/>
  <c r="AE11" i="2"/>
  <c r="W11" i="2"/>
  <c r="U11" i="2"/>
  <c r="V11" i="2" s="1"/>
  <c r="S11" i="2"/>
  <c r="N11" i="2"/>
  <c r="M11" i="2"/>
  <c r="FA10" i="2"/>
  <c r="EY10" i="2"/>
  <c r="EX10" i="2"/>
  <c r="EW10" i="2"/>
  <c r="EU10" i="2"/>
  <c r="ET10" i="2"/>
  <c r="EQ10" i="2"/>
  <c r="ER10" i="2" s="1"/>
  <c r="BT10" i="2"/>
  <c r="BL10" i="2"/>
  <c r="AH10" i="2"/>
  <c r="AI10" i="2" s="1"/>
  <c r="AE10" i="2"/>
  <c r="W10" i="2"/>
  <c r="U10" i="2"/>
  <c r="V10" i="2" s="1"/>
  <c r="S10" i="2"/>
  <c r="N10" i="2"/>
  <c r="M10" i="2"/>
  <c r="FA9" i="2"/>
  <c r="EY9" i="2"/>
  <c r="EX9" i="2"/>
  <c r="EW9" i="2"/>
  <c r="EU9" i="2"/>
  <c r="ET9" i="2"/>
  <c r="EQ9" i="2"/>
  <c r="ER9" i="2" s="1"/>
  <c r="BT9" i="2"/>
  <c r="BL9" i="2"/>
  <c r="AH9" i="2"/>
  <c r="AI9" i="2" s="1"/>
  <c r="AE9" i="2"/>
  <c r="W9" i="2"/>
  <c r="U9" i="2"/>
  <c r="V9" i="2" s="1"/>
  <c r="S9" i="2"/>
  <c r="N9" i="2"/>
  <c r="M9" i="2"/>
  <c r="FA8" i="2"/>
  <c r="EY8" i="2"/>
  <c r="EX8" i="2"/>
  <c r="EW8" i="2"/>
  <c r="EU8" i="2"/>
  <c r="ET8" i="2"/>
  <c r="EQ8" i="2"/>
  <c r="ER8" i="2" s="1"/>
  <c r="BT8" i="2"/>
  <c r="BL8" i="2"/>
  <c r="AH8" i="2"/>
  <c r="AI8" i="2" s="1"/>
  <c r="AE8" i="2"/>
  <c r="W8" i="2"/>
  <c r="U8" i="2"/>
  <c r="V8" i="2" s="1"/>
  <c r="S8" i="2"/>
  <c r="N8" i="2"/>
  <c r="M8" i="2"/>
  <c r="FA7" i="2"/>
  <c r="EY7" i="2"/>
  <c r="EX7" i="2"/>
  <c r="EW7" i="2"/>
  <c r="EU7" i="2"/>
  <c r="ET7" i="2"/>
  <c r="EQ7" i="2"/>
  <c r="ER7" i="2" s="1"/>
  <c r="BT7" i="2"/>
  <c r="BL7" i="2"/>
  <c r="AH7" i="2"/>
  <c r="AI7" i="2" s="1"/>
  <c r="AE7" i="2"/>
  <c r="W7" i="2"/>
  <c r="U7" i="2"/>
  <c r="V7" i="2" s="1"/>
  <c r="S7" i="2"/>
  <c r="N7" i="2"/>
  <c r="M7" i="2"/>
  <c r="FA6" i="2"/>
  <c r="EY6" i="2"/>
  <c r="EX6" i="2"/>
  <c r="EW6" i="2"/>
  <c r="EU6" i="2"/>
  <c r="ET6" i="2"/>
  <c r="EQ6" i="2"/>
  <c r="ER6" i="2" s="1"/>
  <c r="BT6" i="2"/>
  <c r="BL6" i="2"/>
  <c r="AH6" i="2"/>
  <c r="AI6" i="2" s="1"/>
  <c r="AE6" i="2"/>
  <c r="W6" i="2"/>
  <c r="U6" i="2"/>
  <c r="V6" i="2" s="1"/>
  <c r="S6" i="2"/>
  <c r="N6" i="2"/>
  <c r="M6" i="2"/>
  <c r="FA5" i="2"/>
  <c r="EY5" i="2"/>
  <c r="EX5" i="2"/>
  <c r="EW5" i="2"/>
  <c r="EU5" i="2"/>
  <c r="ET5" i="2"/>
  <c r="EQ5" i="2"/>
  <c r="ER5" i="2" s="1"/>
  <c r="BT5" i="2"/>
  <c r="BL5" i="2"/>
  <c r="AH5" i="2"/>
  <c r="AI5" i="2" s="1"/>
  <c r="AE5" i="2"/>
  <c r="W5" i="2"/>
  <c r="U5" i="2"/>
  <c r="V5" i="2" s="1"/>
  <c r="S5" i="2"/>
  <c r="N5" i="2"/>
  <c r="M5" i="2"/>
  <c r="FA4" i="2"/>
  <c r="EY4" i="2"/>
  <c r="EX4" i="2"/>
  <c r="EW4" i="2"/>
  <c r="EU4" i="2"/>
  <c r="ET4" i="2"/>
  <c r="EQ4" i="2"/>
  <c r="ER4" i="2" s="1"/>
  <c r="BT4" i="2"/>
  <c r="BL4" i="2"/>
  <c r="AH4" i="2"/>
  <c r="AI4" i="2" s="1"/>
  <c r="AE4" i="2"/>
  <c r="W4" i="2"/>
  <c r="U4" i="2"/>
  <c r="V4" i="2" s="1"/>
  <c r="S4" i="2"/>
  <c r="N4" i="2"/>
  <c r="M4" i="2"/>
  <c r="AR9" i="4" l="1"/>
  <c r="AR45" i="4"/>
  <c r="AR70" i="4"/>
  <c r="AR36" i="4"/>
  <c r="AR89" i="4"/>
  <c r="AR68" i="4"/>
  <c r="AR71" i="4"/>
  <c r="AR83" i="4"/>
  <c r="AR58" i="4"/>
  <c r="AR34" i="4"/>
  <c r="AR55" i="4"/>
  <c r="AR72" i="4"/>
  <c r="AR14" i="4"/>
  <c r="AR11" i="4"/>
  <c r="AR22" i="4"/>
  <c r="AR40" i="4"/>
  <c r="AR15" i="4"/>
  <c r="AR76" i="4"/>
  <c r="AR73" i="4"/>
  <c r="AR21" i="4"/>
  <c r="AR23" i="4"/>
  <c r="AR87" i="4"/>
  <c r="AR53" i="4"/>
  <c r="AR7" i="4"/>
  <c r="AR39" i="4"/>
  <c r="AR75" i="4"/>
  <c r="AR10" i="4"/>
  <c r="AR25" i="4"/>
  <c r="AR69" i="4"/>
  <c r="AR4" i="4"/>
  <c r="AR18" i="4"/>
  <c r="AR82" i="4"/>
  <c r="AR50" i="4"/>
  <c r="AR48" i="2"/>
  <c r="AR51" i="2"/>
  <c r="AR94" i="2"/>
  <c r="AR100" i="2"/>
  <c r="AR108" i="2"/>
  <c r="AR111" i="2"/>
  <c r="AR124" i="2"/>
  <c r="AR140" i="2"/>
  <c r="AR143" i="2"/>
  <c r="AR146" i="2"/>
  <c r="AR149" i="2"/>
  <c r="AR152" i="2"/>
  <c r="AR182" i="2"/>
  <c r="AR185" i="2"/>
  <c r="AR188" i="2"/>
  <c r="AR194" i="2"/>
  <c r="AR197" i="2"/>
  <c r="AR201" i="2"/>
  <c r="AR204" i="2"/>
  <c r="AR233" i="2"/>
  <c r="AR236" i="2"/>
  <c r="AR254" i="2"/>
  <c r="AR266" i="2"/>
  <c r="AR304" i="2"/>
  <c r="AR339" i="2"/>
  <c r="AR353" i="2"/>
  <c r="AR348" i="2"/>
  <c r="AR308" i="2"/>
  <c r="AR52" i="2"/>
  <c r="AR97" i="2"/>
  <c r="AR106" i="2"/>
  <c r="AR109" i="2"/>
  <c r="AR112" i="2"/>
  <c r="AR141" i="2"/>
  <c r="AR144" i="2"/>
  <c r="AR147" i="2"/>
  <c r="AR150" i="2"/>
  <c r="AR156" i="2"/>
  <c r="AR186" i="2"/>
  <c r="AR189" i="2"/>
  <c r="AR192" i="2"/>
  <c r="AR195" i="2"/>
  <c r="AR202" i="2"/>
  <c r="AR205" i="2"/>
  <c r="AR229" i="2"/>
  <c r="AR249" i="2"/>
  <c r="AR261" i="2"/>
  <c r="AR282" i="2"/>
  <c r="AR299" i="2"/>
  <c r="AR326" i="2"/>
  <c r="AR334" i="2"/>
  <c r="AR349" i="2"/>
  <c r="AR180" i="2"/>
  <c r="AR251" i="2"/>
  <c r="AR290" i="2"/>
  <c r="AR272" i="2"/>
  <c r="AR241" i="2"/>
  <c r="AR46" i="2"/>
  <c r="AR43" i="2"/>
  <c r="AR66" i="2"/>
  <c r="AR69" i="2"/>
  <c r="AR80" i="2"/>
  <c r="AR217" i="2"/>
  <c r="AR49" i="2"/>
  <c r="AR44" i="2"/>
  <c r="AR67" i="2"/>
  <c r="AR70" i="2"/>
  <c r="AR81" i="2"/>
  <c r="AR103" i="2"/>
  <c r="AR114" i="2"/>
  <c r="AR117" i="2"/>
  <c r="AR120" i="2"/>
  <c r="AR131" i="2"/>
  <c r="AR136" i="2"/>
  <c r="AR212" i="2"/>
  <c r="AR235" i="2"/>
  <c r="AR238" i="2"/>
  <c r="AR268" i="2"/>
  <c r="AR274" i="2"/>
  <c r="AR292" i="2"/>
  <c r="AR307" i="2"/>
  <c r="AR313" i="2"/>
  <c r="AR330" i="2"/>
  <c r="AR341" i="2"/>
  <c r="AR356" i="2"/>
  <c r="AR361" i="2"/>
  <c r="AR321" i="2"/>
  <c r="AR83" i="2"/>
  <c r="AR317" i="2"/>
  <c r="AR96" i="2"/>
  <c r="AR159" i="2"/>
  <c r="AR93" i="2"/>
  <c r="AR98" i="2"/>
  <c r="AR113" i="2"/>
  <c r="AR9" i="2"/>
  <c r="AR12" i="2"/>
  <c r="AR277" i="2"/>
  <c r="AR289" i="2"/>
  <c r="AR318" i="2"/>
  <c r="AR288" i="2"/>
  <c r="AR42" i="2"/>
  <c r="AR45" i="2"/>
  <c r="AR68" i="2"/>
  <c r="AR79" i="2"/>
  <c r="AR101" i="2"/>
  <c r="AR105" i="2"/>
  <c r="AR115" i="2"/>
  <c r="AR118" i="2"/>
  <c r="AR121" i="2"/>
  <c r="AR132" i="2"/>
  <c r="AR137" i="2"/>
  <c r="AR252" i="2"/>
  <c r="AR257" i="2"/>
  <c r="AR213" i="2"/>
  <c r="AR219" i="2"/>
  <c r="AR7" i="2"/>
  <c r="AR10" i="2"/>
  <c r="AR6" i="2"/>
  <c r="AR47" i="2"/>
  <c r="AR50" i="2"/>
  <c r="AR107" i="2"/>
  <c r="AR110" i="2"/>
  <c r="AR123" i="2"/>
  <c r="AR130" i="2"/>
  <c r="AR139" i="2"/>
  <c r="AR142" i="2"/>
  <c r="AR145" i="2"/>
  <c r="AR148" i="2"/>
  <c r="AR151" i="2"/>
  <c r="AR184" i="2"/>
  <c r="AR187" i="2"/>
  <c r="AR190" i="2"/>
  <c r="AR193" i="2"/>
  <c r="AR196" i="2"/>
  <c r="AR200" i="2"/>
  <c r="AR203" i="2"/>
  <c r="AR214" i="2"/>
  <c r="AR220" i="2"/>
  <c r="AR225" i="2"/>
  <c r="AR240" i="2"/>
  <c r="AR270" i="2"/>
  <c r="AR276" i="2"/>
  <c r="AR294" i="2"/>
  <c r="AR310" i="2"/>
  <c r="AR316" i="2"/>
  <c r="AR363" i="2"/>
  <c r="AR198" i="2"/>
  <c r="AR265" i="2"/>
  <c r="AR315" i="2"/>
  <c r="AR36" i="2"/>
  <c r="AR73" i="2"/>
  <c r="AR86" i="2"/>
  <c r="AR161" i="2"/>
  <c r="AR164" i="2"/>
  <c r="AR168" i="2"/>
  <c r="AR171" i="2"/>
  <c r="AR174" i="2"/>
  <c r="AR181" i="2"/>
  <c r="AR206" i="2"/>
  <c r="AR232" i="2"/>
  <c r="AR244" i="2"/>
  <c r="AR250" i="2"/>
  <c r="AR256" i="2"/>
  <c r="AR262" i="2"/>
  <c r="AR283" i="2"/>
  <c r="AR300" i="2"/>
  <c r="AR320" i="2"/>
  <c r="AR350" i="2"/>
  <c r="AR133" i="2"/>
  <c r="AR354" i="2"/>
  <c r="AR49" i="4"/>
  <c r="AR78" i="4"/>
  <c r="AR56" i="4"/>
  <c r="AR84" i="4"/>
  <c r="AR37" i="4"/>
  <c r="AR62" i="4"/>
  <c r="AR61" i="4"/>
  <c r="AR44" i="4"/>
  <c r="AR15" i="2"/>
  <c r="AR18" i="2"/>
  <c r="AR21" i="2"/>
  <c r="AR24" i="2"/>
  <c r="AR27" i="2"/>
  <c r="AR41" i="2"/>
  <c r="AR54" i="2"/>
  <c r="AR57" i="2"/>
  <c r="AR60" i="2"/>
  <c r="AR63" i="2"/>
  <c r="AR74" i="2"/>
  <c r="AR77" i="2"/>
  <c r="AR90" i="2"/>
  <c r="AR127" i="2"/>
  <c r="AR158" i="2"/>
  <c r="AR218" i="2"/>
  <c r="AR228" i="2"/>
  <c r="AR248" i="2"/>
  <c r="AR260" i="2"/>
  <c r="AR280" i="2"/>
  <c r="AR298" i="2"/>
  <c r="AR325" i="2"/>
  <c r="AR333" i="2"/>
  <c r="AR347" i="2"/>
  <c r="AR366" i="2"/>
  <c r="AR281" i="2"/>
  <c r="AR305" i="2"/>
  <c r="AR216" i="2"/>
  <c r="AR278" i="2"/>
  <c r="AR230" i="2"/>
  <c r="AR20" i="4"/>
  <c r="AR26" i="4"/>
  <c r="AR57" i="4"/>
  <c r="AR91" i="4"/>
  <c r="AR6" i="4"/>
  <c r="AR28" i="4"/>
  <c r="AR210" i="2"/>
  <c r="AR28" i="2"/>
  <c r="AR31" i="2"/>
  <c r="AR34" i="2"/>
  <c r="AR37" i="2"/>
  <c r="AR71" i="2"/>
  <c r="AR82" i="2"/>
  <c r="AR87" i="2"/>
  <c r="AR162" i="2"/>
  <c r="AR165" i="2"/>
  <c r="AR169" i="2"/>
  <c r="AR172" i="2"/>
  <c r="AR177" i="2"/>
  <c r="AR221" i="2"/>
  <c r="AR226" i="2"/>
  <c r="AR242" i="2"/>
  <c r="AR245" i="2"/>
  <c r="AR331" i="2"/>
  <c r="AR344" i="2"/>
  <c r="AR364" i="2"/>
  <c r="AR135" i="2"/>
  <c r="AR208" i="2"/>
  <c r="AR79" i="4"/>
  <c r="AR65" i="4"/>
  <c r="AR5" i="4"/>
  <c r="AR38" i="4"/>
  <c r="AR86" i="4"/>
  <c r="AR67" i="4"/>
  <c r="AR284" i="2"/>
  <c r="AR30" i="4"/>
  <c r="AR13" i="2"/>
  <c r="AR16" i="2"/>
  <c r="AR19" i="2"/>
  <c r="AR22" i="2"/>
  <c r="AR25" i="2"/>
  <c r="AR39" i="2"/>
  <c r="AR55" i="2"/>
  <c r="AR58" i="2"/>
  <c r="AR61" i="2"/>
  <c r="AR64" i="2"/>
  <c r="AR75" i="2"/>
  <c r="AR91" i="2"/>
  <c r="AR125" i="2"/>
  <c r="AR128" i="2"/>
  <c r="AR224" i="2"/>
  <c r="AR269" i="2"/>
  <c r="AR275" i="2"/>
  <c r="AR293" i="2"/>
  <c r="AR309" i="2"/>
  <c r="AR314" i="2"/>
  <c r="AR342" i="2"/>
  <c r="AR362" i="2"/>
  <c r="AR322" i="2"/>
  <c r="AR38" i="2"/>
  <c r="AR46" i="4"/>
  <c r="AR51" i="4"/>
  <c r="AR47" i="4"/>
  <c r="AR59" i="4"/>
  <c r="AR81" i="4"/>
  <c r="AR3" i="4"/>
  <c r="AR8" i="4"/>
  <c r="AR29" i="4"/>
  <c r="AR80" i="4"/>
  <c r="AR12" i="4"/>
  <c r="AR54" i="4"/>
  <c r="AR29" i="2"/>
  <c r="AR32" i="2"/>
  <c r="AR35" i="2"/>
  <c r="AR72" i="2"/>
  <c r="AR84" i="2"/>
  <c r="AR88" i="2"/>
  <c r="AR160" i="2"/>
  <c r="AR163" i="2"/>
  <c r="AR166" i="2"/>
  <c r="AR170" i="2"/>
  <c r="AR173" i="2"/>
  <c r="AR178" i="2"/>
  <c r="AR211" i="2"/>
  <c r="AR234" i="2"/>
  <c r="AR237" i="2"/>
  <c r="AR243" i="2"/>
  <c r="AR246" i="2"/>
  <c r="AR267" i="2"/>
  <c r="AR291" i="2"/>
  <c r="AR306" i="2"/>
  <c r="AR312" i="2"/>
  <c r="AR340" i="2"/>
  <c r="AR355" i="2"/>
  <c r="AR360" i="2"/>
  <c r="AR154" i="2"/>
  <c r="AR104" i="2"/>
  <c r="AR346" i="2"/>
  <c r="AR297" i="2"/>
  <c r="AR90" i="4"/>
  <c r="AR42" i="4"/>
  <c r="AR4" i="2"/>
  <c r="AT4" i="2"/>
  <c r="AR222" i="2"/>
  <c r="AR227" i="2"/>
  <c r="AR259" i="2"/>
  <c r="AR273" i="2"/>
  <c r="AR296" i="2"/>
  <c r="AR324" i="2"/>
  <c r="AR332" i="2"/>
  <c r="AR345" i="2"/>
  <c r="AR365" i="2"/>
  <c r="AR3" i="2"/>
  <c r="AR176" i="2"/>
  <c r="AR179" i="2"/>
  <c r="AR155" i="2"/>
  <c r="AR41" i="4"/>
  <c r="AR74" i="4"/>
  <c r="AR77" i="4"/>
  <c r="AR27" i="4"/>
  <c r="AR66" i="4"/>
  <c r="AR48" i="4"/>
  <c r="AR33" i="4"/>
  <c r="AR88" i="4"/>
  <c r="AR31" i="4"/>
  <c r="AR14" i="2"/>
  <c r="AR17" i="2"/>
  <c r="AR20" i="2"/>
  <c r="AR23" i="2"/>
  <c r="AR26" i="2"/>
  <c r="AR40" i="2"/>
  <c r="AR53" i="2"/>
  <c r="AR56" i="2"/>
  <c r="AR59" i="2"/>
  <c r="AR62" i="2"/>
  <c r="AR76" i="2"/>
  <c r="AR89" i="2"/>
  <c r="AR92" i="2"/>
  <c r="AR126" i="2"/>
  <c r="AR209" i="2"/>
  <c r="AR5" i="2"/>
  <c r="AR8" i="2"/>
  <c r="AR11" i="2"/>
  <c r="BV82" i="4"/>
  <c r="BV39" i="4"/>
  <c r="BV43" i="4"/>
  <c r="BV7" i="4"/>
  <c r="AV81" i="4"/>
  <c r="BV6" i="4"/>
  <c r="BV67" i="4"/>
  <c r="AV19" i="4"/>
  <c r="BV53" i="4"/>
  <c r="BV13" i="4"/>
  <c r="BV72" i="4"/>
  <c r="BV71" i="4"/>
  <c r="AT15" i="4"/>
  <c r="AX9" i="4"/>
  <c r="BV64" i="4"/>
  <c r="AV66" i="4"/>
  <c r="BV55" i="4"/>
  <c r="AX31" i="4"/>
  <c r="BV60" i="4"/>
  <c r="AV73" i="4"/>
  <c r="AT31" i="4"/>
  <c r="AT21" i="4"/>
  <c r="AV80" i="4"/>
  <c r="BV20" i="4"/>
  <c r="AT38" i="4"/>
  <c r="BV4" i="4"/>
  <c r="AT81" i="4"/>
  <c r="AX34" i="4"/>
  <c r="BV42" i="4"/>
  <c r="BV83" i="4"/>
  <c r="AV88" i="4"/>
  <c r="AV90" i="4"/>
  <c r="BV77" i="4"/>
  <c r="AX25" i="4"/>
  <c r="AT4" i="4"/>
  <c r="AT18" i="4"/>
  <c r="AX13" i="4"/>
  <c r="BV22" i="4"/>
  <c r="BV24" i="4"/>
  <c r="BV27" i="4"/>
  <c r="BV40" i="4"/>
  <c r="BV47" i="4"/>
  <c r="BV86" i="4"/>
  <c r="BV35" i="4"/>
  <c r="AT71" i="4"/>
  <c r="AV87" i="4"/>
  <c r="AT51" i="4"/>
  <c r="AX22" i="4"/>
  <c r="AT45" i="4"/>
  <c r="AT68" i="4"/>
  <c r="AV86" i="4"/>
  <c r="BV34" i="4"/>
  <c r="BV36" i="4"/>
  <c r="BV61" i="4"/>
  <c r="AV31" i="4"/>
  <c r="AT80" i="4"/>
  <c r="AV50" i="4"/>
  <c r="BV74" i="4"/>
  <c r="AV64" i="4"/>
  <c r="AX10" i="4"/>
  <c r="AV68" i="4"/>
  <c r="BV81" i="4"/>
  <c r="AX3" i="4"/>
  <c r="BV28" i="4"/>
  <c r="BV29" i="4"/>
  <c r="BV89" i="4"/>
  <c r="AV53" i="4"/>
  <c r="BV21" i="4"/>
  <c r="BV80" i="4"/>
  <c r="AT67" i="4"/>
  <c r="AT10" i="4"/>
  <c r="AV37" i="4"/>
  <c r="AV6" i="4"/>
  <c r="AT8" i="4"/>
  <c r="AT73" i="4"/>
  <c r="BV32" i="4"/>
  <c r="AX30" i="4"/>
  <c r="AV76" i="4"/>
  <c r="AT28" i="4"/>
  <c r="AT34" i="4"/>
  <c r="AT35" i="4"/>
  <c r="AT36" i="4"/>
  <c r="AT55" i="4"/>
  <c r="BV5" i="4"/>
  <c r="AV58" i="4"/>
  <c r="AV4" i="4"/>
  <c r="AV25" i="4"/>
  <c r="AT39" i="4"/>
  <c r="AV62" i="4"/>
  <c r="BV3" i="4"/>
  <c r="AX4" i="4"/>
  <c r="BV87" i="4"/>
  <c r="AV77" i="4"/>
  <c r="AT27" i="4"/>
  <c r="AV47" i="4"/>
  <c r="BV65" i="4"/>
  <c r="AX15" i="4"/>
  <c r="AX12" i="4"/>
  <c r="BV45" i="4"/>
  <c r="BV54" i="4"/>
  <c r="BV56" i="4"/>
  <c r="AT72" i="4"/>
  <c r="AX7" i="4"/>
  <c r="AT20" i="4"/>
  <c r="BV30" i="4"/>
  <c r="BV69" i="4"/>
  <c r="AV75" i="4"/>
  <c r="AT86" i="4"/>
  <c r="AV36" i="4"/>
  <c r="AV42" i="4"/>
  <c r="BV31" i="4"/>
  <c r="BV79" i="4"/>
  <c r="AV15" i="4"/>
  <c r="AT48" i="4"/>
  <c r="AV7" i="4"/>
  <c r="BV33" i="4"/>
  <c r="BV38" i="4"/>
  <c r="AT62" i="4"/>
  <c r="AV91" i="4"/>
  <c r="AX28" i="4"/>
  <c r="AV34" i="4"/>
  <c r="AV71" i="4"/>
  <c r="AT90" i="4"/>
  <c r="BV73" i="4"/>
  <c r="AT59" i="4"/>
  <c r="AT19" i="4"/>
  <c r="AX26" i="4"/>
  <c r="BV75" i="4"/>
  <c r="AT88" i="4"/>
  <c r="AT3" i="4"/>
  <c r="BV8" i="4"/>
  <c r="AV18" i="4"/>
  <c r="AT61" i="4"/>
  <c r="BV41" i="4"/>
  <c r="BV15" i="4"/>
  <c r="AV48" i="4"/>
  <c r="AV84" i="4"/>
  <c r="AV69" i="4"/>
  <c r="BV88" i="4"/>
  <c r="AV3" i="4"/>
  <c r="AV29" i="4"/>
  <c r="AV61" i="4"/>
  <c r="BV44" i="4"/>
  <c r="AT79" i="4"/>
  <c r="BV59" i="4"/>
  <c r="AV63" i="4"/>
  <c r="AV9" i="4"/>
  <c r="AV5" i="4"/>
  <c r="BV91" i="4"/>
  <c r="BV18" i="4"/>
  <c r="AX29" i="4"/>
  <c r="BV90" i="4"/>
  <c r="AX21" i="4"/>
  <c r="AV41" i="4"/>
  <c r="AV49" i="4"/>
  <c r="AT22" i="4"/>
  <c r="AV24" i="4"/>
  <c r="BV63" i="4"/>
  <c r="AT12" i="4"/>
  <c r="BV19" i="4"/>
  <c r="BV48" i="4"/>
  <c r="BV78" i="4"/>
  <c r="AT52" i="4"/>
  <c r="AT53" i="4"/>
  <c r="BV23" i="4"/>
  <c r="AT30" i="4"/>
  <c r="BV68" i="4"/>
  <c r="AX6" i="4"/>
  <c r="AT89" i="4"/>
  <c r="BV26" i="4"/>
  <c r="AV30" i="4"/>
  <c r="AT43" i="4"/>
  <c r="AV70" i="4"/>
  <c r="AV89" i="4"/>
  <c r="AX14" i="4"/>
  <c r="BV11" i="4"/>
  <c r="BV66" i="4"/>
  <c r="BV12" i="4"/>
  <c r="AT78" i="4"/>
  <c r="AV10" i="4"/>
  <c r="AX20" i="4"/>
  <c r="BV25" i="4"/>
  <c r="AV26" i="4"/>
  <c r="BV57" i="4"/>
  <c r="AT76" i="4"/>
  <c r="AX35" i="4"/>
  <c r="AV44" i="4"/>
  <c r="AT50" i="4"/>
  <c r="AT32" i="4"/>
  <c r="AT41" i="4"/>
  <c r="AV74" i="4"/>
  <c r="BV51" i="4"/>
  <c r="AT77" i="4"/>
  <c r="AT24" i="4"/>
  <c r="AX27" i="4"/>
  <c r="AT47" i="4"/>
  <c r="AT56" i="4"/>
  <c r="BV84" i="4"/>
  <c r="AT26" i="4"/>
  <c r="AT58" i="4"/>
  <c r="AT69" i="4"/>
  <c r="AT70" i="4"/>
  <c r="BV76" i="4"/>
  <c r="AV21" i="4"/>
  <c r="AV20" i="4"/>
  <c r="AV82" i="4"/>
  <c r="AT42" i="4"/>
  <c r="AT83" i="4"/>
  <c r="BV50" i="4"/>
  <c r="AT13" i="4"/>
  <c r="AV14" i="4"/>
  <c r="AT49" i="4"/>
  <c r="AV79" i="4"/>
  <c r="AT46" i="4"/>
  <c r="AT11" i="4"/>
  <c r="AX24" i="4"/>
  <c r="AT65" i="4"/>
  <c r="AT9" i="4"/>
  <c r="AV45" i="4"/>
  <c r="AT54" i="4"/>
  <c r="AX23" i="4"/>
  <c r="AX33" i="4"/>
  <c r="AV38" i="4"/>
  <c r="BV58" i="4"/>
  <c r="AV85" i="4"/>
  <c r="AT6" i="4"/>
  <c r="AV8" i="4"/>
  <c r="AX18" i="4"/>
  <c r="AV28" i="4"/>
  <c r="AV83" i="4"/>
  <c r="AV13" i="4"/>
  <c r="BV49" i="4"/>
  <c r="AV46" i="4"/>
  <c r="AX11" i="4"/>
  <c r="AV27" i="4"/>
  <c r="AX19" i="4"/>
  <c r="BV52" i="4"/>
  <c r="AV52" i="4"/>
  <c r="AV60" i="4"/>
  <c r="AT7" i="4"/>
  <c r="AV39" i="4"/>
  <c r="AX8" i="4"/>
  <c r="AT29" i="4"/>
  <c r="AV22" i="4"/>
  <c r="AV23" i="4"/>
  <c r="AT25" i="4"/>
  <c r="AV33" i="4"/>
  <c r="AV43" i="4"/>
  <c r="AT57" i="4"/>
  <c r="BV62" i="4"/>
  <c r="BV70" i="4"/>
  <c r="AT85" i="4"/>
  <c r="AT91" i="4"/>
  <c r="BV14" i="4"/>
  <c r="BV46" i="4"/>
  <c r="AV51" i="4"/>
  <c r="AT40" i="4"/>
  <c r="AV65" i="4"/>
  <c r="AT66" i="4"/>
  <c r="AV59" i="4"/>
  <c r="AT63" i="4"/>
  <c r="BV9" i="4"/>
  <c r="AV12" i="4"/>
  <c r="AV54" i="4"/>
  <c r="AV78" i="4"/>
  <c r="AT60" i="4"/>
  <c r="AV72" i="4"/>
  <c r="AT5" i="4"/>
  <c r="AT33" i="4"/>
  <c r="BV37" i="4"/>
  <c r="AT75" i="4"/>
  <c r="BV85" i="4"/>
  <c r="AV67" i="4"/>
  <c r="AT44" i="4"/>
  <c r="AT87" i="4"/>
  <c r="AT82" i="4"/>
  <c r="AV35" i="4"/>
  <c r="AT14" i="4"/>
  <c r="AX32" i="4"/>
  <c r="AV40" i="4"/>
  <c r="AX5" i="4"/>
  <c r="AT23" i="4"/>
  <c r="AT84" i="4"/>
  <c r="AV32" i="4"/>
  <c r="AT74" i="4"/>
  <c r="AT64" i="4"/>
  <c r="AV11" i="4"/>
  <c r="AT37" i="4"/>
  <c r="AT258" i="2"/>
  <c r="BV179" i="2"/>
  <c r="AV258" i="2"/>
  <c r="BV208" i="2"/>
  <c r="BV245" i="2"/>
  <c r="BV20" i="2"/>
  <c r="BV21" i="2"/>
  <c r="BV67" i="2"/>
  <c r="BV91" i="2"/>
  <c r="BV92" i="2"/>
  <c r="BV40" i="2"/>
  <c r="BV64" i="2"/>
  <c r="BV222" i="2"/>
  <c r="BV235" i="2"/>
  <c r="BV176" i="2"/>
  <c r="BV216" i="2"/>
  <c r="BV88" i="2"/>
  <c r="BV163" i="2"/>
  <c r="BV165" i="2"/>
  <c r="BV166" i="2"/>
  <c r="BV170" i="2"/>
  <c r="BV171" i="2"/>
  <c r="AV313" i="2"/>
  <c r="BV36" i="2"/>
  <c r="BV77" i="2"/>
  <c r="AT197" i="2"/>
  <c r="BV8" i="2"/>
  <c r="BV10" i="2"/>
  <c r="BV12" i="2"/>
  <c r="AV51" i="2"/>
  <c r="BV255" i="2"/>
  <c r="BV266" i="2"/>
  <c r="BV356" i="2"/>
  <c r="AT307" i="2"/>
  <c r="BV207" i="2"/>
  <c r="BV270" i="2"/>
  <c r="BV314" i="2"/>
  <c r="BV174" i="2"/>
  <c r="AT150" i="2"/>
  <c r="BV218" i="2"/>
  <c r="BV323" i="2"/>
  <c r="BV113" i="2"/>
  <c r="BV130" i="2"/>
  <c r="AV228" i="2"/>
  <c r="AT328" i="2"/>
  <c r="AV329" i="2"/>
  <c r="AV333" i="2"/>
  <c r="AV341" i="2"/>
  <c r="BV346" i="2"/>
  <c r="AV96" i="2"/>
  <c r="BV158" i="2"/>
  <c r="BV159" i="2"/>
  <c r="BV43" i="2"/>
  <c r="AX57" i="2"/>
  <c r="AV311" i="2"/>
  <c r="BV330" i="2"/>
  <c r="AV344" i="2"/>
  <c r="AT290" i="2"/>
  <c r="AV315" i="2"/>
  <c r="AX61" i="2"/>
  <c r="AV136" i="2"/>
  <c r="AV172" i="2"/>
  <c r="AV174" i="2"/>
  <c r="AV200" i="2"/>
  <c r="AT361" i="2"/>
  <c r="AT30" i="2"/>
  <c r="AT41" i="2"/>
  <c r="BV114" i="2"/>
  <c r="BV233" i="2"/>
  <c r="BV309" i="2"/>
  <c r="BV321" i="2"/>
  <c r="AT246" i="2"/>
  <c r="AT250" i="2"/>
  <c r="BV322" i="2"/>
  <c r="BV104" i="2"/>
  <c r="AT251" i="2"/>
  <c r="AV107" i="2"/>
  <c r="AT125" i="2"/>
  <c r="BV134" i="2"/>
  <c r="AV161" i="2"/>
  <c r="BV276" i="2"/>
  <c r="BV285" i="2"/>
  <c r="AT367" i="2"/>
  <c r="AV3" i="2"/>
  <c r="AX100" i="2"/>
  <c r="AT211" i="2"/>
  <c r="AT221" i="2"/>
  <c r="BV226" i="2"/>
  <c r="BV30" i="2"/>
  <c r="BV32" i="2"/>
  <c r="BV35" i="2"/>
  <c r="AV71" i="2"/>
  <c r="AX125" i="2"/>
  <c r="AV146" i="2"/>
  <c r="BV250" i="2"/>
  <c r="BV269" i="2"/>
  <c r="AX22" i="2"/>
  <c r="AX72" i="2"/>
  <c r="AX127" i="2"/>
  <c r="AV132" i="2"/>
  <c r="BV23" i="2"/>
  <c r="BV46" i="2"/>
  <c r="BV54" i="2"/>
  <c r="BV55" i="2"/>
  <c r="BV57" i="2"/>
  <c r="BV69" i="2"/>
  <c r="BV70" i="2"/>
  <c r="BV72" i="2"/>
  <c r="BV73" i="2"/>
  <c r="AX115" i="2"/>
  <c r="BV124" i="2"/>
  <c r="BV128" i="2"/>
  <c r="BV232" i="2"/>
  <c r="AV284" i="2"/>
  <c r="BV327" i="2"/>
  <c r="AV38" i="2"/>
  <c r="AT29" i="2"/>
  <c r="BV52" i="2"/>
  <c r="AT249" i="2"/>
  <c r="BV280" i="2"/>
  <c r="AT309" i="2"/>
  <c r="AV319" i="2"/>
  <c r="AT324" i="2"/>
  <c r="AX77" i="2"/>
  <c r="AT88" i="2"/>
  <c r="BV117" i="2"/>
  <c r="BV119" i="2"/>
  <c r="BV122" i="2"/>
  <c r="AV150" i="2"/>
  <c r="BV202" i="2"/>
  <c r="BV206" i="2"/>
  <c r="BV275" i="2"/>
  <c r="AV294" i="2"/>
  <c r="BV154" i="2"/>
  <c r="AV99" i="2"/>
  <c r="AT180" i="2"/>
  <c r="AV231" i="2"/>
  <c r="AV281" i="2"/>
  <c r="BV7" i="2"/>
  <c r="AV17" i="2"/>
  <c r="AT19" i="2"/>
  <c r="BV24" i="2"/>
  <c r="AV35" i="2"/>
  <c r="AV60" i="2"/>
  <c r="AT61" i="2"/>
  <c r="AV86" i="2"/>
  <c r="AV105" i="2"/>
  <c r="BV107" i="2"/>
  <c r="BV111" i="2"/>
  <c r="AV115" i="2"/>
  <c r="AT199" i="2"/>
  <c r="BV214" i="2"/>
  <c r="AT219" i="2"/>
  <c r="AT232" i="2"/>
  <c r="BV237" i="2"/>
  <c r="BV238" i="2"/>
  <c r="AV243" i="2"/>
  <c r="BV254" i="2"/>
  <c r="AV277" i="2"/>
  <c r="AV293" i="2"/>
  <c r="BV307" i="2"/>
  <c r="AV312" i="2"/>
  <c r="BV318" i="2"/>
  <c r="AV325" i="2"/>
  <c r="AV335" i="2"/>
  <c r="AT341" i="2"/>
  <c r="BV360" i="2"/>
  <c r="AV308" i="2"/>
  <c r="BV38" i="2"/>
  <c r="AV317" i="2"/>
  <c r="AT153" i="2"/>
  <c r="AT315" i="2"/>
  <c r="AV175" i="2"/>
  <c r="BV155" i="2"/>
  <c r="BV230" i="2"/>
  <c r="BV6" i="2"/>
  <c r="BV80" i="2"/>
  <c r="AT142" i="2"/>
  <c r="AV358" i="2"/>
  <c r="BV11" i="2"/>
  <c r="BV27" i="2"/>
  <c r="AX35" i="2"/>
  <c r="AT46" i="2"/>
  <c r="AT47" i="2"/>
  <c r="AX59" i="2"/>
  <c r="AT66" i="2"/>
  <c r="AX68" i="2"/>
  <c r="AX80" i="2"/>
  <c r="AV82" i="2"/>
  <c r="BV160" i="2"/>
  <c r="AV218" i="2"/>
  <c r="AT225" i="2"/>
  <c r="AT260" i="2"/>
  <c r="AV327" i="2"/>
  <c r="AV368" i="2"/>
  <c r="AT175" i="2"/>
  <c r="BV364" i="2"/>
  <c r="AV288" i="2"/>
  <c r="BV15" i="2"/>
  <c r="BV16" i="2"/>
  <c r="AX28" i="2"/>
  <c r="AT54" i="2"/>
  <c r="BV58" i="2"/>
  <c r="BV59" i="2"/>
  <c r="AV67" i="2"/>
  <c r="AT70" i="2"/>
  <c r="AT74" i="2"/>
  <c r="AX76" i="2"/>
  <c r="AV79" i="2"/>
  <c r="BV94" i="2"/>
  <c r="BV101" i="2"/>
  <c r="BV105" i="2"/>
  <c r="AV116" i="2"/>
  <c r="AX123" i="2"/>
  <c r="AV134" i="2"/>
  <c r="BV192" i="2"/>
  <c r="BV195" i="2"/>
  <c r="AV202" i="2"/>
  <c r="AV225" i="2"/>
  <c r="AT252" i="2"/>
  <c r="BV257" i="2"/>
  <c r="BV259" i="2"/>
  <c r="AV261" i="2"/>
  <c r="BV283" i="2"/>
  <c r="AT284" i="2"/>
  <c r="BV311" i="2"/>
  <c r="BV358" i="2"/>
  <c r="AV83" i="2"/>
  <c r="AT179" i="2"/>
  <c r="BV315" i="2"/>
  <c r="AV276" i="2"/>
  <c r="BV18" i="2"/>
  <c r="BV19" i="2"/>
  <c r="AV21" i="2"/>
  <c r="AX24" i="2"/>
  <c r="AV27" i="2"/>
  <c r="AV56" i="2"/>
  <c r="BV60" i="2"/>
  <c r="AX66" i="2"/>
  <c r="BV97" i="2"/>
  <c r="AV111" i="2"/>
  <c r="AX112" i="2"/>
  <c r="BV156" i="2"/>
  <c r="AV160" i="2"/>
  <c r="BV196" i="2"/>
  <c r="BV210" i="2"/>
  <c r="AV213" i="2"/>
  <c r="AV227" i="2"/>
  <c r="BV260" i="2"/>
  <c r="BV277" i="2"/>
  <c r="AV285" i="2"/>
  <c r="AV287" i="2"/>
  <c r="BV302" i="2"/>
  <c r="AT78" i="2"/>
  <c r="BV317" i="2"/>
  <c r="AT182" i="2"/>
  <c r="AV307" i="2"/>
  <c r="AV339" i="2"/>
  <c r="BV308" i="2"/>
  <c r="AT59" i="2"/>
  <c r="AV9" i="2"/>
  <c r="AX14" i="2"/>
  <c r="BV61" i="2"/>
  <c r="AT108" i="2"/>
  <c r="BV146" i="2"/>
  <c r="BV150" i="2"/>
  <c r="BV152" i="2"/>
  <c r="AT165" i="2"/>
  <c r="AV166" i="2"/>
  <c r="AV171" i="2"/>
  <c r="AT181" i="2"/>
  <c r="AT190" i="2"/>
  <c r="BV200" i="2"/>
  <c r="BV201" i="2"/>
  <c r="AT222" i="2"/>
  <c r="AT254" i="2"/>
  <c r="AV264" i="2"/>
  <c r="AT273" i="2"/>
  <c r="AV300" i="2"/>
  <c r="AV318" i="2"/>
  <c r="AT320" i="2"/>
  <c r="AV323" i="2"/>
  <c r="BV326" i="2"/>
  <c r="AT339" i="2"/>
  <c r="AV356" i="2"/>
  <c r="AV357" i="2"/>
  <c r="BV363" i="2"/>
  <c r="AT321" i="2"/>
  <c r="AX104" i="2"/>
  <c r="BV95" i="2"/>
  <c r="BV96" i="2"/>
  <c r="BV354" i="2"/>
  <c r="AX5" i="2"/>
  <c r="BV14" i="2"/>
  <c r="BV17" i="2"/>
  <c r="AT98" i="2"/>
  <c r="AX98" i="2"/>
  <c r="AV143" i="2"/>
  <c r="AT229" i="2"/>
  <c r="AT297" i="2"/>
  <c r="AV7" i="2"/>
  <c r="AV24" i="2"/>
  <c r="AV5" i="2"/>
  <c r="AX11" i="2"/>
  <c r="AT28" i="2"/>
  <c r="AT9" i="2"/>
  <c r="AT16" i="2"/>
  <c r="AX17" i="2"/>
  <c r="BV22" i="2"/>
  <c r="AV25" i="2"/>
  <c r="AT110" i="2"/>
  <c r="AV212" i="2"/>
  <c r="BV4" i="2"/>
  <c r="BV5" i="2"/>
  <c r="AV15" i="2"/>
  <c r="AV16" i="2"/>
  <c r="BV13" i="2"/>
  <c r="AX16" i="2"/>
  <c r="AV18" i="2"/>
  <c r="AT169" i="2"/>
  <c r="AV48" i="2"/>
  <c r="BV51" i="2"/>
  <c r="BV68" i="2"/>
  <c r="AX101" i="2"/>
  <c r="AT118" i="2"/>
  <c r="AT119" i="2"/>
  <c r="BV164" i="2"/>
  <c r="AT183" i="2"/>
  <c r="AV185" i="2"/>
  <c r="AT186" i="2"/>
  <c r="AV187" i="2"/>
  <c r="AT202" i="2"/>
  <c r="BV225" i="2"/>
  <c r="AT226" i="2"/>
  <c r="BV228" i="2"/>
  <c r="BV240" i="2"/>
  <c r="AV245" i="2"/>
  <c r="BV264" i="2"/>
  <c r="AT267" i="2"/>
  <c r="AT268" i="2"/>
  <c r="AT274" i="2"/>
  <c r="AV279" i="2"/>
  <c r="AT316" i="2"/>
  <c r="BV328" i="2"/>
  <c r="AT333" i="2"/>
  <c r="BV338" i="2"/>
  <c r="BV362" i="2"/>
  <c r="BV367" i="2"/>
  <c r="BV336" i="2"/>
  <c r="AV348" i="2"/>
  <c r="BV281" i="2"/>
  <c r="AX83" i="2"/>
  <c r="AX85" i="2"/>
  <c r="AV354" i="2"/>
  <c r="AT241" i="2"/>
  <c r="BV31" i="2"/>
  <c r="AV45" i="2"/>
  <c r="AV47" i="2"/>
  <c r="AT55" i="2"/>
  <c r="AT100" i="2"/>
  <c r="AT102" i="2"/>
  <c r="AX111" i="2"/>
  <c r="AT112" i="2"/>
  <c r="AT123" i="2"/>
  <c r="AT131" i="2"/>
  <c r="AX144" i="2"/>
  <c r="AT145" i="2"/>
  <c r="BV168" i="2"/>
  <c r="AT174" i="2"/>
  <c r="AV235" i="2"/>
  <c r="AV350" i="2"/>
  <c r="AV351" i="2"/>
  <c r="AV360" i="2"/>
  <c r="AT365" i="2"/>
  <c r="BV348" i="2"/>
  <c r="AX99" i="2"/>
  <c r="AT308" i="2"/>
  <c r="BV251" i="2"/>
  <c r="AT65" i="2"/>
  <c r="AV95" i="2"/>
  <c r="AV241" i="2"/>
  <c r="AX26" i="2"/>
  <c r="AT27" i="2"/>
  <c r="AX40" i="2"/>
  <c r="AT49" i="2"/>
  <c r="AT50" i="2"/>
  <c r="AV54" i="2"/>
  <c r="AT80" i="2"/>
  <c r="BV109" i="2"/>
  <c r="AT120" i="2"/>
  <c r="BV136" i="2"/>
  <c r="BV141" i="2"/>
  <c r="BV194" i="2"/>
  <c r="AT203" i="2"/>
  <c r="BV211" i="2"/>
  <c r="BV221" i="2"/>
  <c r="AV229" i="2"/>
  <c r="AV233" i="2"/>
  <c r="AT238" i="2"/>
  <c r="AT248" i="2"/>
  <c r="AT263" i="2"/>
  <c r="BV267" i="2"/>
  <c r="BV273" i="2"/>
  <c r="AT276" i="2"/>
  <c r="AT285" i="2"/>
  <c r="AV292" i="2"/>
  <c r="BV294" i="2"/>
  <c r="AT298" i="2"/>
  <c r="BV301" i="2"/>
  <c r="BV340" i="2"/>
  <c r="AV343" i="2"/>
  <c r="BV347" i="2"/>
  <c r="AV352" i="2"/>
  <c r="BV133" i="2"/>
  <c r="BV265" i="2"/>
  <c r="BV175" i="2"/>
  <c r="BV272" i="2"/>
  <c r="AX155" i="2"/>
  <c r="AT18" i="2"/>
  <c r="AX32" i="2"/>
  <c r="AV34" i="2"/>
  <c r="AX39" i="2"/>
  <c r="AT43" i="2"/>
  <c r="AV44" i="2"/>
  <c r="BV48" i="2"/>
  <c r="AX62" i="2"/>
  <c r="AX84" i="2"/>
  <c r="AV88" i="2"/>
  <c r="AT103" i="2"/>
  <c r="AX107" i="2"/>
  <c r="AV112" i="2"/>
  <c r="AT113" i="2"/>
  <c r="BV118" i="2"/>
  <c r="AX122" i="2"/>
  <c r="AX134" i="2"/>
  <c r="BV139" i="2"/>
  <c r="BV142" i="2"/>
  <c r="AT147" i="2"/>
  <c r="AX149" i="2"/>
  <c r="AX159" i="2"/>
  <c r="AX162" i="2"/>
  <c r="AX163" i="2"/>
  <c r="AT200" i="2"/>
  <c r="BV209" i="2"/>
  <c r="AT210" i="2"/>
  <c r="BV212" i="2"/>
  <c r="AT218" i="2"/>
  <c r="AV224" i="2"/>
  <c r="BV229" i="2"/>
  <c r="BV244" i="2"/>
  <c r="AT256" i="2"/>
  <c r="AT269" i="2"/>
  <c r="AT270" i="2"/>
  <c r="AT306" i="2"/>
  <c r="AT327" i="2"/>
  <c r="AX34" i="2"/>
  <c r="AT40" i="2"/>
  <c r="AV49" i="2"/>
  <c r="AV58" i="2"/>
  <c r="AX69" i="2"/>
  <c r="AX74" i="2"/>
  <c r="AT86" i="2"/>
  <c r="AV87" i="2"/>
  <c r="AV93" i="2"/>
  <c r="AX126" i="2"/>
  <c r="BV143" i="2"/>
  <c r="AV147" i="2"/>
  <c r="AV151" i="2"/>
  <c r="AV152" i="2"/>
  <c r="AT168" i="2"/>
  <c r="BV183" i="2"/>
  <c r="BV185" i="2"/>
  <c r="BV186" i="2"/>
  <c r="BV187" i="2"/>
  <c r="AV210" i="2"/>
  <c r="AV220" i="2"/>
  <c r="AT239" i="2"/>
  <c r="AV269" i="2"/>
  <c r="AT282" i="2"/>
  <c r="AT283" i="2"/>
  <c r="AV299" i="2"/>
  <c r="BV303" i="2"/>
  <c r="AT319" i="2"/>
  <c r="AV331" i="2"/>
  <c r="AV332" i="2"/>
  <c r="AV338" i="2"/>
  <c r="AV302" i="2"/>
  <c r="AT305" i="2"/>
  <c r="BV78" i="2"/>
  <c r="BV83" i="2"/>
  <c r="AX96" i="2"/>
  <c r="BV278" i="2"/>
  <c r="BV26" i="2"/>
  <c r="AX49" i="2"/>
  <c r="AV73" i="2"/>
  <c r="BV79" i="2"/>
  <c r="AV97" i="2"/>
  <c r="BV102" i="2"/>
  <c r="BV112" i="2"/>
  <c r="AV122" i="2"/>
  <c r="BV123" i="2"/>
  <c r="AT129" i="2"/>
  <c r="BV131" i="2"/>
  <c r="BV132" i="2"/>
  <c r="AT140" i="2"/>
  <c r="AV141" i="2"/>
  <c r="BV145" i="2"/>
  <c r="AX147" i="2"/>
  <c r="AT152" i="2"/>
  <c r="BV178" i="2"/>
  <c r="AV192" i="2"/>
  <c r="AV193" i="2"/>
  <c r="AT201" i="2"/>
  <c r="BV204" i="2"/>
  <c r="BV213" i="2"/>
  <c r="BV219" i="2"/>
  <c r="BV227" i="2"/>
  <c r="AV234" i="2"/>
  <c r="BV246" i="2"/>
  <c r="AV259" i="2"/>
  <c r="AV271" i="2"/>
  <c r="AT277" i="2"/>
  <c r="BV310" i="2"/>
  <c r="AT314" i="2"/>
  <c r="BV335" i="2"/>
  <c r="BV351" i="2"/>
  <c r="AT353" i="2"/>
  <c r="AV322" i="2"/>
  <c r="AT281" i="2"/>
  <c r="BV85" i="2"/>
  <c r="AT265" i="2"/>
  <c r="AX45" i="2"/>
  <c r="AX47" i="2"/>
  <c r="BV49" i="2"/>
  <c r="BV50" i="2"/>
  <c r="AX53" i="2"/>
  <c r="BV62" i="2"/>
  <c r="AT68" i="2"/>
  <c r="AV75" i="2"/>
  <c r="BV81" i="2"/>
  <c r="BV84" i="2"/>
  <c r="BV93" i="2"/>
  <c r="BV103" i="2"/>
  <c r="BV106" i="2"/>
  <c r="AT117" i="2"/>
  <c r="BV121" i="2"/>
  <c r="BV125" i="2"/>
  <c r="AT128" i="2"/>
  <c r="AT136" i="2"/>
  <c r="BV147" i="2"/>
  <c r="BV157" i="2"/>
  <c r="BV162" i="2"/>
  <c r="BV191" i="2"/>
  <c r="AV195" i="2"/>
  <c r="BV199" i="2"/>
  <c r="AV206" i="2"/>
  <c r="BV223" i="2"/>
  <c r="BV234" i="2"/>
  <c r="AT242" i="2"/>
  <c r="AV244" i="2"/>
  <c r="BV249" i="2"/>
  <c r="AT253" i="2"/>
  <c r="BV263" i="2"/>
  <c r="AV266" i="2"/>
  <c r="BV282" i="2"/>
  <c r="BV298" i="2"/>
  <c r="AT330" i="2"/>
  <c r="AT344" i="2"/>
  <c r="AV347" i="2"/>
  <c r="BV352" i="2"/>
  <c r="BV361" i="2"/>
  <c r="AV208" i="2"/>
  <c r="BV65" i="2"/>
  <c r="BV290" i="2"/>
  <c r="BV9" i="2"/>
  <c r="AV11" i="2"/>
  <c r="AT14" i="2"/>
  <c r="AT15" i="2"/>
  <c r="AV19" i="2"/>
  <c r="AV20" i="2"/>
  <c r="AT24" i="2"/>
  <c r="AV26" i="2"/>
  <c r="BV33" i="2"/>
  <c r="AX36" i="2"/>
  <c r="BV37" i="2"/>
  <c r="AX43" i="2"/>
  <c r="BV44" i="2"/>
  <c r="AV50" i="2"/>
  <c r="AT53" i="2"/>
  <c r="AX55" i="2"/>
  <c r="BV56" i="2"/>
  <c r="AX60" i="2"/>
  <c r="AV62" i="2"/>
  <c r="AX67" i="2"/>
  <c r="AV69" i="2"/>
  <c r="AX70" i="2"/>
  <c r="BV76" i="2"/>
  <c r="AT77" i="2"/>
  <c r="AX87" i="2"/>
  <c r="AX137" i="2"/>
  <c r="AX4" i="2"/>
  <c r="AT7" i="2"/>
  <c r="AV14" i="2"/>
  <c r="AX20" i="2"/>
  <c r="AX31" i="2"/>
  <c r="AX50" i="2"/>
  <c r="AV77" i="2"/>
  <c r="AX81" i="2"/>
  <c r="AV4" i="2"/>
  <c r="AX7" i="2"/>
  <c r="AT11" i="2"/>
  <c r="AX21" i="2"/>
  <c r="AV22" i="2"/>
  <c r="AV28" i="2"/>
  <c r="AV29" i="2"/>
  <c r="AV31" i="2"/>
  <c r="AV36" i="2"/>
  <c r="AT39" i="2"/>
  <c r="AX46" i="2"/>
  <c r="AV52" i="2"/>
  <c r="AV53" i="2"/>
  <c r="AT72" i="2"/>
  <c r="AV74" i="2"/>
  <c r="AT82" i="2"/>
  <c r="AV178" i="2"/>
  <c r="AT178" i="2"/>
  <c r="AT5" i="2"/>
  <c r="AX8" i="2"/>
  <c r="AX18" i="2"/>
  <c r="AT25" i="2"/>
  <c r="AX27" i="2"/>
  <c r="AV30" i="2"/>
  <c r="BV34" i="2"/>
  <c r="AT35" i="2"/>
  <c r="AV39" i="2"/>
  <c r="BV41" i="2"/>
  <c r="AT45" i="2"/>
  <c r="AX51" i="2"/>
  <c r="BV53" i="2"/>
  <c r="BV63" i="2"/>
  <c r="AV64" i="2"/>
  <c r="AV70" i="2"/>
  <c r="AV72" i="2"/>
  <c r="BV74" i="2"/>
  <c r="AT76" i="2"/>
  <c r="AX79" i="2"/>
  <c r="AV81" i="2"/>
  <c r="AX157" i="2"/>
  <c r="AT157" i="2"/>
  <c r="AX106" i="2"/>
  <c r="AV106" i="2"/>
  <c r="AX156" i="2"/>
  <c r="AT156" i="2"/>
  <c r="AX165" i="2"/>
  <c r="AV8" i="2"/>
  <c r="AX12" i="2"/>
  <c r="AX25" i="2"/>
  <c r="BV28" i="2"/>
  <c r="AX29" i="2"/>
  <c r="AT32" i="2"/>
  <c r="BV39" i="2"/>
  <c r="AX44" i="2"/>
  <c r="BV47" i="2"/>
  <c r="AX54" i="2"/>
  <c r="AX56" i="2"/>
  <c r="AV59" i="2"/>
  <c r="AV66" i="2"/>
  <c r="BV75" i="2"/>
  <c r="AV76" i="2"/>
  <c r="AX82" i="2"/>
  <c r="AV90" i="2"/>
  <c r="AT90" i="2"/>
  <c r="AX9" i="2"/>
  <c r="AV12" i="2"/>
  <c r="AT20" i="2"/>
  <c r="AX30" i="2"/>
  <c r="AT34" i="2"/>
  <c r="BV45" i="2"/>
  <c r="AX73" i="2"/>
  <c r="BV82" i="2"/>
  <c r="AT84" i="2"/>
  <c r="AV84" i="2"/>
  <c r="AX86" i="2"/>
  <c r="AX89" i="2"/>
  <c r="AV98" i="2"/>
  <c r="AV103" i="2"/>
  <c r="AX105" i="2"/>
  <c r="AV108" i="2"/>
  <c r="BV110" i="2"/>
  <c r="AT115" i="2"/>
  <c r="BV116" i="2"/>
  <c r="AX118" i="2"/>
  <c r="AX120" i="2"/>
  <c r="AT122" i="2"/>
  <c r="BV127" i="2"/>
  <c r="AX128" i="2"/>
  <c r="AX129" i="2"/>
  <c r="AX130" i="2"/>
  <c r="BV138" i="2"/>
  <c r="AT143" i="2"/>
  <c r="AX145" i="2"/>
  <c r="BV149" i="2"/>
  <c r="BV151" i="2"/>
  <c r="AV165" i="2"/>
  <c r="AT166" i="2"/>
  <c r="BV173" i="2"/>
  <c r="AV177" i="2"/>
  <c r="AT185" i="2"/>
  <c r="BV188" i="2"/>
  <c r="AT193" i="2"/>
  <c r="AV204" i="2"/>
  <c r="AT204" i="2"/>
  <c r="BV220" i="2"/>
  <c r="BV242" i="2"/>
  <c r="BV268" i="2"/>
  <c r="AV291" i="2"/>
  <c r="AT291" i="2"/>
  <c r="AV301" i="2"/>
  <c r="AV326" i="2"/>
  <c r="AT326" i="2"/>
  <c r="AX154" i="2"/>
  <c r="AT154" i="2"/>
  <c r="AV176" i="2"/>
  <c r="AT176" i="2"/>
  <c r="BV288" i="2"/>
  <c r="AT317" i="2"/>
  <c r="BV153" i="2"/>
  <c r="AV310" i="2"/>
  <c r="AT310" i="2"/>
  <c r="AV364" i="2"/>
  <c r="AT364" i="2"/>
  <c r="AX135" i="2"/>
  <c r="AT135" i="2"/>
  <c r="AT109" i="2"/>
  <c r="AV125" i="2"/>
  <c r="AV130" i="2"/>
  <c r="AV131" i="2"/>
  <c r="AX139" i="2"/>
  <c r="AT148" i="2"/>
  <c r="AX158" i="2"/>
  <c r="BV161" i="2"/>
  <c r="AT162" i="2"/>
  <c r="BV169" i="2"/>
  <c r="AT171" i="2"/>
  <c r="AT172" i="2"/>
  <c r="AV181" i="2"/>
  <c r="AV182" i="2"/>
  <c r="BV190" i="2"/>
  <c r="AT195" i="2"/>
  <c r="AT266" i="2"/>
  <c r="AT208" i="2"/>
  <c r="BV87" i="2"/>
  <c r="AX88" i="2"/>
  <c r="AT91" i="2"/>
  <c r="BV98" i="2"/>
  <c r="BV108" i="2"/>
  <c r="AV109" i="2"/>
  <c r="AX110" i="2"/>
  <c r="AX113" i="2"/>
  <c r="AV118" i="2"/>
  <c r="AV120" i="2"/>
  <c r="AX121" i="2"/>
  <c r="AX124" i="2"/>
  <c r="AV126" i="2"/>
  <c r="AV128" i="2"/>
  <c r="AV129" i="2"/>
  <c r="AT137" i="2"/>
  <c r="AV157" i="2"/>
  <c r="AV162" i="2"/>
  <c r="AV239" i="2"/>
  <c r="AT342" i="2"/>
  <c r="AT104" i="2"/>
  <c r="AX90" i="2"/>
  <c r="AT101" i="2"/>
  <c r="AX109" i="2"/>
  <c r="AT111" i="2"/>
  <c r="AX114" i="2"/>
  <c r="BV115" i="2"/>
  <c r="AX116" i="2"/>
  <c r="AV123" i="2"/>
  <c r="AT127" i="2"/>
  <c r="AT132" i="2"/>
  <c r="AV137" i="2"/>
  <c r="AX138" i="2"/>
  <c r="AV140" i="2"/>
  <c r="AT144" i="2"/>
  <c r="AX151" i="2"/>
  <c r="AX164" i="2"/>
  <c r="AV173" i="2"/>
  <c r="BV177" i="2"/>
  <c r="AT184" i="2"/>
  <c r="AV188" i="2"/>
  <c r="AT192" i="2"/>
  <c r="AV196" i="2"/>
  <c r="AT237" i="2"/>
  <c r="AV262" i="2"/>
  <c r="AT262" i="2"/>
  <c r="AV337" i="2"/>
  <c r="AV366" i="2"/>
  <c r="AT366" i="2"/>
  <c r="BV180" i="2"/>
  <c r="AV265" i="2"/>
  <c r="BV90" i="2"/>
  <c r="AV100" i="2"/>
  <c r="AV101" i="2"/>
  <c r="AX103" i="2"/>
  <c r="AX108" i="2"/>
  <c r="AX117" i="2"/>
  <c r="BV120" i="2"/>
  <c r="AT124" i="2"/>
  <c r="BV126" i="2"/>
  <c r="BV129" i="2"/>
  <c r="AX132" i="2"/>
  <c r="BV137" i="2"/>
  <c r="AX141" i="2"/>
  <c r="AV144" i="2"/>
  <c r="AV148" i="2"/>
  <c r="AV158" i="2"/>
  <c r="AT159" i="2"/>
  <c r="AX160" i="2"/>
  <c r="AV163" i="2"/>
  <c r="AV168" i="2"/>
  <c r="AV189" i="2"/>
  <c r="AV194" i="2"/>
  <c r="AV197" i="2"/>
  <c r="AT207" i="2"/>
  <c r="AV222" i="2"/>
  <c r="AV275" i="2"/>
  <c r="AT275" i="2"/>
  <c r="AT331" i="2"/>
  <c r="AV91" i="2"/>
  <c r="AX92" i="2"/>
  <c r="BV100" i="2"/>
  <c r="AX102" i="2"/>
  <c r="AT107" i="2"/>
  <c r="AV110" i="2"/>
  <c r="AV113" i="2"/>
  <c r="AT114" i="2"/>
  <c r="AV119" i="2"/>
  <c r="AV121" i="2"/>
  <c r="AV124" i="2"/>
  <c r="AV127" i="2"/>
  <c r="AV138" i="2"/>
  <c r="BV140" i="2"/>
  <c r="AV142" i="2"/>
  <c r="BV144" i="2"/>
  <c r="AX146" i="2"/>
  <c r="BV148" i="2"/>
  <c r="AT149" i="2"/>
  <c r="AT151" i="2"/>
  <c r="AX152" i="2"/>
  <c r="AV159" i="2"/>
  <c r="AT161" i="2"/>
  <c r="AT163" i="2"/>
  <c r="AV169" i="2"/>
  <c r="AT170" i="2"/>
  <c r="BV181" i="2"/>
  <c r="BV182" i="2"/>
  <c r="AT194" i="2"/>
  <c r="AT196" i="2"/>
  <c r="AT215" i="2"/>
  <c r="AV215" i="2"/>
  <c r="BV293" i="2"/>
  <c r="BV359" i="2"/>
  <c r="BV365" i="2"/>
  <c r="AV346" i="2"/>
  <c r="AT94" i="2"/>
  <c r="AT138" i="2"/>
  <c r="AT141" i="2"/>
  <c r="AX142" i="2"/>
  <c r="AV145" i="2"/>
  <c r="AV149" i="2"/>
  <c r="AX150" i="2"/>
  <c r="AT160" i="2"/>
  <c r="AV164" i="2"/>
  <c r="AV170" i="2"/>
  <c r="BV172" i="2"/>
  <c r="AT173" i="2"/>
  <c r="AT177" i="2"/>
  <c r="AT188" i="2"/>
  <c r="AT191" i="2"/>
  <c r="AV199" i="2"/>
  <c r="AT259" i="2"/>
  <c r="AV280" i="2"/>
  <c r="AT280" i="2"/>
  <c r="AV133" i="2"/>
  <c r="AT133" i="2"/>
  <c r="AV286" i="2"/>
  <c r="AT286" i="2"/>
  <c r="AV201" i="2"/>
  <c r="AV203" i="2"/>
  <c r="AT212" i="2"/>
  <c r="AT214" i="2"/>
  <c r="AV221" i="2"/>
  <c r="BV224" i="2"/>
  <c r="AT227" i="2"/>
  <c r="AT234" i="2"/>
  <c r="AT243" i="2"/>
  <c r="BV256" i="2"/>
  <c r="AT257" i="2"/>
  <c r="BV271" i="2"/>
  <c r="AV274" i="2"/>
  <c r="BV279" i="2"/>
  <c r="BV287" i="2"/>
  <c r="AV289" i="2"/>
  <c r="AT293" i="2"/>
  <c r="BV296" i="2"/>
  <c r="BV299" i="2"/>
  <c r="AT300" i="2"/>
  <c r="AV304" i="2"/>
  <c r="BV312" i="2"/>
  <c r="BV316" i="2"/>
  <c r="AV328" i="2"/>
  <c r="AV330" i="2"/>
  <c r="BV334" i="2"/>
  <c r="AT335" i="2"/>
  <c r="BV339" i="2"/>
  <c r="AV342" i="2"/>
  <c r="BV345" i="2"/>
  <c r="AT349" i="2"/>
  <c r="AT355" i="2"/>
  <c r="BV368" i="2"/>
  <c r="AV321" i="2"/>
  <c r="AV104" i="2"/>
  <c r="BV167" i="2"/>
  <c r="AV198" i="2"/>
  <c r="BV231" i="2"/>
  <c r="AX38" i="2"/>
  <c r="AX153" i="2"/>
  <c r="AV290" i="2"/>
  <c r="BV258" i="2"/>
  <c r="AT155" i="2"/>
  <c r="BV203" i="2"/>
  <c r="AT205" i="2"/>
  <c r="AT223" i="2"/>
  <c r="AV232" i="2"/>
  <c r="BV239" i="2"/>
  <c r="BV247" i="2"/>
  <c r="BV248" i="2"/>
  <c r="AV255" i="2"/>
  <c r="AV260" i="2"/>
  <c r="BV261" i="2"/>
  <c r="AV263" i="2"/>
  <c r="AV267" i="2"/>
  <c r="AV270" i="2"/>
  <c r="BV274" i="2"/>
  <c r="BV284" i="2"/>
  <c r="BV289" i="2"/>
  <c r="AT294" i="2"/>
  <c r="AT295" i="2"/>
  <c r="AV298" i="2"/>
  <c r="BV300" i="2"/>
  <c r="BV304" i="2"/>
  <c r="AV306" i="2"/>
  <c r="AV316" i="2"/>
  <c r="BV319" i="2"/>
  <c r="AT329" i="2"/>
  <c r="AT337" i="2"/>
  <c r="BV341" i="2"/>
  <c r="AT343" i="2"/>
  <c r="AT351" i="2"/>
  <c r="AV353" i="2"/>
  <c r="AV362" i="2"/>
  <c r="AT322" i="2"/>
  <c r="AV336" i="2"/>
  <c r="BV99" i="2"/>
  <c r="AX133" i="2"/>
  <c r="AT198" i="2"/>
  <c r="AT346" i="2"/>
  <c r="AV305" i="2"/>
  <c r="AT230" i="2"/>
  <c r="AV205" i="2"/>
  <c r="AV207" i="2"/>
  <c r="AT213" i="2"/>
  <c r="AV223" i="2"/>
  <c r="AT228" i="2"/>
  <c r="AT235" i="2"/>
  <c r="AV237" i="2"/>
  <c r="AT240" i="2"/>
  <c r="BV243" i="2"/>
  <c r="AT244" i="2"/>
  <c r="BV252" i="2"/>
  <c r="AT255" i="2"/>
  <c r="AV256" i="2"/>
  <c r="BV262" i="2"/>
  <c r="AT279" i="2"/>
  <c r="AV282" i="2"/>
  <c r="BV291" i="2"/>
  <c r="AT292" i="2"/>
  <c r="AV295" i="2"/>
  <c r="AT301" i="2"/>
  <c r="BV306" i="2"/>
  <c r="AT311" i="2"/>
  <c r="AT312" i="2"/>
  <c r="BV320" i="2"/>
  <c r="AT323" i="2"/>
  <c r="BV331" i="2"/>
  <c r="AV334" i="2"/>
  <c r="BV342" i="2"/>
  <c r="AV345" i="2"/>
  <c r="BV350" i="2"/>
  <c r="AT352" i="2"/>
  <c r="BV366" i="2"/>
  <c r="AV367" i="2"/>
  <c r="AV167" i="2"/>
  <c r="BV198" i="2"/>
  <c r="BV286" i="2"/>
  <c r="AT302" i="2"/>
  <c r="AT85" i="2"/>
  <c r="AT278" i="2"/>
  <c r="AT354" i="2"/>
  <c r="BV205" i="2"/>
  <c r="AT209" i="2"/>
  <c r="AV219" i="2"/>
  <c r="AV240" i="2"/>
  <c r="AV303" i="2"/>
  <c r="BV329" i="2"/>
  <c r="BV332" i="2"/>
  <c r="BV337" i="2"/>
  <c r="AV340" i="2"/>
  <c r="BV343" i="2"/>
  <c r="BV135" i="2"/>
  <c r="AT336" i="2"/>
  <c r="AT348" i="2"/>
  <c r="AV85" i="2"/>
  <c r="AT216" i="2"/>
  <c r="AV278" i="2"/>
  <c r="AV214" i="2"/>
  <c r="BV215" i="2"/>
  <c r="AT217" i="2"/>
  <c r="AT220" i="2"/>
  <c r="AT233" i="2"/>
  <c r="AT236" i="2"/>
  <c r="AV238" i="2"/>
  <c r="AT247" i="2"/>
  <c r="AV257" i="2"/>
  <c r="AT264" i="2"/>
  <c r="AV268" i="2"/>
  <c r="AV283" i="2"/>
  <c r="AT287" i="2"/>
  <c r="AT296" i="2"/>
  <c r="AT345" i="2"/>
  <c r="AV349" i="2"/>
  <c r="AV355" i="2"/>
  <c r="BV357" i="2"/>
  <c r="AT358" i="2"/>
  <c r="AV359" i="2"/>
  <c r="AT360" i="2"/>
  <c r="AT231" i="2"/>
  <c r="AV78" i="2"/>
  <c r="AV216" i="2"/>
  <c r="AT206" i="2"/>
  <c r="AV209" i="2"/>
  <c r="AV211" i="2"/>
  <c r="BV217" i="2"/>
  <c r="AV217" i="2"/>
  <c r="AT224" i="2"/>
  <c r="AV226" i="2"/>
  <c r="AV236" i="2"/>
  <c r="AV242" i="2"/>
  <c r="AT245" i="2"/>
  <c r="BV253" i="2"/>
  <c r="AT261" i="2"/>
  <c r="AT271" i="2"/>
  <c r="AV273" i="2"/>
  <c r="AT289" i="2"/>
  <c r="BV292" i="2"/>
  <c r="BV295" i="2"/>
  <c r="AV296" i="2"/>
  <c r="AT299" i="2"/>
  <c r="AT303" i="2"/>
  <c r="AT304" i="2"/>
  <c r="AV309" i="2"/>
  <c r="BV324" i="2"/>
  <c r="AT325" i="2"/>
  <c r="BV333" i="2"/>
  <c r="AT340" i="2"/>
  <c r="BV344" i="2"/>
  <c r="AV363" i="2"/>
  <c r="AV365" i="2"/>
  <c r="AV180" i="2"/>
  <c r="AX78" i="2"/>
  <c r="AT288" i="2"/>
  <c r="AV297" i="2"/>
  <c r="AV153" i="2"/>
  <c r="AV179" i="2"/>
  <c r="AV32" i="2"/>
  <c r="BV86" i="2"/>
  <c r="AT6" i="2"/>
  <c r="AX6" i="2"/>
  <c r="AX13" i="2"/>
  <c r="AT13" i="2"/>
  <c r="AX37" i="2"/>
  <c r="AV37" i="2"/>
  <c r="AX42" i="2"/>
  <c r="AT42" i="2"/>
  <c r="AX63" i="2"/>
  <c r="AV63" i="2"/>
  <c r="AV6" i="2"/>
  <c r="AX23" i="2"/>
  <c r="AT23" i="2"/>
  <c r="BV25" i="2"/>
  <c r="BV29" i="2"/>
  <c r="AX33" i="2"/>
  <c r="AT33" i="2"/>
  <c r="AT57" i="2"/>
  <c r="AV57" i="2"/>
  <c r="BV66" i="2"/>
  <c r="AV13" i="2"/>
  <c r="AV42" i="2"/>
  <c r="AT52" i="2"/>
  <c r="AV23" i="2"/>
  <c r="AV33" i="2"/>
  <c r="AT37" i="2"/>
  <c r="AX41" i="2"/>
  <c r="AV41" i="2"/>
  <c r="AX58" i="2"/>
  <c r="AT58" i="2"/>
  <c r="AT63" i="2"/>
  <c r="AX10" i="2"/>
  <c r="AT10" i="2"/>
  <c r="AX48" i="2"/>
  <c r="AT48" i="2"/>
  <c r="AX52" i="2"/>
  <c r="AX75" i="2"/>
  <c r="AT75" i="2"/>
  <c r="AV10" i="2"/>
  <c r="AX64" i="2"/>
  <c r="AT64" i="2"/>
  <c r="AX71" i="2"/>
  <c r="AT71" i="2"/>
  <c r="AT22" i="2"/>
  <c r="AX15" i="2"/>
  <c r="AX19" i="2"/>
  <c r="AX93" i="2"/>
  <c r="AT31" i="2"/>
  <c r="AT44" i="2"/>
  <c r="AT56" i="2"/>
  <c r="AT62" i="2"/>
  <c r="AT69" i="2"/>
  <c r="AT81" i="2"/>
  <c r="AT8" i="2"/>
  <c r="AT12" i="2"/>
  <c r="AT17" i="2"/>
  <c r="AT21" i="2"/>
  <c r="AT26" i="2"/>
  <c r="AT36" i="2"/>
  <c r="AV40" i="2"/>
  <c r="AV43" i="2"/>
  <c r="AV46" i="2"/>
  <c r="AT51" i="2"/>
  <c r="AV55" i="2"/>
  <c r="AT60" i="2"/>
  <c r="AV61" i="2"/>
  <c r="AT67" i="2"/>
  <c r="AV68" i="2"/>
  <c r="AT73" i="2"/>
  <c r="AT79" i="2"/>
  <c r="AV80" i="2"/>
  <c r="AX91" i="2"/>
  <c r="AT89" i="2"/>
  <c r="AT87" i="2"/>
  <c r="AV89" i="2"/>
  <c r="AT92" i="2"/>
  <c r="AV94" i="2"/>
  <c r="BV89" i="2"/>
  <c r="AV92" i="2"/>
  <c r="AX94" i="2"/>
  <c r="AT97" i="2"/>
  <c r="AX97" i="2"/>
  <c r="AX140" i="2"/>
  <c r="BV189" i="2"/>
  <c r="AT93" i="2"/>
  <c r="AV102" i="2"/>
  <c r="AT106" i="2"/>
  <c r="AV114" i="2"/>
  <c r="AX119" i="2"/>
  <c r="AX131" i="2"/>
  <c r="AX136" i="2"/>
  <c r="AX143" i="2"/>
  <c r="AX148" i="2"/>
  <c r="AV156" i="2"/>
  <c r="AX161" i="2"/>
  <c r="AT126" i="2"/>
  <c r="AT130" i="2"/>
  <c r="AT134" i="2"/>
  <c r="AT139" i="2"/>
  <c r="AV191" i="2"/>
  <c r="AV117" i="2"/>
  <c r="AV139" i="2"/>
  <c r="AV184" i="2"/>
  <c r="AT187" i="2"/>
  <c r="BV193" i="2"/>
  <c r="AT105" i="2"/>
  <c r="AT116" i="2"/>
  <c r="AT121" i="2"/>
  <c r="AT146" i="2"/>
  <c r="AT158" i="2"/>
  <c r="AT164" i="2"/>
  <c r="BV184" i="2"/>
  <c r="BV197" i="2"/>
  <c r="AV183" i="2"/>
  <c r="AV186" i="2"/>
  <c r="AT189" i="2"/>
  <c r="AV190" i="2"/>
  <c r="AV314" i="2"/>
  <c r="BV355" i="2"/>
  <c r="AT356" i="2"/>
  <c r="AT359" i="2"/>
  <c r="AV361" i="2"/>
  <c r="AT96" i="2"/>
  <c r="AV324" i="2"/>
  <c r="AT332" i="2"/>
  <c r="AX65" i="2"/>
  <c r="AV155" i="2"/>
  <c r="AT368" i="2"/>
  <c r="AT99" i="2"/>
  <c r="AT167" i="2"/>
  <c r="BV305" i="2"/>
  <c r="AT95" i="2"/>
  <c r="AX95" i="2"/>
  <c r="BV241" i="2"/>
  <c r="AT347" i="2"/>
  <c r="AT363" i="2"/>
  <c r="AV65" i="2"/>
  <c r="AV230" i="2"/>
  <c r="AT313" i="2"/>
  <c r="BV353" i="2"/>
  <c r="AT318" i="2"/>
  <c r="AT334" i="2"/>
  <c r="AT338" i="2"/>
  <c r="AT3" i="2"/>
  <c r="AX3" i="2"/>
  <c r="AT83" i="2"/>
  <c r="AV272" i="2"/>
  <c r="AT272" i="2"/>
  <c r="BV313" i="2"/>
  <c r="AV320" i="2"/>
  <c r="BV325" i="2"/>
  <c r="BV349" i="2"/>
  <c r="AT350" i="2"/>
  <c r="AT362" i="2"/>
  <c r="BV297" i="2"/>
  <c r="AT38" i="2"/>
  <c r="AV154" i="2"/>
  <c r="AT357" i="2"/>
  <c r="AV135" i="2"/>
</calcChain>
</file>

<file path=xl/sharedStrings.xml><?xml version="1.0" encoding="utf-8"?>
<sst xmlns="http://schemas.openxmlformats.org/spreadsheetml/2006/main" count="36631" uniqueCount="2091">
  <si>
    <t>No</t>
  </si>
  <si>
    <t>환자번호</t>
  </si>
  <si>
    <t>환자명</t>
  </si>
  <si>
    <t>H o W 1 W to H 2</t>
    <phoneticPr fontId="2" type="noConversion"/>
  </si>
  <si>
    <t>성별</t>
  </si>
  <si>
    <t>현재나이</t>
  </si>
  <si>
    <t>이식나이</t>
  </si>
  <si>
    <t>진단명</t>
  </si>
  <si>
    <t>DM1 HTN2 CGN3 PCKD4 Other5</t>
    <phoneticPr fontId="2" type="noConversion"/>
  </si>
  <si>
    <t>Pathologic Dx</t>
  </si>
  <si>
    <t>임신/산력</t>
    <phoneticPr fontId="2" type="noConversion"/>
  </si>
  <si>
    <t>Gravidity</t>
    <phoneticPr fontId="2" type="noConversion"/>
  </si>
  <si>
    <t>이식일</t>
  </si>
  <si>
    <t>실패일자</t>
  </si>
  <si>
    <t>이식신 생존 기간</t>
    <phoneticPr fontId="2" type="noConversion"/>
  </si>
  <si>
    <t>이식부터 지금까지</t>
    <phoneticPr fontId="2" type="noConversion"/>
  </si>
  <si>
    <t>관찰기간 (120)</t>
    <phoneticPr fontId="2" type="noConversion"/>
  </si>
  <si>
    <t>10년 실패여부 생존 1 실패 0</t>
    <phoneticPr fontId="2" type="noConversion"/>
  </si>
  <si>
    <t>Rejection/Edeath date</t>
    <phoneticPr fontId="2" type="noConversion"/>
  </si>
  <si>
    <t>거부반응기간</t>
    <phoneticPr fontId="2" type="noConversion"/>
  </si>
  <si>
    <t>Rejection/Edeath</t>
    <phoneticPr fontId="2" type="noConversion"/>
  </si>
  <si>
    <t>1년생존기간12</t>
    <phoneticPr fontId="2" type="noConversion"/>
  </si>
  <si>
    <t>1년사망발생0</t>
    <phoneticPr fontId="2" type="noConversion"/>
  </si>
  <si>
    <t>1년거부사망생존기간</t>
    <phoneticPr fontId="2" type="noConversion"/>
  </si>
  <si>
    <t>1년이내거부사망 Y1 N2</t>
    <phoneticPr fontId="2" type="noConversion"/>
  </si>
  <si>
    <t>1년이내ABMR Y0N1</t>
    <phoneticPr fontId="2" type="noConversion"/>
  </si>
  <si>
    <t>3년이내 ABMR Y0N1</t>
    <phoneticPr fontId="2" type="noConversion"/>
  </si>
  <si>
    <t>10년이내 ABMR Y0N1</t>
    <phoneticPr fontId="2" type="noConversion"/>
  </si>
  <si>
    <t>1년이내 rejection Y1 N2</t>
    <phoneticPr fontId="2" type="noConversion"/>
  </si>
  <si>
    <t>10년 rejection, death 까지 관찰기간</t>
    <phoneticPr fontId="2" type="noConversion"/>
  </si>
  <si>
    <t>10년거부사망사건발생 0 발생</t>
    <phoneticPr fontId="2" type="noConversion"/>
  </si>
  <si>
    <t>3년거부사망생존기간36</t>
    <phoneticPr fontId="2" type="noConversion"/>
  </si>
  <si>
    <t>3년이내 거부사망발생 Y1 N2</t>
    <phoneticPr fontId="2" type="noConversion"/>
  </si>
  <si>
    <t>3년이내 rejection Y1 N2</t>
    <phoneticPr fontId="2" type="noConversion"/>
  </si>
  <si>
    <t>3년생존기간</t>
    <phoneticPr fontId="2" type="noConversion"/>
  </si>
  <si>
    <t>3년생존 y1n0</t>
    <phoneticPr fontId="2" type="noConversion"/>
  </si>
  <si>
    <t>10년이내 rejection Y1 N2</t>
    <phoneticPr fontId="2" type="noConversion"/>
  </si>
  <si>
    <t>dnDSA N0Y1</t>
    <phoneticPr fontId="2" type="noConversion"/>
  </si>
  <si>
    <t>dnDSA type</t>
  </si>
  <si>
    <t>Post OP Recovery</t>
  </si>
  <si>
    <t>Post OP Recovery non0early1slow2delay3</t>
    <phoneticPr fontId="2" type="noConversion"/>
  </si>
  <si>
    <t>Post OP creatinine</t>
    <phoneticPr fontId="2" type="noConversion"/>
  </si>
  <si>
    <t>post op eGFR</t>
    <phoneticPr fontId="2" type="noConversion"/>
  </si>
  <si>
    <t>1 year 신기능</t>
    <phoneticPr fontId="2" type="noConversion"/>
  </si>
  <si>
    <t>1 year GFR</t>
    <phoneticPr fontId="2" type="noConversion"/>
  </si>
  <si>
    <t>3yr 신기능</t>
    <phoneticPr fontId="2" type="noConversion"/>
  </si>
  <si>
    <t>3year GFR</t>
    <phoneticPr fontId="2" type="noConversion"/>
  </si>
  <si>
    <t>10year 신기능</t>
    <phoneticPr fontId="2" type="noConversion"/>
  </si>
  <si>
    <t>10year GFR</t>
    <phoneticPr fontId="2" type="noConversion"/>
  </si>
  <si>
    <t>1 year survival</t>
    <phoneticPr fontId="2" type="noConversion"/>
  </si>
  <si>
    <t>2 year survival</t>
    <phoneticPr fontId="2" type="noConversion"/>
  </si>
  <si>
    <t>3 yeaer survival</t>
    <phoneticPr fontId="2" type="noConversion"/>
  </si>
  <si>
    <t>10 year sruvival</t>
    <phoneticPr fontId="2" type="noConversion"/>
  </si>
  <si>
    <t>상태</t>
  </si>
  <si>
    <t>실패여부</t>
  </si>
  <si>
    <t>실패원인</t>
  </si>
  <si>
    <t>사망여부</t>
  </si>
  <si>
    <t>사망일자</t>
  </si>
  <si>
    <t>사망원인</t>
  </si>
  <si>
    <t>사망유형</t>
  </si>
  <si>
    <t>이식체중</t>
  </si>
  <si>
    <t>이식키</t>
  </si>
  <si>
    <t>BSA</t>
    <phoneticPr fontId="2" type="noConversion"/>
  </si>
  <si>
    <t>이식차수</t>
  </si>
  <si>
    <t>공여자번호</t>
  </si>
  <si>
    <t>공여자성별</t>
  </si>
  <si>
    <t>공여자나이</t>
  </si>
  <si>
    <t>공여자체중</t>
  </si>
  <si>
    <t>공여자키</t>
  </si>
  <si>
    <t>공여자 BSA</t>
    <phoneticPr fontId="2" type="noConversion"/>
  </si>
  <si>
    <t>BSA비율 R/D</t>
    <phoneticPr fontId="2" type="noConversion"/>
  </si>
  <si>
    <t>혈액형</t>
  </si>
  <si>
    <t>공여자혈액형</t>
  </si>
  <si>
    <t>환자관계</t>
  </si>
  <si>
    <t>HLA관계</t>
  </si>
  <si>
    <t>mismatch</t>
  </si>
  <si>
    <t>CDC -B 1차</t>
  </si>
  <si>
    <t>CDC-B 1 양성 2 음성</t>
    <phoneticPr fontId="2" type="noConversion"/>
  </si>
  <si>
    <t>CDC -B 2차</t>
  </si>
  <si>
    <t>CDC -T 1차</t>
  </si>
  <si>
    <t>CDC-T 1양성 2음성</t>
    <phoneticPr fontId="2" type="noConversion"/>
  </si>
  <si>
    <t>CDC -T 2차</t>
  </si>
  <si>
    <t xml:space="preserve">FCXM-B 1차 </t>
    <phoneticPr fontId="2" type="noConversion"/>
  </si>
  <si>
    <t>B FCXM 1양성 2음성</t>
    <phoneticPr fontId="2" type="noConversion"/>
  </si>
  <si>
    <t>FCXM-B 2차</t>
  </si>
  <si>
    <t>FCXM-T 1차</t>
  </si>
  <si>
    <t>T FCXM 1양성 2음성</t>
    <phoneticPr fontId="2" type="noConversion"/>
  </si>
  <si>
    <t>FCXM-T 2차</t>
  </si>
  <si>
    <t>PRA class1</t>
  </si>
  <si>
    <t>PRA class2</t>
  </si>
  <si>
    <t>DSA class1</t>
  </si>
  <si>
    <t>DSA 1 titer</t>
    <phoneticPr fontId="2" type="noConversion"/>
  </si>
  <si>
    <t>DSA class2</t>
  </si>
  <si>
    <t>DSA 2 titer</t>
    <phoneticPr fontId="2" type="noConversion"/>
  </si>
  <si>
    <t>혈액형불일치</t>
  </si>
  <si>
    <t>ABOi y1 n2</t>
    <phoneticPr fontId="2" type="noConversion"/>
  </si>
  <si>
    <t>Anti - A</t>
  </si>
  <si>
    <t>Anti - B</t>
  </si>
  <si>
    <t>탈감작-Rituximab</t>
  </si>
  <si>
    <t>RTX y1 n2</t>
    <phoneticPr fontId="2" type="noConversion"/>
  </si>
  <si>
    <t>탈감작-Borezomib</t>
  </si>
  <si>
    <t>Borte Y1N2</t>
    <phoneticPr fontId="2" type="noConversion"/>
  </si>
  <si>
    <t>탈감작-Plasmapheresis</t>
  </si>
  <si>
    <t>PP y1N2</t>
    <phoneticPr fontId="2" type="noConversion"/>
  </si>
  <si>
    <t>유도-ATG</t>
  </si>
  <si>
    <t>유도-Basilimab</t>
  </si>
  <si>
    <t>ATG1basiliximab2</t>
    <phoneticPr fontId="2" type="noConversion"/>
  </si>
  <si>
    <t>결핵과거력</t>
  </si>
  <si>
    <t>예방적치료</t>
  </si>
  <si>
    <t>QF TEST</t>
  </si>
  <si>
    <t>TS TEST</t>
  </si>
  <si>
    <t>HBs Ag</t>
  </si>
  <si>
    <t>HBs Ab</t>
  </si>
  <si>
    <t>HBe Ag</t>
    <phoneticPr fontId="2" type="noConversion"/>
  </si>
  <si>
    <t>HBe Ab</t>
  </si>
  <si>
    <t>Anti-HBc lgG</t>
  </si>
  <si>
    <t>Anti-HBc lgM</t>
  </si>
  <si>
    <t>HBV DNA</t>
  </si>
  <si>
    <t>HCV</t>
  </si>
  <si>
    <t>VDRL</t>
  </si>
  <si>
    <t>HIV Ab</t>
  </si>
  <si>
    <t>CMV Ag</t>
  </si>
  <si>
    <t>CMV IgG</t>
  </si>
  <si>
    <t>CMV IgM</t>
  </si>
  <si>
    <t>EBV Ag</t>
  </si>
  <si>
    <t>EBV IgG</t>
    <phoneticPr fontId="2" type="noConversion"/>
  </si>
  <si>
    <t>EBV IgM</t>
  </si>
  <si>
    <t>BKV serum</t>
  </si>
  <si>
    <t>BKV urine</t>
  </si>
  <si>
    <t>VZV lgG</t>
  </si>
  <si>
    <t>VZV lgM</t>
  </si>
  <si>
    <t>담당의사</t>
  </si>
  <si>
    <t>Main Drug</t>
  </si>
  <si>
    <t>eGFR성별</t>
    <phoneticPr fontId="2" type="noConversion"/>
  </si>
  <si>
    <t>상수1</t>
    <phoneticPr fontId="2" type="noConversion"/>
  </si>
  <si>
    <t>상수3</t>
    <phoneticPr fontId="2" type="noConversion"/>
  </si>
  <si>
    <t>상수10</t>
    <phoneticPr fontId="2" type="noConversion"/>
  </si>
  <si>
    <t>투석형태</t>
    <phoneticPr fontId="2" type="noConversion"/>
  </si>
  <si>
    <t>투석형태 1HD 2PD 3preemptivs</t>
    <phoneticPr fontId="2" type="noConversion"/>
  </si>
  <si>
    <t>M</t>
  </si>
  <si>
    <t>DM</t>
  </si>
  <si>
    <t>Chronic rejection</t>
  </si>
  <si>
    <t>실패</t>
  </si>
  <si>
    <t>Y</t>
  </si>
  <si>
    <t>Pulmonary</t>
  </si>
  <si>
    <t>0</t>
  </si>
  <si>
    <t>F</t>
  </si>
  <si>
    <t>A+</t>
  </si>
  <si>
    <t>Spouse</t>
  </si>
  <si>
    <t>Nonrelated-nonidentical</t>
  </si>
  <si>
    <t>-</t>
  </si>
  <si>
    <t>Neoral</t>
  </si>
  <si>
    <t>HD</t>
  </si>
  <si>
    <t>Chronic GN</t>
  </si>
  <si>
    <t>Slow graft function</t>
  </si>
  <si>
    <t>Y</t>
    <phoneticPr fontId="2" type="noConversion"/>
  </si>
  <si>
    <t>Patient death</t>
  </si>
  <si>
    <t>others</t>
  </si>
  <si>
    <t>O+</t>
  </si>
  <si>
    <t>+</t>
  </si>
  <si>
    <t>Early graft function</t>
  </si>
  <si>
    <t>Vascular</t>
  </si>
  <si>
    <t>B+</t>
  </si>
  <si>
    <t>PD</t>
  </si>
  <si>
    <t>진행</t>
  </si>
  <si>
    <t>N</t>
  </si>
  <si>
    <t>Nonrelated-haploidentical</t>
  </si>
  <si>
    <t>N</t>
    <phoneticPr fontId="2" type="noConversion"/>
  </si>
  <si>
    <t>Infection</t>
  </si>
  <si>
    <t>sepsis</t>
  </si>
  <si>
    <t>Delayed graft function</t>
  </si>
  <si>
    <t>AB+</t>
  </si>
  <si>
    <t>Cardiac</t>
  </si>
  <si>
    <t>김용수</t>
  </si>
  <si>
    <t>HBP</t>
  </si>
  <si>
    <t>전원</t>
  </si>
  <si>
    <t>None</t>
  </si>
  <si>
    <t>Y</t>
    <phoneticPr fontId="2" type="noConversion"/>
  </si>
  <si>
    <t>Acute rejection</t>
  </si>
  <si>
    <t>IgA</t>
  </si>
  <si>
    <t>UnKnown</t>
  </si>
  <si>
    <t>Malignancy</t>
  </si>
  <si>
    <t>lung</t>
  </si>
  <si>
    <t>Primary nonfunction</t>
  </si>
  <si>
    <t>양철우</t>
  </si>
  <si>
    <t>PCKD</t>
  </si>
  <si>
    <t>Patient death - malignancy</t>
    <phoneticPr fontId="2" type="noConversion"/>
  </si>
  <si>
    <t>FK506</t>
  </si>
  <si>
    <t>MPGN</t>
  </si>
  <si>
    <t>Tacrobell</t>
  </si>
  <si>
    <t>FSGS</t>
  </si>
  <si>
    <t>Social</t>
  </si>
  <si>
    <t>SLE</t>
  </si>
  <si>
    <t>Acute TCMR</t>
    <phoneticPr fontId="2" type="noConversion"/>
  </si>
  <si>
    <t>1502</t>
  </si>
  <si>
    <t>이영선</t>
  </si>
  <si>
    <t xml:space="preserve">  1) Acute rejection, type 1A.
       2) Chronic allograft nephropathy, grade II.</t>
    <phoneticPr fontId="2" type="noConversion"/>
  </si>
  <si>
    <t>16891841</t>
  </si>
  <si>
    <t>1550</t>
  </si>
  <si>
    <t>주강일</t>
  </si>
  <si>
    <t>17686317</t>
  </si>
  <si>
    <t>1552</t>
  </si>
  <si>
    <t>정성엽</t>
  </si>
  <si>
    <t>17726207</t>
  </si>
  <si>
    <t>1561</t>
  </si>
  <si>
    <t>서승달</t>
  </si>
  <si>
    <t>17808509</t>
  </si>
  <si>
    <t>1569</t>
  </si>
  <si>
    <t>이종림</t>
  </si>
  <si>
    <t>17896619</t>
  </si>
  <si>
    <t>1577</t>
  </si>
  <si>
    <t>김민겸</t>
  </si>
  <si>
    <t>18042922</t>
  </si>
  <si>
    <t>1583</t>
  </si>
  <si>
    <t>은준영</t>
  </si>
  <si>
    <t>10336676</t>
  </si>
  <si>
    <t>1588</t>
  </si>
  <si>
    <t>현치명</t>
  </si>
  <si>
    <t xml:space="preserve"> Chronic antibody-mediated rejection.</t>
    <phoneticPr fontId="2" type="noConversion"/>
  </si>
  <si>
    <t>17892763</t>
  </si>
  <si>
    <t>500153</t>
  </si>
  <si>
    <t>권문식</t>
  </si>
  <si>
    <t>Acute rejection, type IIB.</t>
    <phoneticPr fontId="2" type="noConversion"/>
  </si>
  <si>
    <t>18666749</t>
  </si>
  <si>
    <t>1620</t>
  </si>
  <si>
    <t>조영모</t>
  </si>
  <si>
    <t>Removal of functioning graft</t>
  </si>
  <si>
    <t>18745655</t>
  </si>
  <si>
    <t>1623</t>
  </si>
  <si>
    <t>권춘석</t>
  </si>
  <si>
    <t>18763279</t>
  </si>
  <si>
    <t>1632</t>
  </si>
  <si>
    <t>조현구</t>
  </si>
  <si>
    <t>11000009</t>
  </si>
  <si>
    <t>1633</t>
  </si>
  <si>
    <t>김현경</t>
  </si>
  <si>
    <t>18952605</t>
  </si>
  <si>
    <t>1645</t>
  </si>
  <si>
    <t>성경희</t>
  </si>
  <si>
    <t>12124593</t>
  </si>
  <si>
    <t>1646</t>
  </si>
  <si>
    <t>이광우</t>
  </si>
  <si>
    <t>11128088</t>
  </si>
  <si>
    <t>1654</t>
  </si>
  <si>
    <t>양승필</t>
  </si>
  <si>
    <t>18990992</t>
  </si>
  <si>
    <t>1666</t>
  </si>
  <si>
    <t>장성미</t>
  </si>
  <si>
    <t>19383944</t>
  </si>
  <si>
    <t>500125</t>
  </si>
  <si>
    <t>박형준</t>
  </si>
  <si>
    <t>1700</t>
  </si>
  <si>
    <t>정진태</t>
  </si>
  <si>
    <t>Acute T-cell mediated rejection, type ⅠB.</t>
    <phoneticPr fontId="2" type="noConversion"/>
  </si>
  <si>
    <t>19556044</t>
  </si>
  <si>
    <t>1701</t>
  </si>
  <si>
    <t>조현일</t>
  </si>
  <si>
    <t>TB medication</t>
    <phoneticPr fontId="2" type="noConversion"/>
  </si>
  <si>
    <t>19744741</t>
  </si>
  <si>
    <t>1704</t>
  </si>
  <si>
    <t>홍윤민</t>
  </si>
  <si>
    <t>19828126</t>
  </si>
  <si>
    <t>1713</t>
  </si>
  <si>
    <t>고창복</t>
  </si>
  <si>
    <t>21149223</t>
  </si>
  <si>
    <t>1714</t>
  </si>
  <si>
    <t>박명희</t>
  </si>
  <si>
    <t>19442535</t>
  </si>
  <si>
    <t>1715</t>
  </si>
  <si>
    <t>장래호</t>
  </si>
  <si>
    <t>21156451</t>
  </si>
  <si>
    <t>1725</t>
  </si>
  <si>
    <t>하점례</t>
  </si>
  <si>
    <t>Slow graft function</t>
    <phoneticPr fontId="2" type="noConversion"/>
  </si>
  <si>
    <t>21147062</t>
  </si>
  <si>
    <t>1734</t>
  </si>
  <si>
    <t>박미향</t>
  </si>
  <si>
    <t>21266312</t>
  </si>
  <si>
    <t>1737</t>
  </si>
  <si>
    <t>문옥순</t>
  </si>
  <si>
    <t>21273331</t>
  </si>
  <si>
    <t>1741</t>
  </si>
  <si>
    <t>문순임</t>
  </si>
  <si>
    <t>21227061</t>
  </si>
  <si>
    <t>1749</t>
  </si>
  <si>
    <t>임승우</t>
  </si>
  <si>
    <t>21457446</t>
  </si>
  <si>
    <t>1752</t>
  </si>
  <si>
    <t>김복해</t>
  </si>
  <si>
    <t>Acute T cell mediated rejection, type IA.</t>
    <phoneticPr fontId="2" type="noConversion"/>
  </si>
  <si>
    <t>21535593</t>
  </si>
  <si>
    <t>1771</t>
  </si>
  <si>
    <t>박영희</t>
  </si>
  <si>
    <t>21769084</t>
  </si>
  <si>
    <t>1776</t>
  </si>
  <si>
    <t>홍창표</t>
  </si>
  <si>
    <t>22172134</t>
  </si>
  <si>
    <t>B-</t>
  </si>
  <si>
    <t>1800</t>
  </si>
  <si>
    <t>김철한</t>
  </si>
  <si>
    <t>22051786</t>
  </si>
  <si>
    <t>1805</t>
  </si>
  <si>
    <t>김철환</t>
  </si>
  <si>
    <t>22400715</t>
  </si>
  <si>
    <t>최범순</t>
  </si>
  <si>
    <t>1808</t>
  </si>
  <si>
    <t>홍철기</t>
  </si>
  <si>
    <t>bleeding</t>
    <phoneticPr fontId="2" type="noConversion"/>
  </si>
  <si>
    <t>2016 재이식</t>
    <phoneticPr fontId="2" type="noConversion"/>
  </si>
  <si>
    <t>Others</t>
  </si>
  <si>
    <t>22327464</t>
  </si>
  <si>
    <t>1809</t>
  </si>
  <si>
    <t>정시원</t>
  </si>
  <si>
    <t>2-0-0-2</t>
    <phoneticPr fontId="2" type="noConversion"/>
  </si>
  <si>
    <t>22454963</t>
  </si>
  <si>
    <t>1817</t>
  </si>
  <si>
    <t>김경은</t>
  </si>
  <si>
    <t>1-0-0-1</t>
    <phoneticPr fontId="2" type="noConversion"/>
  </si>
  <si>
    <t>22497114</t>
  </si>
  <si>
    <t>22316246</t>
  </si>
  <si>
    <t>1825</t>
  </si>
  <si>
    <t>성열우</t>
  </si>
  <si>
    <t>22439344</t>
  </si>
  <si>
    <t>No</t>
    <phoneticPr fontId="2" type="noConversion"/>
  </si>
  <si>
    <t>1832</t>
  </si>
  <si>
    <t>이성운</t>
  </si>
  <si>
    <t>22636891</t>
  </si>
  <si>
    <t>22710101</t>
  </si>
  <si>
    <t>1839</t>
  </si>
  <si>
    <t>백승현</t>
  </si>
  <si>
    <t>DS-HLA A*11:02(+)</t>
  </si>
  <si>
    <t>22673015</t>
  </si>
  <si>
    <t>1842</t>
  </si>
  <si>
    <t>오승일</t>
  </si>
  <si>
    <t>Acute ABMR</t>
    <phoneticPr fontId="2" type="noConversion"/>
  </si>
  <si>
    <t>22274816</t>
  </si>
  <si>
    <t>1845</t>
  </si>
  <si>
    <t>황성규</t>
  </si>
  <si>
    <t>Chroinc A BMR
Chronic rejection</t>
    <phoneticPr fontId="2" type="noConversion"/>
  </si>
  <si>
    <t>22511954</t>
  </si>
  <si>
    <t>1854</t>
  </si>
  <si>
    <t>고은선</t>
  </si>
  <si>
    <t>22927832</t>
  </si>
  <si>
    <t>1858</t>
  </si>
  <si>
    <t>한재우</t>
  </si>
  <si>
    <t>22934561</t>
  </si>
  <si>
    <t>1869</t>
  </si>
  <si>
    <t>이태일</t>
  </si>
  <si>
    <t>23223831</t>
  </si>
  <si>
    <t>1870</t>
  </si>
  <si>
    <t>김연희</t>
  </si>
  <si>
    <t>23251422</t>
  </si>
  <si>
    <t>1894</t>
  </si>
  <si>
    <t>이명희</t>
  </si>
  <si>
    <t xml:space="preserve"> IgA nephropathy</t>
  </si>
  <si>
    <t>19843436</t>
  </si>
  <si>
    <t>18606778</t>
  </si>
  <si>
    <t>1917</t>
  </si>
  <si>
    <t>유부진</t>
  </si>
  <si>
    <t>2012-01-26; DS-HLA DR9(+) MFI 2331, DS-CREG DR51(+) MFI 4728</t>
  </si>
  <si>
    <t>Early graft function</t>
    <phoneticPr fontId="2" type="noConversion"/>
  </si>
  <si>
    <t>23463700</t>
  </si>
  <si>
    <t>1922</t>
  </si>
  <si>
    <t>Acute T cell mediated rejection</t>
    <phoneticPr fontId="2" type="noConversion"/>
  </si>
  <si>
    <t>23737583</t>
  </si>
  <si>
    <t>22144956</t>
  </si>
  <si>
    <t>1929</t>
  </si>
  <si>
    <t>이관연</t>
  </si>
  <si>
    <t>16263530</t>
  </si>
  <si>
    <t>1930</t>
  </si>
  <si>
    <t>이선중</t>
  </si>
  <si>
    <t>23673815</t>
  </si>
  <si>
    <t>1931</t>
  </si>
  <si>
    <t>백부길</t>
  </si>
  <si>
    <t>23413542</t>
  </si>
  <si>
    <t>acute Antibody-mediated rejection,</t>
  </si>
  <si>
    <t>23953470</t>
  </si>
  <si>
    <t>1942</t>
  </si>
  <si>
    <t>강진석</t>
  </si>
  <si>
    <t>23960081</t>
  </si>
  <si>
    <t>1950</t>
  </si>
  <si>
    <t>유영철</t>
  </si>
  <si>
    <t>24061324</t>
  </si>
  <si>
    <t>1956</t>
  </si>
  <si>
    <t>이상훈</t>
  </si>
  <si>
    <t>IgA nephropathy.</t>
    <phoneticPr fontId="2" type="noConversion"/>
  </si>
  <si>
    <t>24089844</t>
  </si>
  <si>
    <t>김지훈</t>
  </si>
  <si>
    <t>24118694</t>
  </si>
  <si>
    <t>1962</t>
  </si>
  <si>
    <t>강귀분</t>
  </si>
  <si>
    <t>23223864</t>
  </si>
  <si>
    <t>22585235</t>
  </si>
  <si>
    <t>Chronic active antibody mediated rejection.</t>
    <phoneticPr fontId="2" type="noConversion"/>
  </si>
  <si>
    <t>DS-HLA DR13(+) MFI 2704</t>
  </si>
  <si>
    <t>24148883</t>
  </si>
  <si>
    <t>O</t>
  </si>
  <si>
    <t>1970</t>
  </si>
  <si>
    <t>김종춘</t>
  </si>
  <si>
    <t>24073960</t>
  </si>
  <si>
    <t>1978</t>
  </si>
  <si>
    <t>이경용</t>
  </si>
  <si>
    <t xml:space="preserve"> 1) Acute antibody-mediated rejection, type II. 
       2) Acute T-cell mediated rejection, type IB.</t>
    <phoneticPr fontId="2" type="noConversion"/>
  </si>
  <si>
    <t>24253882</t>
  </si>
  <si>
    <t>24255954</t>
  </si>
  <si>
    <t>1984</t>
  </si>
  <si>
    <t>김지민</t>
  </si>
  <si>
    <t>24223564</t>
  </si>
  <si>
    <t>1992</t>
  </si>
  <si>
    <t>서태숙</t>
  </si>
  <si>
    <t xml:space="preserve"> Chronic active antibody mediated rejection, type Ⅱ.</t>
    <phoneticPr fontId="2" type="noConversion"/>
  </si>
  <si>
    <t>24280320</t>
  </si>
  <si>
    <t>DN</t>
    <phoneticPr fontId="2" type="noConversion"/>
  </si>
  <si>
    <t>24297604</t>
  </si>
  <si>
    <t>1996</t>
  </si>
  <si>
    <t>정용철</t>
  </si>
  <si>
    <t>21526436</t>
  </si>
  <si>
    <t>1997</t>
  </si>
  <si>
    <t>이찬영</t>
  </si>
  <si>
    <t>24519913</t>
  </si>
  <si>
    <t>1999</t>
  </si>
  <si>
    <t>서광섭</t>
  </si>
  <si>
    <t>22796504</t>
  </si>
  <si>
    <t>2011</t>
  </si>
  <si>
    <t>이창용</t>
  </si>
  <si>
    <t>17598967</t>
  </si>
  <si>
    <t>2016</t>
  </si>
  <si>
    <t>민규홍</t>
  </si>
  <si>
    <t>15233930</t>
  </si>
  <si>
    <t>2034</t>
  </si>
  <si>
    <t>이면호</t>
  </si>
  <si>
    <t>IgA nephropathy</t>
  </si>
  <si>
    <t>24878610</t>
  </si>
  <si>
    <t>2038</t>
  </si>
  <si>
    <t>하준수</t>
  </si>
  <si>
    <t>death malignancy</t>
    <phoneticPr fontId="2" type="noConversion"/>
  </si>
  <si>
    <t>9813620</t>
  </si>
  <si>
    <t>2039</t>
  </si>
  <si>
    <t>최창현</t>
  </si>
  <si>
    <t>24820764</t>
  </si>
  <si>
    <t>2044</t>
  </si>
  <si>
    <t>손기룡</t>
  </si>
  <si>
    <t>24322064</t>
  </si>
  <si>
    <t>2048</t>
  </si>
  <si>
    <t>이희정</t>
  </si>
  <si>
    <t>0-1-0-1</t>
    <phoneticPr fontId="2" type="noConversion"/>
  </si>
  <si>
    <t>2020-07-25; B44(+) normalized MFI 1147</t>
  </si>
  <si>
    <t>21254194</t>
  </si>
  <si>
    <t>2056</t>
  </si>
  <si>
    <t>백제철</t>
  </si>
  <si>
    <t>24779372</t>
  </si>
  <si>
    <t>2064</t>
  </si>
  <si>
    <t>손순모</t>
  </si>
  <si>
    <t>24873184</t>
  </si>
  <si>
    <t>2075</t>
  </si>
  <si>
    <t>김현우</t>
  </si>
  <si>
    <t>Chronic active antibody-mediated
           rejection.</t>
    <phoneticPr fontId="2" type="noConversion"/>
  </si>
  <si>
    <t>24923565</t>
  </si>
  <si>
    <t xml:space="preserve"> Chronic active antibody-mediated rejection.</t>
    <phoneticPr fontId="2" type="noConversion"/>
  </si>
  <si>
    <t>2012-06-18; DR15(+) MFI 1145</t>
  </si>
  <si>
    <t>11197399</t>
  </si>
  <si>
    <t>2088</t>
  </si>
  <si>
    <t>이승행</t>
  </si>
  <si>
    <t>25309053</t>
  </si>
  <si>
    <t>2089</t>
  </si>
  <si>
    <t>김상은</t>
  </si>
  <si>
    <t>25302585</t>
  </si>
  <si>
    <t>2095</t>
  </si>
  <si>
    <t>강희달</t>
  </si>
  <si>
    <t>2019-12-24; DR13(+)(normalized MFI 2243);Eplet(+)</t>
  </si>
  <si>
    <t>24980374</t>
  </si>
  <si>
    <t>2103</t>
  </si>
  <si>
    <t>정영돈</t>
  </si>
  <si>
    <t>25366591</t>
  </si>
  <si>
    <t>2109</t>
  </si>
  <si>
    <t>배숙희</t>
  </si>
  <si>
    <t>25463423</t>
  </si>
  <si>
    <t>2126</t>
  </si>
  <si>
    <t>이화용</t>
  </si>
  <si>
    <t>Acute T-cell mediated rejection
Chronic rejection</t>
    <phoneticPr fontId="2" type="noConversion"/>
  </si>
  <si>
    <t>25511843</t>
  </si>
  <si>
    <t>2127</t>
  </si>
  <si>
    <t>김지원</t>
  </si>
  <si>
    <t xml:space="preserve"> Chronic active antibody-mediated rejection.
Chronic rejection</t>
    <phoneticPr fontId="2" type="noConversion"/>
  </si>
  <si>
    <t>25534374</t>
  </si>
  <si>
    <t>2130</t>
  </si>
  <si>
    <t>최우성</t>
  </si>
  <si>
    <t>25541000</t>
  </si>
  <si>
    <t>2135</t>
  </si>
  <si>
    <t>최광수</t>
  </si>
  <si>
    <t>25563984</t>
  </si>
  <si>
    <t>2141</t>
  </si>
  <si>
    <t>김상조</t>
  </si>
  <si>
    <t xml:space="preserve">
BK virus nephropathy, stage A.
</t>
    <phoneticPr fontId="2" type="noConversion"/>
  </si>
  <si>
    <t>25762404</t>
  </si>
  <si>
    <t>2159</t>
  </si>
  <si>
    <t>원병희</t>
  </si>
  <si>
    <t>25974021</t>
  </si>
  <si>
    <t>Acute antibody mediated rejection, grade Ⅱ.</t>
  </si>
  <si>
    <t>23026954</t>
  </si>
  <si>
    <t>2164</t>
  </si>
  <si>
    <t>강화숙</t>
  </si>
  <si>
    <t>2-0-1-2</t>
    <phoneticPr fontId="2" type="noConversion"/>
  </si>
  <si>
    <t>Acute T-cell mediated rejection</t>
  </si>
  <si>
    <t>25020391</t>
  </si>
  <si>
    <t>2168</t>
  </si>
  <si>
    <t>최정규</t>
  </si>
  <si>
    <t>24643220</t>
  </si>
  <si>
    <t>2171</t>
  </si>
  <si>
    <t>계영석</t>
  </si>
  <si>
    <t>26087491</t>
  </si>
  <si>
    <t>2172</t>
  </si>
  <si>
    <t>안길호</t>
  </si>
  <si>
    <t>Acute T-cell mediated rejection, IA.</t>
  </si>
  <si>
    <t>2015-07-15; B54(+) MFI:1124, DR11(+) MFI 1631, high anti-DQ(+)</t>
  </si>
  <si>
    <t>25894204</t>
  </si>
  <si>
    <t>2173</t>
  </si>
  <si>
    <t>백선희</t>
  </si>
  <si>
    <t>Renal TB</t>
    <phoneticPr fontId="2" type="noConversion"/>
  </si>
  <si>
    <t>Acute antibody mediated           rejection
Chronic ABMR</t>
    <phoneticPr fontId="2" type="noConversion"/>
  </si>
  <si>
    <t>2017-04-12; DQ4(+) ; 9062, DQ7(+); 5128
2018-07-06; DQ4(+) ; 18477, DQ7(+); 5542</t>
  </si>
  <si>
    <t>25369922</t>
  </si>
  <si>
    <t>2177</t>
  </si>
  <si>
    <t>허성록</t>
  </si>
  <si>
    <t>26095045</t>
  </si>
  <si>
    <t>26045025</t>
  </si>
  <si>
    <t>2184</t>
  </si>
  <si>
    <t>김좌경</t>
  </si>
  <si>
    <t>26038563</t>
  </si>
  <si>
    <t>2013-04-08; DR16(+) MFI 3358</t>
  </si>
  <si>
    <t>26287311</t>
  </si>
  <si>
    <t>26147034</t>
  </si>
  <si>
    <t>2228</t>
  </si>
  <si>
    <t>윤규미</t>
  </si>
  <si>
    <t>Acute T-cell mediated rejection</t>
    <phoneticPr fontId="2" type="noConversion"/>
  </si>
  <si>
    <t>26523092</t>
  </si>
  <si>
    <t>2241</t>
  </si>
  <si>
    <t>임규종</t>
  </si>
  <si>
    <t>24295735</t>
  </si>
  <si>
    <t>2246</t>
  </si>
  <si>
    <t>박무용</t>
  </si>
  <si>
    <t>26186163</t>
  </si>
  <si>
    <t>2247</t>
  </si>
  <si>
    <t>인정진</t>
  </si>
  <si>
    <t>Acute T-cell mediated rejection,</t>
    <phoneticPr fontId="2" type="noConversion"/>
  </si>
  <si>
    <t>26757311</t>
  </si>
  <si>
    <t>2256</t>
  </si>
  <si>
    <t>김병이</t>
  </si>
  <si>
    <t>Polyoma virus associated nephropathy,</t>
    <phoneticPr fontId="2" type="noConversion"/>
  </si>
  <si>
    <t>26771981</t>
  </si>
  <si>
    <t>2258</t>
  </si>
  <si>
    <t>박여순</t>
  </si>
  <si>
    <t>IgA nephropathy</t>
    <phoneticPr fontId="2" type="noConversion"/>
  </si>
  <si>
    <t>26667052</t>
  </si>
  <si>
    <t>2259</t>
  </si>
  <si>
    <t>오화영</t>
  </si>
  <si>
    <t>Death, malignancy</t>
    <phoneticPr fontId="2" type="noConversion"/>
  </si>
  <si>
    <t>25137242</t>
  </si>
  <si>
    <t>26476702</t>
  </si>
  <si>
    <t>Chronic active antibody-mediated rejection.</t>
    <phoneticPr fontId="2" type="noConversion"/>
  </si>
  <si>
    <t>26716943</t>
  </si>
  <si>
    <t>Moderate</t>
  </si>
  <si>
    <t>Weak</t>
  </si>
  <si>
    <t>2269</t>
  </si>
  <si>
    <t>박성일</t>
  </si>
  <si>
    <t>2020-05-04; A2 (+)(normalized MFI 4070)</t>
  </si>
  <si>
    <t>25128412</t>
  </si>
  <si>
    <t>2270</t>
  </si>
  <si>
    <t>양미영</t>
  </si>
  <si>
    <t>26783322</t>
  </si>
  <si>
    <t>2016*05-24</t>
    <phoneticPr fontId="2" type="noConversion"/>
  </si>
  <si>
    <t>26877470</t>
  </si>
  <si>
    <t>Strong</t>
  </si>
  <si>
    <t>26879081</t>
  </si>
  <si>
    <t>26912990</t>
  </si>
  <si>
    <t>2282</t>
  </si>
  <si>
    <t>반석범</t>
  </si>
  <si>
    <t>IgA nephropathy,</t>
  </si>
  <si>
    <t>26781134</t>
  </si>
  <si>
    <t>2286</t>
  </si>
  <si>
    <t>권용화</t>
  </si>
  <si>
    <t>Death, infection</t>
    <phoneticPr fontId="2" type="noConversion"/>
  </si>
  <si>
    <t>pulmonary edema</t>
  </si>
  <si>
    <t>26963256</t>
  </si>
  <si>
    <t>27089202</t>
  </si>
  <si>
    <t>Weak Moderate</t>
  </si>
  <si>
    <t>2307</t>
  </si>
  <si>
    <t>도건환</t>
  </si>
  <si>
    <t>27048282</t>
  </si>
  <si>
    <t>2310</t>
  </si>
  <si>
    <t>김충현</t>
  </si>
  <si>
    <t>27145831</t>
  </si>
  <si>
    <t>2315</t>
  </si>
  <si>
    <t>유강식</t>
  </si>
  <si>
    <t>27252606</t>
  </si>
  <si>
    <t>2318</t>
  </si>
  <si>
    <t>이창연</t>
  </si>
  <si>
    <t>27232812</t>
  </si>
  <si>
    <t>2323</t>
  </si>
  <si>
    <t>문용</t>
  </si>
  <si>
    <t>2014-12-03; A2(+) normalized MFI 7123.25, B27(+) normalized MFI 1729.51, DR15(+) normalized MFI 1435.73</t>
  </si>
  <si>
    <t>27318281</t>
  </si>
  <si>
    <t>2325</t>
  </si>
  <si>
    <t>김용성</t>
  </si>
  <si>
    <t>진행</t>
    <phoneticPr fontId="2" type="noConversion"/>
  </si>
  <si>
    <t>27354773</t>
  </si>
  <si>
    <t>2334</t>
  </si>
  <si>
    <t>김재옥</t>
  </si>
  <si>
    <t>2184829</t>
  </si>
  <si>
    <t>27429592</t>
  </si>
  <si>
    <t>27425922</t>
  </si>
  <si>
    <t>2348</t>
  </si>
  <si>
    <t>이만구</t>
  </si>
  <si>
    <t>27563482</t>
  </si>
  <si>
    <t>2352</t>
  </si>
  <si>
    <t>김성철</t>
  </si>
  <si>
    <t>27504311</t>
  </si>
  <si>
    <t>2355</t>
  </si>
  <si>
    <t>정대석</t>
  </si>
  <si>
    <t>27650754</t>
  </si>
  <si>
    <t>2357</t>
  </si>
  <si>
    <t>김석복</t>
  </si>
  <si>
    <t>Acute T-cell mediated rejection
death malignancy</t>
    <phoneticPr fontId="2" type="noConversion"/>
  </si>
  <si>
    <t>27387171</t>
  </si>
  <si>
    <t>death infection</t>
    <phoneticPr fontId="2" type="noConversion"/>
  </si>
  <si>
    <t>pneumonia (fungal)</t>
  </si>
  <si>
    <t>IgAN</t>
    <phoneticPr fontId="2" type="noConversion"/>
  </si>
  <si>
    <t>27282801</t>
  </si>
  <si>
    <t>2366</t>
  </si>
  <si>
    <t>정세영</t>
  </si>
  <si>
    <t>15747290</t>
  </si>
  <si>
    <t>2367</t>
  </si>
  <si>
    <t>윤현모</t>
  </si>
  <si>
    <t>27609705</t>
  </si>
  <si>
    <t>Acute antibody-mediated rejection</t>
    <phoneticPr fontId="2" type="noConversion"/>
  </si>
  <si>
    <t>Negative</t>
  </si>
  <si>
    <t>U</t>
  </si>
  <si>
    <t>2382</t>
  </si>
  <si>
    <t>이중섭</t>
  </si>
  <si>
    <t>27870874</t>
  </si>
  <si>
    <t>27881665</t>
  </si>
  <si>
    <t>2393</t>
  </si>
  <si>
    <t>이진숙</t>
  </si>
  <si>
    <t>27615323</t>
  </si>
  <si>
    <t>KT</t>
  </si>
  <si>
    <t>2399</t>
  </si>
  <si>
    <t>김병섭</t>
  </si>
  <si>
    <t>6322709</t>
  </si>
  <si>
    <t>2405</t>
  </si>
  <si>
    <t>백강흠</t>
  </si>
  <si>
    <t>27846085</t>
  </si>
  <si>
    <t>6050903</t>
  </si>
  <si>
    <t>2416</t>
  </si>
  <si>
    <t>이성구</t>
  </si>
  <si>
    <t>28158411</t>
  </si>
  <si>
    <t>2424</t>
  </si>
  <si>
    <t>최원례</t>
  </si>
  <si>
    <t>18764131</t>
  </si>
  <si>
    <t>고영란</t>
  </si>
  <si>
    <t>28123461</t>
  </si>
  <si>
    <t>2438</t>
  </si>
  <si>
    <t>채윤호</t>
  </si>
  <si>
    <t>28128225</t>
  </si>
  <si>
    <t>2440</t>
  </si>
  <si>
    <t>김선화</t>
  </si>
  <si>
    <t>28284542</t>
  </si>
  <si>
    <t>2444</t>
  </si>
  <si>
    <t>이기우</t>
  </si>
  <si>
    <t>28139572</t>
  </si>
  <si>
    <t>2447</t>
  </si>
  <si>
    <t>김경현</t>
  </si>
  <si>
    <t>28307075</t>
  </si>
  <si>
    <t>2450</t>
  </si>
  <si>
    <t>김량남</t>
  </si>
  <si>
    <t>27991952</t>
  </si>
  <si>
    <t>2461</t>
  </si>
  <si>
    <t>손규호</t>
  </si>
  <si>
    <t>Chronic active antibody-mediated rejection</t>
    <phoneticPr fontId="2" type="noConversion"/>
  </si>
  <si>
    <t>2017-11-07; B37(+);3123
2017-11-22; B37(+) normalized MFI ; 2816
2019-01-08; B37(+) normalized MFI 2162</t>
  </si>
  <si>
    <t>8207887</t>
  </si>
  <si>
    <t>28249525</t>
  </si>
  <si>
    <t>2485</t>
  </si>
  <si>
    <t>이금채</t>
  </si>
  <si>
    <t>28515302</t>
  </si>
  <si>
    <t>2490</t>
  </si>
  <si>
    <t>문병도</t>
  </si>
  <si>
    <t>28656803</t>
  </si>
  <si>
    <t>2492</t>
  </si>
  <si>
    <t>이영수</t>
  </si>
  <si>
    <t>28568444</t>
  </si>
  <si>
    <t>2495</t>
  </si>
  <si>
    <t>김법수</t>
  </si>
  <si>
    <t>28692261</t>
  </si>
  <si>
    <t>2497</t>
  </si>
  <si>
    <t>28555522</t>
  </si>
  <si>
    <t>2507</t>
  </si>
  <si>
    <t>이태경</t>
  </si>
  <si>
    <t>27317573</t>
  </si>
  <si>
    <t>2513</t>
  </si>
  <si>
    <t>김광인</t>
  </si>
  <si>
    <t>24902494</t>
  </si>
  <si>
    <t>2518</t>
  </si>
  <si>
    <t>이호용</t>
  </si>
  <si>
    <t>Acute antibody-mediated rejection</t>
  </si>
  <si>
    <t>28923364</t>
  </si>
  <si>
    <t>2519</t>
  </si>
  <si>
    <t>공연택</t>
  </si>
  <si>
    <t>28877234</t>
  </si>
  <si>
    <t>2-0-2-2</t>
    <phoneticPr fontId="2" type="noConversion"/>
  </si>
  <si>
    <t>Acute antibody-mediated rejection
Chronic antibody mediated rejection</t>
    <phoneticPr fontId="2" type="noConversion"/>
  </si>
  <si>
    <t>28391742</t>
  </si>
  <si>
    <t>2522</t>
  </si>
  <si>
    <t>정미선</t>
  </si>
  <si>
    <t>11622420</t>
  </si>
  <si>
    <t>MMF</t>
  </si>
  <si>
    <t>2532</t>
  </si>
  <si>
    <t>송호진</t>
  </si>
  <si>
    <t>28913702</t>
  </si>
  <si>
    <t>2554</t>
  </si>
  <si>
    <t>오재연</t>
  </si>
  <si>
    <t>Acute T cell-mediated rejection</t>
  </si>
  <si>
    <t>29140135</t>
  </si>
  <si>
    <t>2575</t>
  </si>
  <si>
    <t>송기봉</t>
  </si>
  <si>
    <t>9099031</t>
  </si>
  <si>
    <t>2577</t>
  </si>
  <si>
    <t>최은열</t>
  </si>
  <si>
    <t>165..</t>
  </si>
  <si>
    <t>10699350</t>
  </si>
  <si>
    <t>2581</t>
  </si>
  <si>
    <t>김은미</t>
  </si>
  <si>
    <t>0-0-1-0</t>
    <phoneticPr fontId="2" type="noConversion"/>
  </si>
  <si>
    <t>29302792</t>
  </si>
  <si>
    <t>2583</t>
  </si>
  <si>
    <t>류춘선</t>
  </si>
  <si>
    <t>29319491</t>
  </si>
  <si>
    <t>2593</t>
  </si>
  <si>
    <t>고태호</t>
  </si>
  <si>
    <t>29364924</t>
  </si>
  <si>
    <t>2602</t>
  </si>
  <si>
    <t>김상민</t>
  </si>
  <si>
    <t>29274631</t>
  </si>
  <si>
    <t>2606</t>
  </si>
  <si>
    <t>유종수</t>
  </si>
  <si>
    <t>사망</t>
    <phoneticPr fontId="2" type="noConversion"/>
  </si>
  <si>
    <t>urologic</t>
  </si>
  <si>
    <t>29279144</t>
  </si>
  <si>
    <t>2609</t>
  </si>
  <si>
    <t>이완수</t>
  </si>
  <si>
    <t>29514941</t>
  </si>
  <si>
    <t>2612</t>
  </si>
  <si>
    <t>박경미</t>
  </si>
  <si>
    <t>2016-03-02; B39(+) normalized MFI 1575</t>
  </si>
  <si>
    <t>10837394</t>
  </si>
  <si>
    <t>2614</t>
  </si>
  <si>
    <t>이하균</t>
  </si>
  <si>
    <t>2016-03-17; A2(+) normalized MFI 1486</t>
  </si>
  <si>
    <t>29548592</t>
  </si>
  <si>
    <t>29434395</t>
  </si>
  <si>
    <t>MR4</t>
  </si>
  <si>
    <t>2621</t>
  </si>
  <si>
    <t>김영찬</t>
  </si>
  <si>
    <t>death, infection</t>
    <phoneticPr fontId="2" type="noConversion"/>
  </si>
  <si>
    <t>pneumonia (mixed)</t>
  </si>
  <si>
    <t>29490433</t>
  </si>
  <si>
    <t>2627</t>
  </si>
  <si>
    <t>오용규</t>
  </si>
  <si>
    <t>28166861</t>
  </si>
  <si>
    <t>29540422</t>
  </si>
  <si>
    <t>2636</t>
  </si>
  <si>
    <t>하동연</t>
  </si>
  <si>
    <t>14212980</t>
  </si>
  <si>
    <t>2643</t>
  </si>
  <si>
    <t>이병수</t>
  </si>
  <si>
    <t>29639151</t>
  </si>
  <si>
    <t>2651</t>
  </si>
  <si>
    <t>김용록</t>
  </si>
  <si>
    <t>29784514</t>
  </si>
  <si>
    <t>2652</t>
  </si>
  <si>
    <t>이상윤</t>
  </si>
  <si>
    <t>29514101</t>
  </si>
  <si>
    <t>2657</t>
  </si>
  <si>
    <t>박형용</t>
  </si>
  <si>
    <t>oxalate nephropathy</t>
    <phoneticPr fontId="2" type="noConversion"/>
  </si>
  <si>
    <t>29776515</t>
  </si>
  <si>
    <t>29484452</t>
  </si>
  <si>
    <t>2660</t>
  </si>
  <si>
    <t>이혁훈</t>
  </si>
  <si>
    <t>29788104</t>
  </si>
  <si>
    <t>2662</t>
  </si>
  <si>
    <t>김준민</t>
  </si>
  <si>
    <t>18145358</t>
  </si>
  <si>
    <t>2663</t>
  </si>
  <si>
    <t>김용태</t>
  </si>
  <si>
    <t>29739001</t>
  </si>
  <si>
    <t>2665</t>
  </si>
  <si>
    <t>김재억</t>
  </si>
  <si>
    <t>29819935</t>
  </si>
  <si>
    <t>2666</t>
  </si>
  <si>
    <t>이종명</t>
  </si>
  <si>
    <t>29786736</t>
  </si>
  <si>
    <t>2670</t>
  </si>
  <si>
    <t>정찬식</t>
  </si>
  <si>
    <t>29797050</t>
  </si>
  <si>
    <t>2681</t>
  </si>
  <si>
    <t>이승욱</t>
  </si>
  <si>
    <t>29830191</t>
  </si>
  <si>
    <t>2684</t>
  </si>
  <si>
    <t>이재선</t>
  </si>
  <si>
    <t>29931572</t>
  </si>
  <si>
    <t>2686</t>
  </si>
  <si>
    <t>이홍식</t>
  </si>
  <si>
    <t>2019-12-19; A11(+)(normalized MFI 1119)</t>
  </si>
  <si>
    <t>30058123</t>
  </si>
  <si>
    <t>2697</t>
  </si>
  <si>
    <t>이규용</t>
  </si>
  <si>
    <t>29835852</t>
  </si>
  <si>
    <t>2698</t>
  </si>
  <si>
    <t>오성국</t>
  </si>
  <si>
    <t>30044561</t>
  </si>
  <si>
    <t>2016-11-02; B44(+)14018</t>
  </si>
  <si>
    <t>29810063</t>
  </si>
  <si>
    <t>2703</t>
  </si>
  <si>
    <t>정은자</t>
  </si>
  <si>
    <t>30062541</t>
  </si>
  <si>
    <t>2-0-3-2</t>
    <phoneticPr fontId="2" type="noConversion"/>
  </si>
  <si>
    <t>30141805</t>
  </si>
  <si>
    <t>2713</t>
  </si>
  <si>
    <t>손애란</t>
  </si>
  <si>
    <t>30122505</t>
  </si>
  <si>
    <t>2714</t>
  </si>
  <si>
    <t>신정훈</t>
  </si>
  <si>
    <t>Chronic active antibody mediated rejection</t>
    <phoneticPr fontId="2" type="noConversion"/>
  </si>
  <si>
    <t>29976672</t>
  </si>
  <si>
    <t>2724</t>
  </si>
  <si>
    <t>김성빈</t>
  </si>
  <si>
    <t>Chronic active antibody-mediated rejection.
 Acute T-cell mediated rejection, type IB.</t>
    <phoneticPr fontId="2" type="noConversion"/>
  </si>
  <si>
    <t>2018-06-08; DR9(+) normalized MFI 7143; epitope(+, 4Q13FE 181M)</t>
  </si>
  <si>
    <t>30250073</t>
  </si>
  <si>
    <t>2730</t>
  </si>
  <si>
    <t>문진</t>
  </si>
  <si>
    <t>30240821</t>
  </si>
  <si>
    <t>2735</t>
  </si>
  <si>
    <t>이현석</t>
  </si>
  <si>
    <t>F/U loss</t>
    <phoneticPr fontId="2" type="noConversion"/>
  </si>
  <si>
    <t>30288496</t>
  </si>
  <si>
    <t>2736</t>
  </si>
  <si>
    <t>정헌덕</t>
  </si>
  <si>
    <t>Acute T-cell mediated rejection, type IA.</t>
    <phoneticPr fontId="2" type="noConversion"/>
  </si>
  <si>
    <t>3829543</t>
  </si>
  <si>
    <t>2738</t>
  </si>
  <si>
    <t>윤희순</t>
  </si>
  <si>
    <t>30336744</t>
  </si>
  <si>
    <t>2740</t>
  </si>
  <si>
    <t>최상봉</t>
  </si>
  <si>
    <t>30203766</t>
  </si>
  <si>
    <t>2745</t>
  </si>
  <si>
    <t>김현수</t>
  </si>
  <si>
    <t>25952982</t>
  </si>
  <si>
    <t>2748</t>
  </si>
  <si>
    <t>김지남</t>
  </si>
  <si>
    <t>29506752</t>
  </si>
  <si>
    <t>2749</t>
  </si>
  <si>
    <t>박성민</t>
  </si>
  <si>
    <t>30021360</t>
  </si>
  <si>
    <t>안병준</t>
  </si>
  <si>
    <t>28222693</t>
  </si>
  <si>
    <t>2769</t>
  </si>
  <si>
    <t>이윤식</t>
  </si>
  <si>
    <t>29721123</t>
  </si>
  <si>
    <t>2772</t>
  </si>
  <si>
    <t>송기자</t>
  </si>
  <si>
    <t>30644330</t>
  </si>
  <si>
    <t>30520772</t>
  </si>
  <si>
    <t>30538424</t>
  </si>
  <si>
    <t>0-0-2-0</t>
    <phoneticPr fontId="2" type="noConversion"/>
  </si>
  <si>
    <t>2020-09-29; C*07:02(Cw7)(+)[Normalized MFI 1794;DS-eplet(+):193PL3 267QE] C*03:03(Cw9)[DS-eplet(-)]</t>
  </si>
  <si>
    <t>30713943</t>
  </si>
  <si>
    <t>2784</t>
  </si>
  <si>
    <t>최건혁</t>
  </si>
  <si>
    <t>6465855</t>
  </si>
  <si>
    <t>2786</t>
  </si>
  <si>
    <t>유응호</t>
  </si>
  <si>
    <t>30762891</t>
  </si>
  <si>
    <t>2788</t>
  </si>
  <si>
    <t>염규준</t>
  </si>
  <si>
    <t>MGN</t>
  </si>
  <si>
    <t>30774063</t>
  </si>
  <si>
    <t>2793</t>
  </si>
  <si>
    <t>김정철</t>
  </si>
  <si>
    <t>30858186</t>
  </si>
  <si>
    <t>2797</t>
  </si>
  <si>
    <t>고광우</t>
  </si>
  <si>
    <t>30589684</t>
  </si>
  <si>
    <t>2804</t>
  </si>
  <si>
    <t>박희동</t>
  </si>
  <si>
    <t>26333405</t>
  </si>
  <si>
    <t>2807</t>
  </si>
  <si>
    <t>이제동</t>
  </si>
  <si>
    <t>30271274</t>
  </si>
  <si>
    <t>2818</t>
  </si>
  <si>
    <t>김금자</t>
  </si>
  <si>
    <t>29937794</t>
  </si>
  <si>
    <t>liver</t>
  </si>
  <si>
    <t>30973286</t>
  </si>
  <si>
    <t>2822</t>
  </si>
  <si>
    <t>신영은</t>
  </si>
  <si>
    <t>31000006</t>
  </si>
  <si>
    <t>2831</t>
  </si>
  <si>
    <t>홍기선</t>
  </si>
  <si>
    <t>31061371</t>
  </si>
  <si>
    <t>2836</t>
  </si>
  <si>
    <t>허영옥</t>
  </si>
  <si>
    <t>31060953</t>
  </si>
  <si>
    <t>2840</t>
  </si>
  <si>
    <t>신진철</t>
  </si>
  <si>
    <t>31168053</t>
  </si>
  <si>
    <t>2842</t>
  </si>
  <si>
    <t>김기영</t>
  </si>
  <si>
    <t>1-1-0-1</t>
    <phoneticPr fontId="2" type="noConversion"/>
  </si>
  <si>
    <t>31171943</t>
  </si>
  <si>
    <t>2846</t>
  </si>
  <si>
    <t>양광석</t>
  </si>
  <si>
    <t>31294774</t>
  </si>
  <si>
    <t>Nonrelated-identical</t>
  </si>
  <si>
    <t>2849</t>
  </si>
  <si>
    <t>최찬희</t>
  </si>
  <si>
    <t>31125372</t>
  </si>
  <si>
    <t>2852</t>
  </si>
  <si>
    <t>이성발</t>
  </si>
  <si>
    <t>31278704</t>
  </si>
  <si>
    <t>2860</t>
  </si>
  <si>
    <t>19053321</t>
  </si>
  <si>
    <t>2870</t>
  </si>
  <si>
    <t>이상복</t>
  </si>
  <si>
    <t>31341355</t>
  </si>
  <si>
    <t>2875</t>
  </si>
  <si>
    <t>이종하</t>
  </si>
  <si>
    <t>2018-01-05; DR14+2345(DS-epitope+;57A112Y)</t>
  </si>
  <si>
    <t>31341041</t>
  </si>
  <si>
    <t>2876</t>
  </si>
  <si>
    <t>고동환</t>
  </si>
  <si>
    <t>31300281</t>
  </si>
  <si>
    <t>2879</t>
  </si>
  <si>
    <t>한규철</t>
  </si>
  <si>
    <t>31391061</t>
  </si>
  <si>
    <t>2017-11-24; A2(+) normalized MFI : 2140 (epitope +, 62GK210W144TKH145KHA)</t>
  </si>
  <si>
    <t>31423951</t>
  </si>
  <si>
    <t>2881</t>
  </si>
  <si>
    <t>정상희</t>
  </si>
  <si>
    <t>0-1-0-0</t>
    <phoneticPr fontId="2" type="noConversion"/>
  </si>
  <si>
    <t>2020-12-01; DQB1*04:01(+)[normalized MFI 7806;DS-epitope+(55RL3)]</t>
  </si>
  <si>
    <t>17416920</t>
  </si>
  <si>
    <t>AB-</t>
  </si>
  <si>
    <t>2892</t>
  </si>
  <si>
    <t>정충헌</t>
  </si>
  <si>
    <t>2018-12-21; B44+1256[DS-epitope+(162GLS 166ES)], B60+1538[DS-epitope+(143S 177DK)]
                 DR4+1809[(Donor-specific `DR*04:05` MFI 245)]</t>
  </si>
  <si>
    <t>실패</t>
    <phoneticPr fontId="2" type="noConversion"/>
  </si>
  <si>
    <t>infecetion</t>
    <phoneticPr fontId="2" type="noConversion"/>
  </si>
  <si>
    <t>병사</t>
    <phoneticPr fontId="2" type="noConversion"/>
  </si>
  <si>
    <t>31609846</t>
  </si>
  <si>
    <t>2896</t>
  </si>
  <si>
    <t>황성욱</t>
  </si>
  <si>
    <t>31470020</t>
  </si>
  <si>
    <t>2897</t>
  </si>
  <si>
    <t>윤일우</t>
  </si>
  <si>
    <t>31533603</t>
  </si>
  <si>
    <t>2899</t>
  </si>
  <si>
    <t>구종수</t>
  </si>
  <si>
    <t>31618531</t>
  </si>
  <si>
    <t>31599472</t>
  </si>
  <si>
    <t>2908</t>
  </si>
  <si>
    <t>김인수</t>
  </si>
  <si>
    <t>31511354</t>
  </si>
  <si>
    <t>Acute antibody mediated rejection, type Ⅱ.</t>
    <phoneticPr fontId="2" type="noConversion"/>
  </si>
  <si>
    <t>31684090</t>
  </si>
  <si>
    <t>2915</t>
  </si>
  <si>
    <t>양복현</t>
  </si>
  <si>
    <t>31668444</t>
  </si>
  <si>
    <t>2916</t>
  </si>
  <si>
    <t>박효찬</t>
  </si>
  <si>
    <t>2018-10-22; DQ2+2204(DS-epitope+;45GE3)
2020-11-04; (-)</t>
  </si>
  <si>
    <t>31629591</t>
  </si>
  <si>
    <t>31583481</t>
  </si>
  <si>
    <t>2921</t>
  </si>
  <si>
    <t>김성은</t>
  </si>
  <si>
    <t>31760595</t>
  </si>
  <si>
    <t>2936</t>
  </si>
  <si>
    <t>육영수</t>
  </si>
  <si>
    <t>13851047</t>
  </si>
  <si>
    <t>2938</t>
  </si>
  <si>
    <t>전간술</t>
  </si>
  <si>
    <t>31992624</t>
  </si>
  <si>
    <t xml:space="preserve"> BK virus nephropathy</t>
    <phoneticPr fontId="2" type="noConversion"/>
  </si>
  <si>
    <t>31992295</t>
  </si>
  <si>
    <t>2940</t>
  </si>
  <si>
    <t>정진호</t>
  </si>
  <si>
    <t>31955685</t>
  </si>
  <si>
    <t>31427134</t>
  </si>
  <si>
    <t>2944</t>
  </si>
  <si>
    <t>박기연</t>
  </si>
  <si>
    <t>31768940</t>
  </si>
  <si>
    <t>2945</t>
  </si>
  <si>
    <t>박동길</t>
  </si>
  <si>
    <t>Vascular or urologic</t>
  </si>
  <si>
    <t>31997783</t>
  </si>
  <si>
    <t>2954</t>
  </si>
  <si>
    <t>정하식</t>
  </si>
  <si>
    <t>31108556</t>
  </si>
  <si>
    <t>2956</t>
  </si>
  <si>
    <t>장현자</t>
  </si>
  <si>
    <t>4504417</t>
  </si>
  <si>
    <t>2960</t>
  </si>
  <si>
    <t>김영길</t>
  </si>
  <si>
    <t>9727095</t>
  </si>
  <si>
    <t>2964</t>
  </si>
  <si>
    <t>지의현</t>
  </si>
  <si>
    <t>32048283</t>
  </si>
  <si>
    <t>Acute antibody mediated rejection, type II</t>
    <phoneticPr fontId="2" type="noConversion"/>
  </si>
  <si>
    <t>31648712</t>
  </si>
  <si>
    <t>2967</t>
  </si>
  <si>
    <t>김명호</t>
  </si>
  <si>
    <t>32170113</t>
  </si>
  <si>
    <t>2973</t>
  </si>
  <si>
    <t>김선희</t>
  </si>
  <si>
    <t>32296835</t>
  </si>
  <si>
    <t>2979</t>
  </si>
  <si>
    <t>박혜연</t>
  </si>
  <si>
    <t>1-0-1-1</t>
    <phoneticPr fontId="2" type="noConversion"/>
  </si>
  <si>
    <t>32245981</t>
  </si>
  <si>
    <t>2982</t>
  </si>
  <si>
    <t>이진호</t>
  </si>
  <si>
    <t>Acute rejection
TCMR</t>
    <phoneticPr fontId="2" type="noConversion"/>
  </si>
  <si>
    <t>28936774</t>
  </si>
  <si>
    <t>32404994</t>
  </si>
  <si>
    <t>2985</t>
  </si>
  <si>
    <t>심우청</t>
  </si>
  <si>
    <t>32335281</t>
  </si>
  <si>
    <t>2990</t>
  </si>
  <si>
    <t>채수현</t>
  </si>
  <si>
    <t>Chronic rejection
acut TCMR</t>
    <phoneticPr fontId="2" type="noConversion"/>
  </si>
  <si>
    <t>32241991</t>
  </si>
  <si>
    <t>3001</t>
  </si>
  <si>
    <t>최석남</t>
  </si>
  <si>
    <t>32445481</t>
  </si>
  <si>
    <t>3008</t>
  </si>
  <si>
    <t>이선미</t>
  </si>
  <si>
    <t>32579342</t>
  </si>
  <si>
    <t>3010</t>
  </si>
  <si>
    <t>소동호</t>
  </si>
  <si>
    <t>32672621</t>
  </si>
  <si>
    <t>3012</t>
  </si>
  <si>
    <t>조영찬</t>
  </si>
  <si>
    <t>32614884</t>
  </si>
  <si>
    <t>3016</t>
  </si>
  <si>
    <t>강효석</t>
  </si>
  <si>
    <t>30581911</t>
  </si>
  <si>
    <t xml:space="preserve">
        2) Acute antibody mediated rejection, grade II.
death infection</t>
    <phoneticPr fontId="2" type="noConversion"/>
  </si>
  <si>
    <t>pneumonia (bacterial)</t>
  </si>
  <si>
    <t>32058083</t>
  </si>
  <si>
    <t>3029</t>
  </si>
  <si>
    <t>김보선</t>
  </si>
  <si>
    <t>28807386</t>
  </si>
  <si>
    <t>3030</t>
  </si>
  <si>
    <t>강필문</t>
  </si>
  <si>
    <t>32216702</t>
  </si>
  <si>
    <t>3042</t>
  </si>
  <si>
    <t>성철호</t>
  </si>
  <si>
    <t>Chronic active T cell mediated rejection</t>
    <phoneticPr fontId="2" type="noConversion"/>
  </si>
  <si>
    <t>32966235</t>
  </si>
  <si>
    <t>3047</t>
  </si>
  <si>
    <t>김동은</t>
  </si>
  <si>
    <t>32978450</t>
  </si>
  <si>
    <t>3051</t>
  </si>
  <si>
    <t>박명호</t>
  </si>
  <si>
    <t>Esophageal cancer</t>
    <phoneticPr fontId="2" type="noConversion"/>
  </si>
  <si>
    <t>32971553</t>
  </si>
  <si>
    <t>3054</t>
  </si>
  <si>
    <t>김지영</t>
  </si>
  <si>
    <t>25687266</t>
  </si>
  <si>
    <t>3056</t>
  </si>
  <si>
    <t>유연덕</t>
  </si>
  <si>
    <t>32638691</t>
  </si>
  <si>
    <t>3059</t>
  </si>
  <si>
    <t>권지연</t>
  </si>
  <si>
    <t>0-0-0-0</t>
    <phoneticPr fontId="2" type="noConversion"/>
  </si>
  <si>
    <t>33058174</t>
  </si>
  <si>
    <t>3063</t>
  </si>
  <si>
    <t>32983512</t>
  </si>
  <si>
    <t>Active antibody mediated rejection, type II.</t>
    <phoneticPr fontId="2" type="noConversion"/>
  </si>
  <si>
    <t>32986903</t>
  </si>
  <si>
    <t>3078</t>
  </si>
  <si>
    <t>이민자</t>
  </si>
  <si>
    <t>33039103</t>
  </si>
  <si>
    <t>3080</t>
  </si>
  <si>
    <t>송재성</t>
  </si>
  <si>
    <t>33139844</t>
  </si>
  <si>
    <t>3085</t>
  </si>
  <si>
    <t>이창민</t>
  </si>
  <si>
    <t>33269362</t>
  </si>
  <si>
    <t>3088</t>
  </si>
  <si>
    <t>나도섭</t>
  </si>
  <si>
    <t>33259391</t>
  </si>
  <si>
    <t>3090</t>
  </si>
  <si>
    <t>나기욱</t>
  </si>
  <si>
    <t>33003366</t>
  </si>
  <si>
    <t>3096</t>
  </si>
  <si>
    <t>양진오</t>
  </si>
  <si>
    <t>33373080</t>
  </si>
  <si>
    <t>3103</t>
  </si>
  <si>
    <t>이정옥</t>
  </si>
  <si>
    <t>FU loss</t>
    <phoneticPr fontId="2" type="noConversion"/>
  </si>
  <si>
    <t>32632081</t>
  </si>
  <si>
    <t>3104</t>
  </si>
  <si>
    <t>김태균</t>
  </si>
  <si>
    <t>33466742</t>
  </si>
  <si>
    <t>3109</t>
  </si>
  <si>
    <t>박선모</t>
  </si>
  <si>
    <t>33494121</t>
  </si>
  <si>
    <t>10862397</t>
  </si>
  <si>
    <t>3117</t>
  </si>
  <si>
    <t>이관복</t>
  </si>
  <si>
    <t>33546214</t>
  </si>
  <si>
    <t>11410043</t>
  </si>
  <si>
    <t>3129</t>
  </si>
  <si>
    <t>김주회</t>
  </si>
  <si>
    <t>32940981</t>
  </si>
  <si>
    <t>3130</t>
  </si>
  <si>
    <t>이홍균</t>
  </si>
  <si>
    <t>33582732</t>
  </si>
  <si>
    <t>3140</t>
  </si>
  <si>
    <t>윤한경</t>
  </si>
  <si>
    <t>32074784</t>
  </si>
  <si>
    <t>3142</t>
  </si>
  <si>
    <t>이광식</t>
  </si>
  <si>
    <t>2019-10-08; DQ5+4351
2020-10-07; DQB1*05:01(+)[Normalized MFI 3728;DS-epitope(+)(52PQ2 74SR3 125SQ)]</t>
  </si>
  <si>
    <t>33639094</t>
  </si>
  <si>
    <t>3145</t>
  </si>
  <si>
    <t>김지인</t>
  </si>
  <si>
    <t>33502553</t>
  </si>
  <si>
    <t>Sibling-haploidentical</t>
  </si>
  <si>
    <t>500178</t>
  </si>
  <si>
    <t>3155</t>
  </si>
  <si>
    <t>김경란</t>
  </si>
  <si>
    <t>33689302</t>
  </si>
  <si>
    <t>33696653</t>
  </si>
  <si>
    <t>3159</t>
  </si>
  <si>
    <t>오정일</t>
  </si>
  <si>
    <t>33740715</t>
  </si>
  <si>
    <t>3163</t>
  </si>
  <si>
    <t>이문구</t>
  </si>
  <si>
    <t>2019-09-28; DQ5(+) 1186</t>
  </si>
  <si>
    <t>33769633</t>
  </si>
  <si>
    <t>3164</t>
  </si>
  <si>
    <t>황선구</t>
  </si>
  <si>
    <t>19300306</t>
  </si>
  <si>
    <t>3165</t>
  </si>
  <si>
    <t>유서목</t>
  </si>
  <si>
    <t>33872320</t>
  </si>
  <si>
    <t>3167</t>
  </si>
  <si>
    <t>조남희</t>
  </si>
  <si>
    <t>33932411</t>
  </si>
  <si>
    <t>3171</t>
  </si>
  <si>
    <t>김기섭</t>
  </si>
  <si>
    <t>Chronic PN</t>
  </si>
  <si>
    <t>32048481</t>
  </si>
  <si>
    <t>3-0-0-3</t>
    <phoneticPr fontId="2" type="noConversion"/>
  </si>
  <si>
    <t>33887314</t>
  </si>
  <si>
    <t>3188</t>
  </si>
  <si>
    <t>구승현</t>
  </si>
  <si>
    <t>32563182</t>
  </si>
  <si>
    <t>2-0-0-3</t>
    <phoneticPr fontId="2" type="noConversion"/>
  </si>
  <si>
    <t>33593306</t>
  </si>
  <si>
    <t>3203</t>
  </si>
  <si>
    <t>조현옥</t>
  </si>
  <si>
    <t>33957455</t>
  </si>
  <si>
    <t>10389802</t>
  </si>
  <si>
    <t>3204</t>
  </si>
  <si>
    <t>이재현</t>
  </si>
  <si>
    <t>33814891</t>
  </si>
  <si>
    <t>34105473</t>
  </si>
  <si>
    <t>3210</t>
  </si>
  <si>
    <t>김용경</t>
  </si>
  <si>
    <t>33944653</t>
  </si>
  <si>
    <t>3211</t>
  </si>
  <si>
    <t>박한귀</t>
  </si>
  <si>
    <t>34118556</t>
  </si>
  <si>
    <t>3214</t>
  </si>
  <si>
    <t>이준기</t>
  </si>
  <si>
    <t>34177361</t>
  </si>
  <si>
    <t>3215</t>
  </si>
  <si>
    <t>김민종</t>
  </si>
  <si>
    <t>34052472</t>
  </si>
  <si>
    <t>3218</t>
  </si>
  <si>
    <t>이광기</t>
  </si>
  <si>
    <t>Polyoma virus associated nephropathy, class 1.</t>
    <phoneticPr fontId="2" type="noConversion"/>
  </si>
  <si>
    <t>33873112</t>
  </si>
  <si>
    <t>3223</t>
  </si>
  <si>
    <t>노원균</t>
  </si>
  <si>
    <t>34169125</t>
  </si>
  <si>
    <t>3224</t>
  </si>
  <si>
    <t>김국배</t>
  </si>
  <si>
    <t>Polyomavirus nephropathy</t>
    <phoneticPr fontId="2" type="noConversion"/>
  </si>
  <si>
    <t>34066870</t>
  </si>
  <si>
    <t xml:space="preserve"> 1) Acute T-cell mediated rejection, grade IIA.
        2) Acute antibody mediated rejection, type II.</t>
    <phoneticPr fontId="2" type="noConversion"/>
  </si>
  <si>
    <t>34133703</t>
  </si>
  <si>
    <t>3228</t>
  </si>
  <si>
    <t>문희신</t>
  </si>
  <si>
    <t>34087713</t>
  </si>
  <si>
    <t>3232</t>
  </si>
  <si>
    <t>문순옥</t>
  </si>
  <si>
    <t>34281143</t>
  </si>
  <si>
    <t>3234</t>
  </si>
  <si>
    <t>백윤호</t>
  </si>
  <si>
    <t>31116972</t>
  </si>
  <si>
    <t>3239</t>
  </si>
  <si>
    <t>현철수</t>
  </si>
  <si>
    <t>34129733</t>
  </si>
  <si>
    <t>3240</t>
  </si>
  <si>
    <t>민지영</t>
  </si>
  <si>
    <t>34252535</t>
  </si>
  <si>
    <t>3241</t>
  </si>
  <si>
    <t>송재원</t>
  </si>
  <si>
    <t>9983620</t>
  </si>
  <si>
    <t>3248</t>
  </si>
  <si>
    <t>장천익</t>
  </si>
  <si>
    <t>34400724</t>
  </si>
  <si>
    <t>3250</t>
  </si>
  <si>
    <t>오양록</t>
  </si>
  <si>
    <t>death/미상</t>
    <phoneticPr fontId="2" type="noConversion"/>
  </si>
  <si>
    <t>32665993</t>
  </si>
  <si>
    <t>3251</t>
  </si>
  <si>
    <t>정홍렬</t>
  </si>
  <si>
    <t>34334164</t>
  </si>
  <si>
    <t>3253</t>
  </si>
  <si>
    <t>김태영</t>
  </si>
  <si>
    <t>34327592</t>
  </si>
  <si>
    <t>3257</t>
  </si>
  <si>
    <t>나성균</t>
  </si>
  <si>
    <t>33934601</t>
  </si>
  <si>
    <t>3259</t>
  </si>
  <si>
    <t>34057643</t>
  </si>
  <si>
    <t>3262</t>
  </si>
  <si>
    <t>유병배</t>
  </si>
  <si>
    <t>34275772</t>
  </si>
  <si>
    <t>33715683</t>
  </si>
  <si>
    <t>Cw 1513</t>
    <phoneticPr fontId="2" type="noConversion"/>
  </si>
  <si>
    <t>3270</t>
  </si>
  <si>
    <t>양완영</t>
  </si>
  <si>
    <t>34411844</t>
  </si>
  <si>
    <t>우종광</t>
  </si>
  <si>
    <t>34437032</t>
  </si>
  <si>
    <t>3275</t>
  </si>
  <si>
    <t>홍명옥</t>
  </si>
  <si>
    <t>34353494</t>
  </si>
  <si>
    <t>3283</t>
  </si>
  <si>
    <t>정재욱</t>
  </si>
  <si>
    <t>34605782</t>
  </si>
  <si>
    <t>3288</t>
  </si>
  <si>
    <t>오용찬</t>
  </si>
  <si>
    <t>32615875</t>
  </si>
  <si>
    <t>3289</t>
  </si>
  <si>
    <t>현창민</t>
  </si>
  <si>
    <t>Polyoma virus nephropathy, class 2.</t>
    <phoneticPr fontId="2" type="noConversion"/>
  </si>
  <si>
    <t>32810332</t>
  </si>
  <si>
    <t>3290</t>
  </si>
  <si>
    <t>엄수민</t>
  </si>
  <si>
    <t>34701293</t>
  </si>
  <si>
    <t>34702133</t>
  </si>
  <si>
    <t>3295</t>
  </si>
  <si>
    <t>최창식</t>
  </si>
  <si>
    <t>34697452</t>
  </si>
  <si>
    <t>백성기</t>
  </si>
  <si>
    <t>32856476</t>
  </si>
  <si>
    <t>3298</t>
  </si>
  <si>
    <t>장종남</t>
  </si>
  <si>
    <t>15797809</t>
  </si>
  <si>
    <t>3300</t>
  </si>
  <si>
    <t>도기승</t>
  </si>
  <si>
    <t>24721962</t>
  </si>
  <si>
    <t>34271915</t>
  </si>
  <si>
    <t xml:space="preserve">Polyoma virus associated nephropathy, class 1. </t>
    <phoneticPr fontId="2" type="noConversion"/>
  </si>
  <si>
    <t>34695151</t>
  </si>
  <si>
    <t>3307</t>
  </si>
  <si>
    <t>석용성</t>
  </si>
  <si>
    <t>34700714</t>
  </si>
  <si>
    <t>3310</t>
  </si>
  <si>
    <t>공금록</t>
  </si>
  <si>
    <t>34723432</t>
  </si>
  <si>
    <t xml:space="preserve"> Cw9(+)(normalized MFI 1375) Cw14(+)(normalized MFI 1154)</t>
    <phoneticPr fontId="2" type="noConversion"/>
  </si>
  <si>
    <t>34805034</t>
  </si>
  <si>
    <t>3327</t>
  </si>
  <si>
    <t>김준수</t>
  </si>
  <si>
    <t>30042244</t>
  </si>
  <si>
    <t>3329</t>
  </si>
  <si>
    <t>최효진</t>
  </si>
  <si>
    <t>31889605</t>
  </si>
  <si>
    <t>34883752</t>
  </si>
  <si>
    <t>3334</t>
  </si>
  <si>
    <t>박정훈</t>
  </si>
  <si>
    <t>34876576</t>
  </si>
  <si>
    <t>3335</t>
  </si>
  <si>
    <t>이상준</t>
  </si>
  <si>
    <t>32906792</t>
  </si>
  <si>
    <t>3336</t>
  </si>
  <si>
    <t>우완회</t>
  </si>
  <si>
    <t>34943242</t>
  </si>
  <si>
    <t>3338</t>
  </si>
  <si>
    <t>이기훈</t>
  </si>
  <si>
    <t>Polyoma virus nephropathy, class I.</t>
  </si>
  <si>
    <t>18515388</t>
  </si>
  <si>
    <t>3339</t>
  </si>
  <si>
    <t>김광남</t>
  </si>
  <si>
    <t>1) Acute antibody mediated rejection.
        2) Acute T cell mediated rejection IA.</t>
    <phoneticPr fontId="2" type="noConversion"/>
  </si>
  <si>
    <t>DS-HLA DR4(+)(normalized MFI 2129)</t>
  </si>
  <si>
    <t>34041031</t>
  </si>
  <si>
    <t>3343</t>
  </si>
  <si>
    <t>장선용</t>
  </si>
  <si>
    <t>34871453</t>
  </si>
  <si>
    <t>DRB1*13:01(1415)</t>
  </si>
  <si>
    <t>34874571</t>
  </si>
  <si>
    <t>34861181</t>
  </si>
  <si>
    <t>34961481</t>
  </si>
  <si>
    <t>3355</t>
  </si>
  <si>
    <t>서재천</t>
  </si>
  <si>
    <t>26926243</t>
  </si>
  <si>
    <t>3360</t>
  </si>
  <si>
    <t>진수열</t>
  </si>
  <si>
    <t>2020-11-16
2022-08-02</t>
    <phoneticPr fontId="2" type="noConversion"/>
  </si>
  <si>
    <t>Polyoma virus nephropathy, class 2.
 Chronic active T-cell mediated rejection, grade IB.
Acute antibody mediated rejection.</t>
    <phoneticPr fontId="2" type="noConversion"/>
  </si>
  <si>
    <t>DS-HLA A1(+)(normalized MFI 3472) A2(+)(normalized MFI 1685) 
DS-HLA DR9(-; MFI 846) DR10(+)(normalized MFI 1142) DQ9(+)(normalized MFI 23198)</t>
    <phoneticPr fontId="2" type="noConversion"/>
  </si>
  <si>
    <t>14093450</t>
  </si>
  <si>
    <t>3361</t>
  </si>
  <si>
    <t>박영란</t>
  </si>
  <si>
    <t>34267861</t>
  </si>
  <si>
    <t>3362</t>
  </si>
  <si>
    <t>오미경</t>
  </si>
  <si>
    <t xml:space="preserve"> Active antibody mediated rejection.</t>
  </si>
  <si>
    <t>34978781</t>
  </si>
  <si>
    <t>3363</t>
  </si>
  <si>
    <t>강원찬</t>
  </si>
  <si>
    <t>34997114</t>
  </si>
  <si>
    <t>3366</t>
  </si>
  <si>
    <t>강성애</t>
  </si>
  <si>
    <t>34828793</t>
  </si>
  <si>
    <t>3374</t>
  </si>
  <si>
    <t>권용일</t>
  </si>
  <si>
    <t>DR53(+)(normalized MFI 2662)</t>
  </si>
  <si>
    <t>35131162</t>
  </si>
  <si>
    <t>35064825</t>
  </si>
  <si>
    <t>30914721</t>
  </si>
  <si>
    <t>3384</t>
  </si>
  <si>
    <t>이경수</t>
  </si>
  <si>
    <t>25097591</t>
  </si>
  <si>
    <t>3385</t>
  </si>
  <si>
    <t>김상현</t>
  </si>
  <si>
    <t>35042363</t>
  </si>
  <si>
    <t>34767944</t>
  </si>
  <si>
    <t>3390</t>
  </si>
  <si>
    <t>이혜령</t>
  </si>
  <si>
    <t xml:space="preserve">Cw1(+)(normalized MFI 1581) </t>
  </si>
  <si>
    <t>35205244</t>
  </si>
  <si>
    <t>0-1-0-?</t>
    <phoneticPr fontId="2" type="noConversion"/>
  </si>
  <si>
    <t>35063244</t>
  </si>
  <si>
    <t>3415</t>
  </si>
  <si>
    <t>나천흥</t>
  </si>
  <si>
    <t>35374381</t>
  </si>
  <si>
    <t>3417</t>
  </si>
  <si>
    <t>박성진</t>
  </si>
  <si>
    <t>35236812</t>
  </si>
  <si>
    <t>3423</t>
  </si>
  <si>
    <t>조항묘</t>
  </si>
  <si>
    <t>34961425</t>
  </si>
  <si>
    <t>3422</t>
  </si>
  <si>
    <t>박승현</t>
  </si>
  <si>
    <t>35364376</t>
  </si>
  <si>
    <t>3425</t>
  </si>
  <si>
    <t>고홍개</t>
  </si>
  <si>
    <t>35258794</t>
  </si>
  <si>
    <t>3429</t>
  </si>
  <si>
    <t>신상운</t>
  </si>
  <si>
    <t>35011171</t>
  </si>
  <si>
    <t>3430</t>
  </si>
  <si>
    <t>신종순</t>
  </si>
  <si>
    <t>pneumonia death</t>
    <phoneticPr fontId="2" type="noConversion"/>
  </si>
  <si>
    <t>35329352</t>
  </si>
  <si>
    <t>3436</t>
  </si>
  <si>
    <t>양승걸</t>
  </si>
  <si>
    <t>35186194</t>
  </si>
  <si>
    <t>3443</t>
  </si>
  <si>
    <t>주현정</t>
  </si>
  <si>
    <t>35438904</t>
  </si>
  <si>
    <t>3444</t>
  </si>
  <si>
    <t>김태순</t>
  </si>
  <si>
    <t>35414001</t>
  </si>
  <si>
    <t>3463</t>
  </si>
  <si>
    <t>황정운</t>
  </si>
  <si>
    <t xml:space="preserve"> 1. Acute antibody mediated rejection.
        2. Chronic active T-cell mediated rejection, grade 1A.
     </t>
    <phoneticPr fontId="2" type="noConversion"/>
  </si>
  <si>
    <t>DQ4(+)(normalized MFI 15771) DQ7(+)(normalized MFI 19944)</t>
  </si>
  <si>
    <t>35534144</t>
  </si>
  <si>
    <t>3467</t>
  </si>
  <si>
    <t>홍석주</t>
  </si>
  <si>
    <t>35188603</t>
  </si>
  <si>
    <t>3476</t>
  </si>
  <si>
    <t>박정준</t>
  </si>
  <si>
    <t>34273615</t>
  </si>
  <si>
    <t>3482</t>
  </si>
  <si>
    <t>신도화</t>
  </si>
  <si>
    <t>35376386</t>
  </si>
  <si>
    <t>35332944</t>
  </si>
  <si>
    <t>3486</t>
  </si>
  <si>
    <t>김언곤</t>
  </si>
  <si>
    <t>35740670</t>
  </si>
  <si>
    <t>35640224</t>
  </si>
  <si>
    <t>3495</t>
  </si>
  <si>
    <t>김광배</t>
  </si>
  <si>
    <t>35715954</t>
  </si>
  <si>
    <t>3497</t>
  </si>
  <si>
    <t>변경철</t>
  </si>
  <si>
    <t>35795424</t>
  </si>
  <si>
    <t>3498</t>
  </si>
  <si>
    <t>정진구</t>
  </si>
  <si>
    <t>Acute T-cell mediated rejection, grade IA.</t>
    <phoneticPr fontId="2" type="noConversion"/>
  </si>
  <si>
    <t xml:space="preserve"> B*44:03(+)(Normalized MFI 2285)</t>
  </si>
  <si>
    <t>35804393</t>
  </si>
  <si>
    <t>3503</t>
  </si>
  <si>
    <t>윤영진</t>
  </si>
  <si>
    <t>graft infarction</t>
    <phoneticPr fontId="2" type="noConversion"/>
  </si>
  <si>
    <t>Others graft infarction</t>
    <phoneticPr fontId="2" type="noConversion"/>
  </si>
  <si>
    <t>35670852</t>
  </si>
  <si>
    <t>3510</t>
  </si>
  <si>
    <t>박경자</t>
  </si>
  <si>
    <t>35852630</t>
  </si>
  <si>
    <t>3515</t>
  </si>
  <si>
    <t>이장희</t>
  </si>
  <si>
    <t>35837545</t>
  </si>
  <si>
    <t>3516</t>
  </si>
  <si>
    <t>장수혁</t>
  </si>
  <si>
    <t>25584714</t>
  </si>
  <si>
    <t>Polyoma virus associated nephropathy, class 2.</t>
    <phoneticPr fontId="2" type="noConversion"/>
  </si>
  <si>
    <t>35865254</t>
  </si>
  <si>
    <t>Acute antibody mediated            rejection, grade II.</t>
    <phoneticPr fontId="2" type="noConversion"/>
  </si>
  <si>
    <t>B55(+; normalized MFI 1252)</t>
  </si>
  <si>
    <t>35865915</t>
  </si>
  <si>
    <t>3528</t>
  </si>
  <si>
    <t>이승현</t>
  </si>
  <si>
    <t>Acute T-cell mediated rejection, grade IA.</t>
  </si>
  <si>
    <t>35983311</t>
  </si>
  <si>
    <t>3530</t>
  </si>
  <si>
    <t>김영기</t>
  </si>
  <si>
    <t>35805784</t>
  </si>
  <si>
    <t>17840570</t>
  </si>
  <si>
    <t>Polyoma virus associated nephropathy, class 3.
Chronic active T-cell mediated rejection, grade 1A.</t>
    <phoneticPr fontId="2" type="noConversion"/>
  </si>
  <si>
    <t>36032951</t>
  </si>
  <si>
    <t>3539</t>
  </si>
  <si>
    <t>김향주</t>
  </si>
  <si>
    <t>35990044</t>
  </si>
  <si>
    <t>3543</t>
  </si>
  <si>
    <t>신정우</t>
  </si>
  <si>
    <t>28707314</t>
  </si>
  <si>
    <t>3546</t>
  </si>
  <si>
    <t>정진용</t>
  </si>
  <si>
    <t>31355361</t>
  </si>
  <si>
    <t>3549</t>
  </si>
  <si>
    <t>허봉</t>
  </si>
  <si>
    <t>35944513</t>
  </si>
  <si>
    <t>3550</t>
  </si>
  <si>
    <t>윤봉상</t>
  </si>
  <si>
    <t>36090982</t>
  </si>
  <si>
    <t>유복영</t>
  </si>
  <si>
    <t>36151992</t>
  </si>
  <si>
    <t>Acute antibody-mediated rejection.</t>
    <phoneticPr fontId="2" type="noConversion"/>
  </si>
  <si>
    <t xml:space="preserve"> B51(+)(normalized MFI 10197)</t>
  </si>
  <si>
    <t>Chronic rejection</t>
    <phoneticPr fontId="2" type="noConversion"/>
  </si>
  <si>
    <t>감염</t>
    <phoneticPr fontId="2" type="noConversion"/>
  </si>
  <si>
    <t>36138816</t>
  </si>
  <si>
    <t>3562</t>
  </si>
  <si>
    <t>오형식</t>
  </si>
  <si>
    <t>Polyoma virus nephropathy, class 3.</t>
    <phoneticPr fontId="2" type="noConversion"/>
  </si>
  <si>
    <t>36143511</t>
  </si>
  <si>
    <t>3564</t>
  </si>
  <si>
    <t>신광철</t>
  </si>
  <si>
    <t>36340931</t>
  </si>
  <si>
    <t>36390693</t>
  </si>
  <si>
    <t>3571</t>
  </si>
  <si>
    <t>오은정</t>
  </si>
  <si>
    <t>35782071</t>
  </si>
  <si>
    <t>3573</t>
  </si>
  <si>
    <t>김홍섭</t>
  </si>
  <si>
    <t>14619301</t>
  </si>
  <si>
    <t>36409964</t>
  </si>
  <si>
    <t>3583</t>
  </si>
  <si>
    <t>성용현</t>
  </si>
  <si>
    <t>36530506</t>
  </si>
  <si>
    <t>DRB1*15:01(+)(normalized MFI 1083; DS-eplet(+)142M)  DRB4*01:03(+)(normalized MFI 1051; DS-eplet(+) 48Q) DRB4*01:01(+)(normalized MFI 1547; DS-eplet(+) 48Q)</t>
  </si>
  <si>
    <t>36568020</t>
  </si>
  <si>
    <t>3598</t>
  </si>
  <si>
    <t>서기석</t>
  </si>
  <si>
    <t>36588284</t>
  </si>
  <si>
    <t>3606</t>
  </si>
  <si>
    <t>김윤아</t>
  </si>
  <si>
    <t>36583090</t>
  </si>
  <si>
    <t>DQA1*03:01(+)(normalized MFI 28390) DQB1*03:02(+)(normalized MFI 30657)</t>
  </si>
  <si>
    <t>36525014</t>
  </si>
  <si>
    <t>3609</t>
  </si>
  <si>
    <t>이미화</t>
  </si>
  <si>
    <t>36714563</t>
  </si>
  <si>
    <t>15664491</t>
  </si>
  <si>
    <t>3612</t>
  </si>
  <si>
    <t>김유산</t>
  </si>
  <si>
    <t>acute T-cell mediate rejection.</t>
    <phoneticPr fontId="2" type="noConversion"/>
  </si>
  <si>
    <t>35935873</t>
  </si>
  <si>
    <t>3613</t>
  </si>
  <si>
    <t>이서환</t>
  </si>
  <si>
    <t>36677310</t>
  </si>
  <si>
    <t>3616</t>
  </si>
  <si>
    <t>전종삼</t>
  </si>
  <si>
    <t>DRB5*01:01(+; normalized MFI 2828</t>
  </si>
  <si>
    <t>35654071</t>
  </si>
  <si>
    <t>3617</t>
  </si>
  <si>
    <t>김대석</t>
  </si>
  <si>
    <t>36299304</t>
  </si>
  <si>
    <t>3624</t>
  </si>
  <si>
    <t>김승규</t>
  </si>
  <si>
    <t>36720963</t>
  </si>
  <si>
    <t>3627</t>
  </si>
  <si>
    <t>황석순</t>
  </si>
  <si>
    <t>Polyoma virus associated nephropathy, class 2.</t>
  </si>
  <si>
    <t>19403528</t>
  </si>
  <si>
    <t>3630</t>
  </si>
  <si>
    <t>진한영</t>
  </si>
  <si>
    <t>36719352</t>
  </si>
  <si>
    <t>3632</t>
  </si>
  <si>
    <t>윤보람</t>
  </si>
  <si>
    <t>36703985</t>
  </si>
  <si>
    <t>3634</t>
  </si>
  <si>
    <t>문지훈</t>
  </si>
  <si>
    <t>36052631</t>
  </si>
  <si>
    <t>C*12:02(NA; C*12:03(1015))</t>
  </si>
  <si>
    <t>36884782</t>
  </si>
  <si>
    <t>3637</t>
  </si>
  <si>
    <t>37004971</t>
  </si>
  <si>
    <t>3640</t>
  </si>
  <si>
    <t>한영균</t>
  </si>
  <si>
    <t>35851366</t>
  </si>
  <si>
    <t>Primarry nonfunction</t>
    <phoneticPr fontId="2" type="noConversion"/>
  </si>
  <si>
    <t>36818132</t>
  </si>
  <si>
    <t>3641</t>
  </si>
  <si>
    <t>박성호</t>
  </si>
  <si>
    <t>29550433</t>
  </si>
  <si>
    <t>12679006</t>
  </si>
  <si>
    <t>3655</t>
  </si>
  <si>
    <t>김상무</t>
  </si>
  <si>
    <t xml:space="preserve">B*07:05(+; B7+1609; r/o de novo) B*54:01(+)(normalized MFI 1094; r/o de novo)
DQA1*06:01/DQB1*03:01(+)(normalized MFI 2018) </t>
    <phoneticPr fontId="2" type="noConversion"/>
  </si>
  <si>
    <t>36614473</t>
  </si>
  <si>
    <t>3656</t>
  </si>
  <si>
    <t>윤광수</t>
  </si>
  <si>
    <t>36804203</t>
  </si>
  <si>
    <t>3657</t>
  </si>
  <si>
    <t>금규선</t>
  </si>
  <si>
    <t>36952363</t>
  </si>
  <si>
    <t>3660</t>
  </si>
  <si>
    <t>신민국</t>
  </si>
  <si>
    <t>36628076</t>
  </si>
  <si>
    <t>3662</t>
  </si>
  <si>
    <t>김진규</t>
  </si>
  <si>
    <t>37153064</t>
  </si>
  <si>
    <t>3665</t>
  </si>
  <si>
    <t>정광현</t>
  </si>
  <si>
    <t>37151115</t>
  </si>
  <si>
    <t>3668</t>
  </si>
  <si>
    <t>박관숙</t>
  </si>
  <si>
    <t>37227714</t>
  </si>
  <si>
    <t>3669</t>
  </si>
  <si>
    <t>권진우</t>
  </si>
  <si>
    <t>37214114</t>
  </si>
  <si>
    <t>37318222</t>
  </si>
  <si>
    <t>3676</t>
  </si>
  <si>
    <t>유양수</t>
  </si>
  <si>
    <t>37128941</t>
  </si>
  <si>
    <t>3680</t>
  </si>
  <si>
    <t>안용기</t>
  </si>
  <si>
    <t>37216834</t>
  </si>
  <si>
    <t>3682</t>
  </si>
  <si>
    <t>이재용</t>
  </si>
  <si>
    <t>37007864</t>
  </si>
  <si>
    <t>DS-HLA A*11:01(+)(Normalized MFI 3525
B*40:01(+)(Normalized MFI 3963</t>
    <phoneticPr fontId="2" type="noConversion"/>
  </si>
  <si>
    <t>34667333</t>
  </si>
  <si>
    <t>DQA1*06:01(+)(normalized MFI 2140
DQB1*03:01(+)(normalized MFI 2140</t>
    <phoneticPr fontId="2" type="noConversion"/>
  </si>
  <si>
    <t>37189613</t>
  </si>
  <si>
    <t>3700</t>
  </si>
  <si>
    <t>김원규</t>
  </si>
  <si>
    <t>37420026</t>
  </si>
  <si>
    <t>3702</t>
  </si>
  <si>
    <t>김병철</t>
  </si>
  <si>
    <t>29499201</t>
  </si>
  <si>
    <t>3705</t>
  </si>
  <si>
    <t>한두인</t>
  </si>
  <si>
    <t>37361794</t>
  </si>
  <si>
    <t>3708</t>
  </si>
  <si>
    <t>전상철</t>
  </si>
  <si>
    <t>37557460</t>
  </si>
  <si>
    <t>3713</t>
  </si>
  <si>
    <t>유희종</t>
  </si>
  <si>
    <t>37604571</t>
  </si>
  <si>
    <t>3714</t>
  </si>
  <si>
    <t>서동영</t>
  </si>
  <si>
    <t>37560964</t>
  </si>
  <si>
    <t>37575422</t>
  </si>
  <si>
    <t>3718</t>
  </si>
  <si>
    <t>이강호</t>
  </si>
  <si>
    <t>37137822</t>
  </si>
  <si>
    <t>3721</t>
  </si>
  <si>
    <t>백인호</t>
  </si>
  <si>
    <t>37658875</t>
  </si>
  <si>
    <t>3722</t>
  </si>
  <si>
    <t>이원석</t>
  </si>
  <si>
    <t>22049364</t>
  </si>
  <si>
    <t>3724</t>
  </si>
  <si>
    <t>강창업</t>
  </si>
  <si>
    <t>37604972</t>
  </si>
  <si>
    <t>37748954</t>
  </si>
  <si>
    <t>3726</t>
  </si>
  <si>
    <t>정장균</t>
  </si>
  <si>
    <t>27730052</t>
  </si>
  <si>
    <t>3729</t>
  </si>
  <si>
    <t>정은영</t>
  </si>
  <si>
    <t>17704756</t>
  </si>
  <si>
    <t>37805904</t>
  </si>
  <si>
    <t>3733</t>
  </si>
  <si>
    <t>김정애</t>
  </si>
  <si>
    <t>37414474</t>
  </si>
  <si>
    <t>3735</t>
  </si>
  <si>
    <t>안효태</t>
  </si>
  <si>
    <t>37777802</t>
  </si>
  <si>
    <t>2</t>
  </si>
  <si>
    <t>12</t>
  </si>
  <si>
    <t>1</t>
  </si>
  <si>
    <t>36</t>
  </si>
  <si>
    <t>KT번호</t>
  </si>
  <si>
    <t>H o W 1 W to H 2</t>
    <phoneticPr fontId="2" type="noConversion"/>
  </si>
  <si>
    <t>DM1 HTN2 CGN3 PCKD4 Other5</t>
    <phoneticPr fontId="2" type="noConversion"/>
  </si>
  <si>
    <t>임신/산력</t>
    <phoneticPr fontId="2" type="noConversion"/>
  </si>
  <si>
    <t>Gravidity</t>
    <phoneticPr fontId="2" type="noConversion"/>
  </si>
  <si>
    <t>이식신 생존 기간</t>
    <phoneticPr fontId="2" type="noConversion"/>
  </si>
  <si>
    <t>이식부터 지금까지</t>
    <phoneticPr fontId="2" type="noConversion"/>
  </si>
  <si>
    <t>관찰기간 (120)</t>
    <phoneticPr fontId="2" type="noConversion"/>
  </si>
  <si>
    <t>10년 실패여부 생존 1 실패 0</t>
    <phoneticPr fontId="2" type="noConversion"/>
  </si>
  <si>
    <t>Rejection/Edeath date</t>
    <phoneticPr fontId="2" type="noConversion"/>
  </si>
  <si>
    <t>거부반응기간</t>
    <phoneticPr fontId="2" type="noConversion"/>
  </si>
  <si>
    <t>Rejection/Edeath</t>
    <phoneticPr fontId="2" type="noConversion"/>
  </si>
  <si>
    <t>1년생존기간 12</t>
    <phoneticPr fontId="2" type="noConversion"/>
  </si>
  <si>
    <t>1년사망발생0</t>
    <phoneticPr fontId="2" type="noConversion"/>
  </si>
  <si>
    <t>1년거부사망생존기간</t>
    <phoneticPr fontId="2" type="noConversion"/>
  </si>
  <si>
    <t>1년이내ABMR Y0N1</t>
    <phoneticPr fontId="2" type="noConversion"/>
  </si>
  <si>
    <t>3년이내 ABMR Y0N1</t>
    <phoneticPr fontId="2" type="noConversion"/>
  </si>
  <si>
    <t>10년이내 ABMR Y0N1</t>
    <phoneticPr fontId="2" type="noConversion"/>
  </si>
  <si>
    <t>1년이내 rejection Y1 N2</t>
    <phoneticPr fontId="2" type="noConversion"/>
  </si>
  <si>
    <t>10년 rejection, death 까지 관찰기간</t>
    <phoneticPr fontId="2" type="noConversion"/>
  </si>
  <si>
    <t>거부사망사건발생 0 발생</t>
    <phoneticPr fontId="2" type="noConversion"/>
  </si>
  <si>
    <t>3년거부사망생존기간</t>
    <phoneticPr fontId="2" type="noConversion"/>
  </si>
  <si>
    <t>3년이내 rejection Y1 N2</t>
    <phoneticPr fontId="2" type="noConversion"/>
  </si>
  <si>
    <t>3년생존기간</t>
    <phoneticPr fontId="2" type="noConversion"/>
  </si>
  <si>
    <t>3년생존</t>
    <phoneticPr fontId="2" type="noConversion"/>
  </si>
  <si>
    <t>10년이내 rejection Y1 N2</t>
    <phoneticPr fontId="2" type="noConversion"/>
  </si>
  <si>
    <t>Post OP Recovery non0early1slow2delay3</t>
    <phoneticPr fontId="2" type="noConversion"/>
  </si>
  <si>
    <t>Post OP creatinine</t>
    <phoneticPr fontId="2" type="noConversion"/>
  </si>
  <si>
    <t>post op eGFR</t>
    <phoneticPr fontId="2" type="noConversion"/>
  </si>
  <si>
    <t>1 year 신기능</t>
    <phoneticPr fontId="2" type="noConversion"/>
  </si>
  <si>
    <t>1 year GFR</t>
    <phoneticPr fontId="2" type="noConversion"/>
  </si>
  <si>
    <t>3yr 신기능</t>
    <phoneticPr fontId="2" type="noConversion"/>
  </si>
  <si>
    <t>3year GFR</t>
    <phoneticPr fontId="2" type="noConversion"/>
  </si>
  <si>
    <t>10year 신기능</t>
    <phoneticPr fontId="2" type="noConversion"/>
  </si>
  <si>
    <t>10year GFR</t>
    <phoneticPr fontId="2" type="noConversion"/>
  </si>
  <si>
    <t>1 year survival</t>
    <phoneticPr fontId="2" type="noConversion"/>
  </si>
  <si>
    <t>2 year survival</t>
    <phoneticPr fontId="2" type="noConversion"/>
  </si>
  <si>
    <t>3 yeaer survival</t>
    <phoneticPr fontId="2" type="noConversion"/>
  </si>
  <si>
    <t>10 year sruvival</t>
    <phoneticPr fontId="2" type="noConversion"/>
  </si>
  <si>
    <t>BSA</t>
    <phoneticPr fontId="2" type="noConversion"/>
  </si>
  <si>
    <t>공여자 BSA</t>
    <phoneticPr fontId="2" type="noConversion"/>
  </si>
  <si>
    <t>BSA비율 R/D</t>
    <phoneticPr fontId="2" type="noConversion"/>
  </si>
  <si>
    <t>CDC-B 1 양성 2 음성</t>
    <phoneticPr fontId="2" type="noConversion"/>
  </si>
  <si>
    <t>CDC-T 1양성 2음성</t>
    <phoneticPr fontId="2" type="noConversion"/>
  </si>
  <si>
    <t xml:space="preserve">FCXM-B 1차 </t>
    <phoneticPr fontId="2" type="noConversion"/>
  </si>
  <si>
    <t>B FCXM 1양성 2음성</t>
    <phoneticPr fontId="2" type="noConversion"/>
  </si>
  <si>
    <t>T FCXM 1양성 2음성</t>
    <phoneticPr fontId="2" type="noConversion"/>
  </si>
  <si>
    <t>DSA1 n0 w1 m2 s3</t>
    <phoneticPr fontId="2" type="noConversion"/>
  </si>
  <si>
    <t>DSA2 n0 l1 m2 h3</t>
    <phoneticPr fontId="2" type="noConversion"/>
  </si>
  <si>
    <t>ABOi y1 n2</t>
    <phoneticPr fontId="2" type="noConversion"/>
  </si>
  <si>
    <t>RTX y1 n2</t>
    <phoneticPr fontId="2" type="noConversion"/>
  </si>
  <si>
    <t>Borte Y1N2</t>
    <phoneticPr fontId="2" type="noConversion"/>
  </si>
  <si>
    <t>PP y1N2</t>
    <phoneticPr fontId="2" type="noConversion"/>
  </si>
  <si>
    <t>ATG1basiliximab2</t>
    <phoneticPr fontId="2" type="noConversion"/>
  </si>
  <si>
    <t>HBe Ag</t>
  </si>
  <si>
    <t>EBV IgG</t>
  </si>
  <si>
    <t>eGFR성별</t>
    <phoneticPr fontId="2" type="noConversion"/>
  </si>
  <si>
    <t>상수1</t>
    <phoneticPr fontId="2" type="noConversion"/>
  </si>
  <si>
    <t>상수3</t>
    <phoneticPr fontId="2" type="noConversion"/>
  </si>
  <si>
    <t>상수10</t>
    <phoneticPr fontId="2" type="noConversion"/>
  </si>
  <si>
    <t>투석형태</t>
    <phoneticPr fontId="2" type="noConversion"/>
  </si>
  <si>
    <t>투석형태 1HD 2PD 3preemptivs</t>
    <phoneticPr fontId="2" type="noConversion"/>
  </si>
  <si>
    <t>Y</t>
    <phoneticPr fontId="2" type="noConversion"/>
  </si>
  <si>
    <t>N</t>
    <phoneticPr fontId="2" type="noConversion"/>
  </si>
  <si>
    <t>TB medication</t>
    <phoneticPr fontId="2" type="noConversion"/>
  </si>
  <si>
    <t>Slow graft function</t>
    <phoneticPr fontId="2" type="noConversion"/>
  </si>
  <si>
    <t>bleeding</t>
    <phoneticPr fontId="2" type="noConversion"/>
  </si>
  <si>
    <t>2016 재이식</t>
    <phoneticPr fontId="2" type="noConversion"/>
  </si>
  <si>
    <t>2-0-0-2</t>
    <phoneticPr fontId="2" type="noConversion"/>
  </si>
  <si>
    <t>1-0-0-1</t>
    <phoneticPr fontId="2" type="noConversion"/>
  </si>
  <si>
    <t>No</t>
    <phoneticPr fontId="2" type="noConversion"/>
  </si>
  <si>
    <t>Acute ABMR</t>
    <phoneticPr fontId="2" type="noConversion"/>
  </si>
  <si>
    <t>Chroinc A BMR
Chronic rejection</t>
    <phoneticPr fontId="2" type="noConversion"/>
  </si>
  <si>
    <t>Early graft function</t>
    <phoneticPr fontId="2" type="noConversion"/>
  </si>
  <si>
    <t>진영남</t>
    <phoneticPr fontId="2" type="noConversion"/>
  </si>
  <si>
    <t>Acute T cell mediated rejection</t>
    <phoneticPr fontId="2" type="noConversion"/>
  </si>
  <si>
    <t>IgA nephropathy.</t>
    <phoneticPr fontId="2" type="noConversion"/>
  </si>
  <si>
    <t>1960</t>
    <phoneticPr fontId="2" type="noConversion"/>
  </si>
  <si>
    <t>Patient death - malignancy</t>
    <phoneticPr fontId="2" type="noConversion"/>
  </si>
  <si>
    <t xml:space="preserve"> 1) Acute antibody-mediated rejection, type II. 
       2) Acute T-cell mediated rejection, type IB.</t>
    <phoneticPr fontId="2" type="noConversion"/>
  </si>
  <si>
    <t>Y</t>
    <phoneticPr fontId="2" type="noConversion"/>
  </si>
  <si>
    <t>death malignancy</t>
    <phoneticPr fontId="2" type="noConversion"/>
  </si>
  <si>
    <t>N</t>
    <phoneticPr fontId="2" type="noConversion"/>
  </si>
  <si>
    <t>0-1-0-1</t>
    <phoneticPr fontId="2" type="noConversion"/>
  </si>
  <si>
    <t>Acute T-cell mediated rejection
Chronic rejection</t>
    <phoneticPr fontId="2" type="noConversion"/>
  </si>
  <si>
    <t xml:space="preserve"> Chronic active antibody-mediated rejection.
Chronic rejection</t>
    <phoneticPr fontId="2" type="noConversion"/>
  </si>
  <si>
    <t xml:space="preserve">
BK virus nephropathy, stage A.
</t>
    <phoneticPr fontId="2" type="noConversion"/>
  </si>
  <si>
    <t>2-0-1-2</t>
    <phoneticPr fontId="2" type="noConversion"/>
  </si>
  <si>
    <t>Renal TB</t>
    <phoneticPr fontId="2" type="noConversion"/>
  </si>
  <si>
    <t>Acute antibody mediated           rejection
Chronic ABMR</t>
    <phoneticPr fontId="2" type="noConversion"/>
  </si>
  <si>
    <t>Acute T-cell mediated rejection</t>
    <phoneticPr fontId="2" type="noConversion"/>
  </si>
  <si>
    <t>R/O Rejection death</t>
    <phoneticPr fontId="2" type="noConversion"/>
  </si>
  <si>
    <t>Acute T-cell mediated rejection,</t>
    <phoneticPr fontId="2" type="noConversion"/>
  </si>
  <si>
    <t>Polyoma virus associated nephropathy,</t>
    <phoneticPr fontId="2" type="noConversion"/>
  </si>
  <si>
    <t>IgA nephropathy</t>
    <phoneticPr fontId="2" type="noConversion"/>
  </si>
  <si>
    <t>Death, malignancy</t>
    <phoneticPr fontId="2" type="noConversion"/>
  </si>
  <si>
    <t>DN</t>
    <phoneticPr fontId="2" type="noConversion"/>
  </si>
  <si>
    <t>Death, infection</t>
    <phoneticPr fontId="2" type="noConversion"/>
  </si>
  <si>
    <t>진행</t>
    <phoneticPr fontId="2" type="noConversion"/>
  </si>
  <si>
    <t>Acute T-cell mediated rejection
death malignancy</t>
    <phoneticPr fontId="2" type="noConversion"/>
  </si>
  <si>
    <t>2-0-1-1</t>
    <phoneticPr fontId="2" type="noConversion"/>
  </si>
  <si>
    <t>2428</t>
    <phoneticPr fontId="2" type="noConversion"/>
  </si>
  <si>
    <t>graft infarction</t>
    <phoneticPr fontId="2" type="noConversion"/>
  </si>
  <si>
    <t>Chronic active antibody-mediated rejection</t>
    <phoneticPr fontId="2" type="noConversion"/>
  </si>
  <si>
    <t>정영근</t>
    <phoneticPr fontId="2" type="noConversion"/>
  </si>
  <si>
    <t>death infection</t>
    <phoneticPr fontId="2" type="noConversion"/>
  </si>
  <si>
    <t>0-0-1-0</t>
    <phoneticPr fontId="2" type="noConversion"/>
  </si>
  <si>
    <t>사망</t>
    <phoneticPr fontId="2" type="noConversion"/>
  </si>
  <si>
    <t>death, infection</t>
    <phoneticPr fontId="2" type="noConversion"/>
  </si>
  <si>
    <t>oxalate nephropathy</t>
    <phoneticPr fontId="2" type="noConversion"/>
  </si>
  <si>
    <t>Chronic active antibody mediated rejection</t>
    <phoneticPr fontId="2" type="noConversion"/>
  </si>
  <si>
    <t>Chronic active antibody-mediated rejection.
 Acute T-cell mediated rejection, type IB.</t>
    <phoneticPr fontId="2" type="noConversion"/>
  </si>
  <si>
    <t>F/U loss</t>
    <phoneticPr fontId="2" type="noConversion"/>
  </si>
  <si>
    <t>Acute T-cell mediated rejection, type IA.</t>
    <phoneticPr fontId="2" type="noConversion"/>
  </si>
  <si>
    <t>2759</t>
    <phoneticPr fontId="2" type="noConversion"/>
  </si>
  <si>
    <t>1-1-0-1</t>
    <phoneticPr fontId="2" type="noConversion"/>
  </si>
  <si>
    <t>Chronic active antibody mediated rejection.</t>
    <phoneticPr fontId="2" type="noConversion"/>
  </si>
  <si>
    <t>강도원</t>
    <phoneticPr fontId="2" type="noConversion"/>
  </si>
  <si>
    <t>0-1-0-0</t>
    <phoneticPr fontId="2" type="noConversion"/>
  </si>
  <si>
    <t>실패</t>
    <phoneticPr fontId="2" type="noConversion"/>
  </si>
  <si>
    <t>infecetion</t>
    <phoneticPr fontId="2" type="noConversion"/>
  </si>
  <si>
    <t>병사</t>
    <phoneticPr fontId="2" type="noConversion"/>
  </si>
  <si>
    <t>1-0-1-1</t>
    <phoneticPr fontId="2" type="noConversion"/>
  </si>
  <si>
    <t>Acute rejection
TCMR</t>
    <phoneticPr fontId="2" type="noConversion"/>
  </si>
  <si>
    <t>Chronic rejection
acut TCMR</t>
    <phoneticPr fontId="2" type="noConversion"/>
  </si>
  <si>
    <t>Chronic active T cell mediated rejection</t>
    <phoneticPr fontId="2" type="noConversion"/>
  </si>
  <si>
    <t>Esophageal cancer</t>
    <phoneticPr fontId="2" type="noConversion"/>
  </si>
  <si>
    <t>0-0-0-0</t>
    <phoneticPr fontId="2" type="noConversion"/>
  </si>
  <si>
    <t>2-0-1-2</t>
    <phoneticPr fontId="2" type="noConversion"/>
  </si>
  <si>
    <t>FU loss</t>
    <phoneticPr fontId="2" type="noConversion"/>
  </si>
  <si>
    <t>IgAN</t>
    <phoneticPr fontId="2" type="noConversion"/>
  </si>
  <si>
    <t>유호형</t>
    <phoneticPr fontId="2" type="noConversion"/>
  </si>
  <si>
    <t>Acute TCMR</t>
    <phoneticPr fontId="2" type="noConversion"/>
  </si>
  <si>
    <t>Polyoma virus associated nephropathy, class 1.</t>
    <phoneticPr fontId="2" type="noConversion"/>
  </si>
  <si>
    <t>Polyomavirus nephropathy</t>
    <phoneticPr fontId="2" type="noConversion"/>
  </si>
  <si>
    <t>death/미상</t>
    <phoneticPr fontId="2" type="noConversion"/>
  </si>
  <si>
    <t>이채란</t>
    <phoneticPr fontId="2" type="noConversion"/>
  </si>
  <si>
    <t>3273</t>
    <phoneticPr fontId="2" type="noConversion"/>
  </si>
  <si>
    <t>2-0-3-2</t>
    <phoneticPr fontId="2" type="noConversion"/>
  </si>
  <si>
    <t>Polyoma virus nephropathy, class 2.</t>
    <phoneticPr fontId="2" type="noConversion"/>
  </si>
  <si>
    <t>3297</t>
    <phoneticPr fontId="2" type="noConversion"/>
  </si>
  <si>
    <t>0-0-2-0</t>
    <phoneticPr fontId="2" type="noConversion"/>
  </si>
  <si>
    <t>1) Acute antibody mediated rejection.
        2) Acute T cell mediated rejection IA.</t>
    <phoneticPr fontId="2" type="noConversion"/>
  </si>
  <si>
    <t>2020-11-16
2022-08-02</t>
    <phoneticPr fontId="2" type="noConversion"/>
  </si>
  <si>
    <t>Polyoma virus nephropathy, class 2.
 Chronic active T-cell mediated rejection, grade IB.
Acute antibody mediated rejection.</t>
    <phoneticPr fontId="2" type="noConversion"/>
  </si>
  <si>
    <t>DS-HLA A1(+)(normalized MFI 3472) A2(+)(normalized MFI 1685) 
DS-HLA DR9(-; MFI 846) DR10(+)(normalized MFI 1142) DQ9(+)(normalized MFI 23198)</t>
    <phoneticPr fontId="2" type="noConversion"/>
  </si>
  <si>
    <t>pneumonia death</t>
    <phoneticPr fontId="2" type="noConversion"/>
  </si>
  <si>
    <t xml:space="preserve"> 1. Acute antibody mediated rejection.
        2. Chronic active T-cell mediated rejection, grade 1A.
     </t>
    <phoneticPr fontId="2" type="noConversion"/>
  </si>
  <si>
    <t>Acute T-cell mediated rejection, grade IA.</t>
    <phoneticPr fontId="2" type="noConversion"/>
  </si>
  <si>
    <t>Others graft infarction</t>
    <phoneticPr fontId="2" type="noConversion"/>
  </si>
  <si>
    <t>HD</t>
    <phoneticPr fontId="2" type="noConversion"/>
  </si>
  <si>
    <t>3552</t>
    <phoneticPr fontId="2" type="noConversion"/>
  </si>
  <si>
    <t>Polyoma virus nephropathy, class 3.</t>
    <phoneticPr fontId="2" type="noConversion"/>
  </si>
  <si>
    <t>acute T-cell mediate rejection.</t>
    <phoneticPr fontId="2" type="noConversion"/>
  </si>
  <si>
    <t>차동진</t>
    <phoneticPr fontId="2" type="noConversion"/>
  </si>
  <si>
    <t xml:space="preserve">B*07:05(+; B7+1609; r/o de novo) B*54:01(+)(normalized MFI 1094; r/o de novo)
DQA1*06:01/DQB1*03:01(+)(normalized MFI 2018) </t>
    <phoneticPr fontId="2" type="noConversion"/>
  </si>
  <si>
    <t>DGA1 422</t>
    <phoneticPr fontId="2" type="noConversion"/>
  </si>
  <si>
    <t>DS-HLA A24(+) normalized MFI 2184</t>
    <phoneticPr fontId="2" type="noConversion"/>
  </si>
  <si>
    <t>A</t>
    <phoneticPr fontId="2" type="noConversion"/>
  </si>
  <si>
    <t xml:space="preserve">DS-HLA DR11(+) normalized MFI 1494  DR13(+) normalized MFI 1393
</t>
    <phoneticPr fontId="2" type="noConversion"/>
  </si>
  <si>
    <t>DR</t>
    <phoneticPr fontId="2" type="noConversion"/>
  </si>
  <si>
    <t>DSA2 n0 w1 w-m2 m3 s4</t>
    <phoneticPr fontId="2" type="noConversion"/>
  </si>
  <si>
    <t>DSA1 n0 w1 w-m2 m3 s4</t>
    <phoneticPr fontId="2" type="noConversion"/>
  </si>
  <si>
    <t>DS-HLA DR9(+) normalized MFI : 3213</t>
    <phoneticPr fontId="2" type="noConversion"/>
  </si>
  <si>
    <t>DR</t>
    <phoneticPr fontId="2" type="noConversion"/>
  </si>
  <si>
    <t>DQ4(+);1206</t>
    <phoneticPr fontId="2" type="noConversion"/>
  </si>
  <si>
    <t>DQ</t>
    <phoneticPr fontId="2" type="noConversion"/>
  </si>
  <si>
    <t>Cw4 1004</t>
    <phoneticPr fontId="2" type="noConversion"/>
  </si>
  <si>
    <t>Cw</t>
    <phoneticPr fontId="2" type="noConversion"/>
  </si>
  <si>
    <t>no</t>
    <phoneticPr fontId="2" type="noConversion"/>
  </si>
  <si>
    <t>DS-HLA B27(+);1808</t>
  </si>
  <si>
    <t>B</t>
    <phoneticPr fontId="2" type="noConversion"/>
  </si>
  <si>
    <t xml:space="preserve">DQ06(+) normalized MFI : 1224 </t>
    <phoneticPr fontId="2" type="noConversion"/>
  </si>
  <si>
    <t>DQ</t>
    <phoneticPr fontId="2" type="noConversion"/>
  </si>
  <si>
    <t>NO</t>
    <phoneticPr fontId="2" type="noConversion"/>
  </si>
  <si>
    <t>No</t>
    <phoneticPr fontId="2" type="noConversion"/>
  </si>
  <si>
    <t>B44(+) MFI 1134</t>
  </si>
  <si>
    <t>B44</t>
    <phoneticPr fontId="2" type="noConversion"/>
  </si>
  <si>
    <t>DQ6(5980)</t>
    <phoneticPr fontId="2" type="noConversion"/>
  </si>
  <si>
    <t>DQ</t>
    <phoneticPr fontId="2" type="noConversion"/>
  </si>
  <si>
    <t>DQ4(+)(normalized MFI 2166) DQ6(+)(normalized MFI 3255)</t>
    <phoneticPr fontId="2" type="noConversion"/>
  </si>
  <si>
    <t>A24(+)(normalized MFI 1573)</t>
    <phoneticPr fontId="2" type="noConversion"/>
  </si>
  <si>
    <t>B*44:03(+)[Normalized MFI 5043</t>
    <phoneticPr fontId="2" type="noConversion"/>
  </si>
  <si>
    <t>B</t>
    <phoneticPr fontId="2" type="noConversion"/>
  </si>
  <si>
    <t xml:space="preserve"> DRB5*01:01(+)(normalized MFI 1736</t>
  </si>
  <si>
    <t>DQB1*03:02(normalized MFI 921)</t>
  </si>
  <si>
    <t>DRB4*01:01(+)(normalized MFI 4816) DRB4*01:03(+)(normalized MFI 5609)</t>
    <phoneticPr fontId="2" type="noConversion"/>
  </si>
  <si>
    <t>moderate</t>
    <phoneticPr fontId="2" type="noConversion"/>
  </si>
  <si>
    <t>DP</t>
    <phoneticPr fontId="2" type="noConversion"/>
  </si>
  <si>
    <t>DPB1*14:01(+)(normalized MFI 1329)</t>
    <phoneticPr fontId="2" type="noConversion"/>
  </si>
  <si>
    <t>DSA1 n0 w1 w-m2 m3 s4</t>
    <phoneticPr fontId="2" type="noConversion"/>
  </si>
  <si>
    <t>DSA2 n0 w1 w-m2 m3 s4</t>
    <phoneticPr fontId="2" type="noConversion"/>
  </si>
  <si>
    <t>DS-HLA A2(+), MFI: 8578</t>
    <phoneticPr fontId="2" type="noConversion"/>
  </si>
  <si>
    <t>DS-HLA DR8(+), MFI: 1248</t>
    <phoneticPr fontId="2" type="noConversion"/>
  </si>
  <si>
    <t>DR</t>
    <phoneticPr fontId="2" type="noConversion"/>
  </si>
  <si>
    <t>A11(+), MFI : 2656
       A33(-)
       B7(+), MFI : 11022
       B61(+), MFI : 4413</t>
    <phoneticPr fontId="2" type="noConversion"/>
  </si>
  <si>
    <t>A B</t>
    <phoneticPr fontId="2" type="noConversion"/>
  </si>
  <si>
    <t>B61(+) MFI 5181</t>
  </si>
  <si>
    <t>B</t>
    <phoneticPr fontId="2" type="noConversion"/>
  </si>
  <si>
    <t>DR9(+) MFI 4557,</t>
    <phoneticPr fontId="2" type="noConversion"/>
  </si>
  <si>
    <t xml:space="preserve">DS-HLA A26(+) MFI:1061, B35(+) MFI 4690 </t>
    <phoneticPr fontId="2" type="noConversion"/>
  </si>
  <si>
    <t>weakModerate</t>
    <phoneticPr fontId="2" type="noConversion"/>
  </si>
  <si>
    <t>A</t>
    <phoneticPr fontId="2" type="noConversion"/>
  </si>
  <si>
    <t>B27(+) normalized MFI 7397, B61(+) normalized MFI 7095</t>
    <phoneticPr fontId="2" type="noConversion"/>
  </si>
  <si>
    <t>B</t>
    <phoneticPr fontId="2" type="noConversion"/>
  </si>
  <si>
    <t>DS-HLA DR1(+) normalized MFI 3399, DR4(+) normalized MFI 9288</t>
  </si>
  <si>
    <t>DR DQ</t>
    <phoneticPr fontId="2" type="noConversion"/>
  </si>
  <si>
    <t>DR11(+) normalized MFI 2297, DR13(+) normalized MFI 2074</t>
  </si>
  <si>
    <t>DR</t>
    <phoneticPr fontId="2" type="noConversion"/>
  </si>
  <si>
    <t>DS-HLA DR7(+) normalized MFI 4196</t>
  </si>
  <si>
    <t>DR8(+) max MFI 1317</t>
  </si>
  <si>
    <t>weakModerate</t>
    <phoneticPr fontId="2" type="noConversion"/>
  </si>
  <si>
    <t>B62(+); normalized MFI 2803</t>
  </si>
  <si>
    <t>B44(+);4472</t>
    <phoneticPr fontId="2" type="noConversion"/>
  </si>
  <si>
    <t>DR13(+) normalized MFI : 5449</t>
    <phoneticPr fontId="2" type="noConversion"/>
  </si>
  <si>
    <t xml:space="preserve"> B35(+) normalized MFI : 1309, B40(B60) (+) normalized MFI : 1220, Cw03(Cw09) (+) normalized MFI : 1052,</t>
    <phoneticPr fontId="2" type="noConversion"/>
  </si>
  <si>
    <t>B Cw</t>
    <phoneticPr fontId="2" type="noConversion"/>
  </si>
  <si>
    <t xml:space="preserve"> DR13(+) normalized MFI : 7787 , DQ06 (+) normalized MFI : 13462</t>
    <phoneticPr fontId="2" type="noConversion"/>
  </si>
  <si>
    <t>DR DQ</t>
    <phoneticPr fontId="2" type="noConversion"/>
  </si>
  <si>
    <t>B58(+) normalized MFI : 4231</t>
    <phoneticPr fontId="2" type="noConversion"/>
  </si>
  <si>
    <t>B71(+): normalized MFI 9779 , B35(+) : normalized MFI 4795</t>
    <phoneticPr fontId="2" type="noConversion"/>
  </si>
  <si>
    <t>B</t>
    <phoneticPr fontId="2" type="noConversion"/>
  </si>
  <si>
    <t>A2(+): normalized MFI 3765,</t>
    <phoneticPr fontId="2" type="noConversion"/>
  </si>
  <si>
    <t>DR4 (+) normalized MFI 4983,   DR9 (+) normalized MFI :7166 DQ8 (+) normalized MFI : 2813, DQ9 (+) normalized MFI : 3356</t>
  </si>
  <si>
    <t>DR DQ</t>
    <phoneticPr fontId="2" type="noConversion"/>
  </si>
  <si>
    <t>Cw08 (+) normalized MFI : 11994</t>
    <phoneticPr fontId="2" type="noConversion"/>
  </si>
  <si>
    <t>DR9 (+) normalized MFI : 1133;</t>
    <phoneticPr fontId="2" type="noConversion"/>
  </si>
  <si>
    <t>DR4(+) normalized MFI 11238, DR15(+) normalized MFI 14492, DQ6(+) normalized MFI 4943, DQ8(+) normalized MFI 6864</t>
    <phoneticPr fontId="2" type="noConversion"/>
  </si>
  <si>
    <t>DR DQ</t>
    <phoneticPr fontId="2" type="noConversion"/>
  </si>
  <si>
    <t>DR4(+) normalized MFI 1087</t>
    <phoneticPr fontId="2" type="noConversion"/>
  </si>
  <si>
    <t xml:space="preserve"> DQ6(+) normalized MFI 3644 </t>
    <phoneticPr fontId="2" type="noConversion"/>
  </si>
  <si>
    <t>DR</t>
    <phoneticPr fontId="2" type="noConversion"/>
  </si>
  <si>
    <t>A2(+) normalized MFI 3424</t>
  </si>
  <si>
    <t>A</t>
    <phoneticPr fontId="2" type="noConversion"/>
  </si>
  <si>
    <t>B51(+) normalized MFI 2224, B56(+) normalized MFI 4315</t>
    <phoneticPr fontId="2" type="noConversion"/>
  </si>
  <si>
    <t>DR4(+, normalized MFI 5341) DQ4(+, normalized MFI 3869)</t>
    <phoneticPr fontId="2" type="noConversion"/>
  </si>
  <si>
    <t>A11(+, normalized MFI 3625) A24(+, normalized MFI 2789) B62(+, normalized MFI 3863)</t>
    <phoneticPr fontId="2" type="noConversion"/>
  </si>
  <si>
    <t>A B</t>
    <phoneticPr fontId="2" type="noConversion"/>
  </si>
  <si>
    <t xml:space="preserve"> A24(+)(normalized MFI 6138) B51(+)(normalized MFI 1304) B58(+)(normalized MFI 1720)</t>
    <phoneticPr fontId="2" type="noConversion"/>
  </si>
  <si>
    <t xml:space="preserve"> DR9(+)(normalized MFI 1255) </t>
    <phoneticPr fontId="2" type="noConversion"/>
  </si>
  <si>
    <t>DR13(+)(normalized MFI 1318)</t>
    <phoneticPr fontId="2" type="noConversion"/>
  </si>
  <si>
    <t>DR4(+)(normalized MFI 1633) DQB1*06:01(+)(normalized MFI 2638) DQA1*01:03(+)(normalized MFI 2638)</t>
    <phoneticPr fontId="2" type="noConversion"/>
  </si>
  <si>
    <t>DQB1*04:01(+) normalized MFI 1626,</t>
    <phoneticPr fontId="2" type="noConversion"/>
  </si>
  <si>
    <t>DR4(+)(normalized MFI 1254)</t>
    <phoneticPr fontId="2" type="noConversion"/>
  </si>
  <si>
    <t>B51(+)(normalized MFI 3629)</t>
    <phoneticPr fontId="2" type="noConversion"/>
  </si>
  <si>
    <t>B</t>
    <phoneticPr fontId="2" type="noConversion"/>
  </si>
  <si>
    <t xml:space="preserve"> DRB1*15:01(+)(normalized MFI 1900; DS-eplet(+) 142M)  DRB4*01:03(+)(normalized MFI 1958; DS-eplet(+) 48Q) DRB4*01:01(+)(normalized MFI 1958; DS-eplet(+) 48Q) DQA1*03:03(+)(normalized MFI 1457</t>
    <phoneticPr fontId="2" type="noConversion"/>
  </si>
  <si>
    <t>Weak</t>
    <phoneticPr fontId="2" type="noConversion"/>
  </si>
  <si>
    <t xml:space="preserve">B*35:01(+)(normalized MFI 1423) B*58:01(-) C*03:02(+)(normalized MFI 5847) </t>
  </si>
  <si>
    <t>Moderate</t>
    <phoneticPr fontId="2" type="noConversion"/>
  </si>
  <si>
    <t>DQA1*03:01(+)(normalized MFI 26372) DQB1*03:02(+)(normalized MFI 27448)</t>
    <phoneticPr fontId="2" type="noConversion"/>
  </si>
  <si>
    <t>B Cw</t>
    <phoneticPr fontId="2" type="noConversion"/>
  </si>
  <si>
    <t>DRB1*15:02+1184</t>
    <phoneticPr fontId="2" type="noConversion"/>
  </si>
  <si>
    <t xml:space="preserve"> A*24:02(+)(normalized MFI 4157;DS-eplet(+) 65GK,80I,82LR) B*54:01(+)(normalized MFI 8682;DS-eplet(+) 65QIA,69AA,70IAQ)</t>
    <phoneticPr fontId="2" type="noConversion"/>
  </si>
  <si>
    <t>A B</t>
    <phoneticPr fontId="2" type="noConversion"/>
  </si>
  <si>
    <t>C*03:03(+; normalized MFI 1016) C*07:02(+; normalized MFI 1480)</t>
    <phoneticPr fontId="2" type="noConversion"/>
  </si>
  <si>
    <t xml:space="preserve"> Cw</t>
    <phoneticPr fontId="2" type="noConversion"/>
  </si>
  <si>
    <t xml:space="preserve">DR1(+)(normalized MFI 4116) DR15(+)(normalized MFI 7281) </t>
  </si>
  <si>
    <t>DR53+3707</t>
    <phoneticPr fontId="2" type="noConversion"/>
  </si>
  <si>
    <t>A*24:02(+)(normalized MFI 2227), B*07:02(+)(normalized MFI 4318), B*58:01(+)(normalized MFI 1038)</t>
    <phoneticPr fontId="2" type="noConversion"/>
  </si>
  <si>
    <t>A B</t>
    <phoneticPr fontId="2" type="noConversion"/>
  </si>
  <si>
    <t>DRB1*01:01(+)(normalized MFI 2129), DRB1*09:01(+)(normalized MFI 1128)</t>
    <phoneticPr fontId="2" type="noConversion"/>
  </si>
  <si>
    <t>DSA 1 분류</t>
    <phoneticPr fontId="2" type="noConversion"/>
  </si>
  <si>
    <t>DSA 2 class 분류</t>
    <phoneticPr fontId="2" type="noConversion"/>
  </si>
  <si>
    <t>DSA 1 분류
a1 2b 3c</t>
    <phoneticPr fontId="2" type="noConversion"/>
  </si>
  <si>
    <t>DSA 1 titer 최대</t>
    <phoneticPr fontId="2" type="noConversion"/>
  </si>
  <si>
    <t>DSA 2 titer</t>
    <phoneticPr fontId="2" type="noConversion"/>
  </si>
  <si>
    <t>DSA 1 titer</t>
    <phoneticPr fontId="2" type="noConversion"/>
  </si>
  <si>
    <t>DSA 2 titer 최대</t>
    <phoneticPr fontId="2" type="noConversion"/>
  </si>
  <si>
    <t>DSA 1 titer 최대</t>
    <phoneticPr fontId="2" type="noConversion"/>
  </si>
  <si>
    <t>DSA 2 분류</t>
    <phoneticPr fontId="2" type="noConversion"/>
  </si>
  <si>
    <t>DSA 2 분류
dr1 dq2</t>
    <phoneticPr fontId="2" type="noConversion"/>
  </si>
  <si>
    <t>DR</t>
    <phoneticPr fontId="2" type="noConversion"/>
  </si>
  <si>
    <t>q</t>
    <phoneticPr fontId="2" type="noConversion"/>
  </si>
  <si>
    <t>A B</t>
    <phoneticPr fontId="2" type="noConversion"/>
  </si>
  <si>
    <t>A2 (+) 7250</t>
    <phoneticPr fontId="2" type="noConversion"/>
  </si>
  <si>
    <t>B67(+) normalized MFI 5004, B48(+) normalized MFI 1144</t>
    <phoneticPr fontId="2" type="noConversion"/>
  </si>
  <si>
    <t>DR</t>
    <phoneticPr fontId="2" type="noConversion"/>
  </si>
  <si>
    <t>DSA 2 class 분류 dr1 dq2 dp3</t>
    <phoneticPr fontId="2" type="noConversion"/>
  </si>
  <si>
    <t>BMI</t>
    <phoneticPr fontId="2" type="noConversion"/>
  </si>
  <si>
    <t>공여자 BMI</t>
    <phoneticPr fontId="2" type="noConversion"/>
  </si>
  <si>
    <t>BMI</t>
    <phoneticPr fontId="2" type="noConversion"/>
  </si>
  <si>
    <t>공여자 BMI</t>
    <phoneticPr fontId="2" type="noConversion"/>
  </si>
  <si>
    <t>BMI 비율 R/D</t>
    <phoneticPr fontId="2" type="noConversion"/>
  </si>
  <si>
    <t>BMI 비율 R/D</t>
    <phoneticPr fontId="2" type="noConversion"/>
  </si>
  <si>
    <t>infection in 1 year</t>
    <phoneticPr fontId="2" type="noConversion"/>
  </si>
  <si>
    <t>infection in 1 year 1Y2N</t>
    <phoneticPr fontId="2" type="noConversion"/>
  </si>
  <si>
    <t>pneumonia</t>
    <phoneticPr fontId="2" type="noConversion"/>
  </si>
  <si>
    <t>CMV viremia</t>
    <phoneticPr fontId="2" type="noConversion"/>
  </si>
  <si>
    <t>cystitis</t>
    <phoneticPr fontId="2" type="noConversion"/>
  </si>
  <si>
    <t>CMV gastritis</t>
    <phoneticPr fontId="2" type="noConversion"/>
  </si>
  <si>
    <t>BKV nephropathy</t>
    <phoneticPr fontId="2" type="noConversion"/>
  </si>
  <si>
    <t>pneumonia</t>
    <phoneticPr fontId="2" type="noConversion"/>
  </si>
  <si>
    <t>Pneumonoia, CMV</t>
    <phoneticPr fontId="2" type="noConversion"/>
  </si>
  <si>
    <t>zoster</t>
    <phoneticPr fontId="2" type="noConversion"/>
  </si>
  <si>
    <t>Gastroenteritis</t>
    <phoneticPr fontId="2" type="noConversion"/>
  </si>
  <si>
    <t>DM foot</t>
    <phoneticPr fontId="2" type="noConversion"/>
  </si>
  <si>
    <t>CMV enteritis</t>
    <phoneticPr fontId="2" type="noConversion"/>
  </si>
  <si>
    <t xml:space="preserve">Pneumonia </t>
    <phoneticPr fontId="2" type="noConversion"/>
  </si>
  <si>
    <t>Lower UTI</t>
    <phoneticPr fontId="2" type="noConversion"/>
  </si>
  <si>
    <t>fungal pneumonia</t>
    <phoneticPr fontId="2" type="noConversion"/>
  </si>
  <si>
    <t>pneumonia</t>
    <phoneticPr fontId="2" type="noConversion"/>
  </si>
  <si>
    <t>pneumonia</t>
    <phoneticPr fontId="2" type="noConversion"/>
  </si>
  <si>
    <t>zoster</t>
    <phoneticPr fontId="2" type="noConversion"/>
  </si>
  <si>
    <t>zoster</t>
    <phoneticPr fontId="2" type="noConversion"/>
  </si>
  <si>
    <t>BK viremia</t>
    <phoneticPr fontId="2" type="noConversion"/>
  </si>
  <si>
    <t>BK viremia</t>
    <phoneticPr fontId="2" type="noConversion"/>
  </si>
  <si>
    <t>lower UTI</t>
    <phoneticPr fontId="2" type="noConversion"/>
  </si>
  <si>
    <t>pulmonary TB</t>
    <phoneticPr fontId="2" type="noConversion"/>
  </si>
  <si>
    <t>fungal pneumonia</t>
    <phoneticPr fontId="2" type="noConversion"/>
  </si>
  <si>
    <t>Prostatitis</t>
    <phoneticPr fontId="2" type="noConversion"/>
  </si>
  <si>
    <t>BK nephropathy</t>
    <phoneticPr fontId="2" type="noConversion"/>
  </si>
  <si>
    <t>CMV hepatitis viremia</t>
    <phoneticPr fontId="2" type="noConversion"/>
  </si>
  <si>
    <t>BK viremia</t>
    <phoneticPr fontId="2" type="noConversion"/>
  </si>
  <si>
    <t>CMV Viremia</t>
    <phoneticPr fontId="2" type="noConversion"/>
  </si>
  <si>
    <t>BM viremia</t>
    <phoneticPr fontId="2" type="noConversion"/>
  </si>
  <si>
    <t>Graft APN</t>
    <phoneticPr fontId="2" type="noConversion"/>
  </si>
  <si>
    <t>BK nephropathy</t>
    <phoneticPr fontId="2" type="noConversion"/>
  </si>
  <si>
    <t>BK viremia</t>
    <phoneticPr fontId="2" type="noConversion"/>
  </si>
  <si>
    <t>Cellulitis</t>
    <phoneticPr fontId="2" type="noConversion"/>
  </si>
  <si>
    <t>lower UTI</t>
    <phoneticPr fontId="2" type="noConversion"/>
  </si>
  <si>
    <t>Zoster</t>
    <phoneticPr fontId="2" type="noConversion"/>
  </si>
  <si>
    <t>Lower UTI</t>
    <phoneticPr fontId="2" type="noConversion"/>
  </si>
  <si>
    <t>Viral pneumonia</t>
    <phoneticPr fontId="2" type="noConversion"/>
  </si>
  <si>
    <t>Cholecystitis</t>
    <phoneticPr fontId="2" type="noConversion"/>
  </si>
  <si>
    <t>fungal pneumonia</t>
    <phoneticPr fontId="2" type="noConversion"/>
  </si>
  <si>
    <t>sinusitis</t>
    <phoneticPr fontId="2" type="noConversion"/>
  </si>
  <si>
    <t>cellulitis</t>
    <phoneticPr fontId="2" type="noConversion"/>
  </si>
  <si>
    <t>AGE</t>
    <phoneticPr fontId="2" type="noConversion"/>
  </si>
  <si>
    <t>zoster</t>
    <phoneticPr fontId="2" type="noConversion"/>
  </si>
  <si>
    <t>APN</t>
    <phoneticPr fontId="2" type="noConversion"/>
  </si>
  <si>
    <t>APN</t>
    <phoneticPr fontId="2" type="noConversion"/>
  </si>
  <si>
    <t>Zoster</t>
    <phoneticPr fontId="2" type="noConversion"/>
  </si>
  <si>
    <t>APN</t>
    <phoneticPr fontId="2" type="noConversion"/>
  </si>
  <si>
    <t>BK nephropathy</t>
    <phoneticPr fontId="2" type="noConversion"/>
  </si>
  <si>
    <t>zoster</t>
    <phoneticPr fontId="2" type="noConversion"/>
  </si>
  <si>
    <t>zoster</t>
    <phoneticPr fontId="2" type="noConversion"/>
  </si>
  <si>
    <t>CMV viremia</t>
    <phoneticPr fontId="2" type="noConversion"/>
  </si>
  <si>
    <t>Lower UTI</t>
    <phoneticPr fontId="2" type="noConversion"/>
  </si>
  <si>
    <t>bacterial pneumonia</t>
    <phoneticPr fontId="2" type="noConversion"/>
  </si>
  <si>
    <t>Lower UTI</t>
    <phoneticPr fontId="2" type="noConversion"/>
  </si>
  <si>
    <t>bacterial pneumonia</t>
    <phoneticPr fontId="2" type="noConversion"/>
  </si>
  <si>
    <t>PJP</t>
    <phoneticPr fontId="2" type="noConversion"/>
  </si>
  <si>
    <t>Sinusitis</t>
    <phoneticPr fontId="2" type="noConversion"/>
  </si>
  <si>
    <t>infection in 1 year classification 0 NO 1 loweruti 2 apn 3 CMVviremia 4 CMVdisease 5 BK viremia 6 BKNephropathy 7 pneumonia 8 HEENT 9 SSI 10 zoster 11 GI  12 TB</t>
    <phoneticPr fontId="2" type="noConversion"/>
  </si>
  <si>
    <t>Immunologic risk 1 Xmpositive 2 FCXM positive 3 DSA positive 4 negative</t>
    <phoneticPr fontId="2" type="noConversion"/>
  </si>
  <si>
    <t>+</t>
    <phoneticPr fontId="2" type="noConversion"/>
  </si>
  <si>
    <t>Immunologic risk 1 Xmpositive 2 FCXM positive 3 DSA positive 4 negative</t>
    <phoneticPr fontId="2" type="noConversion"/>
  </si>
  <si>
    <t>이식2주eGFR</t>
    <phoneticPr fontId="2" type="noConversion"/>
  </si>
  <si>
    <t>이식2주 creatinine</t>
    <phoneticPr fontId="2" type="noConversion"/>
  </si>
  <si>
    <t>상수2주</t>
    <phoneticPr fontId="2" type="noConversion"/>
  </si>
  <si>
    <t>상수2주</t>
    <phoneticPr fontId="2" type="noConversion"/>
  </si>
  <si>
    <t>No</t>
    <phoneticPr fontId="2" type="noConversion"/>
  </si>
  <si>
    <t>Sex</t>
    <phoneticPr fontId="2" type="noConversion"/>
  </si>
  <si>
    <t>Age</t>
    <phoneticPr fontId="2" type="noConversion"/>
  </si>
  <si>
    <t>Age at KT</t>
    <phoneticPr fontId="2" type="noConversion"/>
  </si>
  <si>
    <t>PRD</t>
    <phoneticPr fontId="2" type="noConversion"/>
  </si>
  <si>
    <t>PRDDx</t>
    <phoneticPr fontId="2" type="noConversion"/>
  </si>
  <si>
    <t>parity</t>
    <phoneticPr fontId="2" type="noConversion"/>
  </si>
  <si>
    <t>Gravidity</t>
    <phoneticPr fontId="2" type="noConversion"/>
  </si>
  <si>
    <t>KT</t>
    <phoneticPr fontId="2" type="noConversion"/>
  </si>
  <si>
    <t>graft failure</t>
    <phoneticPr fontId="2" type="noConversion"/>
  </si>
  <si>
    <t>survival</t>
    <phoneticPr fontId="2" type="noConversion"/>
  </si>
  <si>
    <t>Cr at 2 wk</t>
    <phoneticPr fontId="2" type="noConversion"/>
  </si>
  <si>
    <t>eGFR at 2 wk</t>
    <phoneticPr fontId="2" type="noConversion"/>
  </si>
  <si>
    <t>1yr Cr</t>
    <phoneticPr fontId="2" type="noConversion"/>
  </si>
  <si>
    <t>1yr eGFR</t>
    <phoneticPr fontId="2" type="noConversion"/>
  </si>
  <si>
    <t>3yr Cr</t>
    <phoneticPr fontId="2" type="noConversion"/>
  </si>
  <si>
    <t>3yr eGFR</t>
    <phoneticPr fontId="2" type="noConversion"/>
  </si>
  <si>
    <t>10yr CR</t>
    <phoneticPr fontId="2" type="noConversion"/>
  </si>
  <si>
    <t>10yr eGFR</t>
    <phoneticPr fontId="2" type="noConversion"/>
  </si>
  <si>
    <t>1 yr survival</t>
    <phoneticPr fontId="2" type="noConversion"/>
  </si>
  <si>
    <t>2yr survival</t>
    <phoneticPr fontId="2" type="noConversion"/>
  </si>
  <si>
    <t>3yr survival</t>
    <phoneticPr fontId="2" type="noConversion"/>
  </si>
  <si>
    <t>10yr survival</t>
    <phoneticPr fontId="2" type="noConversion"/>
  </si>
  <si>
    <t>ongoing</t>
    <phoneticPr fontId="2" type="noConversion"/>
  </si>
  <si>
    <t>failure</t>
    <phoneticPr fontId="2" type="noConversion"/>
  </si>
  <si>
    <t>etiology</t>
    <phoneticPr fontId="2" type="noConversion"/>
  </si>
  <si>
    <t>death</t>
    <phoneticPr fontId="2" type="noConversion"/>
  </si>
  <si>
    <t>death date</t>
    <phoneticPr fontId="2" type="noConversion"/>
  </si>
  <si>
    <t>death etiology</t>
    <phoneticPr fontId="2" type="noConversion"/>
  </si>
  <si>
    <t>BW</t>
    <phoneticPr fontId="2" type="noConversion"/>
  </si>
  <si>
    <t>Height</t>
    <phoneticPr fontId="2" type="noConversion"/>
  </si>
  <si>
    <t>BSA</t>
    <phoneticPr fontId="2" type="noConversion"/>
  </si>
  <si>
    <t>BMI</t>
    <phoneticPr fontId="2" type="noConversion"/>
  </si>
  <si>
    <t>No of Tx</t>
    <phoneticPr fontId="2" type="noConversion"/>
  </si>
  <si>
    <t>Donor</t>
    <phoneticPr fontId="2" type="noConversion"/>
  </si>
  <si>
    <t>Donor sex</t>
    <phoneticPr fontId="2" type="noConversion"/>
  </si>
  <si>
    <t>Donor age</t>
    <phoneticPr fontId="2" type="noConversion"/>
  </si>
  <si>
    <t>Donor BW</t>
    <phoneticPr fontId="2" type="noConversion"/>
  </si>
  <si>
    <t>Donor Height</t>
    <phoneticPr fontId="2" type="noConversion"/>
  </si>
  <si>
    <t>Donor BSA</t>
    <phoneticPr fontId="2" type="noConversion"/>
  </si>
  <si>
    <t>Donor BMI</t>
    <phoneticPr fontId="2" type="noConversion"/>
  </si>
  <si>
    <t>BSA R/D</t>
    <phoneticPr fontId="2" type="noConversion"/>
  </si>
  <si>
    <t>BMI R/D</t>
    <phoneticPr fontId="2" type="noConversion"/>
  </si>
  <si>
    <t>ABO</t>
    <phoneticPr fontId="2" type="noConversion"/>
  </si>
  <si>
    <t>Donor ABO</t>
    <phoneticPr fontId="2" type="noConversion"/>
  </si>
  <si>
    <t>R-D relation</t>
    <phoneticPr fontId="2" type="noConversion"/>
  </si>
  <si>
    <t>HLA</t>
    <phoneticPr fontId="2" type="noConversion"/>
  </si>
  <si>
    <t>Mismatch</t>
    <phoneticPr fontId="2" type="noConversion"/>
  </si>
  <si>
    <t>B-CDC</t>
    <phoneticPr fontId="2" type="noConversion"/>
  </si>
  <si>
    <t>B-CDC 2nd</t>
    <phoneticPr fontId="2" type="noConversion"/>
  </si>
  <si>
    <t>TCDC</t>
    <phoneticPr fontId="2" type="noConversion"/>
  </si>
  <si>
    <t>TCDC2nd</t>
    <phoneticPr fontId="2" type="noConversion"/>
  </si>
  <si>
    <t>BFCXM</t>
    <phoneticPr fontId="2" type="noConversion"/>
  </si>
  <si>
    <t>BFXCM</t>
    <phoneticPr fontId="2" type="noConversion"/>
  </si>
  <si>
    <t>BFCXM2nd</t>
    <phoneticPr fontId="2" type="noConversion"/>
  </si>
  <si>
    <t>TFCXM</t>
    <phoneticPr fontId="2" type="noConversion"/>
  </si>
  <si>
    <t>TFCXM2nd</t>
    <phoneticPr fontId="2" type="noConversion"/>
  </si>
  <si>
    <t>PRA1</t>
    <phoneticPr fontId="2" type="noConversion"/>
  </si>
  <si>
    <t>PRA2</t>
    <phoneticPr fontId="2" type="noConversion"/>
  </si>
  <si>
    <t>DSA</t>
    <phoneticPr fontId="2" type="noConversion"/>
  </si>
  <si>
    <t>DSA1</t>
    <phoneticPr fontId="2" type="noConversion"/>
  </si>
  <si>
    <t>Max DSA 1</t>
    <phoneticPr fontId="2" type="noConversion"/>
  </si>
  <si>
    <t>DSA 1 class</t>
    <phoneticPr fontId="2" type="noConversion"/>
  </si>
  <si>
    <t>DSA 2</t>
    <phoneticPr fontId="2" type="noConversion"/>
  </si>
  <si>
    <t>Max DSA 2</t>
    <phoneticPr fontId="2" type="noConversion"/>
  </si>
  <si>
    <t xml:space="preserve">DSA 2 class </t>
    <phoneticPr fontId="2" type="noConversion"/>
  </si>
  <si>
    <t>ABOi</t>
    <phoneticPr fontId="2" type="noConversion"/>
  </si>
  <si>
    <t>rituximab</t>
    <phoneticPr fontId="2" type="noConversion"/>
  </si>
  <si>
    <t>Bortezomib</t>
    <phoneticPr fontId="2" type="noConversion"/>
  </si>
  <si>
    <t>Plasmapheresis</t>
    <phoneticPr fontId="2" type="noConversion"/>
  </si>
  <si>
    <t>ATG</t>
    <phoneticPr fontId="2" type="noConversion"/>
  </si>
  <si>
    <t>Basiliximab</t>
    <phoneticPr fontId="2" type="noConversion"/>
  </si>
  <si>
    <t>Induction</t>
    <phoneticPr fontId="2" type="noConversion"/>
  </si>
  <si>
    <t>TB</t>
    <phoneticPr fontId="2" type="noConversion"/>
  </si>
  <si>
    <t>date</t>
    <phoneticPr fontId="2" type="noConversion"/>
  </si>
  <si>
    <t>PreKT RRT</t>
    <phoneticPr fontId="2" type="noConversion"/>
  </si>
  <si>
    <t>preKT RRT</t>
    <phoneticPr fontId="2" type="noConversion"/>
  </si>
  <si>
    <t>eGFRsex</t>
    <phoneticPr fontId="2" type="noConversion"/>
  </si>
  <si>
    <t>eGFRK2wk</t>
    <phoneticPr fontId="2" type="noConversion"/>
  </si>
  <si>
    <t>eGFR3yr</t>
    <phoneticPr fontId="2" type="noConversion"/>
  </si>
  <si>
    <t>eGFR10yr</t>
    <phoneticPr fontId="2" type="noConversion"/>
  </si>
  <si>
    <t>eGFR1yr</t>
    <phoneticPr fontId="2" type="noConversion"/>
  </si>
  <si>
    <t>surival 120m</t>
    <phoneticPr fontId="2" type="noConversion"/>
  </si>
  <si>
    <t>rejection date</t>
    <phoneticPr fontId="2" type="noConversion"/>
  </si>
  <si>
    <t>rejection survival</t>
    <phoneticPr fontId="2" type="noConversion"/>
  </si>
  <si>
    <t>rejection etiology</t>
    <phoneticPr fontId="2" type="noConversion"/>
  </si>
  <si>
    <t>1yr survival</t>
    <phoneticPr fontId="2" type="noConversion"/>
  </si>
  <si>
    <t>1ry rejection survival</t>
    <phoneticPr fontId="2" type="noConversion"/>
  </si>
  <si>
    <t>1yr rejection survival</t>
    <phoneticPr fontId="2" type="noConversion"/>
  </si>
  <si>
    <t>1ry ABMR</t>
    <phoneticPr fontId="2" type="noConversion"/>
  </si>
  <si>
    <t>3yr ABMR</t>
    <phoneticPr fontId="2" type="noConversion"/>
  </si>
  <si>
    <t>10yr ABMR</t>
    <phoneticPr fontId="2" type="noConversion"/>
  </si>
  <si>
    <t>1yr rejection</t>
    <phoneticPr fontId="2" type="noConversion"/>
  </si>
  <si>
    <t>10yr rejection survival</t>
    <phoneticPr fontId="2" type="noConversion"/>
  </si>
  <si>
    <t>3yr rejection survival</t>
    <phoneticPr fontId="2" type="noConversion"/>
  </si>
  <si>
    <t>3yr rejection</t>
    <phoneticPr fontId="2" type="noConversion"/>
  </si>
  <si>
    <t>3yrsurvival</t>
    <phoneticPr fontId="2" type="noConversion"/>
  </si>
  <si>
    <t>10yr rejection</t>
    <phoneticPr fontId="2" type="noConversion"/>
  </si>
  <si>
    <t>dnDSA type</t>
    <phoneticPr fontId="2" type="noConversion"/>
  </si>
  <si>
    <t>Post OP Recovery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</si>
</sst>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7">
    <font>
      <sz val="11"/>
      <color theme="1"/>
      <name val="맑은 고딕"/>
      <family val="2"/>
      <charset val="129"/>
      <scheme val="minor"/>
    </font>
    <font>
      <sz val="9"/>
      <color rgb="FF333333"/>
      <name val="Dotum"/>
      <family val="3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rgb="FF000000"/>
      <name val="Dotum"/>
      <family val="3"/>
    </font>
    <font>
      <sz val="9"/>
      <color theme="1"/>
      <name val="Calibri"/>
      <family val="2"/>
    </font>
    <font>
      <sz val="9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14" fontId="4" fillId="2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>
      <alignment vertical="center"/>
    </xf>
    <xf numFmtId="176" fontId="4" fillId="2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Border="1">
      <alignment vertical="center"/>
    </xf>
    <xf numFmtId="0" fontId="5" fillId="0" borderId="1" xfId="0" applyFont="1" applyBorder="1">
      <alignment vertical="center"/>
    </xf>
    <xf numFmtId="0" fontId="4" fillId="3" borderId="1" xfId="0" applyFont="1" applyFill="1" applyBorder="1" applyAlignment="1">
      <alignment horizontal="left" vertical="center" wrapText="1"/>
    </xf>
    <xf numFmtId="0" fontId="0" fillId="0" borderId="1" xfId="0" applyBorder="1">
      <alignment vertical="center"/>
    </xf>
    <xf numFmtId="0" fontId="4" fillId="4" borderId="1" xfId="0" applyFont="1" applyFill="1" applyBorder="1" applyAlignment="1">
      <alignment horizontal="left" vertical="center" wrapText="1"/>
    </xf>
    <xf numFmtId="0" fontId="6" fillId="0" borderId="1" xfId="0" applyFont="1" applyBorder="1">
      <alignment vertical="center"/>
    </xf>
    <xf numFmtId="49" fontId="4" fillId="3" borderId="1" xfId="0" applyNumberFormat="1" applyFont="1" applyFill="1" applyBorder="1" applyAlignment="1">
      <alignment horizontal="left" vertical="center" wrapText="1"/>
    </xf>
    <xf numFmtId="176" fontId="4" fillId="3" borderId="1" xfId="0" applyNumberFormat="1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left" vertical="center" wrapText="1"/>
    </xf>
    <xf numFmtId="176" fontId="4" fillId="4" borderId="1" xfId="0" applyNumberFormat="1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14" fontId="3" fillId="0" borderId="0" xfId="0" applyNumberFormat="1" applyFont="1" applyBorder="1">
      <alignment vertical="center"/>
    </xf>
    <xf numFmtId="0" fontId="1" fillId="2" borderId="0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4" xfId="0" applyNumberFormat="1" applyFont="1" applyFill="1" applyBorder="1" applyAlignment="1">
      <alignment horizontal="left" vertical="center" wrapText="1"/>
    </xf>
    <xf numFmtId="14" fontId="4" fillId="2" borderId="4" xfId="0" applyNumberFormat="1" applyFont="1" applyFill="1" applyBorder="1" applyAlignment="1">
      <alignment horizontal="left" vertical="center" wrapText="1"/>
    </xf>
    <xf numFmtId="0" fontId="3" fillId="0" borderId="5" xfId="0" applyFont="1" applyBorder="1">
      <alignment vertical="center"/>
    </xf>
    <xf numFmtId="176" fontId="4" fillId="2" borderId="4" xfId="0" applyNumberFormat="1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3" fillId="0" borderId="8" xfId="0" applyFont="1" applyBorder="1">
      <alignment vertical="center"/>
    </xf>
    <xf numFmtId="0" fontId="3" fillId="0" borderId="8" xfId="0" applyNumberFormat="1" applyFont="1" applyBorder="1">
      <alignment vertical="center"/>
    </xf>
    <xf numFmtId="0" fontId="5" fillId="0" borderId="8" xfId="0" applyFont="1" applyBorder="1">
      <alignment vertical="center"/>
    </xf>
    <xf numFmtId="0" fontId="4" fillId="4" borderId="8" xfId="0" applyFont="1" applyFill="1" applyBorder="1" applyAlignment="1">
      <alignment horizontal="left" vertical="center" wrapText="1"/>
    </xf>
    <xf numFmtId="0" fontId="0" fillId="0" borderId="9" xfId="0" applyBorder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left" vertical="center" wrapText="1"/>
    </xf>
    <xf numFmtId="0" fontId="4" fillId="2" borderId="2" xfId="0" applyNumberFormat="1" applyFont="1" applyFill="1" applyBorder="1" applyAlignment="1">
      <alignment horizontal="left" vertical="center" wrapText="1"/>
    </xf>
    <xf numFmtId="14" fontId="4" fillId="2" borderId="2" xfId="0" applyNumberFormat="1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176" fontId="4" fillId="2" borderId="2" xfId="0" applyNumberFormat="1" applyFont="1" applyFill="1" applyBorder="1" applyAlignment="1">
      <alignment horizontal="left" vertical="center" wrapText="1"/>
    </xf>
    <xf numFmtId="0" fontId="3" fillId="0" borderId="0" xfId="0" applyNumberFormat="1" applyFont="1">
      <alignment vertical="center"/>
    </xf>
    <xf numFmtId="0" fontId="5" fillId="0" borderId="0" xfId="0" applyFont="1">
      <alignment vertical="center"/>
    </xf>
    <xf numFmtId="0" fontId="4" fillId="4" borderId="2" xfId="0" applyFont="1" applyFill="1" applyBorder="1" applyAlignment="1">
      <alignment horizontal="left" vertical="center" wrapText="1"/>
    </xf>
    <xf numFmtId="0" fontId="0" fillId="0" borderId="3" xfId="0" applyBorder="1">
      <alignment vertical="center"/>
    </xf>
    <xf numFmtId="0" fontId="4" fillId="3" borderId="2" xfId="0" applyFont="1" applyFill="1" applyBorder="1" applyAlignment="1">
      <alignment horizontal="left" vertical="center" wrapText="1"/>
    </xf>
    <xf numFmtId="0" fontId="6" fillId="0" borderId="0" xfId="0" applyFont="1">
      <alignment vertical="center"/>
    </xf>
    <xf numFmtId="49" fontId="4" fillId="3" borderId="2" xfId="0" applyNumberFormat="1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176" fontId="4" fillId="3" borderId="2" xfId="0" applyNumberFormat="1" applyFont="1" applyFill="1" applyBorder="1" applyAlignment="1">
      <alignment horizontal="left" vertical="center" wrapText="1"/>
    </xf>
    <xf numFmtId="49" fontId="4" fillId="4" borderId="2" xfId="0" applyNumberFormat="1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 vertical="center" wrapText="1"/>
    </xf>
    <xf numFmtId="176" fontId="4" fillId="4" borderId="2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>
      <alignment vertical="center"/>
    </xf>
    <xf numFmtId="0" fontId="3" fillId="2" borderId="1" xfId="0" applyNumberFormat="1" applyFont="1" applyFill="1" applyBorder="1">
      <alignment vertical="center"/>
    </xf>
    <xf numFmtId="0" fontId="5" fillId="2" borderId="1" xfId="0" applyFont="1" applyFill="1" applyBorder="1">
      <alignment vertical="center"/>
    </xf>
    <xf numFmtId="0" fontId="0" fillId="2" borderId="1" xfId="0" applyFill="1" applyBorder="1">
      <alignment vertical="center"/>
    </xf>
    <xf numFmtId="0" fontId="0" fillId="2" borderId="0" xfId="0" applyFill="1">
      <alignment vertical="center"/>
    </xf>
    <xf numFmtId="0" fontId="4" fillId="5" borderId="1" xfId="0" applyFont="1" applyFill="1" applyBorder="1" applyAlignment="1">
      <alignment horizontal="center" vertical="center" wrapText="1"/>
    </xf>
    <xf numFmtId="49" fontId="4" fillId="5" borderId="1" xfId="0" applyNumberFormat="1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1" xfId="0" applyNumberFormat="1" applyFont="1" applyFill="1" applyBorder="1" applyAlignment="1">
      <alignment horizontal="left" vertical="center" wrapText="1"/>
    </xf>
    <xf numFmtId="14" fontId="4" fillId="5" borderId="1" xfId="0" applyNumberFormat="1" applyFont="1" applyFill="1" applyBorder="1" applyAlignment="1">
      <alignment horizontal="left" vertical="center" wrapText="1"/>
    </xf>
    <xf numFmtId="0" fontId="3" fillId="5" borderId="1" xfId="0" applyFont="1" applyFill="1" applyBorder="1">
      <alignment vertical="center"/>
    </xf>
    <xf numFmtId="176" fontId="4" fillId="5" borderId="1" xfId="0" applyNumberFormat="1" applyFont="1" applyFill="1" applyBorder="1" applyAlignment="1">
      <alignment horizontal="left" vertical="center" wrapText="1"/>
    </xf>
    <xf numFmtId="0" fontId="3" fillId="5" borderId="1" xfId="0" applyNumberFormat="1" applyFont="1" applyFill="1" applyBorder="1">
      <alignment vertical="center"/>
    </xf>
    <xf numFmtId="0" fontId="5" fillId="5" borderId="1" xfId="0" applyFont="1" applyFill="1" applyBorder="1">
      <alignment vertical="center"/>
    </xf>
    <xf numFmtId="0" fontId="0" fillId="5" borderId="1" xfId="0" applyFill="1" applyBorder="1">
      <alignment vertical="center"/>
    </xf>
    <xf numFmtId="0" fontId="0" fillId="5" borderId="0" xfId="0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14" fontId="4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>
      <alignment vertical="center"/>
    </xf>
    <xf numFmtId="176" fontId="4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>
      <alignment vertical="center"/>
    </xf>
    <xf numFmtId="0" fontId="5" fillId="0" borderId="1" xfId="0" applyFont="1" applyFill="1" applyBorder="1">
      <alignment vertical="center"/>
    </xf>
    <xf numFmtId="0" fontId="0" fillId="0" borderId="1" xfId="0" applyFill="1" applyBorder="1">
      <alignment vertical="center"/>
    </xf>
    <xf numFmtId="0" fontId="0" fillId="0" borderId="0" xfId="0" applyFill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N396"/>
  <sheetViews>
    <sheetView zoomScaleNormal="100" workbookViewId="0">
      <selection activeCell="A20" sqref="A20"/>
    </sheetView>
  </sheetViews>
  <sheetFormatPr defaultRowHeight="16.5"/>
  <cols>
    <col min="14" max="15" width="11.5" bestFit="1" customWidth="1"/>
    <col min="20" max="20" width="11.5" bestFit="1" customWidth="1"/>
    <col min="21" max="21" width="11" bestFit="1" customWidth="1"/>
    <col min="32" max="33" width="9.25" customWidth="1"/>
  </cols>
  <sheetData>
    <row r="1" spans="1:144" ht="45">
      <c r="A1" s="24" t="s">
        <v>0</v>
      </c>
      <c r="B1" s="24" t="s">
        <v>1639</v>
      </c>
      <c r="C1" s="24" t="s">
        <v>1</v>
      </c>
      <c r="D1" s="24" t="s">
        <v>2</v>
      </c>
      <c r="E1" s="24" t="s">
        <v>1640</v>
      </c>
      <c r="F1" s="24" t="s">
        <v>4</v>
      </c>
      <c r="G1" s="24" t="s">
        <v>5</v>
      </c>
      <c r="H1" s="24" t="s">
        <v>6</v>
      </c>
      <c r="I1" s="24" t="s">
        <v>7</v>
      </c>
      <c r="J1" s="24" t="s">
        <v>1641</v>
      </c>
      <c r="K1" s="24" t="s">
        <v>9</v>
      </c>
      <c r="L1" s="4" t="s">
        <v>1642</v>
      </c>
      <c r="M1" s="4" t="s">
        <v>1643</v>
      </c>
      <c r="N1" s="25" t="s">
        <v>12</v>
      </c>
      <c r="O1" s="25" t="s">
        <v>13</v>
      </c>
      <c r="P1" s="4" t="s">
        <v>1644</v>
      </c>
      <c r="Q1" s="4" t="s">
        <v>1645</v>
      </c>
      <c r="R1" s="4" t="s">
        <v>1646</v>
      </c>
      <c r="S1" s="4" t="s">
        <v>1647</v>
      </c>
      <c r="T1" s="4" t="s">
        <v>1648</v>
      </c>
      <c r="U1" s="4"/>
      <c r="V1" s="4" t="s">
        <v>1649</v>
      </c>
      <c r="W1" s="4" t="s">
        <v>1650</v>
      </c>
      <c r="X1" s="4" t="s">
        <v>1651</v>
      </c>
      <c r="Y1" s="4" t="s">
        <v>1652</v>
      </c>
      <c r="Z1" s="4" t="s">
        <v>1653</v>
      </c>
      <c r="AA1" s="4" t="s">
        <v>1654</v>
      </c>
      <c r="AB1" s="4" t="s">
        <v>1655</v>
      </c>
      <c r="AC1" s="4" t="s">
        <v>1656</v>
      </c>
      <c r="AD1" s="4" t="s">
        <v>1657</v>
      </c>
      <c r="AE1" s="4" t="s">
        <v>1658</v>
      </c>
      <c r="AF1" s="4" t="s">
        <v>1659</v>
      </c>
      <c r="AG1" s="4" t="s">
        <v>1660</v>
      </c>
      <c r="AH1" s="4" t="s">
        <v>1661</v>
      </c>
      <c r="AI1" s="26" t="s">
        <v>1662</v>
      </c>
      <c r="AJ1" s="26" t="s">
        <v>1663</v>
      </c>
      <c r="AK1" s="4" t="s">
        <v>1664</v>
      </c>
      <c r="AL1" s="4" t="s">
        <v>37</v>
      </c>
      <c r="AM1" s="4" t="s">
        <v>38</v>
      </c>
      <c r="AN1" s="24" t="s">
        <v>39</v>
      </c>
      <c r="AO1" s="24" t="s">
        <v>1665</v>
      </c>
      <c r="AP1" s="24" t="s">
        <v>1666</v>
      </c>
      <c r="AQ1" s="24" t="s">
        <v>1667</v>
      </c>
      <c r="AR1" s="4" t="s">
        <v>1668</v>
      </c>
      <c r="AS1" s="4" t="s">
        <v>1669</v>
      </c>
      <c r="AT1" s="4" t="s">
        <v>1670</v>
      </c>
      <c r="AU1" s="4" t="s">
        <v>1671</v>
      </c>
      <c r="AV1" s="4" t="s">
        <v>1672</v>
      </c>
      <c r="AW1" s="4" t="s">
        <v>1673</v>
      </c>
      <c r="AX1" s="24" t="s">
        <v>1674</v>
      </c>
      <c r="AY1" s="24" t="s">
        <v>1675</v>
      </c>
      <c r="AZ1" s="24" t="s">
        <v>1676</v>
      </c>
      <c r="BA1" s="24" t="s">
        <v>1677</v>
      </c>
      <c r="BB1" s="24" t="s">
        <v>53</v>
      </c>
      <c r="BC1" s="24" t="s">
        <v>54</v>
      </c>
      <c r="BD1" s="24" t="s">
        <v>55</v>
      </c>
      <c r="BE1" s="24" t="s">
        <v>56</v>
      </c>
      <c r="BF1" s="24" t="s">
        <v>57</v>
      </c>
      <c r="BG1" s="24" t="s">
        <v>58</v>
      </c>
      <c r="BH1" s="24" t="s">
        <v>59</v>
      </c>
      <c r="BI1" s="24" t="s">
        <v>60</v>
      </c>
      <c r="BJ1" s="24" t="s">
        <v>61</v>
      </c>
      <c r="BK1" s="24" t="s">
        <v>1678</v>
      </c>
      <c r="BL1" s="24" t="s">
        <v>63</v>
      </c>
      <c r="BM1" s="24" t="s">
        <v>64</v>
      </c>
      <c r="BN1" s="24" t="s">
        <v>65</v>
      </c>
      <c r="BO1" s="24" t="s">
        <v>66</v>
      </c>
      <c r="BP1" s="24" t="s">
        <v>67</v>
      </c>
      <c r="BQ1" s="24" t="s">
        <v>68</v>
      </c>
      <c r="BR1" s="24" t="s">
        <v>1679</v>
      </c>
      <c r="BS1" s="24" t="s">
        <v>1680</v>
      </c>
      <c r="BT1" s="24" t="s">
        <v>71</v>
      </c>
      <c r="BU1" s="24" t="s">
        <v>72</v>
      </c>
      <c r="BV1" s="24" t="s">
        <v>73</v>
      </c>
      <c r="BW1" s="24" t="s">
        <v>74</v>
      </c>
      <c r="BX1" s="24" t="s">
        <v>75</v>
      </c>
      <c r="BY1" s="24" t="s">
        <v>76</v>
      </c>
      <c r="BZ1" s="24" t="s">
        <v>1681</v>
      </c>
      <c r="CA1" s="24" t="s">
        <v>78</v>
      </c>
      <c r="CB1" s="24" t="s">
        <v>79</v>
      </c>
      <c r="CC1" s="24" t="s">
        <v>1682</v>
      </c>
      <c r="CD1" s="24" t="s">
        <v>81</v>
      </c>
      <c r="CE1" s="24" t="s">
        <v>1683</v>
      </c>
      <c r="CF1" s="24" t="s">
        <v>1684</v>
      </c>
      <c r="CG1" s="24" t="s">
        <v>84</v>
      </c>
      <c r="CH1" s="24" t="s">
        <v>85</v>
      </c>
      <c r="CI1" s="24" t="s">
        <v>1685</v>
      </c>
      <c r="CJ1" s="24" t="s">
        <v>87</v>
      </c>
      <c r="CK1" s="24" t="s">
        <v>88</v>
      </c>
      <c r="CL1" s="24" t="s">
        <v>89</v>
      </c>
      <c r="CM1" s="24" t="s">
        <v>90</v>
      </c>
      <c r="CN1" s="24" t="s">
        <v>1686</v>
      </c>
      <c r="CO1" s="24"/>
      <c r="CP1" s="24" t="s">
        <v>92</v>
      </c>
      <c r="CQ1" s="24" t="s">
        <v>1687</v>
      </c>
      <c r="CR1" s="24" t="s">
        <v>94</v>
      </c>
      <c r="CS1" s="24" t="s">
        <v>1688</v>
      </c>
      <c r="CT1" s="24" t="s">
        <v>96</v>
      </c>
      <c r="CU1" s="24" t="s">
        <v>97</v>
      </c>
      <c r="CV1" s="24" t="s">
        <v>98</v>
      </c>
      <c r="CW1" s="24" t="s">
        <v>1689</v>
      </c>
      <c r="CX1" s="24" t="s">
        <v>100</v>
      </c>
      <c r="CY1" s="24" t="s">
        <v>1690</v>
      </c>
      <c r="CZ1" s="24" t="s">
        <v>102</v>
      </c>
      <c r="DA1" s="24" t="s">
        <v>1691</v>
      </c>
      <c r="DB1" s="24" t="s">
        <v>104</v>
      </c>
      <c r="DC1" s="24" t="s">
        <v>105</v>
      </c>
      <c r="DD1" s="24" t="s">
        <v>1692</v>
      </c>
      <c r="DE1" s="24" t="s">
        <v>107</v>
      </c>
      <c r="DF1" s="24" t="s">
        <v>108</v>
      </c>
      <c r="DG1" s="24" t="s">
        <v>109</v>
      </c>
      <c r="DH1" s="24" t="s">
        <v>110</v>
      </c>
      <c r="DI1" s="24" t="s">
        <v>111</v>
      </c>
      <c r="DJ1" s="24" t="s">
        <v>112</v>
      </c>
      <c r="DK1" s="24" t="s">
        <v>1693</v>
      </c>
      <c r="DL1" s="24" t="s">
        <v>114</v>
      </c>
      <c r="DM1" s="24" t="s">
        <v>115</v>
      </c>
      <c r="DN1" s="24" t="s">
        <v>116</v>
      </c>
      <c r="DO1" s="24" t="s">
        <v>117</v>
      </c>
      <c r="DP1" s="24" t="s">
        <v>118</v>
      </c>
      <c r="DQ1" s="24" t="s">
        <v>119</v>
      </c>
      <c r="DR1" s="24" t="s">
        <v>120</v>
      </c>
      <c r="DS1" s="24" t="s">
        <v>121</v>
      </c>
      <c r="DT1" s="24" t="s">
        <v>122</v>
      </c>
      <c r="DU1" s="24" t="s">
        <v>123</v>
      </c>
      <c r="DV1" s="24" t="s">
        <v>124</v>
      </c>
      <c r="DW1" s="24" t="s">
        <v>1694</v>
      </c>
      <c r="DX1" s="24" t="s">
        <v>126</v>
      </c>
      <c r="DY1" s="24" t="s">
        <v>127</v>
      </c>
      <c r="DZ1" s="24" t="s">
        <v>128</v>
      </c>
      <c r="EA1" s="24" t="s">
        <v>129</v>
      </c>
      <c r="EB1" s="24" t="s">
        <v>130</v>
      </c>
      <c r="EC1" s="24" t="s">
        <v>131</v>
      </c>
      <c r="ED1" s="24" t="s">
        <v>132</v>
      </c>
      <c r="EE1" s="26" t="s">
        <v>1662</v>
      </c>
      <c r="EF1" s="26" t="s">
        <v>1663</v>
      </c>
      <c r="EG1" s="27">
        <f ca="1">TODAY()</f>
        <v>45391</v>
      </c>
      <c r="EH1" s="28" t="s">
        <v>1695</v>
      </c>
      <c r="EI1" s="28" t="s">
        <v>1695</v>
      </c>
      <c r="EJ1" s="28" t="s">
        <v>1696</v>
      </c>
      <c r="EK1" s="28" t="s">
        <v>1697</v>
      </c>
      <c r="EL1" s="28" t="s">
        <v>1698</v>
      </c>
      <c r="EM1" s="4" t="s">
        <v>1699</v>
      </c>
      <c r="EN1" s="29" t="s">
        <v>1700</v>
      </c>
    </row>
    <row r="2" spans="1:144" ht="33.75">
      <c r="A2" s="30">
        <v>1504</v>
      </c>
      <c r="B2" s="31" t="s">
        <v>194</v>
      </c>
      <c r="C2" s="30">
        <v>16891823</v>
      </c>
      <c r="D2" s="32" t="s">
        <v>195</v>
      </c>
      <c r="E2" s="32">
        <v>1</v>
      </c>
      <c r="F2" s="32" t="s">
        <v>146</v>
      </c>
      <c r="G2" s="32">
        <v>58</v>
      </c>
      <c r="H2" s="32">
        <v>41</v>
      </c>
      <c r="I2" s="32" t="s">
        <v>180</v>
      </c>
      <c r="J2" s="32">
        <v>5</v>
      </c>
      <c r="K2" s="32"/>
      <c r="L2" s="33"/>
      <c r="M2" s="33"/>
      <c r="N2" s="34">
        <v>38649</v>
      </c>
      <c r="O2" s="34">
        <v>39041</v>
      </c>
      <c r="P2" s="33">
        <f>DATEDIF(N2,O2,"m")</f>
        <v>12</v>
      </c>
      <c r="Q2" s="33">
        <f t="shared" ref="Q2:Q64" ca="1" si="0">DATEDIF(N2,TODAY(),"m")</f>
        <v>221</v>
      </c>
      <c r="R2" s="33">
        <v>12</v>
      </c>
      <c r="S2" s="33">
        <v>0</v>
      </c>
      <c r="T2" s="34">
        <v>39041</v>
      </c>
      <c r="U2" s="34"/>
      <c r="V2" s="33">
        <f t="shared" ref="V2:V64" si="1">DATEDIF(N2,T2,"m")</f>
        <v>12</v>
      </c>
      <c r="W2" s="32" t="s">
        <v>178</v>
      </c>
      <c r="X2" s="32"/>
      <c r="Y2" s="32"/>
      <c r="Z2" s="32"/>
      <c r="AA2" s="32"/>
      <c r="AB2" s="32"/>
      <c r="AC2" s="32"/>
      <c r="AD2" s="32">
        <v>1</v>
      </c>
      <c r="AE2" s="33">
        <v>12</v>
      </c>
      <c r="AF2" s="33">
        <v>0</v>
      </c>
      <c r="AG2" s="33"/>
      <c r="AH2" s="32">
        <v>1</v>
      </c>
      <c r="AI2" s="35">
        <f t="shared" ref="AI2:AI64" si="2">IF(R2&lt;36,R2, IF(R2&gt;36, "36"))</f>
        <v>12</v>
      </c>
      <c r="AJ2" s="35">
        <f t="shared" ref="AJ2:AJ8" si="3">IF(AI2&lt;35,0, IF(AI2&gt;35, "1"))</f>
        <v>0</v>
      </c>
      <c r="AK2" s="32">
        <v>1</v>
      </c>
      <c r="AL2" s="32"/>
      <c r="AM2" s="32"/>
      <c r="AN2" s="32" t="s">
        <v>154</v>
      </c>
      <c r="AO2" s="32">
        <v>2</v>
      </c>
      <c r="AP2" s="32"/>
      <c r="AQ2" s="32"/>
      <c r="AR2" s="33"/>
      <c r="AS2" s="33"/>
      <c r="AT2" s="33"/>
      <c r="AU2" s="33"/>
      <c r="AV2" s="33"/>
      <c r="AW2" s="33"/>
      <c r="AX2" s="36" t="s">
        <v>1701</v>
      </c>
      <c r="AY2" s="36" t="s">
        <v>1702</v>
      </c>
      <c r="AZ2" s="36" t="s">
        <v>1702</v>
      </c>
      <c r="BA2" s="36" t="s">
        <v>1702</v>
      </c>
      <c r="BB2" s="32" t="s">
        <v>142</v>
      </c>
      <c r="BC2" s="32" t="s">
        <v>143</v>
      </c>
      <c r="BD2" s="32" t="s">
        <v>178</v>
      </c>
      <c r="BE2" s="32" t="s">
        <v>165</v>
      </c>
      <c r="BF2" s="36"/>
      <c r="BG2" s="32"/>
      <c r="BH2" s="32"/>
      <c r="BI2" s="32">
        <v>49</v>
      </c>
      <c r="BJ2" s="32">
        <v>165</v>
      </c>
      <c r="BK2" s="32">
        <f t="shared" ref="BK2:BK64" si="4">(0.007184*(BI2^0.425)*(BJ2^0.725))</f>
        <v>1.5218628554918625</v>
      </c>
      <c r="BL2" s="32">
        <v>1</v>
      </c>
      <c r="BM2" s="31" t="s">
        <v>197</v>
      </c>
      <c r="BN2" s="32" t="s">
        <v>139</v>
      </c>
      <c r="BO2" s="32">
        <v>36</v>
      </c>
      <c r="BP2" s="32"/>
      <c r="BQ2" s="32"/>
      <c r="BR2" s="32">
        <f t="shared" ref="BR2:BR64" si="5">(0.007184*(BP2^0.425)*(BQ2^0.725))</f>
        <v>0</v>
      </c>
      <c r="BS2" s="32" t="e">
        <f t="shared" ref="BS2:BS64" si="6">(BK2/BR2)</f>
        <v>#DIV/0!</v>
      </c>
      <c r="BT2" s="32" t="s">
        <v>162</v>
      </c>
      <c r="BU2" s="32" t="s">
        <v>158</v>
      </c>
      <c r="BV2" s="32" t="s">
        <v>148</v>
      </c>
      <c r="BW2" s="32" t="s">
        <v>149</v>
      </c>
      <c r="BX2" s="32">
        <v>6</v>
      </c>
      <c r="BY2" s="32" t="s">
        <v>150</v>
      </c>
      <c r="BZ2" s="32">
        <v>2</v>
      </c>
      <c r="CA2" s="32"/>
      <c r="CB2" s="32" t="s">
        <v>150</v>
      </c>
      <c r="CC2" s="32">
        <v>2</v>
      </c>
      <c r="CD2" s="32"/>
      <c r="CE2" s="32" t="s">
        <v>150</v>
      </c>
      <c r="CF2" s="32">
        <v>2</v>
      </c>
      <c r="CG2" s="32"/>
      <c r="CH2" s="32" t="s">
        <v>150</v>
      </c>
      <c r="CI2" s="32">
        <v>2</v>
      </c>
      <c r="CJ2" s="32"/>
      <c r="CK2" s="32">
        <v>11</v>
      </c>
      <c r="CL2" s="32">
        <v>0</v>
      </c>
      <c r="CM2" s="32"/>
      <c r="CN2" s="32"/>
      <c r="CO2" s="32"/>
      <c r="CP2" s="32"/>
      <c r="CQ2" s="32"/>
      <c r="CR2" s="32"/>
      <c r="CS2" s="32">
        <v>2</v>
      </c>
      <c r="CT2" s="32"/>
      <c r="CU2" s="32"/>
      <c r="CV2" s="32"/>
      <c r="CW2" s="32">
        <v>2</v>
      </c>
      <c r="CX2" s="32"/>
      <c r="CY2" s="32">
        <v>2</v>
      </c>
      <c r="CZ2" s="32">
        <v>0</v>
      </c>
      <c r="DA2" s="32">
        <v>2</v>
      </c>
      <c r="DB2" s="32"/>
      <c r="DC2" s="32"/>
      <c r="DD2" s="32"/>
      <c r="DE2" s="32"/>
      <c r="DF2" s="32"/>
      <c r="DG2" s="32"/>
      <c r="DH2" s="32"/>
      <c r="DI2" s="32" t="s">
        <v>150</v>
      </c>
      <c r="DJ2" s="32" t="s">
        <v>159</v>
      </c>
      <c r="DK2" s="32" t="s">
        <v>150</v>
      </c>
      <c r="DL2" s="32" t="s">
        <v>150</v>
      </c>
      <c r="DM2" s="32" t="s">
        <v>159</v>
      </c>
      <c r="DN2" s="32"/>
      <c r="DO2" s="32"/>
      <c r="DP2" s="32" t="s">
        <v>150</v>
      </c>
      <c r="DQ2" s="32" t="s">
        <v>150</v>
      </c>
      <c r="DR2" s="32" t="s">
        <v>150</v>
      </c>
      <c r="DS2" s="32" t="s">
        <v>150</v>
      </c>
      <c r="DT2" s="32"/>
      <c r="DU2" s="32"/>
      <c r="DV2" s="32" t="s">
        <v>150</v>
      </c>
      <c r="DW2" s="32"/>
      <c r="DX2" s="32"/>
      <c r="DY2" s="32"/>
      <c r="DZ2" s="32"/>
      <c r="EA2" s="32"/>
      <c r="EB2" s="37"/>
      <c r="EC2" s="38" t="s">
        <v>184</v>
      </c>
      <c r="ED2" s="39" t="s">
        <v>187</v>
      </c>
      <c r="EE2" s="35">
        <f t="shared" ref="EE2:EE64" si="7">IF(R2&lt;36,R2, IF(R2&gt;36, "36"))</f>
        <v>12</v>
      </c>
      <c r="EF2" s="35">
        <f t="shared" ref="EF2:EF8" si="8">IF(EE2&lt;35,0, IF(EE2&gt;35, "1"))</f>
        <v>0</v>
      </c>
      <c r="EG2" s="40"/>
      <c r="EH2" s="41">
        <f t="shared" ref="EH2:EH64" si="9">IF(E2=2,1,1.012)</f>
        <v>1.012</v>
      </c>
      <c r="EI2" s="41">
        <f t="shared" ref="EI2:EI64" si="10">IF(E2=1,0.7,0.9)</f>
        <v>0.7</v>
      </c>
      <c r="EJ2" s="42">
        <f t="shared" ref="EJ2:EJ64" si="11">IF(E2=1,IF(AR2&lt;0.7,-0.241,-1.2),IF(AR2&lt;0.9,-0.032,-1.2))</f>
        <v>-0.24099999999999999</v>
      </c>
      <c r="EK2" s="42">
        <f t="shared" ref="EK2:EK64" si="12">IF(E2=1,IF(AT2&lt;0.7,-0.241,-1.2),IF(AT2&lt;0.9,-0.032,-1.2))</f>
        <v>-0.24099999999999999</v>
      </c>
      <c r="EL2" s="40">
        <f t="shared" ref="EL2:EL64" si="13">IF(E2=1,IF(AV2&lt;0.7,-0.241,-1.2),IF(AV2&lt;0.9,-0.032,-1.2))</f>
        <v>-0.24099999999999999</v>
      </c>
      <c r="EM2" s="43" t="s">
        <v>152</v>
      </c>
      <c r="EN2" s="44" t="str">
        <f t="shared" ref="EN2:EN64" si="14">IF(EM2="HD", "1", IF(EM2="PD", "2","3"))</f>
        <v>1</v>
      </c>
    </row>
    <row r="3" spans="1:144" ht="33.75">
      <c r="A3" s="45">
        <v>1552</v>
      </c>
      <c r="B3" s="46" t="s">
        <v>198</v>
      </c>
      <c r="C3" s="45">
        <v>17677550</v>
      </c>
      <c r="D3" s="23" t="s">
        <v>199</v>
      </c>
      <c r="E3" s="23">
        <v>2</v>
      </c>
      <c r="F3" s="23" t="s">
        <v>139</v>
      </c>
      <c r="G3" s="23">
        <v>61</v>
      </c>
      <c r="H3" s="23">
        <v>44</v>
      </c>
      <c r="I3" s="23" t="s">
        <v>153</v>
      </c>
      <c r="J3" s="23">
        <v>3</v>
      </c>
      <c r="K3" s="23"/>
      <c r="L3" s="47"/>
      <c r="M3" s="47"/>
      <c r="N3" s="48">
        <v>38922</v>
      </c>
      <c r="O3" s="48"/>
      <c r="P3" s="47" t="e">
        <f>DATEDIF(N3,O3,"m")</f>
        <v>#NUM!</v>
      </c>
      <c r="Q3" s="47">
        <f t="shared" ca="1" si="0"/>
        <v>212</v>
      </c>
      <c r="R3" s="47">
        <v>120</v>
      </c>
      <c r="S3" s="47">
        <v>1</v>
      </c>
      <c r="T3" s="48"/>
      <c r="U3" s="48"/>
      <c r="V3" s="47" t="e">
        <f t="shared" si="1"/>
        <v>#NUM!</v>
      </c>
      <c r="W3" s="23"/>
      <c r="X3" s="23"/>
      <c r="Y3" s="23"/>
      <c r="Z3" s="23"/>
      <c r="AA3" s="23"/>
      <c r="AB3" s="23"/>
      <c r="AC3" s="23"/>
      <c r="AD3" s="23">
        <v>2</v>
      </c>
      <c r="AE3" s="47">
        <v>120</v>
      </c>
      <c r="AF3" s="47">
        <v>1</v>
      </c>
      <c r="AG3" s="47"/>
      <c r="AH3" s="23">
        <v>2</v>
      </c>
      <c r="AI3" s="35" t="str">
        <f t="shared" si="2"/>
        <v>36</v>
      </c>
      <c r="AJ3" s="49" t="str">
        <f t="shared" si="3"/>
        <v>1</v>
      </c>
      <c r="AK3" s="23">
        <v>2</v>
      </c>
      <c r="AL3" s="23"/>
      <c r="AM3" s="23"/>
      <c r="AN3" s="23" t="s">
        <v>154</v>
      </c>
      <c r="AO3" s="23">
        <v>2</v>
      </c>
      <c r="AP3" s="23"/>
      <c r="AQ3" s="23"/>
      <c r="AR3" s="47">
        <v>1.41</v>
      </c>
      <c r="AS3" s="47">
        <f t="shared" ref="AS3:AS65" si="15">141*((AR3/EI3)^EJ3)*0.9938^(H3+1)*EH3</f>
        <v>62.187320886303958</v>
      </c>
      <c r="AT3" s="47">
        <v>1.2</v>
      </c>
      <c r="AU3" s="47">
        <f t="shared" ref="AU3:AU65" si="16">141*((AT3/EI3)^EK3)*0.9938^(H3+3)*EH3</f>
        <v>74.532428472043293</v>
      </c>
      <c r="AV3" s="47">
        <v>1.18</v>
      </c>
      <c r="AW3" s="47">
        <f t="shared" ref="AW3:AW65" si="17">141*((AV3/EI3)^EL3)*0.9938^(H3+10)*EH3</f>
        <v>72.811051897859215</v>
      </c>
      <c r="AX3" s="50" t="s">
        <v>1701</v>
      </c>
      <c r="AY3" s="36" t="s">
        <v>1701</v>
      </c>
      <c r="AZ3" s="36" t="s">
        <v>1701</v>
      </c>
      <c r="BA3" s="36" t="s">
        <v>1701</v>
      </c>
      <c r="BB3" s="23" t="s">
        <v>164</v>
      </c>
      <c r="BC3" s="23" t="s">
        <v>165</v>
      </c>
      <c r="BD3" s="23"/>
      <c r="BE3" s="23" t="s">
        <v>165</v>
      </c>
      <c r="BF3" s="50"/>
      <c r="BG3" s="23"/>
      <c r="BH3" s="23"/>
      <c r="BI3" s="23">
        <v>60</v>
      </c>
      <c r="BJ3" s="23">
        <v>168</v>
      </c>
      <c r="BK3" s="23">
        <f t="shared" si="4"/>
        <v>1.6804664035218659</v>
      </c>
      <c r="BL3" s="23">
        <v>1</v>
      </c>
      <c r="BM3" s="46" t="s">
        <v>200</v>
      </c>
      <c r="BN3" s="23" t="s">
        <v>146</v>
      </c>
      <c r="BO3" s="23">
        <v>41</v>
      </c>
      <c r="BP3" s="23">
        <v>56</v>
      </c>
      <c r="BQ3" s="23">
        <v>155</v>
      </c>
      <c r="BR3" s="23">
        <f t="shared" si="5"/>
        <v>1.5393476616416177</v>
      </c>
      <c r="BS3" s="23">
        <f t="shared" si="6"/>
        <v>1.0916743796068484</v>
      </c>
      <c r="BT3" s="23" t="s">
        <v>147</v>
      </c>
      <c r="BU3" s="23" t="s">
        <v>147</v>
      </c>
      <c r="BV3" s="23" t="s">
        <v>148</v>
      </c>
      <c r="BW3" s="23" t="s">
        <v>149</v>
      </c>
      <c r="BX3" s="23">
        <v>5</v>
      </c>
      <c r="BY3" s="23" t="s">
        <v>150</v>
      </c>
      <c r="BZ3" s="23">
        <v>2</v>
      </c>
      <c r="CA3" s="23"/>
      <c r="CB3" s="23" t="s">
        <v>150</v>
      </c>
      <c r="CC3" s="23">
        <v>2</v>
      </c>
      <c r="CD3" s="23"/>
      <c r="CE3" s="23" t="s">
        <v>150</v>
      </c>
      <c r="CF3" s="23">
        <v>2</v>
      </c>
      <c r="CG3" s="23"/>
      <c r="CH3" s="23" t="s">
        <v>150</v>
      </c>
      <c r="CI3" s="23">
        <v>2</v>
      </c>
      <c r="CJ3" s="23"/>
      <c r="CK3" s="23">
        <v>0</v>
      </c>
      <c r="CL3" s="23">
        <v>0</v>
      </c>
      <c r="CM3" s="23"/>
      <c r="CN3" s="23"/>
      <c r="CO3" s="23"/>
      <c r="CP3" s="23"/>
      <c r="CQ3" s="23"/>
      <c r="CR3" s="23"/>
      <c r="CS3" s="23">
        <v>2</v>
      </c>
      <c r="CT3" s="23"/>
      <c r="CU3" s="23"/>
      <c r="CV3" s="23"/>
      <c r="CW3" s="23">
        <v>2</v>
      </c>
      <c r="CX3" s="23"/>
      <c r="CY3" s="23">
        <v>2</v>
      </c>
      <c r="CZ3" s="23">
        <v>0</v>
      </c>
      <c r="DA3" s="23">
        <v>2</v>
      </c>
      <c r="DB3" s="23"/>
      <c r="DC3" s="23"/>
      <c r="DD3" s="23"/>
      <c r="DE3" s="23"/>
      <c r="DF3" s="23"/>
      <c r="DG3" s="23"/>
      <c r="DH3" s="23"/>
      <c r="DI3" s="23" t="s">
        <v>150</v>
      </c>
      <c r="DJ3" s="23" t="s">
        <v>159</v>
      </c>
      <c r="DK3" s="23" t="s">
        <v>150</v>
      </c>
      <c r="DL3" s="23" t="s">
        <v>150</v>
      </c>
      <c r="DM3" s="23" t="s">
        <v>159</v>
      </c>
      <c r="DN3" s="23"/>
      <c r="DO3" s="23"/>
      <c r="DP3" s="23" t="s">
        <v>150</v>
      </c>
      <c r="DQ3" s="23"/>
      <c r="DR3" s="23"/>
      <c r="DS3" s="23" t="s">
        <v>150</v>
      </c>
      <c r="DT3" s="23"/>
      <c r="DU3" s="23"/>
      <c r="DV3" s="23"/>
      <c r="DW3" s="23"/>
      <c r="DX3" s="23"/>
      <c r="DY3" s="23"/>
      <c r="DZ3" s="23"/>
      <c r="EA3" s="23"/>
      <c r="EB3" s="23"/>
      <c r="EC3" s="23" t="s">
        <v>184</v>
      </c>
      <c r="ED3" s="23" t="s">
        <v>187</v>
      </c>
      <c r="EE3" s="49" t="str">
        <f t="shared" si="7"/>
        <v>36</v>
      </c>
      <c r="EF3" s="49" t="str">
        <f t="shared" si="8"/>
        <v>1</v>
      </c>
      <c r="EG3" s="49"/>
      <c r="EH3" s="51">
        <f t="shared" si="9"/>
        <v>1</v>
      </c>
      <c r="EI3" s="51">
        <f t="shared" si="10"/>
        <v>0.9</v>
      </c>
      <c r="EJ3" s="52">
        <f t="shared" si="11"/>
        <v>-1.2</v>
      </c>
      <c r="EK3" s="52">
        <f t="shared" si="12"/>
        <v>-1.2</v>
      </c>
      <c r="EL3" s="49">
        <f t="shared" si="13"/>
        <v>-1.2</v>
      </c>
      <c r="EM3" s="53" t="s">
        <v>152</v>
      </c>
      <c r="EN3" s="54" t="str">
        <f t="shared" si="14"/>
        <v>1</v>
      </c>
    </row>
    <row r="4" spans="1:144" ht="33.75">
      <c r="A4" s="45">
        <v>1554</v>
      </c>
      <c r="B4" s="46" t="s">
        <v>201</v>
      </c>
      <c r="C4" s="45">
        <v>9420991</v>
      </c>
      <c r="D4" s="23" t="s">
        <v>202</v>
      </c>
      <c r="E4" s="23">
        <v>2</v>
      </c>
      <c r="F4" s="23" t="s">
        <v>139</v>
      </c>
      <c r="G4" s="23">
        <v>64</v>
      </c>
      <c r="H4" s="23">
        <v>48</v>
      </c>
      <c r="I4" s="23" t="s">
        <v>180</v>
      </c>
      <c r="J4" s="23">
        <v>5</v>
      </c>
      <c r="K4" s="23"/>
      <c r="L4" s="47"/>
      <c r="M4" s="47"/>
      <c r="N4" s="48">
        <v>38936</v>
      </c>
      <c r="O4" s="48"/>
      <c r="P4" s="47" t="e">
        <f>DATEDIF(N4,O4,"m")</f>
        <v>#NUM!</v>
      </c>
      <c r="Q4" s="47">
        <f t="shared" ca="1" si="0"/>
        <v>212</v>
      </c>
      <c r="R4" s="47">
        <v>120</v>
      </c>
      <c r="S4" s="47">
        <v>1</v>
      </c>
      <c r="T4" s="48"/>
      <c r="U4" s="48"/>
      <c r="V4" s="47" t="e">
        <f t="shared" si="1"/>
        <v>#NUM!</v>
      </c>
      <c r="W4" s="23"/>
      <c r="X4" s="23"/>
      <c r="Y4" s="23"/>
      <c r="Z4" s="23"/>
      <c r="AA4" s="23"/>
      <c r="AB4" s="23"/>
      <c r="AC4" s="23"/>
      <c r="AD4" s="23">
        <v>2</v>
      </c>
      <c r="AE4" s="47">
        <v>120</v>
      </c>
      <c r="AF4" s="47">
        <v>1</v>
      </c>
      <c r="AG4" s="47"/>
      <c r="AH4" s="23">
        <v>2</v>
      </c>
      <c r="AI4" s="35" t="str">
        <f t="shared" si="2"/>
        <v>36</v>
      </c>
      <c r="AJ4" s="49" t="str">
        <f t="shared" si="3"/>
        <v>1</v>
      </c>
      <c r="AK4" s="23">
        <v>2</v>
      </c>
      <c r="AL4" s="23"/>
      <c r="AM4" s="23"/>
      <c r="AN4" s="23" t="s">
        <v>154</v>
      </c>
      <c r="AO4" s="23">
        <v>2</v>
      </c>
      <c r="AP4" s="23"/>
      <c r="AQ4" s="23"/>
      <c r="AR4" s="47">
        <v>1.8</v>
      </c>
      <c r="AS4" s="47">
        <f t="shared" si="15"/>
        <v>45.251579826274174</v>
      </c>
      <c r="AT4" s="47">
        <v>1.9</v>
      </c>
      <c r="AU4" s="47">
        <f t="shared" si="16"/>
        <v>41.884604191400108</v>
      </c>
      <c r="AV4" s="47">
        <v>1.93</v>
      </c>
      <c r="AW4" s="47">
        <f t="shared" si="17"/>
        <v>39.35345917514509</v>
      </c>
      <c r="AX4" s="50" t="s">
        <v>1701</v>
      </c>
      <c r="AY4" s="50" t="s">
        <v>1701</v>
      </c>
      <c r="AZ4" s="50" t="s">
        <v>1701</v>
      </c>
      <c r="BA4" s="50" t="s">
        <v>1701</v>
      </c>
      <c r="BB4" s="23" t="s">
        <v>164</v>
      </c>
      <c r="BC4" s="23" t="s">
        <v>165</v>
      </c>
      <c r="BD4" s="23"/>
      <c r="BE4" s="23" t="s">
        <v>165</v>
      </c>
      <c r="BF4" s="50"/>
      <c r="BG4" s="23"/>
      <c r="BH4" s="23"/>
      <c r="BI4" s="23">
        <v>66</v>
      </c>
      <c r="BJ4" s="23">
        <v>171</v>
      </c>
      <c r="BK4" s="23">
        <f t="shared" si="4"/>
        <v>1.7725344159372816</v>
      </c>
      <c r="BL4" s="23">
        <v>1</v>
      </c>
      <c r="BM4" s="46" t="s">
        <v>203</v>
      </c>
      <c r="BN4" s="23" t="s">
        <v>146</v>
      </c>
      <c r="BO4" s="23">
        <v>43</v>
      </c>
      <c r="BP4" s="23">
        <v>58</v>
      </c>
      <c r="BQ4" s="23">
        <v>157</v>
      </c>
      <c r="BR4" s="23">
        <f t="shared" si="5"/>
        <v>1.5770681789632148</v>
      </c>
      <c r="BS4" s="23">
        <f t="shared" si="6"/>
        <v>1.123942794345498</v>
      </c>
      <c r="BT4" s="23" t="s">
        <v>162</v>
      </c>
      <c r="BU4" s="23" t="s">
        <v>158</v>
      </c>
      <c r="BV4" s="23" t="s">
        <v>148</v>
      </c>
      <c r="BW4" s="23" t="s">
        <v>149</v>
      </c>
      <c r="BX4" s="23">
        <v>5</v>
      </c>
      <c r="BY4" s="23" t="s">
        <v>150</v>
      </c>
      <c r="BZ4" s="23">
        <v>2</v>
      </c>
      <c r="CA4" s="23"/>
      <c r="CB4" s="23" t="s">
        <v>150</v>
      </c>
      <c r="CC4" s="23">
        <v>2</v>
      </c>
      <c r="CD4" s="23"/>
      <c r="CE4" s="23" t="s">
        <v>150</v>
      </c>
      <c r="CF4" s="23">
        <v>2</v>
      </c>
      <c r="CG4" s="23"/>
      <c r="CH4" s="23" t="s">
        <v>150</v>
      </c>
      <c r="CI4" s="23">
        <v>2</v>
      </c>
      <c r="CJ4" s="23"/>
      <c r="CK4" s="23">
        <v>0</v>
      </c>
      <c r="CL4" s="23">
        <v>0</v>
      </c>
      <c r="CM4" s="23"/>
      <c r="CN4" s="23"/>
      <c r="CO4" s="23"/>
      <c r="CP4" s="23"/>
      <c r="CQ4" s="23"/>
      <c r="CR4" s="23" t="s">
        <v>165</v>
      </c>
      <c r="CS4" s="23">
        <v>2</v>
      </c>
      <c r="CT4" s="23"/>
      <c r="CU4" s="23"/>
      <c r="CV4" s="23"/>
      <c r="CW4" s="23">
        <v>2</v>
      </c>
      <c r="CX4" s="23"/>
      <c r="CY4" s="23">
        <v>2</v>
      </c>
      <c r="CZ4" s="23">
        <v>0</v>
      </c>
      <c r="DA4" s="23">
        <v>2</v>
      </c>
      <c r="DB4" s="23"/>
      <c r="DC4" s="23"/>
      <c r="DD4" s="23"/>
      <c r="DE4" s="23"/>
      <c r="DF4" s="23"/>
      <c r="DG4" s="23"/>
      <c r="DH4" s="23"/>
      <c r="DI4" s="23" t="s">
        <v>150</v>
      </c>
      <c r="DJ4" s="23" t="s">
        <v>150</v>
      </c>
      <c r="DK4" s="23" t="s">
        <v>150</v>
      </c>
      <c r="DL4" s="23" t="s">
        <v>150</v>
      </c>
      <c r="DM4" s="23" t="s">
        <v>150</v>
      </c>
      <c r="DN4" s="23"/>
      <c r="DO4" s="23"/>
      <c r="DP4" s="23" t="s">
        <v>150</v>
      </c>
      <c r="DQ4" s="23" t="s">
        <v>150</v>
      </c>
      <c r="DR4" s="23" t="s">
        <v>150</v>
      </c>
      <c r="DS4" s="23" t="s">
        <v>150</v>
      </c>
      <c r="DT4" s="23"/>
      <c r="DU4" s="23"/>
      <c r="DV4" s="23" t="s">
        <v>150</v>
      </c>
      <c r="DW4" s="23"/>
      <c r="DX4" s="23"/>
      <c r="DY4" s="23"/>
      <c r="DZ4" s="23"/>
      <c r="EA4" s="23"/>
      <c r="EB4" s="23"/>
      <c r="EC4" s="23" t="s">
        <v>184</v>
      </c>
      <c r="ED4" s="23" t="s">
        <v>189</v>
      </c>
      <c r="EE4" s="49" t="str">
        <f t="shared" si="7"/>
        <v>36</v>
      </c>
      <c r="EF4" s="49" t="str">
        <f t="shared" si="8"/>
        <v>1</v>
      </c>
      <c r="EG4" s="49"/>
      <c r="EH4" s="51">
        <f t="shared" si="9"/>
        <v>1</v>
      </c>
      <c r="EI4" s="51">
        <f t="shared" si="10"/>
        <v>0.9</v>
      </c>
      <c r="EJ4" s="52">
        <f t="shared" si="11"/>
        <v>-1.2</v>
      </c>
      <c r="EK4" s="52">
        <f t="shared" si="12"/>
        <v>-1.2</v>
      </c>
      <c r="EL4" s="49">
        <f t="shared" si="13"/>
        <v>-1.2</v>
      </c>
      <c r="EM4" s="55" t="s">
        <v>152</v>
      </c>
      <c r="EN4" s="54" t="str">
        <f t="shared" si="14"/>
        <v>1</v>
      </c>
    </row>
    <row r="5" spans="1:144" ht="33.75">
      <c r="A5" s="45">
        <v>1563</v>
      </c>
      <c r="B5" s="46" t="s">
        <v>204</v>
      </c>
      <c r="C5" s="45">
        <v>17785709</v>
      </c>
      <c r="D5" s="23" t="s">
        <v>205</v>
      </c>
      <c r="E5" s="23">
        <v>2</v>
      </c>
      <c r="F5" s="23" t="s">
        <v>139</v>
      </c>
      <c r="G5" s="23">
        <v>56</v>
      </c>
      <c r="H5" s="23">
        <v>40</v>
      </c>
      <c r="I5" s="23" t="s">
        <v>153</v>
      </c>
      <c r="J5" s="23">
        <v>3</v>
      </c>
      <c r="K5" s="23"/>
      <c r="L5" s="47"/>
      <c r="M5" s="47"/>
      <c r="N5" s="48">
        <v>38985</v>
      </c>
      <c r="O5" s="48">
        <v>44258</v>
      </c>
      <c r="P5" s="47">
        <f>DATEDIF(N5,O5,"m")</f>
        <v>173</v>
      </c>
      <c r="Q5" s="47">
        <f t="shared" ca="1" si="0"/>
        <v>210</v>
      </c>
      <c r="R5" s="47">
        <v>120</v>
      </c>
      <c r="S5" s="47">
        <v>1</v>
      </c>
      <c r="T5" s="48">
        <v>44258</v>
      </c>
      <c r="U5" s="48"/>
      <c r="V5" s="47">
        <f t="shared" si="1"/>
        <v>173</v>
      </c>
      <c r="W5" s="23" t="s">
        <v>141</v>
      </c>
      <c r="X5" s="23"/>
      <c r="Y5" s="23"/>
      <c r="Z5" s="23"/>
      <c r="AA5" s="23"/>
      <c r="AB5" s="23"/>
      <c r="AC5" s="23"/>
      <c r="AD5" s="23">
        <v>2</v>
      </c>
      <c r="AE5" s="47">
        <v>120</v>
      </c>
      <c r="AF5" s="47">
        <v>1</v>
      </c>
      <c r="AG5" s="47"/>
      <c r="AH5" s="23">
        <v>2</v>
      </c>
      <c r="AI5" s="35" t="str">
        <f t="shared" si="2"/>
        <v>36</v>
      </c>
      <c r="AJ5" s="49" t="str">
        <f t="shared" si="3"/>
        <v>1</v>
      </c>
      <c r="AK5" s="23">
        <v>2</v>
      </c>
      <c r="AL5" s="23"/>
      <c r="AM5" s="23"/>
      <c r="AN5" s="23" t="s">
        <v>154</v>
      </c>
      <c r="AO5" s="23">
        <v>2</v>
      </c>
      <c r="AP5" s="23"/>
      <c r="AQ5" s="23"/>
      <c r="AR5" s="47">
        <v>1.79</v>
      </c>
      <c r="AS5" s="47">
        <f t="shared" si="15"/>
        <v>47.879011513489615</v>
      </c>
      <c r="AT5" s="47">
        <v>1.8</v>
      </c>
      <c r="AU5" s="47">
        <f t="shared" si="16"/>
        <v>46.972079956040098</v>
      </c>
      <c r="AV5" s="47">
        <v>1.88</v>
      </c>
      <c r="AW5" s="47">
        <f t="shared" si="17"/>
        <v>42.684512464123529</v>
      </c>
      <c r="AX5" s="50" t="s">
        <v>1701</v>
      </c>
      <c r="AY5" s="50" t="s">
        <v>1701</v>
      </c>
      <c r="AZ5" s="50" t="s">
        <v>1701</v>
      </c>
      <c r="BA5" s="50" t="s">
        <v>1701</v>
      </c>
      <c r="BB5" s="23" t="s">
        <v>142</v>
      </c>
      <c r="BC5" s="23" t="s">
        <v>143</v>
      </c>
      <c r="BD5" s="23" t="s">
        <v>141</v>
      </c>
      <c r="BE5" s="23" t="s">
        <v>165</v>
      </c>
      <c r="BF5" s="50"/>
      <c r="BG5" s="23"/>
      <c r="BH5" s="23"/>
      <c r="BI5" s="23">
        <v>88</v>
      </c>
      <c r="BJ5" s="23">
        <v>178</v>
      </c>
      <c r="BK5" s="23">
        <f t="shared" si="4"/>
        <v>2.062177105646728</v>
      </c>
      <c r="BL5" s="23">
        <v>1</v>
      </c>
      <c r="BM5" s="46" t="s">
        <v>206</v>
      </c>
      <c r="BN5" s="23" t="s">
        <v>146</v>
      </c>
      <c r="BO5" s="23">
        <v>39</v>
      </c>
      <c r="BP5" s="23">
        <v>71</v>
      </c>
      <c r="BQ5" s="23">
        <v>164</v>
      </c>
      <c r="BR5" s="23">
        <f t="shared" si="5"/>
        <v>1.7738337414959995</v>
      </c>
      <c r="BS5" s="23">
        <f t="shared" si="6"/>
        <v>1.1625537711936567</v>
      </c>
      <c r="BT5" s="23" t="s">
        <v>158</v>
      </c>
      <c r="BU5" s="23" t="s">
        <v>158</v>
      </c>
      <c r="BV5" s="23" t="s">
        <v>148</v>
      </c>
      <c r="BW5" s="23" t="s">
        <v>149</v>
      </c>
      <c r="BX5" s="23">
        <v>5</v>
      </c>
      <c r="BY5" s="23" t="s">
        <v>150</v>
      </c>
      <c r="BZ5" s="23">
        <v>2</v>
      </c>
      <c r="CA5" s="23"/>
      <c r="CB5" s="23" t="s">
        <v>150</v>
      </c>
      <c r="CC5" s="23">
        <v>2</v>
      </c>
      <c r="CD5" s="23"/>
      <c r="CE5" s="23" t="s">
        <v>150</v>
      </c>
      <c r="CF5" s="23"/>
      <c r="CG5" s="23"/>
      <c r="CH5" s="23" t="s">
        <v>150</v>
      </c>
      <c r="CI5" s="23">
        <v>2</v>
      </c>
      <c r="CJ5" s="23"/>
      <c r="CK5" s="23">
        <v>0</v>
      </c>
      <c r="CL5" s="23">
        <v>0</v>
      </c>
      <c r="CM5" s="23"/>
      <c r="CN5" s="23"/>
      <c r="CO5" s="23"/>
      <c r="CP5" s="23"/>
      <c r="CQ5" s="23"/>
      <c r="CR5" s="23"/>
      <c r="CS5" s="23">
        <v>2</v>
      </c>
      <c r="CT5" s="23"/>
      <c r="CU5" s="23"/>
      <c r="CV5" s="23"/>
      <c r="CW5" s="23">
        <v>2</v>
      </c>
      <c r="CX5" s="23"/>
      <c r="CY5" s="23">
        <v>2</v>
      </c>
      <c r="CZ5" s="23">
        <v>0</v>
      </c>
      <c r="DA5" s="23">
        <v>2</v>
      </c>
      <c r="DB5" s="23"/>
      <c r="DC5" s="23"/>
      <c r="DD5" s="23"/>
      <c r="DE5" s="23"/>
      <c r="DF5" s="23"/>
      <c r="DG5" s="23"/>
      <c r="DH5" s="23"/>
      <c r="DI5" s="23" t="s">
        <v>150</v>
      </c>
      <c r="DJ5" s="23" t="s">
        <v>150</v>
      </c>
      <c r="DK5" s="23" t="s">
        <v>150</v>
      </c>
      <c r="DL5" s="23" t="s">
        <v>150</v>
      </c>
      <c r="DM5" s="23" t="s">
        <v>150</v>
      </c>
      <c r="DN5" s="23"/>
      <c r="DO5" s="23"/>
      <c r="DP5" s="23" t="s">
        <v>150</v>
      </c>
      <c r="DQ5" s="23" t="s">
        <v>150</v>
      </c>
      <c r="DR5" s="23" t="s">
        <v>150</v>
      </c>
      <c r="DS5" s="23" t="s">
        <v>150</v>
      </c>
      <c r="DT5" s="23"/>
      <c r="DU5" s="23"/>
      <c r="DV5" s="23" t="s">
        <v>150</v>
      </c>
      <c r="DW5" s="23"/>
      <c r="DX5" s="23"/>
      <c r="DY5" s="23"/>
      <c r="DZ5" s="23"/>
      <c r="EA5" s="23"/>
      <c r="EB5" s="23"/>
      <c r="EC5" s="23" t="s">
        <v>184</v>
      </c>
      <c r="ED5" s="23" t="s">
        <v>189</v>
      </c>
      <c r="EE5" s="49" t="str">
        <f t="shared" si="7"/>
        <v>36</v>
      </c>
      <c r="EF5" s="49" t="str">
        <f t="shared" si="8"/>
        <v>1</v>
      </c>
      <c r="EG5" s="49"/>
      <c r="EH5" s="51">
        <f t="shared" si="9"/>
        <v>1</v>
      </c>
      <c r="EI5" s="51">
        <f t="shared" si="10"/>
        <v>0.9</v>
      </c>
      <c r="EJ5" s="52">
        <f t="shared" si="11"/>
        <v>-1.2</v>
      </c>
      <c r="EK5" s="52">
        <f t="shared" si="12"/>
        <v>-1.2</v>
      </c>
      <c r="EL5" s="49">
        <f t="shared" si="13"/>
        <v>-1.2</v>
      </c>
      <c r="EM5" s="55" t="s">
        <v>152</v>
      </c>
      <c r="EN5" s="54" t="str">
        <f t="shared" si="14"/>
        <v>1</v>
      </c>
    </row>
    <row r="6" spans="1:144" ht="33.75">
      <c r="A6" s="45">
        <v>1571</v>
      </c>
      <c r="B6" s="46" t="s">
        <v>207</v>
      </c>
      <c r="C6" s="45">
        <v>17095583</v>
      </c>
      <c r="D6" s="23" t="s">
        <v>208</v>
      </c>
      <c r="E6" s="23">
        <v>1</v>
      </c>
      <c r="F6" s="23" t="s">
        <v>146</v>
      </c>
      <c r="G6" s="23">
        <v>45</v>
      </c>
      <c r="H6" s="23">
        <v>29</v>
      </c>
      <c r="I6" s="23" t="s">
        <v>140</v>
      </c>
      <c r="J6" s="23">
        <v>1</v>
      </c>
      <c r="K6" s="23"/>
      <c r="L6" s="47"/>
      <c r="M6" s="47"/>
      <c r="N6" s="48">
        <v>39069</v>
      </c>
      <c r="O6" s="48"/>
      <c r="P6" s="47" t="e">
        <f>DATEDIF(N6,O6,"m")</f>
        <v>#NUM!</v>
      </c>
      <c r="Q6" s="47">
        <f t="shared" ca="1" si="0"/>
        <v>207</v>
      </c>
      <c r="R6" s="47">
        <v>120</v>
      </c>
      <c r="S6" s="47">
        <v>1</v>
      </c>
      <c r="T6" s="48"/>
      <c r="U6" s="48"/>
      <c r="V6" s="47" t="e">
        <f t="shared" si="1"/>
        <v>#NUM!</v>
      </c>
      <c r="W6" s="23"/>
      <c r="X6" s="23"/>
      <c r="Y6" s="23"/>
      <c r="Z6" s="23"/>
      <c r="AA6" s="23"/>
      <c r="AB6" s="23"/>
      <c r="AC6" s="23"/>
      <c r="AD6" s="23">
        <v>2</v>
      </c>
      <c r="AE6" s="47">
        <v>120</v>
      </c>
      <c r="AF6" s="47">
        <v>1</v>
      </c>
      <c r="AG6" s="47"/>
      <c r="AH6" s="23">
        <v>2</v>
      </c>
      <c r="AI6" s="35" t="str">
        <f t="shared" si="2"/>
        <v>36</v>
      </c>
      <c r="AJ6" s="49" t="str">
        <f t="shared" si="3"/>
        <v>1</v>
      </c>
      <c r="AK6" s="23">
        <v>2</v>
      </c>
      <c r="AL6" s="23"/>
      <c r="AM6" s="23"/>
      <c r="AN6" s="23" t="s">
        <v>160</v>
      </c>
      <c r="AO6" s="23">
        <v>1</v>
      </c>
      <c r="AP6" s="23"/>
      <c r="AQ6" s="23"/>
      <c r="AR6" s="47">
        <v>0.85</v>
      </c>
      <c r="AS6" s="47">
        <f t="shared" si="15"/>
        <v>93.796003593993319</v>
      </c>
      <c r="AT6" s="47">
        <v>0.81</v>
      </c>
      <c r="AU6" s="47">
        <f t="shared" si="16"/>
        <v>98.152871059827916</v>
      </c>
      <c r="AV6" s="47">
        <v>0.85</v>
      </c>
      <c r="AW6" s="47">
        <f t="shared" si="17"/>
        <v>88.690124856377622</v>
      </c>
      <c r="AX6" s="50" t="s">
        <v>1701</v>
      </c>
      <c r="AY6" s="50" t="s">
        <v>1701</v>
      </c>
      <c r="AZ6" s="50" t="s">
        <v>1701</v>
      </c>
      <c r="BA6" s="50" t="s">
        <v>1701</v>
      </c>
      <c r="BB6" s="23" t="s">
        <v>164</v>
      </c>
      <c r="BC6" s="23" t="s">
        <v>165</v>
      </c>
      <c r="BD6" s="23"/>
      <c r="BE6" s="23" t="s">
        <v>165</v>
      </c>
      <c r="BF6" s="50"/>
      <c r="BG6" s="23"/>
      <c r="BH6" s="23"/>
      <c r="BI6" s="23">
        <v>70</v>
      </c>
      <c r="BJ6" s="23">
        <v>163</v>
      </c>
      <c r="BK6" s="23">
        <f t="shared" si="4"/>
        <v>1.7553713420962216</v>
      </c>
      <c r="BL6" s="23">
        <v>1</v>
      </c>
      <c r="BM6" s="46" t="s">
        <v>209</v>
      </c>
      <c r="BN6" s="23" t="s">
        <v>139</v>
      </c>
      <c r="BO6" s="23">
        <v>29</v>
      </c>
      <c r="BP6" s="23">
        <v>76</v>
      </c>
      <c r="BQ6" s="23">
        <v>173</v>
      </c>
      <c r="BR6" s="23">
        <f t="shared" si="5"/>
        <v>1.8979970153263728</v>
      </c>
      <c r="BS6" s="23">
        <f t="shared" si="6"/>
        <v>0.92485463776895049</v>
      </c>
      <c r="BT6" s="23" t="s">
        <v>171</v>
      </c>
      <c r="BU6" s="23" t="s">
        <v>171</v>
      </c>
      <c r="BV6" s="23" t="s">
        <v>148</v>
      </c>
      <c r="BW6" s="23" t="s">
        <v>149</v>
      </c>
      <c r="BX6" s="23">
        <v>5</v>
      </c>
      <c r="BY6" s="23" t="s">
        <v>150</v>
      </c>
      <c r="BZ6" s="23">
        <v>2</v>
      </c>
      <c r="CA6" s="23"/>
      <c r="CB6" s="23" t="s">
        <v>150</v>
      </c>
      <c r="CC6" s="23">
        <v>2</v>
      </c>
      <c r="CD6" s="23"/>
      <c r="CE6" s="23" t="s">
        <v>150</v>
      </c>
      <c r="CF6" s="23">
        <v>2</v>
      </c>
      <c r="CG6" s="23"/>
      <c r="CH6" s="23" t="s">
        <v>150</v>
      </c>
      <c r="CI6" s="23">
        <v>2</v>
      </c>
      <c r="CJ6" s="23"/>
      <c r="CK6" s="23">
        <v>0</v>
      </c>
      <c r="CL6" s="23">
        <v>0</v>
      </c>
      <c r="CM6" s="23"/>
      <c r="CN6" s="23"/>
      <c r="CO6" s="23"/>
      <c r="CP6" s="23"/>
      <c r="CQ6" s="23"/>
      <c r="CR6" s="23"/>
      <c r="CS6" s="23">
        <v>2</v>
      </c>
      <c r="CT6" s="23"/>
      <c r="CU6" s="23"/>
      <c r="CV6" s="23"/>
      <c r="CW6" s="23">
        <v>2</v>
      </c>
      <c r="CX6" s="23"/>
      <c r="CY6" s="23">
        <v>2</v>
      </c>
      <c r="CZ6" s="23">
        <v>0</v>
      </c>
      <c r="DA6" s="23">
        <v>2</v>
      </c>
      <c r="DB6" s="23"/>
      <c r="DC6" s="23"/>
      <c r="DD6" s="23"/>
      <c r="DE6" s="23"/>
      <c r="DF6" s="23"/>
      <c r="DG6" s="23"/>
      <c r="DH6" s="23"/>
      <c r="DI6" s="23" t="s">
        <v>159</v>
      </c>
      <c r="DJ6" s="23" t="s">
        <v>150</v>
      </c>
      <c r="DK6" s="23" t="s">
        <v>159</v>
      </c>
      <c r="DL6" s="23" t="s">
        <v>150</v>
      </c>
      <c r="DM6" s="23" t="s">
        <v>159</v>
      </c>
      <c r="DN6" s="23"/>
      <c r="DO6" s="23"/>
      <c r="DP6" s="23" t="s">
        <v>150</v>
      </c>
      <c r="DQ6" s="23" t="s">
        <v>150</v>
      </c>
      <c r="DR6" s="23" t="s">
        <v>150</v>
      </c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 t="s">
        <v>184</v>
      </c>
      <c r="ED6" s="23" t="s">
        <v>189</v>
      </c>
      <c r="EE6" s="49" t="str">
        <f t="shared" si="7"/>
        <v>36</v>
      </c>
      <c r="EF6" s="49" t="str">
        <f t="shared" si="8"/>
        <v>1</v>
      </c>
      <c r="EG6" s="49"/>
      <c r="EH6" s="51">
        <f t="shared" si="9"/>
        <v>1.012</v>
      </c>
      <c r="EI6" s="51">
        <f t="shared" si="10"/>
        <v>0.7</v>
      </c>
      <c r="EJ6" s="52">
        <f t="shared" si="11"/>
        <v>-1.2</v>
      </c>
      <c r="EK6" s="52">
        <f t="shared" si="12"/>
        <v>-1.2</v>
      </c>
      <c r="EL6" s="49">
        <f t="shared" si="13"/>
        <v>-1.2</v>
      </c>
      <c r="EM6" s="55" t="s">
        <v>152</v>
      </c>
      <c r="EN6" s="54" t="str">
        <f t="shared" si="14"/>
        <v>1</v>
      </c>
    </row>
    <row r="7" spans="1:144" ht="33.75">
      <c r="A7" s="45">
        <v>1579</v>
      </c>
      <c r="B7" s="46" t="s">
        <v>210</v>
      </c>
      <c r="C7" s="45">
        <v>17971517</v>
      </c>
      <c r="D7" s="23" t="s">
        <v>211</v>
      </c>
      <c r="E7" s="23">
        <v>2</v>
      </c>
      <c r="F7" s="23" t="s">
        <v>139</v>
      </c>
      <c r="G7" s="23">
        <v>57</v>
      </c>
      <c r="H7" s="23">
        <v>41</v>
      </c>
      <c r="I7" s="23" t="s">
        <v>153</v>
      </c>
      <c r="J7" s="23">
        <v>3</v>
      </c>
      <c r="K7" s="23"/>
      <c r="L7" s="47"/>
      <c r="M7" s="47"/>
      <c r="N7" s="48">
        <v>39118</v>
      </c>
      <c r="O7" s="48"/>
      <c r="P7" s="47" t="e">
        <f>DATEDIF(N7, O7, "m")</f>
        <v>#NUM!</v>
      </c>
      <c r="Q7" s="47">
        <f t="shared" ca="1" si="0"/>
        <v>206</v>
      </c>
      <c r="R7" s="47">
        <v>120</v>
      </c>
      <c r="S7" s="47">
        <v>1</v>
      </c>
      <c r="T7" s="48"/>
      <c r="U7" s="48"/>
      <c r="V7" s="47" t="e">
        <f t="shared" si="1"/>
        <v>#NUM!</v>
      </c>
      <c r="W7" s="23"/>
      <c r="X7" s="23"/>
      <c r="Y7" s="23"/>
      <c r="Z7" s="23"/>
      <c r="AA7" s="23"/>
      <c r="AB7" s="23"/>
      <c r="AC7" s="23"/>
      <c r="AD7" s="23">
        <v>2</v>
      </c>
      <c r="AE7" s="47">
        <v>120</v>
      </c>
      <c r="AF7" s="47">
        <v>1</v>
      </c>
      <c r="AG7" s="47"/>
      <c r="AH7" s="23">
        <v>2</v>
      </c>
      <c r="AI7" s="35" t="str">
        <f t="shared" si="2"/>
        <v>36</v>
      </c>
      <c r="AJ7" s="49" t="str">
        <f t="shared" si="3"/>
        <v>1</v>
      </c>
      <c r="AK7" s="23">
        <v>2</v>
      </c>
      <c r="AL7" s="23"/>
      <c r="AM7" s="23"/>
      <c r="AN7" s="23" t="s">
        <v>160</v>
      </c>
      <c r="AO7" s="23">
        <v>1</v>
      </c>
      <c r="AP7" s="23">
        <v>1.89</v>
      </c>
      <c r="AQ7" s="23">
        <v>43.1</v>
      </c>
      <c r="AR7" s="47">
        <v>1.04</v>
      </c>
      <c r="AS7" s="47">
        <f t="shared" si="15"/>
        <v>91.290965035647361</v>
      </c>
      <c r="AT7" s="47">
        <v>1.01</v>
      </c>
      <c r="AU7" s="47">
        <f t="shared" si="16"/>
        <v>93.385649026797239</v>
      </c>
      <c r="AV7" s="47">
        <v>1.8</v>
      </c>
      <c r="AW7" s="47">
        <f t="shared" si="17"/>
        <v>44.692199707156909</v>
      </c>
      <c r="AX7" s="50" t="s">
        <v>1701</v>
      </c>
      <c r="AY7" s="50" t="s">
        <v>1701</v>
      </c>
      <c r="AZ7" s="50" t="s">
        <v>1701</v>
      </c>
      <c r="BA7" s="50" t="s">
        <v>1701</v>
      </c>
      <c r="BB7" s="23" t="s">
        <v>164</v>
      </c>
      <c r="BC7" s="23" t="s">
        <v>165</v>
      </c>
      <c r="BD7" s="23"/>
      <c r="BE7" s="23" t="s">
        <v>165</v>
      </c>
      <c r="BF7" s="50"/>
      <c r="BG7" s="23"/>
      <c r="BH7" s="23"/>
      <c r="BI7" s="23">
        <v>60</v>
      </c>
      <c r="BJ7" s="23">
        <v>168</v>
      </c>
      <c r="BK7" s="23">
        <f t="shared" si="4"/>
        <v>1.6804664035218659</v>
      </c>
      <c r="BL7" s="23">
        <v>1</v>
      </c>
      <c r="BM7" s="46" t="s">
        <v>212</v>
      </c>
      <c r="BN7" s="23" t="s">
        <v>146</v>
      </c>
      <c r="BO7" s="23">
        <v>38</v>
      </c>
      <c r="BP7" s="23">
        <v>60</v>
      </c>
      <c r="BQ7" s="23">
        <v>160</v>
      </c>
      <c r="BR7" s="23">
        <f t="shared" si="5"/>
        <v>1.622062531435754</v>
      </c>
      <c r="BS7" s="23">
        <f t="shared" si="6"/>
        <v>1.0360059313092056</v>
      </c>
      <c r="BT7" s="23" t="s">
        <v>147</v>
      </c>
      <c r="BU7" s="23" t="s">
        <v>158</v>
      </c>
      <c r="BV7" s="23" t="s">
        <v>148</v>
      </c>
      <c r="BW7" s="23" t="s">
        <v>149</v>
      </c>
      <c r="BX7" s="23">
        <v>6</v>
      </c>
      <c r="BY7" s="23" t="s">
        <v>150</v>
      </c>
      <c r="BZ7" s="23">
        <v>2</v>
      </c>
      <c r="CA7" s="23"/>
      <c r="CB7" s="23" t="s">
        <v>150</v>
      </c>
      <c r="CC7" s="23">
        <v>2</v>
      </c>
      <c r="CD7" s="23"/>
      <c r="CE7" s="23" t="s">
        <v>150</v>
      </c>
      <c r="CF7" s="23">
        <v>2</v>
      </c>
      <c r="CG7" s="23"/>
      <c r="CH7" s="23" t="s">
        <v>150</v>
      </c>
      <c r="CI7" s="23">
        <v>2</v>
      </c>
      <c r="CJ7" s="23"/>
      <c r="CK7" s="23">
        <v>0</v>
      </c>
      <c r="CL7" s="23">
        <v>0</v>
      </c>
      <c r="CM7" s="23"/>
      <c r="CN7" s="23"/>
      <c r="CO7" s="23"/>
      <c r="CP7" s="23"/>
      <c r="CQ7" s="23"/>
      <c r="CR7" s="23"/>
      <c r="CS7" s="23">
        <v>2</v>
      </c>
      <c r="CT7" s="23"/>
      <c r="CU7" s="23"/>
      <c r="CV7" s="23"/>
      <c r="CW7" s="23">
        <v>2</v>
      </c>
      <c r="CX7" s="23"/>
      <c r="CY7" s="23">
        <v>2</v>
      </c>
      <c r="CZ7" s="23">
        <v>0</v>
      </c>
      <c r="DA7" s="23">
        <v>2</v>
      </c>
      <c r="DB7" s="23"/>
      <c r="DC7" s="23"/>
      <c r="DD7" s="23"/>
      <c r="DE7" s="23"/>
      <c r="DF7" s="23"/>
      <c r="DG7" s="23"/>
      <c r="DH7" s="23"/>
      <c r="DI7" s="23" t="s">
        <v>150</v>
      </c>
      <c r="DJ7" s="23" t="s">
        <v>150</v>
      </c>
      <c r="DK7" s="23"/>
      <c r="DL7" s="23"/>
      <c r="DM7" s="23"/>
      <c r="DN7" s="23"/>
      <c r="DO7" s="23"/>
      <c r="DP7" s="23" t="s">
        <v>159</v>
      </c>
      <c r="DQ7" s="23" t="s">
        <v>150</v>
      </c>
      <c r="DR7" s="23" t="s">
        <v>150</v>
      </c>
      <c r="DS7" s="23" t="s">
        <v>150</v>
      </c>
      <c r="DT7" s="23"/>
      <c r="DU7" s="23"/>
      <c r="DV7" s="23" t="s">
        <v>150</v>
      </c>
      <c r="DW7" s="23"/>
      <c r="DX7" s="23"/>
      <c r="DY7" s="23"/>
      <c r="DZ7" s="23"/>
      <c r="EA7" s="23"/>
      <c r="EB7" s="23"/>
      <c r="EC7" s="23" t="s">
        <v>173</v>
      </c>
      <c r="ED7" s="23" t="s">
        <v>187</v>
      </c>
      <c r="EE7" s="49" t="str">
        <f t="shared" si="7"/>
        <v>36</v>
      </c>
      <c r="EF7" s="49" t="str">
        <f t="shared" si="8"/>
        <v>1</v>
      </c>
      <c r="EG7" s="49"/>
      <c r="EH7" s="51">
        <f t="shared" si="9"/>
        <v>1</v>
      </c>
      <c r="EI7" s="51">
        <f t="shared" si="10"/>
        <v>0.9</v>
      </c>
      <c r="EJ7" s="52">
        <f t="shared" si="11"/>
        <v>-1.2</v>
      </c>
      <c r="EK7" s="52">
        <f t="shared" si="12"/>
        <v>-1.2</v>
      </c>
      <c r="EL7" s="49">
        <f t="shared" si="13"/>
        <v>-1.2</v>
      </c>
      <c r="EM7" s="55" t="s">
        <v>152</v>
      </c>
      <c r="EN7" s="54" t="str">
        <f t="shared" si="14"/>
        <v>1</v>
      </c>
    </row>
    <row r="8" spans="1:144" ht="33.75">
      <c r="A8" s="45">
        <v>1585</v>
      </c>
      <c r="B8" s="46" t="s">
        <v>213</v>
      </c>
      <c r="C8" s="45">
        <v>16396967</v>
      </c>
      <c r="D8" s="23" t="s">
        <v>214</v>
      </c>
      <c r="E8" s="23">
        <v>2</v>
      </c>
      <c r="F8" s="23" t="s">
        <v>139</v>
      </c>
      <c r="G8" s="23">
        <v>64</v>
      </c>
      <c r="H8" s="23">
        <v>49</v>
      </c>
      <c r="I8" s="23" t="s">
        <v>140</v>
      </c>
      <c r="J8" s="23">
        <v>1</v>
      </c>
      <c r="K8" s="23"/>
      <c r="L8" s="47"/>
      <c r="M8" s="47"/>
      <c r="N8" s="48">
        <v>39146</v>
      </c>
      <c r="O8" s="48">
        <v>43027</v>
      </c>
      <c r="P8" s="47">
        <f t="shared" ref="P8:P14" si="18">DATEDIF(N8,O8,"m")</f>
        <v>127</v>
      </c>
      <c r="Q8" s="47">
        <f t="shared" ca="1" si="0"/>
        <v>205</v>
      </c>
      <c r="R8" s="47">
        <v>120</v>
      </c>
      <c r="S8" s="47">
        <v>1</v>
      </c>
      <c r="T8" s="48">
        <v>43027</v>
      </c>
      <c r="U8" s="48"/>
      <c r="V8" s="47">
        <f t="shared" si="1"/>
        <v>127</v>
      </c>
      <c r="W8" s="23" t="s">
        <v>141</v>
      </c>
      <c r="X8" s="23"/>
      <c r="Y8" s="23"/>
      <c r="Z8" s="23"/>
      <c r="AA8" s="23"/>
      <c r="AB8" s="23"/>
      <c r="AC8" s="23"/>
      <c r="AD8" s="23">
        <v>2</v>
      </c>
      <c r="AE8" s="47">
        <v>120</v>
      </c>
      <c r="AF8" s="47">
        <v>1</v>
      </c>
      <c r="AG8" s="47"/>
      <c r="AH8" s="23">
        <v>2</v>
      </c>
      <c r="AI8" s="35" t="str">
        <f t="shared" si="2"/>
        <v>36</v>
      </c>
      <c r="AJ8" s="49" t="str">
        <f t="shared" si="3"/>
        <v>1</v>
      </c>
      <c r="AK8" s="23">
        <v>2</v>
      </c>
      <c r="AL8" s="23"/>
      <c r="AM8" s="23"/>
      <c r="AN8" s="23" t="s">
        <v>154</v>
      </c>
      <c r="AO8" s="23">
        <v>2</v>
      </c>
      <c r="AP8" s="23">
        <v>2.11</v>
      </c>
      <c r="AQ8" s="23">
        <v>35.700000000000003</v>
      </c>
      <c r="AR8" s="47">
        <v>1.27</v>
      </c>
      <c r="AS8" s="47">
        <f t="shared" si="15"/>
        <v>68.343195218532244</v>
      </c>
      <c r="AT8" s="47">
        <v>2.2799999999999998</v>
      </c>
      <c r="AU8" s="47">
        <f t="shared" si="16"/>
        <v>33.445362918182767</v>
      </c>
      <c r="AV8" s="47">
        <v>2.52</v>
      </c>
      <c r="AW8" s="47">
        <f t="shared" si="17"/>
        <v>28.396840833982736</v>
      </c>
      <c r="AX8" s="50" t="s">
        <v>1701</v>
      </c>
      <c r="AY8" s="50" t="s">
        <v>1701</v>
      </c>
      <c r="AZ8" s="50" t="s">
        <v>1701</v>
      </c>
      <c r="BA8" s="50" t="s">
        <v>1701</v>
      </c>
      <c r="BB8" s="23" t="s">
        <v>142</v>
      </c>
      <c r="BC8" s="23" t="s">
        <v>143</v>
      </c>
      <c r="BD8" s="23" t="s">
        <v>141</v>
      </c>
      <c r="BE8" s="23" t="s">
        <v>165</v>
      </c>
      <c r="BF8" s="50"/>
      <c r="BG8" s="23"/>
      <c r="BH8" s="23"/>
      <c r="BI8" s="23">
        <v>74</v>
      </c>
      <c r="BJ8" s="23">
        <v>177</v>
      </c>
      <c r="BK8" s="23">
        <f t="shared" si="4"/>
        <v>1.9079650833842317</v>
      </c>
      <c r="BL8" s="23">
        <v>1</v>
      </c>
      <c r="BM8" s="46" t="s">
        <v>215</v>
      </c>
      <c r="BN8" s="23" t="s">
        <v>146</v>
      </c>
      <c r="BO8" s="23">
        <v>48</v>
      </c>
      <c r="BP8" s="23">
        <v>59</v>
      </c>
      <c r="BQ8" s="23">
        <v>163</v>
      </c>
      <c r="BR8" s="23">
        <f t="shared" si="5"/>
        <v>1.632354353368652</v>
      </c>
      <c r="BS8" s="23">
        <f t="shared" si="6"/>
        <v>1.1688424633087835</v>
      </c>
      <c r="BT8" s="23" t="s">
        <v>171</v>
      </c>
      <c r="BU8" s="23" t="s">
        <v>158</v>
      </c>
      <c r="BV8" s="23" t="s">
        <v>148</v>
      </c>
      <c r="BW8" s="23" t="s">
        <v>149</v>
      </c>
      <c r="BX8" s="23">
        <v>5</v>
      </c>
      <c r="BY8" s="23" t="s">
        <v>150</v>
      </c>
      <c r="BZ8" s="23">
        <v>2</v>
      </c>
      <c r="CA8" s="23"/>
      <c r="CB8" s="23" t="s">
        <v>150</v>
      </c>
      <c r="CC8" s="23">
        <v>2</v>
      </c>
      <c r="CD8" s="23"/>
      <c r="CE8" s="23" t="s">
        <v>150</v>
      </c>
      <c r="CF8" s="23">
        <v>2</v>
      </c>
      <c r="CG8" s="23"/>
      <c r="CH8" s="23" t="s">
        <v>150</v>
      </c>
      <c r="CI8" s="23">
        <v>2</v>
      </c>
      <c r="CJ8" s="23"/>
      <c r="CK8" s="23">
        <v>0</v>
      </c>
      <c r="CL8" s="23">
        <v>0</v>
      </c>
      <c r="CM8" s="23"/>
      <c r="CN8" s="23"/>
      <c r="CO8" s="23"/>
      <c r="CP8" s="23"/>
      <c r="CQ8" s="23"/>
      <c r="CR8" s="23"/>
      <c r="CS8" s="23">
        <v>2</v>
      </c>
      <c r="CT8" s="23"/>
      <c r="CU8" s="23"/>
      <c r="CV8" s="23"/>
      <c r="CW8" s="23">
        <v>2</v>
      </c>
      <c r="CX8" s="23"/>
      <c r="CY8" s="23">
        <v>2</v>
      </c>
      <c r="CZ8" s="23">
        <v>0</v>
      </c>
      <c r="DA8" s="23">
        <v>2</v>
      </c>
      <c r="DB8" s="23"/>
      <c r="DC8" s="23"/>
      <c r="DD8" s="23"/>
      <c r="DE8" s="23"/>
      <c r="DF8" s="23"/>
      <c r="DG8" s="23"/>
      <c r="DH8" s="23"/>
      <c r="DI8" s="23" t="s">
        <v>159</v>
      </c>
      <c r="DJ8" s="23" t="s">
        <v>150</v>
      </c>
      <c r="DK8" s="23" t="s">
        <v>150</v>
      </c>
      <c r="DL8" s="23" t="s">
        <v>159</v>
      </c>
      <c r="DM8" s="23" t="s">
        <v>159</v>
      </c>
      <c r="DN8" s="23"/>
      <c r="DO8" s="23"/>
      <c r="DP8" s="23" t="s">
        <v>150</v>
      </c>
      <c r="DQ8" s="23" t="s">
        <v>150</v>
      </c>
      <c r="DR8" s="23" t="s">
        <v>150</v>
      </c>
      <c r="DS8" s="23" t="s">
        <v>150</v>
      </c>
      <c r="DT8" s="23"/>
      <c r="DU8" s="23"/>
      <c r="DV8" s="23" t="s">
        <v>159</v>
      </c>
      <c r="DW8" s="23"/>
      <c r="DX8" s="23"/>
      <c r="DY8" s="23"/>
      <c r="DZ8" s="23"/>
      <c r="EA8" s="23"/>
      <c r="EB8" s="23"/>
      <c r="EC8" s="23" t="s">
        <v>184</v>
      </c>
      <c r="ED8" s="23" t="s">
        <v>187</v>
      </c>
      <c r="EE8" s="49" t="str">
        <f t="shared" si="7"/>
        <v>36</v>
      </c>
      <c r="EF8" s="49" t="str">
        <f t="shared" si="8"/>
        <v>1</v>
      </c>
      <c r="EG8" s="49"/>
      <c r="EH8" s="51">
        <f t="shared" si="9"/>
        <v>1</v>
      </c>
      <c r="EI8" s="51">
        <f t="shared" si="10"/>
        <v>0.9</v>
      </c>
      <c r="EJ8" s="52">
        <f t="shared" si="11"/>
        <v>-1.2</v>
      </c>
      <c r="EK8" s="52">
        <f t="shared" si="12"/>
        <v>-1.2</v>
      </c>
      <c r="EL8" s="49">
        <f t="shared" si="13"/>
        <v>-1.2</v>
      </c>
      <c r="EM8" s="53" t="s">
        <v>163</v>
      </c>
      <c r="EN8" s="54" t="str">
        <f t="shared" si="14"/>
        <v>2</v>
      </c>
    </row>
    <row r="9" spans="1:144" ht="33.75">
      <c r="A9" s="45">
        <v>1590</v>
      </c>
      <c r="B9" s="46" t="s">
        <v>216</v>
      </c>
      <c r="C9" s="45">
        <v>17759342</v>
      </c>
      <c r="D9" s="23" t="s">
        <v>217</v>
      </c>
      <c r="E9" s="23">
        <v>2</v>
      </c>
      <c r="F9" s="23" t="s">
        <v>139</v>
      </c>
      <c r="G9" s="23">
        <v>65</v>
      </c>
      <c r="H9" s="23">
        <v>49</v>
      </c>
      <c r="I9" s="23" t="s">
        <v>140</v>
      </c>
      <c r="J9" s="23">
        <v>1</v>
      </c>
      <c r="K9" s="23"/>
      <c r="L9" s="47"/>
      <c r="M9" s="47"/>
      <c r="N9" s="48">
        <v>39167</v>
      </c>
      <c r="O9" s="48">
        <v>42758</v>
      </c>
      <c r="P9" s="47">
        <f t="shared" si="18"/>
        <v>117</v>
      </c>
      <c r="Q9" s="47">
        <f t="shared" ca="1" si="0"/>
        <v>204</v>
      </c>
      <c r="R9" s="47">
        <v>117</v>
      </c>
      <c r="S9" s="47">
        <v>1</v>
      </c>
      <c r="T9" s="48">
        <v>42758</v>
      </c>
      <c r="U9" s="48"/>
      <c r="V9" s="47">
        <f t="shared" si="1"/>
        <v>117</v>
      </c>
      <c r="W9" s="23" t="s">
        <v>141</v>
      </c>
      <c r="X9" s="23"/>
      <c r="Y9" s="23"/>
      <c r="Z9" s="23"/>
      <c r="AA9" s="23"/>
      <c r="AB9" s="23"/>
      <c r="AC9" s="23"/>
      <c r="AD9" s="23">
        <v>2</v>
      </c>
      <c r="AE9" s="47">
        <v>117</v>
      </c>
      <c r="AF9" s="47">
        <v>0</v>
      </c>
      <c r="AG9" s="47"/>
      <c r="AH9" s="23">
        <v>2</v>
      </c>
      <c r="AI9" s="35" t="str">
        <f t="shared" si="2"/>
        <v>36</v>
      </c>
      <c r="AJ9" s="49">
        <v>1</v>
      </c>
      <c r="AK9" s="23">
        <v>1</v>
      </c>
      <c r="AL9" s="23"/>
      <c r="AM9" s="23"/>
      <c r="AN9" s="23" t="s">
        <v>160</v>
      </c>
      <c r="AO9" s="23">
        <v>1</v>
      </c>
      <c r="AP9" s="23">
        <v>1.1499999999999999</v>
      </c>
      <c r="AQ9" s="23">
        <v>74.3</v>
      </c>
      <c r="AR9" s="47">
        <v>1.1499999999999999</v>
      </c>
      <c r="AS9" s="47">
        <f t="shared" si="15"/>
        <v>76.987875625206257</v>
      </c>
      <c r="AT9" s="47">
        <v>1.05</v>
      </c>
      <c r="AU9" s="47">
        <f t="shared" si="16"/>
        <v>84.806779307111015</v>
      </c>
      <c r="AV9" s="47">
        <v>2.0699999999999998</v>
      </c>
      <c r="AW9" s="47">
        <f t="shared" si="17"/>
        <v>35.957232777044048</v>
      </c>
      <c r="AX9" s="50" t="s">
        <v>1701</v>
      </c>
      <c r="AY9" s="50" t="s">
        <v>1701</v>
      </c>
      <c r="AZ9" s="50" t="s">
        <v>1701</v>
      </c>
      <c r="BA9" s="50" t="s">
        <v>1702</v>
      </c>
      <c r="BB9" s="23" t="s">
        <v>142</v>
      </c>
      <c r="BC9" s="23" t="s">
        <v>143</v>
      </c>
      <c r="BD9" s="23" t="s">
        <v>141</v>
      </c>
      <c r="BE9" s="23" t="s">
        <v>165</v>
      </c>
      <c r="BF9" s="50"/>
      <c r="BG9" s="23"/>
      <c r="BH9" s="23"/>
      <c r="BI9" s="23">
        <v>62.3</v>
      </c>
      <c r="BJ9" s="23">
        <v>167</v>
      </c>
      <c r="BK9" s="23">
        <f t="shared" si="4"/>
        <v>1.7001732743938855</v>
      </c>
      <c r="BL9" s="23">
        <v>1</v>
      </c>
      <c r="BM9" s="46" t="s">
        <v>219</v>
      </c>
      <c r="BN9" s="23" t="s">
        <v>146</v>
      </c>
      <c r="BO9" s="23">
        <v>47</v>
      </c>
      <c r="BP9" s="23">
        <v>65</v>
      </c>
      <c r="BQ9" s="23">
        <v>163</v>
      </c>
      <c r="BR9" s="23">
        <f t="shared" si="5"/>
        <v>1.7009459497034476</v>
      </c>
      <c r="BS9" s="23">
        <f t="shared" si="6"/>
        <v>0.99954573788209045</v>
      </c>
      <c r="BT9" s="23" t="s">
        <v>162</v>
      </c>
      <c r="BU9" s="23" t="s">
        <v>162</v>
      </c>
      <c r="BV9" s="23" t="s">
        <v>148</v>
      </c>
      <c r="BW9" s="23" t="s">
        <v>149</v>
      </c>
      <c r="BX9" s="23">
        <v>5</v>
      </c>
      <c r="BY9" s="23" t="s">
        <v>150</v>
      </c>
      <c r="BZ9" s="23">
        <v>2</v>
      </c>
      <c r="CA9" s="23" t="s">
        <v>150</v>
      </c>
      <c r="CB9" s="23" t="s">
        <v>150</v>
      </c>
      <c r="CC9" s="23">
        <v>2</v>
      </c>
      <c r="CD9" s="23" t="s">
        <v>150</v>
      </c>
      <c r="CE9" s="23" t="s">
        <v>159</v>
      </c>
      <c r="CF9" s="23">
        <v>1</v>
      </c>
      <c r="CG9" s="23" t="s">
        <v>150</v>
      </c>
      <c r="CH9" s="23" t="s">
        <v>150</v>
      </c>
      <c r="CI9" s="23">
        <v>2</v>
      </c>
      <c r="CJ9" s="23" t="s">
        <v>150</v>
      </c>
      <c r="CK9" s="23">
        <v>0</v>
      </c>
      <c r="CL9" s="23">
        <v>0</v>
      </c>
      <c r="CM9" s="23">
        <v>0</v>
      </c>
      <c r="CN9" s="23"/>
      <c r="CO9" s="23"/>
      <c r="CP9" s="23"/>
      <c r="CQ9" s="23"/>
      <c r="CR9" s="23"/>
      <c r="CS9" s="23">
        <v>2</v>
      </c>
      <c r="CT9" s="23"/>
      <c r="CU9" s="23"/>
      <c r="CV9" s="23"/>
      <c r="CW9" s="23">
        <v>2</v>
      </c>
      <c r="CX9" s="23"/>
      <c r="CY9" s="23">
        <v>2</v>
      </c>
      <c r="CZ9" s="23">
        <v>0</v>
      </c>
      <c r="DA9" s="23">
        <v>2</v>
      </c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49" t="str">
        <f t="shared" si="7"/>
        <v>36</v>
      </c>
      <c r="EF9" s="49">
        <v>1</v>
      </c>
      <c r="EG9" s="49"/>
      <c r="EH9" s="51">
        <f t="shared" si="9"/>
        <v>1</v>
      </c>
      <c r="EI9" s="51">
        <f t="shared" si="10"/>
        <v>0.9</v>
      </c>
      <c r="EJ9" s="52">
        <f t="shared" si="11"/>
        <v>-1.2</v>
      </c>
      <c r="EK9" s="52">
        <f t="shared" si="12"/>
        <v>-1.2</v>
      </c>
      <c r="EL9" s="49">
        <f t="shared" si="13"/>
        <v>-1.2</v>
      </c>
      <c r="EM9" s="53" t="s">
        <v>176</v>
      </c>
      <c r="EN9" s="54" t="str">
        <f t="shared" si="14"/>
        <v>3</v>
      </c>
    </row>
    <row r="10" spans="1:144" ht="33.75">
      <c r="A10" s="45">
        <v>3878</v>
      </c>
      <c r="B10" s="46" t="s">
        <v>220</v>
      </c>
      <c r="C10" s="45">
        <v>22458706</v>
      </c>
      <c r="D10" s="23" t="s">
        <v>221</v>
      </c>
      <c r="E10" s="23">
        <v>2</v>
      </c>
      <c r="F10" s="23" t="s">
        <v>139</v>
      </c>
      <c r="G10" s="23">
        <v>51</v>
      </c>
      <c r="H10" s="23">
        <v>36</v>
      </c>
      <c r="I10" s="23" t="s">
        <v>185</v>
      </c>
      <c r="J10" s="23">
        <v>4</v>
      </c>
      <c r="K10" s="23"/>
      <c r="L10" s="47"/>
      <c r="M10" s="47"/>
      <c r="N10" s="48">
        <v>39198</v>
      </c>
      <c r="O10" s="48"/>
      <c r="P10" s="47" t="e">
        <f t="shared" si="18"/>
        <v>#NUM!</v>
      </c>
      <c r="Q10" s="47">
        <f t="shared" ca="1" si="0"/>
        <v>203</v>
      </c>
      <c r="R10" s="47">
        <v>120</v>
      </c>
      <c r="S10" s="47">
        <v>1</v>
      </c>
      <c r="T10" s="48"/>
      <c r="U10" s="48"/>
      <c r="V10" s="47" t="e">
        <f t="shared" si="1"/>
        <v>#NUM!</v>
      </c>
      <c r="W10" s="23"/>
      <c r="X10" s="23"/>
      <c r="Y10" s="23"/>
      <c r="Z10" s="23"/>
      <c r="AA10" s="23"/>
      <c r="AB10" s="23"/>
      <c r="AC10" s="23"/>
      <c r="AD10" s="23">
        <v>2</v>
      </c>
      <c r="AE10" s="47">
        <v>120</v>
      </c>
      <c r="AF10" s="47">
        <v>1</v>
      </c>
      <c r="AG10" s="47"/>
      <c r="AH10" s="23">
        <v>2</v>
      </c>
      <c r="AI10" s="35" t="str">
        <f t="shared" si="2"/>
        <v>36</v>
      </c>
      <c r="AJ10" s="49" t="str">
        <f t="shared" ref="AJ10:AJ19" si="19">IF(AI10&lt;35,0, IF(AI10&gt;35, "1"))</f>
        <v>1</v>
      </c>
      <c r="AK10" s="23">
        <v>2</v>
      </c>
      <c r="AL10" s="23"/>
      <c r="AM10" s="23"/>
      <c r="AN10" s="23"/>
      <c r="AO10" s="23"/>
      <c r="AP10" s="23"/>
      <c r="AQ10" s="23"/>
      <c r="AR10" s="47"/>
      <c r="AS10" s="47" t="e">
        <f t="shared" si="15"/>
        <v>#DIV/0!</v>
      </c>
      <c r="AT10" s="47">
        <v>1.26</v>
      </c>
      <c r="AU10" s="47">
        <f t="shared" si="16"/>
        <v>73.879878715656275</v>
      </c>
      <c r="AV10" s="47">
        <v>1.21</v>
      </c>
      <c r="AW10" s="47">
        <f t="shared" si="17"/>
        <v>74.254252488725228</v>
      </c>
      <c r="AX10" s="50" t="s">
        <v>1701</v>
      </c>
      <c r="AY10" s="50" t="s">
        <v>1701</v>
      </c>
      <c r="AZ10" s="50" t="s">
        <v>1701</v>
      </c>
      <c r="BA10" s="50" t="s">
        <v>1701</v>
      </c>
      <c r="BB10" s="23" t="s">
        <v>164</v>
      </c>
      <c r="BC10" s="23"/>
      <c r="BD10" s="23"/>
      <c r="BE10" s="23"/>
      <c r="BF10" s="50"/>
      <c r="BG10" s="23"/>
      <c r="BH10" s="23"/>
      <c r="BI10" s="23"/>
      <c r="BJ10" s="23"/>
      <c r="BK10" s="23">
        <f t="shared" si="4"/>
        <v>0</v>
      </c>
      <c r="BL10" s="23">
        <v>0</v>
      </c>
      <c r="BM10" s="46" t="s">
        <v>145</v>
      </c>
      <c r="BN10" s="23"/>
      <c r="BO10" s="23"/>
      <c r="BP10" s="23"/>
      <c r="BQ10" s="23"/>
      <c r="BR10" s="23">
        <f t="shared" si="5"/>
        <v>0</v>
      </c>
      <c r="BS10" s="23" t="e">
        <f t="shared" si="6"/>
        <v>#DIV/0!</v>
      </c>
      <c r="BT10" s="23"/>
      <c r="BU10" s="23"/>
      <c r="BV10" s="23" t="s">
        <v>148</v>
      </c>
      <c r="BW10" s="23" t="s">
        <v>149</v>
      </c>
      <c r="BX10" s="23">
        <v>0</v>
      </c>
      <c r="BY10" s="23"/>
      <c r="BZ10" s="23">
        <v>2</v>
      </c>
      <c r="CA10" s="23"/>
      <c r="CB10" s="23"/>
      <c r="CC10" s="23">
        <v>2</v>
      </c>
      <c r="CD10" s="23"/>
      <c r="CE10" s="23"/>
      <c r="CF10" s="23"/>
      <c r="CG10" s="23"/>
      <c r="CH10" s="23"/>
      <c r="CI10" s="23"/>
      <c r="CJ10" s="23"/>
      <c r="CK10" s="23">
        <v>0</v>
      </c>
      <c r="CL10" s="23">
        <v>0</v>
      </c>
      <c r="CM10" s="23"/>
      <c r="CN10" s="23"/>
      <c r="CO10" s="23"/>
      <c r="CP10" s="23"/>
      <c r="CQ10" s="23"/>
      <c r="CR10" s="23" t="s">
        <v>165</v>
      </c>
      <c r="CS10" s="23">
        <v>2</v>
      </c>
      <c r="CT10" s="23"/>
      <c r="CU10" s="23"/>
      <c r="CV10" s="23"/>
      <c r="CW10" s="23">
        <v>2</v>
      </c>
      <c r="CX10" s="23"/>
      <c r="CY10" s="23">
        <v>2</v>
      </c>
      <c r="CZ10" s="23">
        <v>0</v>
      </c>
      <c r="DA10" s="23">
        <v>2</v>
      </c>
      <c r="DB10" s="23"/>
      <c r="DC10" s="23"/>
      <c r="DD10" s="23"/>
      <c r="DE10" s="23"/>
      <c r="DF10" s="23"/>
      <c r="DG10" s="23"/>
      <c r="DH10" s="23"/>
      <c r="DI10" s="23" t="s">
        <v>150</v>
      </c>
      <c r="DJ10" s="23" t="s">
        <v>159</v>
      </c>
      <c r="DK10" s="23" t="s">
        <v>150</v>
      </c>
      <c r="DL10" s="23" t="s">
        <v>159</v>
      </c>
      <c r="DM10" s="23" t="s">
        <v>150</v>
      </c>
      <c r="DN10" s="23"/>
      <c r="DO10" s="23"/>
      <c r="DP10" s="23" t="s">
        <v>150</v>
      </c>
      <c r="DQ10" s="23" t="s">
        <v>150</v>
      </c>
      <c r="DR10" s="23" t="s">
        <v>150</v>
      </c>
      <c r="DS10" s="23" t="s">
        <v>150</v>
      </c>
      <c r="DT10" s="23"/>
      <c r="DU10" s="23"/>
      <c r="DV10" s="23"/>
      <c r="DW10" s="23"/>
      <c r="DX10" s="23"/>
      <c r="DY10" s="23"/>
      <c r="DZ10" s="23"/>
      <c r="EA10" s="23"/>
      <c r="EB10" s="23"/>
      <c r="EC10" s="23" t="s">
        <v>184</v>
      </c>
      <c r="ED10" s="23" t="s">
        <v>187</v>
      </c>
      <c r="EE10" s="49" t="str">
        <f t="shared" si="7"/>
        <v>36</v>
      </c>
      <c r="EF10" s="49" t="str">
        <f t="shared" ref="EF10:EF19" si="20">IF(EE10&lt;35,0, IF(EE10&gt;35, "1"))</f>
        <v>1</v>
      </c>
      <c r="EG10" s="49"/>
      <c r="EH10" s="51">
        <f t="shared" si="9"/>
        <v>1</v>
      </c>
      <c r="EI10" s="51">
        <f t="shared" si="10"/>
        <v>0.9</v>
      </c>
      <c r="EJ10" s="52">
        <f t="shared" si="11"/>
        <v>-3.2000000000000001E-2</v>
      </c>
      <c r="EK10" s="52">
        <f t="shared" si="12"/>
        <v>-1.2</v>
      </c>
      <c r="EL10" s="49">
        <f t="shared" si="13"/>
        <v>-1.2</v>
      </c>
      <c r="EM10" s="53" t="s">
        <v>152</v>
      </c>
      <c r="EN10" s="54" t="str">
        <f t="shared" si="14"/>
        <v>1</v>
      </c>
    </row>
    <row r="11" spans="1:144" ht="33.75">
      <c r="A11" s="45">
        <v>1622</v>
      </c>
      <c r="B11" s="46" t="s">
        <v>224</v>
      </c>
      <c r="C11" s="45">
        <v>18745412</v>
      </c>
      <c r="D11" s="23" t="s">
        <v>225</v>
      </c>
      <c r="E11" s="23">
        <v>2</v>
      </c>
      <c r="F11" s="23" t="s">
        <v>139</v>
      </c>
      <c r="G11" s="23">
        <v>44</v>
      </c>
      <c r="H11" s="23">
        <v>29</v>
      </c>
      <c r="I11" s="23" t="s">
        <v>153</v>
      </c>
      <c r="J11" s="23">
        <v>3</v>
      </c>
      <c r="K11" s="23" t="s">
        <v>179</v>
      </c>
      <c r="L11" s="47"/>
      <c r="M11" s="47"/>
      <c r="N11" s="48">
        <v>39426</v>
      </c>
      <c r="O11" s="48">
        <v>44384</v>
      </c>
      <c r="P11" s="47">
        <f t="shared" si="18"/>
        <v>162</v>
      </c>
      <c r="Q11" s="47">
        <f t="shared" ca="1" si="0"/>
        <v>195</v>
      </c>
      <c r="R11" s="47">
        <v>120</v>
      </c>
      <c r="S11" s="47">
        <v>1</v>
      </c>
      <c r="T11" s="47"/>
      <c r="U11" s="47"/>
      <c r="V11" s="47" t="e">
        <f t="shared" si="1"/>
        <v>#NUM!</v>
      </c>
      <c r="W11" s="47"/>
      <c r="X11" s="47"/>
      <c r="Y11" s="47"/>
      <c r="Z11" s="47"/>
      <c r="AA11" s="47"/>
      <c r="AB11" s="47"/>
      <c r="AC11" s="47"/>
      <c r="AD11" s="47">
        <v>2</v>
      </c>
      <c r="AE11" s="47">
        <v>120</v>
      </c>
      <c r="AF11" s="47">
        <v>1</v>
      </c>
      <c r="AG11" s="47"/>
      <c r="AH11" s="47">
        <v>2</v>
      </c>
      <c r="AI11" s="35" t="str">
        <f t="shared" si="2"/>
        <v>36</v>
      </c>
      <c r="AJ11" s="49" t="str">
        <f t="shared" si="19"/>
        <v>1</v>
      </c>
      <c r="AK11" s="47">
        <v>2</v>
      </c>
      <c r="AL11" s="47"/>
      <c r="AM11" s="47"/>
      <c r="AN11" s="23" t="s">
        <v>154</v>
      </c>
      <c r="AO11" s="23">
        <v>2</v>
      </c>
      <c r="AP11" s="23"/>
      <c r="AQ11" s="23"/>
      <c r="AR11" s="47">
        <v>1.49</v>
      </c>
      <c r="AS11" s="47">
        <f t="shared" si="15"/>
        <v>63.893455175701192</v>
      </c>
      <c r="AT11" s="47">
        <v>1.68</v>
      </c>
      <c r="AU11" s="47">
        <f t="shared" si="16"/>
        <v>54.639503334640125</v>
      </c>
      <c r="AV11" s="47">
        <v>1.51</v>
      </c>
      <c r="AW11" s="47">
        <f t="shared" si="17"/>
        <v>59.456383769648944</v>
      </c>
      <c r="AX11" s="50" t="s">
        <v>1701</v>
      </c>
      <c r="AY11" s="50" t="s">
        <v>1701</v>
      </c>
      <c r="AZ11" s="50" t="s">
        <v>1701</v>
      </c>
      <c r="BA11" s="50" t="s">
        <v>1701</v>
      </c>
      <c r="BB11" s="23" t="s">
        <v>142</v>
      </c>
      <c r="BC11" s="23" t="s">
        <v>143</v>
      </c>
      <c r="BD11" s="23" t="s">
        <v>226</v>
      </c>
      <c r="BE11" s="23" t="s">
        <v>165</v>
      </c>
      <c r="BF11" s="50"/>
      <c r="BG11" s="23"/>
      <c r="BH11" s="23"/>
      <c r="BI11" s="23">
        <v>82.7</v>
      </c>
      <c r="BJ11" s="23">
        <v>185.5</v>
      </c>
      <c r="BK11" s="23">
        <f t="shared" si="4"/>
        <v>2.069452692097999</v>
      </c>
      <c r="BL11" s="23">
        <v>1</v>
      </c>
      <c r="BM11" s="46" t="s">
        <v>227</v>
      </c>
      <c r="BN11" s="23" t="s">
        <v>146</v>
      </c>
      <c r="BO11" s="23">
        <v>29</v>
      </c>
      <c r="BP11" s="23">
        <v>46</v>
      </c>
      <c r="BQ11" s="23">
        <v>160</v>
      </c>
      <c r="BR11" s="23">
        <f t="shared" si="5"/>
        <v>1.4488565535384403</v>
      </c>
      <c r="BS11" s="23">
        <f t="shared" si="6"/>
        <v>1.4283351150560215</v>
      </c>
      <c r="BT11" s="23" t="s">
        <v>147</v>
      </c>
      <c r="BU11" s="23" t="s">
        <v>158</v>
      </c>
      <c r="BV11" s="23" t="s">
        <v>148</v>
      </c>
      <c r="BW11" s="23" t="s">
        <v>149</v>
      </c>
      <c r="BX11" s="23">
        <v>5</v>
      </c>
      <c r="BY11" s="23" t="s">
        <v>150</v>
      </c>
      <c r="BZ11" s="23">
        <v>2</v>
      </c>
      <c r="CA11" s="23"/>
      <c r="CB11" s="23" t="s">
        <v>150</v>
      </c>
      <c r="CC11" s="23">
        <v>2</v>
      </c>
      <c r="CD11" s="23"/>
      <c r="CE11" s="23" t="s">
        <v>150</v>
      </c>
      <c r="CF11" s="23">
        <v>2</v>
      </c>
      <c r="CG11" s="23"/>
      <c r="CH11" s="23" t="s">
        <v>150</v>
      </c>
      <c r="CI11" s="23">
        <v>2</v>
      </c>
      <c r="CJ11" s="23"/>
      <c r="CK11" s="23">
        <v>0</v>
      </c>
      <c r="CL11" s="23">
        <v>0</v>
      </c>
      <c r="CM11" s="23"/>
      <c r="CN11" s="23"/>
      <c r="CO11" s="23"/>
      <c r="CP11" s="23"/>
      <c r="CQ11" s="23"/>
      <c r="CR11" s="23"/>
      <c r="CS11" s="23">
        <v>2</v>
      </c>
      <c r="CT11" s="23"/>
      <c r="CU11" s="23"/>
      <c r="CV11" s="23"/>
      <c r="CW11" s="23">
        <v>2</v>
      </c>
      <c r="CX11" s="23"/>
      <c r="CY11" s="23">
        <v>2</v>
      </c>
      <c r="CZ11" s="23">
        <v>0</v>
      </c>
      <c r="DA11" s="23">
        <v>2</v>
      </c>
      <c r="DB11" s="23"/>
      <c r="DC11" s="23"/>
      <c r="DD11" s="23"/>
      <c r="DE11" s="23"/>
      <c r="DF11" s="23"/>
      <c r="DG11" s="23"/>
      <c r="DH11" s="23"/>
      <c r="DI11" s="23" t="s">
        <v>159</v>
      </c>
      <c r="DJ11" s="23" t="s">
        <v>150</v>
      </c>
      <c r="DK11" s="23" t="s">
        <v>150</v>
      </c>
      <c r="DL11" s="23" t="s">
        <v>159</v>
      </c>
      <c r="DM11" s="23" t="s">
        <v>159</v>
      </c>
      <c r="DN11" s="23"/>
      <c r="DO11" s="23"/>
      <c r="DP11" s="23" t="s">
        <v>150</v>
      </c>
      <c r="DQ11" s="23" t="s">
        <v>150</v>
      </c>
      <c r="DR11" s="23" t="s">
        <v>150</v>
      </c>
      <c r="DS11" s="23" t="s">
        <v>150</v>
      </c>
      <c r="DT11" s="23"/>
      <c r="DU11" s="23"/>
      <c r="DV11" s="23"/>
      <c r="DW11" s="23"/>
      <c r="DX11" s="23"/>
      <c r="DY11" s="23"/>
      <c r="DZ11" s="23"/>
      <c r="EA11" s="23"/>
      <c r="EB11" s="23"/>
      <c r="EC11" s="23" t="s">
        <v>184</v>
      </c>
      <c r="ED11" s="23" t="s">
        <v>187</v>
      </c>
      <c r="EE11" s="49" t="str">
        <f t="shared" si="7"/>
        <v>36</v>
      </c>
      <c r="EF11" s="49" t="str">
        <f t="shared" si="20"/>
        <v>1</v>
      </c>
      <c r="EG11" s="49"/>
      <c r="EH11" s="51">
        <f t="shared" si="9"/>
        <v>1</v>
      </c>
      <c r="EI11" s="51">
        <f t="shared" si="10"/>
        <v>0.9</v>
      </c>
      <c r="EJ11" s="52">
        <f t="shared" si="11"/>
        <v>-1.2</v>
      </c>
      <c r="EK11" s="52">
        <f t="shared" si="12"/>
        <v>-1.2</v>
      </c>
      <c r="EL11" s="49">
        <f t="shared" si="13"/>
        <v>-1.2</v>
      </c>
      <c r="EM11" s="55" t="s">
        <v>152</v>
      </c>
      <c r="EN11" s="54" t="str">
        <f t="shared" si="14"/>
        <v>1</v>
      </c>
    </row>
    <row r="12" spans="1:144" ht="33.75">
      <c r="A12" s="45">
        <v>1625</v>
      </c>
      <c r="B12" s="46" t="s">
        <v>228</v>
      </c>
      <c r="C12" s="45">
        <v>18602554</v>
      </c>
      <c r="D12" s="23" t="s">
        <v>229</v>
      </c>
      <c r="E12" s="23">
        <v>2</v>
      </c>
      <c r="F12" s="23" t="s">
        <v>139</v>
      </c>
      <c r="G12" s="23">
        <v>62</v>
      </c>
      <c r="H12" s="23">
        <v>47</v>
      </c>
      <c r="I12" s="23" t="s">
        <v>180</v>
      </c>
      <c r="J12" s="23">
        <v>5</v>
      </c>
      <c r="K12" s="23"/>
      <c r="L12" s="47"/>
      <c r="M12" s="47"/>
      <c r="N12" s="48">
        <v>39454</v>
      </c>
      <c r="O12" s="48"/>
      <c r="P12" s="47" t="e">
        <f t="shared" si="18"/>
        <v>#NUM!</v>
      </c>
      <c r="Q12" s="47">
        <f t="shared" ca="1" si="0"/>
        <v>195</v>
      </c>
      <c r="R12" s="47">
        <v>120</v>
      </c>
      <c r="S12" s="47">
        <v>1</v>
      </c>
      <c r="T12" s="47"/>
      <c r="U12" s="47"/>
      <c r="V12" s="47" t="e">
        <f t="shared" si="1"/>
        <v>#NUM!</v>
      </c>
      <c r="W12" s="47"/>
      <c r="X12" s="47"/>
      <c r="Y12" s="47"/>
      <c r="Z12" s="47"/>
      <c r="AA12" s="47"/>
      <c r="AB12" s="47"/>
      <c r="AC12" s="47"/>
      <c r="AD12" s="47">
        <v>2</v>
      </c>
      <c r="AE12" s="47">
        <v>120</v>
      </c>
      <c r="AF12" s="47">
        <v>1</v>
      </c>
      <c r="AG12" s="47"/>
      <c r="AH12" s="47">
        <v>2</v>
      </c>
      <c r="AI12" s="35" t="str">
        <f t="shared" si="2"/>
        <v>36</v>
      </c>
      <c r="AJ12" s="49" t="str">
        <f t="shared" si="19"/>
        <v>1</v>
      </c>
      <c r="AK12" s="47">
        <v>2</v>
      </c>
      <c r="AL12" s="47"/>
      <c r="AM12" s="47"/>
      <c r="AN12" s="23" t="s">
        <v>160</v>
      </c>
      <c r="AO12" s="23">
        <v>1</v>
      </c>
      <c r="AP12" s="23">
        <v>1.85</v>
      </c>
      <c r="AQ12" s="23">
        <v>42.4</v>
      </c>
      <c r="AR12" s="47">
        <v>1.41</v>
      </c>
      <c r="AS12" s="47">
        <f t="shared" si="15"/>
        <v>61.0377933386835</v>
      </c>
      <c r="AT12" s="47">
        <v>1.25</v>
      </c>
      <c r="AU12" s="47">
        <f t="shared" si="16"/>
        <v>69.657475175730553</v>
      </c>
      <c r="AV12" s="47">
        <v>1.1599999999999999</v>
      </c>
      <c r="AW12" s="47">
        <f t="shared" si="17"/>
        <v>72.946272429373892</v>
      </c>
      <c r="AX12" s="50" t="s">
        <v>1701</v>
      </c>
      <c r="AY12" s="50" t="s">
        <v>1701</v>
      </c>
      <c r="AZ12" s="50" t="s">
        <v>1701</v>
      </c>
      <c r="BA12" s="50" t="s">
        <v>1701</v>
      </c>
      <c r="BB12" s="23" t="s">
        <v>164</v>
      </c>
      <c r="BC12" s="23" t="s">
        <v>165</v>
      </c>
      <c r="BD12" s="23"/>
      <c r="BE12" s="23" t="s">
        <v>165</v>
      </c>
      <c r="BF12" s="50"/>
      <c r="BG12" s="23"/>
      <c r="BH12" s="23"/>
      <c r="BI12" s="23">
        <v>56.5</v>
      </c>
      <c r="BJ12" s="23">
        <v>165</v>
      </c>
      <c r="BK12" s="23">
        <f t="shared" si="4"/>
        <v>1.6168240981036819</v>
      </c>
      <c r="BL12" s="23">
        <v>1</v>
      </c>
      <c r="BM12" s="46" t="s">
        <v>230</v>
      </c>
      <c r="BN12" s="23" t="s">
        <v>146</v>
      </c>
      <c r="BO12" s="23">
        <v>46</v>
      </c>
      <c r="BP12" s="23">
        <v>49</v>
      </c>
      <c r="BQ12" s="23">
        <v>153</v>
      </c>
      <c r="BR12" s="23">
        <f t="shared" si="5"/>
        <v>1.4407908608108062</v>
      </c>
      <c r="BS12" s="23">
        <f t="shared" si="6"/>
        <v>1.1221782023199487</v>
      </c>
      <c r="BT12" s="23" t="s">
        <v>162</v>
      </c>
      <c r="BU12" s="23" t="s">
        <v>162</v>
      </c>
      <c r="BV12" s="23" t="s">
        <v>148</v>
      </c>
      <c r="BW12" s="23" t="s">
        <v>149</v>
      </c>
      <c r="BX12" s="23">
        <v>5</v>
      </c>
      <c r="BY12" s="23" t="s">
        <v>150</v>
      </c>
      <c r="BZ12" s="23">
        <v>2</v>
      </c>
      <c r="CA12" s="23"/>
      <c r="CB12" s="23" t="s">
        <v>150</v>
      </c>
      <c r="CC12" s="23">
        <v>2</v>
      </c>
      <c r="CD12" s="23"/>
      <c r="CE12" s="23" t="s">
        <v>150</v>
      </c>
      <c r="CF12" s="23">
        <v>2</v>
      </c>
      <c r="CG12" s="23"/>
      <c r="CH12" s="23" t="s">
        <v>150</v>
      </c>
      <c r="CI12" s="23">
        <v>2</v>
      </c>
      <c r="CJ12" s="23"/>
      <c r="CK12" s="23">
        <v>0</v>
      </c>
      <c r="CL12" s="23">
        <v>0</v>
      </c>
      <c r="CM12" s="23"/>
      <c r="CN12" s="23"/>
      <c r="CO12" s="23"/>
      <c r="CP12" s="23"/>
      <c r="CQ12" s="23"/>
      <c r="CR12" s="23"/>
      <c r="CS12" s="23">
        <v>2</v>
      </c>
      <c r="CT12" s="23"/>
      <c r="CU12" s="23"/>
      <c r="CV12" s="23"/>
      <c r="CW12" s="23">
        <v>2</v>
      </c>
      <c r="CX12" s="23"/>
      <c r="CY12" s="23">
        <v>2</v>
      </c>
      <c r="CZ12" s="23">
        <v>0</v>
      </c>
      <c r="DA12" s="23">
        <v>2</v>
      </c>
      <c r="DB12" s="23"/>
      <c r="DC12" s="23"/>
      <c r="DD12" s="23"/>
      <c r="DE12" s="23"/>
      <c r="DF12" s="23"/>
      <c r="DG12" s="23"/>
      <c r="DH12" s="23"/>
      <c r="DI12" s="23" t="s">
        <v>150</v>
      </c>
      <c r="DJ12" s="23" t="s">
        <v>150</v>
      </c>
      <c r="DK12" s="23" t="s">
        <v>150</v>
      </c>
      <c r="DL12" s="23" t="s">
        <v>150</v>
      </c>
      <c r="DM12" s="23" t="s">
        <v>150</v>
      </c>
      <c r="DN12" s="23"/>
      <c r="DO12" s="23"/>
      <c r="DP12" s="23" t="s">
        <v>150</v>
      </c>
      <c r="DQ12" s="23" t="s">
        <v>150</v>
      </c>
      <c r="DR12" s="23" t="s">
        <v>150</v>
      </c>
      <c r="DS12" s="23" t="s">
        <v>150</v>
      </c>
      <c r="DT12" s="23"/>
      <c r="DU12" s="23"/>
      <c r="DV12" s="23"/>
      <c r="DW12" s="23"/>
      <c r="DX12" s="23"/>
      <c r="DY12" s="23"/>
      <c r="DZ12" s="23"/>
      <c r="EA12" s="23"/>
      <c r="EB12" s="23"/>
      <c r="EC12" s="23" t="s">
        <v>184</v>
      </c>
      <c r="ED12" s="23" t="s">
        <v>187</v>
      </c>
      <c r="EE12" s="49" t="str">
        <f t="shared" si="7"/>
        <v>36</v>
      </c>
      <c r="EF12" s="49" t="str">
        <f t="shared" si="20"/>
        <v>1</v>
      </c>
      <c r="EG12" s="49"/>
      <c r="EH12" s="51">
        <f t="shared" si="9"/>
        <v>1</v>
      </c>
      <c r="EI12" s="51">
        <f t="shared" si="10"/>
        <v>0.9</v>
      </c>
      <c r="EJ12" s="52">
        <f t="shared" si="11"/>
        <v>-1.2</v>
      </c>
      <c r="EK12" s="52">
        <f t="shared" si="12"/>
        <v>-1.2</v>
      </c>
      <c r="EL12" s="49">
        <f t="shared" si="13"/>
        <v>-1.2</v>
      </c>
      <c r="EM12" s="53" t="s">
        <v>152</v>
      </c>
      <c r="EN12" s="54" t="str">
        <f t="shared" si="14"/>
        <v>1</v>
      </c>
    </row>
    <row r="13" spans="1:144" ht="33.75">
      <c r="A13" s="45">
        <v>1634</v>
      </c>
      <c r="B13" s="46" t="s">
        <v>231</v>
      </c>
      <c r="C13" s="45">
        <v>8032566</v>
      </c>
      <c r="D13" s="23" t="s">
        <v>232</v>
      </c>
      <c r="E13" s="23">
        <v>2</v>
      </c>
      <c r="F13" s="23" t="s">
        <v>139</v>
      </c>
      <c r="G13" s="23">
        <v>56</v>
      </c>
      <c r="H13" s="23">
        <v>41</v>
      </c>
      <c r="I13" s="23" t="s">
        <v>153</v>
      </c>
      <c r="J13" s="23">
        <v>3</v>
      </c>
      <c r="K13" s="23"/>
      <c r="L13" s="47"/>
      <c r="M13" s="47"/>
      <c r="N13" s="48">
        <v>39503</v>
      </c>
      <c r="O13" s="48"/>
      <c r="P13" s="47" t="e">
        <f t="shared" si="18"/>
        <v>#NUM!</v>
      </c>
      <c r="Q13" s="47">
        <f t="shared" ca="1" si="0"/>
        <v>193</v>
      </c>
      <c r="R13" s="47">
        <v>120</v>
      </c>
      <c r="S13" s="47">
        <v>1</v>
      </c>
      <c r="T13" s="47"/>
      <c r="U13" s="47"/>
      <c r="V13" s="47" t="e">
        <f t="shared" si="1"/>
        <v>#NUM!</v>
      </c>
      <c r="W13" s="47"/>
      <c r="X13" s="47"/>
      <c r="Y13" s="47"/>
      <c r="Z13" s="47"/>
      <c r="AA13" s="47"/>
      <c r="AB13" s="47"/>
      <c r="AC13" s="47"/>
      <c r="AD13" s="47">
        <v>2</v>
      </c>
      <c r="AE13" s="47">
        <v>120</v>
      </c>
      <c r="AF13" s="47">
        <v>1</v>
      </c>
      <c r="AG13" s="47"/>
      <c r="AH13" s="47">
        <v>2</v>
      </c>
      <c r="AI13" s="35" t="str">
        <f t="shared" si="2"/>
        <v>36</v>
      </c>
      <c r="AJ13" s="49" t="str">
        <f t="shared" si="19"/>
        <v>1</v>
      </c>
      <c r="AK13" s="47">
        <v>2</v>
      </c>
      <c r="AL13" s="47"/>
      <c r="AM13" s="47"/>
      <c r="AN13" s="23" t="s">
        <v>160</v>
      </c>
      <c r="AO13" s="23">
        <v>1</v>
      </c>
      <c r="AP13" s="23">
        <v>1.67</v>
      </c>
      <c r="AQ13" s="23">
        <v>52</v>
      </c>
      <c r="AR13" s="47">
        <v>1.28</v>
      </c>
      <c r="AS13" s="47">
        <f t="shared" si="15"/>
        <v>71.156707011194499</v>
      </c>
      <c r="AT13" s="47">
        <v>1.21</v>
      </c>
      <c r="AU13" s="47">
        <f t="shared" si="16"/>
        <v>75.183639560166597</v>
      </c>
      <c r="AV13" s="47"/>
      <c r="AW13" s="47" t="e">
        <f t="shared" si="17"/>
        <v>#DIV/0!</v>
      </c>
      <c r="AX13" s="50" t="s">
        <v>1701</v>
      </c>
      <c r="AY13" s="50" t="s">
        <v>1701</v>
      </c>
      <c r="AZ13" s="50" t="s">
        <v>1701</v>
      </c>
      <c r="BA13" s="50" t="s">
        <v>1701</v>
      </c>
      <c r="BB13" s="23" t="s">
        <v>175</v>
      </c>
      <c r="BC13" s="23" t="s">
        <v>165</v>
      </c>
      <c r="BD13" s="23"/>
      <c r="BE13" s="23" t="s">
        <v>165</v>
      </c>
      <c r="BF13" s="50"/>
      <c r="BG13" s="23"/>
      <c r="BH13" s="23"/>
      <c r="BI13" s="23">
        <v>50</v>
      </c>
      <c r="BJ13" s="23">
        <v>162</v>
      </c>
      <c r="BK13" s="23">
        <f t="shared" si="4"/>
        <v>1.5147011705869056</v>
      </c>
      <c r="BL13" s="23">
        <v>2</v>
      </c>
      <c r="BM13" s="46" t="s">
        <v>233</v>
      </c>
      <c r="BN13" s="23" t="s">
        <v>146</v>
      </c>
      <c r="BO13" s="23">
        <v>40</v>
      </c>
      <c r="BP13" s="23">
        <v>51</v>
      </c>
      <c r="BQ13" s="23">
        <v>158</v>
      </c>
      <c r="BR13" s="23">
        <f t="shared" si="5"/>
        <v>1.5000648565450632</v>
      </c>
      <c r="BS13" s="23">
        <f t="shared" si="6"/>
        <v>1.0097571208191309</v>
      </c>
      <c r="BT13" s="23" t="s">
        <v>158</v>
      </c>
      <c r="BU13" s="23" t="s">
        <v>158</v>
      </c>
      <c r="BV13" s="23" t="s">
        <v>148</v>
      </c>
      <c r="BW13" s="23" t="s">
        <v>149</v>
      </c>
      <c r="BX13" s="23">
        <v>6</v>
      </c>
      <c r="BY13" s="23" t="s">
        <v>150</v>
      </c>
      <c r="BZ13" s="23">
        <v>2</v>
      </c>
      <c r="CA13" s="23"/>
      <c r="CB13" s="23" t="s">
        <v>150</v>
      </c>
      <c r="CC13" s="23">
        <v>2</v>
      </c>
      <c r="CD13" s="23"/>
      <c r="CE13" s="23" t="s">
        <v>150</v>
      </c>
      <c r="CF13" s="23">
        <v>2</v>
      </c>
      <c r="CG13" s="23"/>
      <c r="CH13" s="23" t="s">
        <v>150</v>
      </c>
      <c r="CI13" s="23">
        <v>2</v>
      </c>
      <c r="CJ13" s="23"/>
      <c r="CK13" s="23">
        <v>0</v>
      </c>
      <c r="CL13" s="23">
        <v>0</v>
      </c>
      <c r="CM13" s="23"/>
      <c r="CN13" s="23"/>
      <c r="CO13" s="23"/>
      <c r="CP13" s="23"/>
      <c r="CQ13" s="23"/>
      <c r="CR13" s="23"/>
      <c r="CS13" s="23">
        <v>2</v>
      </c>
      <c r="CT13" s="23"/>
      <c r="CU13" s="23"/>
      <c r="CV13" s="23"/>
      <c r="CW13" s="23">
        <v>2</v>
      </c>
      <c r="CX13" s="23"/>
      <c r="CY13" s="23">
        <v>2</v>
      </c>
      <c r="CZ13" s="23">
        <v>0</v>
      </c>
      <c r="DA13" s="23">
        <v>2</v>
      </c>
      <c r="DB13" s="23"/>
      <c r="DC13" s="23"/>
      <c r="DD13" s="23"/>
      <c r="DE13" s="23"/>
      <c r="DF13" s="23"/>
      <c r="DG13" s="23"/>
      <c r="DH13" s="23"/>
      <c r="DI13" s="23" t="s">
        <v>150</v>
      </c>
      <c r="DJ13" s="23" t="s">
        <v>150</v>
      </c>
      <c r="DK13" s="23" t="s">
        <v>150</v>
      </c>
      <c r="DL13" s="23" t="s">
        <v>150</v>
      </c>
      <c r="DM13" s="23" t="s">
        <v>150</v>
      </c>
      <c r="DN13" s="23"/>
      <c r="DO13" s="23"/>
      <c r="DP13" s="23" t="s">
        <v>150</v>
      </c>
      <c r="DQ13" s="23" t="s">
        <v>150</v>
      </c>
      <c r="DR13" s="23" t="s">
        <v>150</v>
      </c>
      <c r="DS13" s="23" t="s">
        <v>150</v>
      </c>
      <c r="DT13" s="23"/>
      <c r="DU13" s="23"/>
      <c r="DV13" s="23"/>
      <c r="DW13" s="23"/>
      <c r="DX13" s="23"/>
      <c r="DY13" s="23"/>
      <c r="DZ13" s="23"/>
      <c r="EA13" s="23"/>
      <c r="EB13" s="23"/>
      <c r="EC13" s="23" t="s">
        <v>184</v>
      </c>
      <c r="ED13" s="23" t="s">
        <v>187</v>
      </c>
      <c r="EE13" s="49" t="str">
        <f t="shared" si="7"/>
        <v>36</v>
      </c>
      <c r="EF13" s="49" t="str">
        <f t="shared" si="20"/>
        <v>1</v>
      </c>
      <c r="EG13" s="49"/>
      <c r="EH13" s="51">
        <f t="shared" si="9"/>
        <v>1</v>
      </c>
      <c r="EI13" s="51">
        <f t="shared" si="10"/>
        <v>0.9</v>
      </c>
      <c r="EJ13" s="52">
        <f t="shared" si="11"/>
        <v>-1.2</v>
      </c>
      <c r="EK13" s="52">
        <f t="shared" si="12"/>
        <v>-1.2</v>
      </c>
      <c r="EL13" s="49">
        <f t="shared" si="13"/>
        <v>-3.2000000000000001E-2</v>
      </c>
      <c r="EM13" s="55" t="s">
        <v>176</v>
      </c>
      <c r="EN13" s="54" t="str">
        <f t="shared" si="14"/>
        <v>3</v>
      </c>
    </row>
    <row r="14" spans="1:144" ht="33.75">
      <c r="A14" s="45">
        <v>1635</v>
      </c>
      <c r="B14" s="46" t="s">
        <v>234</v>
      </c>
      <c r="C14" s="45">
        <v>18952383</v>
      </c>
      <c r="D14" s="23" t="s">
        <v>235</v>
      </c>
      <c r="E14" s="23">
        <v>1</v>
      </c>
      <c r="F14" s="23" t="s">
        <v>146</v>
      </c>
      <c r="G14" s="23">
        <v>51</v>
      </c>
      <c r="H14" s="23">
        <v>37</v>
      </c>
      <c r="I14" s="23" t="s">
        <v>180</v>
      </c>
      <c r="J14" s="23">
        <v>5</v>
      </c>
      <c r="K14" s="23"/>
      <c r="L14" s="47"/>
      <c r="M14" s="47"/>
      <c r="N14" s="48">
        <v>39506</v>
      </c>
      <c r="O14" s="48"/>
      <c r="P14" s="47" t="e">
        <f t="shared" si="18"/>
        <v>#NUM!</v>
      </c>
      <c r="Q14" s="47">
        <f t="shared" ca="1" si="0"/>
        <v>193</v>
      </c>
      <c r="R14" s="47">
        <v>120</v>
      </c>
      <c r="S14" s="47">
        <v>1</v>
      </c>
      <c r="T14" s="47"/>
      <c r="U14" s="47"/>
      <c r="V14" s="47" t="e">
        <f t="shared" si="1"/>
        <v>#NUM!</v>
      </c>
      <c r="W14" s="47"/>
      <c r="X14" s="47"/>
      <c r="Y14" s="47"/>
      <c r="Z14" s="47"/>
      <c r="AA14" s="47"/>
      <c r="AB14" s="47"/>
      <c r="AC14" s="47"/>
      <c r="AD14" s="47">
        <v>2</v>
      </c>
      <c r="AE14" s="47">
        <v>120</v>
      </c>
      <c r="AF14" s="47">
        <v>1</v>
      </c>
      <c r="AG14" s="47"/>
      <c r="AH14" s="47">
        <v>2</v>
      </c>
      <c r="AI14" s="35" t="str">
        <f t="shared" si="2"/>
        <v>36</v>
      </c>
      <c r="AJ14" s="49" t="str">
        <f t="shared" si="19"/>
        <v>1</v>
      </c>
      <c r="AK14" s="47">
        <v>2</v>
      </c>
      <c r="AL14" s="47"/>
      <c r="AM14" s="47"/>
      <c r="AN14" s="23" t="s">
        <v>160</v>
      </c>
      <c r="AO14" s="23">
        <v>1</v>
      </c>
      <c r="AP14" s="23">
        <v>1.1200000000000001</v>
      </c>
      <c r="AQ14" s="23">
        <v>65</v>
      </c>
      <c r="AR14" s="47">
        <v>0.98</v>
      </c>
      <c r="AS14" s="47">
        <f t="shared" si="15"/>
        <v>75.232881123208003</v>
      </c>
      <c r="AT14" s="47">
        <v>0.76</v>
      </c>
      <c r="AU14" s="47">
        <f t="shared" si="16"/>
        <v>100.80931386291671</v>
      </c>
      <c r="AV14" s="47">
        <v>1.02</v>
      </c>
      <c r="AW14" s="47">
        <f t="shared" si="17"/>
        <v>67.803124944256012</v>
      </c>
      <c r="AX14" s="50" t="s">
        <v>1701</v>
      </c>
      <c r="AY14" s="50" t="s">
        <v>1701</v>
      </c>
      <c r="AZ14" s="50" t="s">
        <v>1701</v>
      </c>
      <c r="BA14" s="50" t="s">
        <v>1701</v>
      </c>
      <c r="BB14" s="23" t="s">
        <v>164</v>
      </c>
      <c r="BC14" s="23" t="s">
        <v>165</v>
      </c>
      <c r="BD14" s="23"/>
      <c r="BE14" s="23" t="s">
        <v>165</v>
      </c>
      <c r="BF14" s="50"/>
      <c r="BG14" s="23"/>
      <c r="BH14" s="23"/>
      <c r="BI14" s="23">
        <v>55</v>
      </c>
      <c r="BJ14" s="23">
        <v>161</v>
      </c>
      <c r="BK14" s="23">
        <f t="shared" si="4"/>
        <v>1.5702515357098739</v>
      </c>
      <c r="BL14" s="23">
        <v>1</v>
      </c>
      <c r="BM14" s="46" t="s">
        <v>236</v>
      </c>
      <c r="BN14" s="23" t="s">
        <v>139</v>
      </c>
      <c r="BO14" s="23">
        <v>37</v>
      </c>
      <c r="BP14" s="23">
        <v>60</v>
      </c>
      <c r="BQ14" s="23">
        <v>168</v>
      </c>
      <c r="BR14" s="23">
        <f t="shared" si="5"/>
        <v>1.6804664035218659</v>
      </c>
      <c r="BS14" s="23">
        <f t="shared" si="6"/>
        <v>0.93441412004369295</v>
      </c>
      <c r="BT14" s="23" t="s">
        <v>147</v>
      </c>
      <c r="BU14" s="23" t="s">
        <v>147</v>
      </c>
      <c r="BV14" s="23" t="s">
        <v>148</v>
      </c>
      <c r="BW14" s="23" t="s">
        <v>149</v>
      </c>
      <c r="BX14" s="23">
        <v>4</v>
      </c>
      <c r="BY14" s="23" t="s">
        <v>150</v>
      </c>
      <c r="BZ14" s="23">
        <v>2</v>
      </c>
      <c r="CA14" s="23"/>
      <c r="CB14" s="23" t="s">
        <v>150</v>
      </c>
      <c r="CC14" s="23">
        <v>2</v>
      </c>
      <c r="CD14" s="23"/>
      <c r="CE14" s="23" t="s">
        <v>150</v>
      </c>
      <c r="CF14" s="23">
        <v>2</v>
      </c>
      <c r="CG14" s="23"/>
      <c r="CH14" s="23" t="s">
        <v>150</v>
      </c>
      <c r="CI14" s="23">
        <v>2</v>
      </c>
      <c r="CJ14" s="23"/>
      <c r="CK14" s="23">
        <v>0</v>
      </c>
      <c r="CL14" s="23">
        <v>0</v>
      </c>
      <c r="CM14" s="23"/>
      <c r="CN14" s="23"/>
      <c r="CO14" s="23"/>
      <c r="CP14" s="23"/>
      <c r="CQ14" s="23"/>
      <c r="CR14" s="23"/>
      <c r="CS14" s="23">
        <v>2</v>
      </c>
      <c r="CT14" s="23"/>
      <c r="CU14" s="23"/>
      <c r="CV14" s="23"/>
      <c r="CW14" s="23">
        <v>2</v>
      </c>
      <c r="CX14" s="23"/>
      <c r="CY14" s="23">
        <v>2</v>
      </c>
      <c r="CZ14" s="23">
        <v>0</v>
      </c>
      <c r="DA14" s="23">
        <v>2</v>
      </c>
      <c r="DB14" s="23"/>
      <c r="DC14" s="23"/>
      <c r="DD14" s="23"/>
      <c r="DE14" s="23"/>
      <c r="DF14" s="23"/>
      <c r="DG14" s="23"/>
      <c r="DH14" s="23"/>
      <c r="DI14" s="23" t="s">
        <v>150</v>
      </c>
      <c r="DJ14" s="23" t="s">
        <v>159</v>
      </c>
      <c r="DK14" s="23" t="s">
        <v>150</v>
      </c>
      <c r="DL14" s="23" t="s">
        <v>159</v>
      </c>
      <c r="DM14" s="23"/>
      <c r="DN14" s="23"/>
      <c r="DO14" s="23"/>
      <c r="DP14" s="23" t="s">
        <v>150</v>
      </c>
      <c r="DQ14" s="23" t="s">
        <v>150</v>
      </c>
      <c r="DR14" s="23" t="s">
        <v>150</v>
      </c>
      <c r="DS14" s="23" t="s">
        <v>150</v>
      </c>
      <c r="DT14" s="23"/>
      <c r="DU14" s="23"/>
      <c r="DV14" s="23"/>
      <c r="DW14" s="23"/>
      <c r="DX14" s="23"/>
      <c r="DY14" s="23"/>
      <c r="DZ14" s="23"/>
      <c r="EA14" s="23"/>
      <c r="EB14" s="23"/>
      <c r="EC14" s="23" t="s">
        <v>184</v>
      </c>
      <c r="ED14" s="23" t="s">
        <v>187</v>
      </c>
      <c r="EE14" s="49" t="str">
        <f t="shared" si="7"/>
        <v>36</v>
      </c>
      <c r="EF14" s="49" t="str">
        <f t="shared" si="20"/>
        <v>1</v>
      </c>
      <c r="EG14" s="49"/>
      <c r="EH14" s="51">
        <f t="shared" si="9"/>
        <v>1.012</v>
      </c>
      <c r="EI14" s="51">
        <f t="shared" si="10"/>
        <v>0.7</v>
      </c>
      <c r="EJ14" s="52">
        <f t="shared" si="11"/>
        <v>-1.2</v>
      </c>
      <c r="EK14" s="52">
        <f t="shared" si="12"/>
        <v>-1.2</v>
      </c>
      <c r="EL14" s="49">
        <f t="shared" si="13"/>
        <v>-1.2</v>
      </c>
      <c r="EM14" s="55" t="s">
        <v>152</v>
      </c>
      <c r="EN14" s="54" t="str">
        <f t="shared" si="14"/>
        <v>1</v>
      </c>
    </row>
    <row r="15" spans="1:144" ht="33.75">
      <c r="A15" s="45">
        <v>1647</v>
      </c>
      <c r="B15" s="46" t="s">
        <v>237</v>
      </c>
      <c r="C15" s="45">
        <v>11739469</v>
      </c>
      <c r="D15" s="23" t="s">
        <v>238</v>
      </c>
      <c r="E15" s="23">
        <v>1</v>
      </c>
      <c r="F15" s="23" t="s">
        <v>146</v>
      </c>
      <c r="G15" s="23">
        <v>66</v>
      </c>
      <c r="H15" s="23">
        <v>51</v>
      </c>
      <c r="I15" s="23" t="s">
        <v>180</v>
      </c>
      <c r="J15" s="23">
        <v>5</v>
      </c>
      <c r="K15" s="23"/>
      <c r="L15" s="47"/>
      <c r="M15" s="47"/>
      <c r="N15" s="48">
        <v>39545</v>
      </c>
      <c r="O15" s="48"/>
      <c r="P15" s="47" t="e">
        <f>DATEDIF(N15, O15, "m")</f>
        <v>#NUM!</v>
      </c>
      <c r="Q15" s="47">
        <f t="shared" ca="1" si="0"/>
        <v>192</v>
      </c>
      <c r="R15" s="47">
        <v>120</v>
      </c>
      <c r="S15" s="47">
        <v>1</v>
      </c>
      <c r="T15" s="47"/>
      <c r="U15" s="47"/>
      <c r="V15" s="47" t="e">
        <f t="shared" si="1"/>
        <v>#NUM!</v>
      </c>
      <c r="W15" s="47"/>
      <c r="X15" s="47"/>
      <c r="Y15" s="47"/>
      <c r="Z15" s="47"/>
      <c r="AA15" s="47"/>
      <c r="AB15" s="47"/>
      <c r="AC15" s="47"/>
      <c r="AD15" s="47">
        <v>2</v>
      </c>
      <c r="AE15" s="47">
        <v>120</v>
      </c>
      <c r="AF15" s="47">
        <v>1</v>
      </c>
      <c r="AG15" s="47"/>
      <c r="AH15" s="47">
        <v>2</v>
      </c>
      <c r="AI15" s="35" t="str">
        <f t="shared" si="2"/>
        <v>36</v>
      </c>
      <c r="AJ15" s="49" t="str">
        <f t="shared" si="19"/>
        <v>1</v>
      </c>
      <c r="AK15" s="47">
        <v>2</v>
      </c>
      <c r="AL15" s="47"/>
      <c r="AM15" s="47"/>
      <c r="AN15" s="23" t="s">
        <v>160</v>
      </c>
      <c r="AO15" s="23">
        <v>1</v>
      </c>
      <c r="AP15" s="23">
        <v>2.0299999999999998</v>
      </c>
      <c r="AQ15" s="23">
        <v>29</v>
      </c>
      <c r="AR15" s="47">
        <v>0.98</v>
      </c>
      <c r="AS15" s="47">
        <f t="shared" si="15"/>
        <v>68.959418022733161</v>
      </c>
      <c r="AT15" s="47">
        <v>0.99</v>
      </c>
      <c r="AU15" s="47">
        <f t="shared" si="16"/>
        <v>67.282269118495265</v>
      </c>
      <c r="AV15" s="47">
        <v>0.94</v>
      </c>
      <c r="AW15" s="47">
        <f t="shared" si="17"/>
        <v>68.54919922561028</v>
      </c>
      <c r="AX15" s="50" t="s">
        <v>1701</v>
      </c>
      <c r="AY15" s="50" t="s">
        <v>1701</v>
      </c>
      <c r="AZ15" s="50" t="s">
        <v>1701</v>
      </c>
      <c r="BA15" s="50" t="s">
        <v>1701</v>
      </c>
      <c r="BB15" s="23" t="s">
        <v>164</v>
      </c>
      <c r="BC15" s="23" t="s">
        <v>165</v>
      </c>
      <c r="BD15" s="23"/>
      <c r="BE15" s="23" t="s">
        <v>165</v>
      </c>
      <c r="BF15" s="50"/>
      <c r="BG15" s="23"/>
      <c r="BH15" s="23"/>
      <c r="BI15" s="23">
        <v>57</v>
      </c>
      <c r="BJ15" s="23">
        <v>158</v>
      </c>
      <c r="BK15" s="23">
        <f t="shared" si="4"/>
        <v>1.5726769636954665</v>
      </c>
      <c r="BL15" s="23">
        <v>1</v>
      </c>
      <c r="BM15" s="46" t="s">
        <v>239</v>
      </c>
      <c r="BN15" s="23" t="s">
        <v>139</v>
      </c>
      <c r="BO15" s="23">
        <v>46</v>
      </c>
      <c r="BP15" s="23">
        <v>70</v>
      </c>
      <c r="BQ15" s="23">
        <v>173</v>
      </c>
      <c r="BR15" s="23">
        <f t="shared" si="5"/>
        <v>1.8328056518919322</v>
      </c>
      <c r="BS15" s="23">
        <f t="shared" si="6"/>
        <v>0.85807077366443885</v>
      </c>
      <c r="BT15" s="23" t="s">
        <v>171</v>
      </c>
      <c r="BU15" s="23" t="s">
        <v>162</v>
      </c>
      <c r="BV15" s="23" t="s">
        <v>148</v>
      </c>
      <c r="BW15" s="23" t="s">
        <v>149</v>
      </c>
      <c r="BX15" s="23">
        <v>5</v>
      </c>
      <c r="BY15" s="23" t="s">
        <v>150</v>
      </c>
      <c r="BZ15" s="23">
        <v>2</v>
      </c>
      <c r="CA15" s="23"/>
      <c r="CB15" s="23" t="s">
        <v>150</v>
      </c>
      <c r="CC15" s="23">
        <v>2</v>
      </c>
      <c r="CD15" s="23"/>
      <c r="CE15" s="23" t="s">
        <v>150</v>
      </c>
      <c r="CF15" s="23">
        <v>2</v>
      </c>
      <c r="CG15" s="23"/>
      <c r="CH15" s="23" t="s">
        <v>150</v>
      </c>
      <c r="CI15" s="23">
        <v>2</v>
      </c>
      <c r="CJ15" s="23"/>
      <c r="CK15" s="23">
        <v>0</v>
      </c>
      <c r="CL15" s="23">
        <v>0</v>
      </c>
      <c r="CM15" s="23"/>
      <c r="CN15" s="23"/>
      <c r="CO15" s="23"/>
      <c r="CP15" s="23"/>
      <c r="CQ15" s="23"/>
      <c r="CR15" s="23"/>
      <c r="CS15" s="23">
        <v>2</v>
      </c>
      <c r="CT15" s="23"/>
      <c r="CU15" s="23"/>
      <c r="CV15" s="23"/>
      <c r="CW15" s="23">
        <v>2</v>
      </c>
      <c r="CX15" s="23"/>
      <c r="CY15" s="23">
        <v>2</v>
      </c>
      <c r="CZ15" s="23">
        <v>0</v>
      </c>
      <c r="DA15" s="23">
        <v>2</v>
      </c>
      <c r="DB15" s="23"/>
      <c r="DC15" s="23"/>
      <c r="DD15" s="23"/>
      <c r="DE15" s="23"/>
      <c r="DF15" s="23"/>
      <c r="DG15" s="23"/>
      <c r="DH15" s="23"/>
      <c r="DI15" s="23" t="s">
        <v>150</v>
      </c>
      <c r="DJ15" s="23" t="s">
        <v>159</v>
      </c>
      <c r="DK15" s="23" t="s">
        <v>150</v>
      </c>
      <c r="DL15" s="23" t="s">
        <v>159</v>
      </c>
      <c r="DM15" s="23" t="s">
        <v>159</v>
      </c>
      <c r="DN15" s="23"/>
      <c r="DO15" s="23"/>
      <c r="DP15" s="23" t="s">
        <v>150</v>
      </c>
      <c r="DQ15" s="23" t="s">
        <v>150</v>
      </c>
      <c r="DR15" s="23" t="s">
        <v>150</v>
      </c>
      <c r="DS15" s="23" t="s">
        <v>150</v>
      </c>
      <c r="DT15" s="23"/>
      <c r="DU15" s="23"/>
      <c r="DV15" s="23"/>
      <c r="DW15" s="23"/>
      <c r="DX15" s="23"/>
      <c r="DY15" s="23"/>
      <c r="DZ15" s="23"/>
      <c r="EA15" s="23"/>
      <c r="EB15" s="23"/>
      <c r="EC15" s="23" t="s">
        <v>184</v>
      </c>
      <c r="ED15" s="23" t="s">
        <v>187</v>
      </c>
      <c r="EE15" s="49" t="str">
        <f t="shared" si="7"/>
        <v>36</v>
      </c>
      <c r="EF15" s="49" t="str">
        <f t="shared" si="20"/>
        <v>1</v>
      </c>
      <c r="EG15" s="49"/>
      <c r="EH15" s="51">
        <f t="shared" si="9"/>
        <v>1.012</v>
      </c>
      <c r="EI15" s="51">
        <f t="shared" si="10"/>
        <v>0.7</v>
      </c>
      <c r="EJ15" s="52">
        <f t="shared" si="11"/>
        <v>-1.2</v>
      </c>
      <c r="EK15" s="52">
        <f t="shared" si="12"/>
        <v>-1.2</v>
      </c>
      <c r="EL15" s="49">
        <f t="shared" si="13"/>
        <v>-1.2</v>
      </c>
      <c r="EM15" s="53" t="s">
        <v>152</v>
      </c>
      <c r="EN15" s="54" t="str">
        <f t="shared" si="14"/>
        <v>1</v>
      </c>
    </row>
    <row r="16" spans="1:144" ht="33.75">
      <c r="A16" s="45">
        <v>1648</v>
      </c>
      <c r="B16" s="46" t="s">
        <v>240</v>
      </c>
      <c r="C16" s="45">
        <v>2908099</v>
      </c>
      <c r="D16" s="23" t="s">
        <v>241</v>
      </c>
      <c r="E16" s="23">
        <v>2</v>
      </c>
      <c r="F16" s="23" t="s">
        <v>139</v>
      </c>
      <c r="G16" s="23">
        <v>66</v>
      </c>
      <c r="H16" s="23">
        <v>52</v>
      </c>
      <c r="I16" s="23" t="s">
        <v>153</v>
      </c>
      <c r="J16" s="23">
        <v>3</v>
      </c>
      <c r="K16" s="23" t="s">
        <v>188</v>
      </c>
      <c r="L16" s="47"/>
      <c r="M16" s="47"/>
      <c r="N16" s="48">
        <v>39559</v>
      </c>
      <c r="O16" s="48"/>
      <c r="P16" s="47" t="e">
        <f t="shared" ref="P16:P22" si="21">DATEDIF(N16,O16,"m")</f>
        <v>#NUM!</v>
      </c>
      <c r="Q16" s="47">
        <f t="shared" ca="1" si="0"/>
        <v>191</v>
      </c>
      <c r="R16" s="47">
        <v>120</v>
      </c>
      <c r="S16" s="47">
        <v>1</v>
      </c>
      <c r="T16" s="47"/>
      <c r="U16" s="47"/>
      <c r="V16" s="47" t="e">
        <f t="shared" si="1"/>
        <v>#NUM!</v>
      </c>
      <c r="W16" s="47"/>
      <c r="X16" s="47"/>
      <c r="Y16" s="47"/>
      <c r="Z16" s="47"/>
      <c r="AA16" s="47"/>
      <c r="AB16" s="47"/>
      <c r="AC16" s="47"/>
      <c r="AD16" s="47">
        <v>2</v>
      </c>
      <c r="AE16" s="47">
        <v>120</v>
      </c>
      <c r="AF16" s="47">
        <v>1</v>
      </c>
      <c r="AG16" s="47"/>
      <c r="AH16" s="47">
        <v>2</v>
      </c>
      <c r="AI16" s="35" t="str">
        <f t="shared" si="2"/>
        <v>36</v>
      </c>
      <c r="AJ16" s="49" t="str">
        <f t="shared" si="19"/>
        <v>1</v>
      </c>
      <c r="AK16" s="47">
        <v>2</v>
      </c>
      <c r="AL16" s="47"/>
      <c r="AM16" s="47"/>
      <c r="AN16" s="23" t="s">
        <v>160</v>
      </c>
      <c r="AO16" s="23">
        <v>1</v>
      </c>
      <c r="AP16" s="23">
        <v>1.72</v>
      </c>
      <c r="AQ16" s="23">
        <v>35</v>
      </c>
      <c r="AR16" s="47">
        <v>1.1200000000000001</v>
      </c>
      <c r="AS16" s="47">
        <f t="shared" si="15"/>
        <v>78.000088326718625</v>
      </c>
      <c r="AT16" s="47">
        <v>1</v>
      </c>
      <c r="AU16" s="47">
        <f t="shared" si="16"/>
        <v>88.258126964561612</v>
      </c>
      <c r="AV16" s="47">
        <v>1.05</v>
      </c>
      <c r="AW16" s="47">
        <f t="shared" si="17"/>
        <v>79.693058458324941</v>
      </c>
      <c r="AX16" s="50" t="s">
        <v>1701</v>
      </c>
      <c r="AY16" s="50" t="s">
        <v>1701</v>
      </c>
      <c r="AZ16" s="50" t="s">
        <v>1701</v>
      </c>
      <c r="BA16" s="50" t="s">
        <v>1701</v>
      </c>
      <c r="BB16" s="23" t="s">
        <v>164</v>
      </c>
      <c r="BC16" s="23" t="s">
        <v>165</v>
      </c>
      <c r="BD16" s="23"/>
      <c r="BE16" s="23" t="s">
        <v>165</v>
      </c>
      <c r="BF16" s="50"/>
      <c r="BG16" s="23"/>
      <c r="BH16" s="23"/>
      <c r="BI16" s="23">
        <v>67.5</v>
      </c>
      <c r="BJ16" s="23">
        <v>165</v>
      </c>
      <c r="BK16" s="23">
        <f t="shared" si="4"/>
        <v>1.7437984474649648</v>
      </c>
      <c r="BL16" s="23">
        <v>1</v>
      </c>
      <c r="BM16" s="46" t="s">
        <v>242</v>
      </c>
      <c r="BN16" s="23" t="s">
        <v>146</v>
      </c>
      <c r="BO16" s="23">
        <v>52</v>
      </c>
      <c r="BP16" s="23">
        <v>52</v>
      </c>
      <c r="BQ16" s="23">
        <v>154</v>
      </c>
      <c r="BR16" s="23">
        <f t="shared" si="5"/>
        <v>1.4846369572958185</v>
      </c>
      <c r="BS16" s="23">
        <f t="shared" si="6"/>
        <v>1.1745621977787717</v>
      </c>
      <c r="BT16" s="23" t="s">
        <v>171</v>
      </c>
      <c r="BU16" s="23" t="s">
        <v>158</v>
      </c>
      <c r="BV16" s="23" t="s">
        <v>148</v>
      </c>
      <c r="BW16" s="23" t="s">
        <v>149</v>
      </c>
      <c r="BX16" s="23">
        <v>5</v>
      </c>
      <c r="BY16" s="23" t="s">
        <v>150</v>
      </c>
      <c r="BZ16" s="23">
        <v>2</v>
      </c>
      <c r="CA16" s="23"/>
      <c r="CB16" s="23" t="s">
        <v>150</v>
      </c>
      <c r="CC16" s="23">
        <v>2</v>
      </c>
      <c r="CD16" s="23"/>
      <c r="CE16" s="23" t="s">
        <v>150</v>
      </c>
      <c r="CF16" s="23">
        <v>2</v>
      </c>
      <c r="CG16" s="23"/>
      <c r="CH16" s="23" t="s">
        <v>150</v>
      </c>
      <c r="CI16" s="23">
        <v>2</v>
      </c>
      <c r="CJ16" s="23"/>
      <c r="CK16" s="23">
        <v>0</v>
      </c>
      <c r="CL16" s="23">
        <v>0</v>
      </c>
      <c r="CM16" s="23"/>
      <c r="CN16" s="23"/>
      <c r="CO16" s="23"/>
      <c r="CP16" s="23"/>
      <c r="CQ16" s="23"/>
      <c r="CR16" s="23"/>
      <c r="CS16" s="23">
        <v>2</v>
      </c>
      <c r="CT16" s="23"/>
      <c r="CU16" s="23"/>
      <c r="CV16" s="23"/>
      <c r="CW16" s="23">
        <v>2</v>
      </c>
      <c r="CX16" s="23"/>
      <c r="CY16" s="23">
        <v>2</v>
      </c>
      <c r="CZ16" s="23">
        <v>0</v>
      </c>
      <c r="DA16" s="23">
        <v>2</v>
      </c>
      <c r="DB16" s="23"/>
      <c r="DC16" s="23"/>
      <c r="DD16" s="23"/>
      <c r="DE16" s="23"/>
      <c r="DF16" s="23"/>
      <c r="DG16" s="23"/>
      <c r="DH16" s="23"/>
      <c r="DI16" s="23" t="s">
        <v>150</v>
      </c>
      <c r="DJ16" s="23" t="s">
        <v>159</v>
      </c>
      <c r="DK16" s="23" t="s">
        <v>150</v>
      </c>
      <c r="DL16" s="23" t="s">
        <v>150</v>
      </c>
      <c r="DM16" s="23"/>
      <c r="DN16" s="23"/>
      <c r="DO16" s="23"/>
      <c r="DP16" s="23" t="s">
        <v>150</v>
      </c>
      <c r="DQ16" s="23" t="s">
        <v>150</v>
      </c>
      <c r="DR16" s="23" t="s">
        <v>150</v>
      </c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 t="s">
        <v>184</v>
      </c>
      <c r="ED16" s="23" t="s">
        <v>187</v>
      </c>
      <c r="EE16" s="49" t="str">
        <f t="shared" si="7"/>
        <v>36</v>
      </c>
      <c r="EF16" s="49" t="str">
        <f t="shared" si="20"/>
        <v>1</v>
      </c>
      <c r="EG16" s="49"/>
      <c r="EH16" s="51">
        <f t="shared" si="9"/>
        <v>1</v>
      </c>
      <c r="EI16" s="51">
        <f t="shared" si="10"/>
        <v>0.9</v>
      </c>
      <c r="EJ16" s="52">
        <f t="shared" si="11"/>
        <v>-1.2</v>
      </c>
      <c r="EK16" s="52">
        <f t="shared" si="12"/>
        <v>-1.2</v>
      </c>
      <c r="EL16" s="49">
        <f t="shared" si="13"/>
        <v>-1.2</v>
      </c>
      <c r="EM16" s="53" t="s">
        <v>176</v>
      </c>
      <c r="EN16" s="54" t="str">
        <f t="shared" si="14"/>
        <v>3</v>
      </c>
    </row>
    <row r="17" spans="1:144" ht="33.75">
      <c r="A17" s="45">
        <v>1656</v>
      </c>
      <c r="B17" s="46" t="s">
        <v>243</v>
      </c>
      <c r="C17" s="45">
        <v>8862415</v>
      </c>
      <c r="D17" s="23" t="s">
        <v>244</v>
      </c>
      <c r="E17" s="23">
        <v>2</v>
      </c>
      <c r="F17" s="23" t="s">
        <v>139</v>
      </c>
      <c r="G17" s="23">
        <v>63</v>
      </c>
      <c r="H17" s="23">
        <v>49</v>
      </c>
      <c r="I17" s="23" t="s">
        <v>140</v>
      </c>
      <c r="J17" s="23">
        <v>1</v>
      </c>
      <c r="K17" s="23"/>
      <c r="L17" s="47"/>
      <c r="M17" s="47"/>
      <c r="N17" s="48">
        <v>39622</v>
      </c>
      <c r="O17" s="48"/>
      <c r="P17" s="47" t="e">
        <f t="shared" si="21"/>
        <v>#NUM!</v>
      </c>
      <c r="Q17" s="47">
        <f t="shared" ca="1" si="0"/>
        <v>189</v>
      </c>
      <c r="R17" s="47">
        <v>120</v>
      </c>
      <c r="S17" s="47">
        <v>1</v>
      </c>
      <c r="T17" s="47"/>
      <c r="U17" s="47"/>
      <c r="V17" s="47" t="e">
        <f t="shared" si="1"/>
        <v>#NUM!</v>
      </c>
      <c r="W17" s="47"/>
      <c r="X17" s="47"/>
      <c r="Y17" s="47"/>
      <c r="Z17" s="47"/>
      <c r="AA17" s="47"/>
      <c r="AB17" s="47"/>
      <c r="AC17" s="47"/>
      <c r="AD17" s="47">
        <v>2</v>
      </c>
      <c r="AE17" s="47">
        <v>120</v>
      </c>
      <c r="AF17" s="47">
        <v>1</v>
      </c>
      <c r="AG17" s="47"/>
      <c r="AH17" s="47">
        <v>2</v>
      </c>
      <c r="AI17" s="35" t="str">
        <f t="shared" si="2"/>
        <v>36</v>
      </c>
      <c r="AJ17" s="49" t="str">
        <f t="shared" si="19"/>
        <v>1</v>
      </c>
      <c r="AK17" s="47">
        <v>2</v>
      </c>
      <c r="AL17" s="47"/>
      <c r="AM17" s="47"/>
      <c r="AN17" s="23" t="s">
        <v>160</v>
      </c>
      <c r="AO17" s="23">
        <v>1</v>
      </c>
      <c r="AP17" s="23">
        <v>1.53</v>
      </c>
      <c r="AQ17" s="23">
        <v>55</v>
      </c>
      <c r="AR17" s="47">
        <v>1.21</v>
      </c>
      <c r="AS17" s="47">
        <f t="shared" si="15"/>
        <v>72.429802350049457</v>
      </c>
      <c r="AT17" s="47">
        <v>1.47</v>
      </c>
      <c r="AU17" s="47">
        <f t="shared" si="16"/>
        <v>56.633959718824912</v>
      </c>
      <c r="AV17" s="47">
        <v>2.4900000000000002</v>
      </c>
      <c r="AW17" s="47">
        <f t="shared" si="17"/>
        <v>28.807890634932836</v>
      </c>
      <c r="AX17" s="50" t="s">
        <v>1701</v>
      </c>
      <c r="AY17" s="50" t="s">
        <v>1701</v>
      </c>
      <c r="AZ17" s="50" t="s">
        <v>1701</v>
      </c>
      <c r="BA17" s="50" t="s">
        <v>1701</v>
      </c>
      <c r="BB17" s="23" t="s">
        <v>164</v>
      </c>
      <c r="BC17" s="23" t="s">
        <v>165</v>
      </c>
      <c r="BD17" s="23"/>
      <c r="BE17" s="23" t="s">
        <v>165</v>
      </c>
      <c r="BF17" s="50"/>
      <c r="BG17" s="23"/>
      <c r="BH17" s="23"/>
      <c r="BI17" s="23">
        <v>64</v>
      </c>
      <c r="BJ17" s="23">
        <v>170</v>
      </c>
      <c r="BK17" s="23">
        <f t="shared" si="4"/>
        <v>1.7420807450985887</v>
      </c>
      <c r="BL17" s="23">
        <v>1</v>
      </c>
      <c r="BM17" s="46" t="s">
        <v>245</v>
      </c>
      <c r="BN17" s="23" t="s">
        <v>146</v>
      </c>
      <c r="BO17" s="23">
        <v>46</v>
      </c>
      <c r="BP17" s="23">
        <v>53</v>
      </c>
      <c r="BQ17" s="23">
        <v>158</v>
      </c>
      <c r="BR17" s="23">
        <f t="shared" si="5"/>
        <v>1.5247897233464196</v>
      </c>
      <c r="BS17" s="23">
        <f t="shared" si="6"/>
        <v>1.1425055654725202</v>
      </c>
      <c r="BT17" s="23" t="s">
        <v>147</v>
      </c>
      <c r="BU17" s="23" t="s">
        <v>147</v>
      </c>
      <c r="BV17" s="23" t="s">
        <v>148</v>
      </c>
      <c r="BW17" s="23" t="s">
        <v>149</v>
      </c>
      <c r="BX17" s="23">
        <v>5</v>
      </c>
      <c r="BY17" s="23" t="s">
        <v>150</v>
      </c>
      <c r="BZ17" s="23">
        <v>2</v>
      </c>
      <c r="CA17" s="23"/>
      <c r="CB17" s="23" t="s">
        <v>150</v>
      </c>
      <c r="CC17" s="23">
        <v>2</v>
      </c>
      <c r="CD17" s="23"/>
      <c r="CE17" s="23" t="s">
        <v>150</v>
      </c>
      <c r="CF17" s="23">
        <v>2</v>
      </c>
      <c r="CG17" s="23"/>
      <c r="CH17" s="23" t="s">
        <v>150</v>
      </c>
      <c r="CI17" s="23">
        <v>2</v>
      </c>
      <c r="CJ17" s="23"/>
      <c r="CK17" s="23">
        <v>0</v>
      </c>
      <c r="CL17" s="23">
        <v>0</v>
      </c>
      <c r="CM17" s="23"/>
      <c r="CN17" s="23"/>
      <c r="CO17" s="23"/>
      <c r="CP17" s="23"/>
      <c r="CQ17" s="23"/>
      <c r="CR17" s="23"/>
      <c r="CS17" s="23">
        <v>2</v>
      </c>
      <c r="CT17" s="23"/>
      <c r="CU17" s="23"/>
      <c r="CV17" s="23"/>
      <c r="CW17" s="23">
        <v>2</v>
      </c>
      <c r="CX17" s="23"/>
      <c r="CY17" s="23">
        <v>2</v>
      </c>
      <c r="CZ17" s="23">
        <v>0</v>
      </c>
      <c r="DA17" s="23">
        <v>2</v>
      </c>
      <c r="DB17" s="23"/>
      <c r="DC17" s="23"/>
      <c r="DD17" s="23"/>
      <c r="DE17" s="23"/>
      <c r="DF17" s="23"/>
      <c r="DG17" s="23"/>
      <c r="DH17" s="23"/>
      <c r="DI17" s="23" t="s">
        <v>150</v>
      </c>
      <c r="DJ17" s="23" t="s">
        <v>150</v>
      </c>
      <c r="DK17" s="23" t="s">
        <v>150</v>
      </c>
      <c r="DL17" s="23" t="s">
        <v>150</v>
      </c>
      <c r="DM17" s="23" t="s">
        <v>150</v>
      </c>
      <c r="DN17" s="23"/>
      <c r="DO17" s="23"/>
      <c r="DP17" s="23" t="s">
        <v>150</v>
      </c>
      <c r="DQ17" s="23" t="s">
        <v>150</v>
      </c>
      <c r="DR17" s="23" t="s">
        <v>150</v>
      </c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 t="s">
        <v>184</v>
      </c>
      <c r="ED17" s="23" t="s">
        <v>187</v>
      </c>
      <c r="EE17" s="49" t="str">
        <f t="shared" si="7"/>
        <v>36</v>
      </c>
      <c r="EF17" s="49" t="str">
        <f t="shared" si="20"/>
        <v>1</v>
      </c>
      <c r="EG17" s="49"/>
      <c r="EH17" s="51">
        <f t="shared" si="9"/>
        <v>1</v>
      </c>
      <c r="EI17" s="51">
        <f t="shared" si="10"/>
        <v>0.9</v>
      </c>
      <c r="EJ17" s="52">
        <f t="shared" si="11"/>
        <v>-1.2</v>
      </c>
      <c r="EK17" s="52">
        <f t="shared" si="12"/>
        <v>-1.2</v>
      </c>
      <c r="EL17" s="49">
        <f t="shared" si="13"/>
        <v>-1.2</v>
      </c>
      <c r="EM17" s="53" t="s">
        <v>152</v>
      </c>
      <c r="EN17" s="54" t="str">
        <f t="shared" si="14"/>
        <v>1</v>
      </c>
    </row>
    <row r="18" spans="1:144" ht="33.75">
      <c r="A18" s="45">
        <v>1668</v>
      </c>
      <c r="B18" s="46" t="s">
        <v>246</v>
      </c>
      <c r="C18" s="45">
        <v>19383407</v>
      </c>
      <c r="D18" s="23" t="s">
        <v>247</v>
      </c>
      <c r="E18" s="23">
        <v>1</v>
      </c>
      <c r="F18" s="23" t="s">
        <v>146</v>
      </c>
      <c r="G18" s="23">
        <v>52</v>
      </c>
      <c r="H18" s="23">
        <v>37</v>
      </c>
      <c r="I18" s="23" t="s">
        <v>153</v>
      </c>
      <c r="J18" s="23">
        <v>3</v>
      </c>
      <c r="K18" s="23" t="s">
        <v>179</v>
      </c>
      <c r="L18" s="47"/>
      <c r="M18" s="47"/>
      <c r="N18" s="48">
        <v>39713</v>
      </c>
      <c r="O18" s="48"/>
      <c r="P18" s="47" t="e">
        <f t="shared" si="21"/>
        <v>#NUM!</v>
      </c>
      <c r="Q18" s="47">
        <f t="shared" ca="1" si="0"/>
        <v>186</v>
      </c>
      <c r="R18" s="47">
        <v>120</v>
      </c>
      <c r="S18" s="47">
        <v>1</v>
      </c>
      <c r="T18" s="47"/>
      <c r="U18" s="47"/>
      <c r="V18" s="47" t="e">
        <f t="shared" si="1"/>
        <v>#NUM!</v>
      </c>
      <c r="W18" s="47"/>
      <c r="X18" s="47"/>
      <c r="Y18" s="47"/>
      <c r="Z18" s="47"/>
      <c r="AA18" s="47"/>
      <c r="AB18" s="47"/>
      <c r="AC18" s="47"/>
      <c r="AD18" s="47">
        <v>2</v>
      </c>
      <c r="AE18" s="47">
        <v>120</v>
      </c>
      <c r="AF18" s="47">
        <v>1</v>
      </c>
      <c r="AG18" s="47"/>
      <c r="AH18" s="47">
        <v>2</v>
      </c>
      <c r="AI18" s="35" t="str">
        <f t="shared" si="2"/>
        <v>36</v>
      </c>
      <c r="AJ18" s="49" t="str">
        <f t="shared" si="19"/>
        <v>1</v>
      </c>
      <c r="AK18" s="47">
        <v>2</v>
      </c>
      <c r="AL18" s="47"/>
      <c r="AM18" s="47"/>
      <c r="AN18" s="23" t="s">
        <v>160</v>
      </c>
      <c r="AO18" s="23">
        <v>1</v>
      </c>
      <c r="AP18" s="23">
        <v>1.86</v>
      </c>
      <c r="AQ18" s="23">
        <v>31.7</v>
      </c>
      <c r="AR18" s="47">
        <v>1.25</v>
      </c>
      <c r="AS18" s="47">
        <f t="shared" si="15"/>
        <v>56.180677104259132</v>
      </c>
      <c r="AT18" s="47">
        <v>1.1399999999999999</v>
      </c>
      <c r="AU18" s="47">
        <f t="shared" si="16"/>
        <v>61.971377242693428</v>
      </c>
      <c r="AV18" s="47">
        <v>1.42</v>
      </c>
      <c r="AW18" s="47">
        <f t="shared" si="17"/>
        <v>45.585204052145542</v>
      </c>
      <c r="AX18" s="50" t="s">
        <v>1701</v>
      </c>
      <c r="AY18" s="50" t="s">
        <v>1701</v>
      </c>
      <c r="AZ18" s="50" t="s">
        <v>1701</v>
      </c>
      <c r="BA18" s="50" t="s">
        <v>1701</v>
      </c>
      <c r="BB18" s="23" t="s">
        <v>164</v>
      </c>
      <c r="BC18" s="23" t="s">
        <v>165</v>
      </c>
      <c r="BD18" s="23"/>
      <c r="BE18" s="23" t="s">
        <v>165</v>
      </c>
      <c r="BF18" s="50"/>
      <c r="BG18" s="23"/>
      <c r="BH18" s="23"/>
      <c r="BI18" s="23">
        <v>51.7</v>
      </c>
      <c r="BJ18" s="23">
        <v>162.5</v>
      </c>
      <c r="BK18" s="23">
        <f t="shared" si="4"/>
        <v>1.5398148169240706</v>
      </c>
      <c r="BL18" s="23">
        <v>1</v>
      </c>
      <c r="BM18" s="46" t="s">
        <v>248</v>
      </c>
      <c r="BN18" s="23" t="s">
        <v>139</v>
      </c>
      <c r="BO18" s="23">
        <v>38</v>
      </c>
      <c r="BP18" s="23">
        <v>58</v>
      </c>
      <c r="BQ18" s="23">
        <v>175</v>
      </c>
      <c r="BR18" s="23">
        <f t="shared" si="5"/>
        <v>1.7061837691707702</v>
      </c>
      <c r="BS18" s="23">
        <f t="shared" si="6"/>
        <v>0.90249060197802888</v>
      </c>
      <c r="BT18" s="23" t="s">
        <v>171</v>
      </c>
      <c r="BU18" s="23" t="s">
        <v>158</v>
      </c>
      <c r="BV18" s="23" t="s">
        <v>148</v>
      </c>
      <c r="BW18" s="23" t="s">
        <v>149</v>
      </c>
      <c r="BX18" s="23">
        <v>6</v>
      </c>
      <c r="BY18" s="23" t="s">
        <v>150</v>
      </c>
      <c r="BZ18" s="23">
        <v>2</v>
      </c>
      <c r="CA18" s="23"/>
      <c r="CB18" s="23" t="s">
        <v>150</v>
      </c>
      <c r="CC18" s="23">
        <v>2</v>
      </c>
      <c r="CD18" s="23"/>
      <c r="CE18" s="23" t="s">
        <v>150</v>
      </c>
      <c r="CF18" s="23">
        <v>2</v>
      </c>
      <c r="CG18" s="23"/>
      <c r="CH18" s="23" t="s">
        <v>150</v>
      </c>
      <c r="CI18" s="23">
        <v>2</v>
      </c>
      <c r="CJ18" s="23"/>
      <c r="CK18" s="23">
        <v>0</v>
      </c>
      <c r="CL18" s="23">
        <v>0</v>
      </c>
      <c r="CM18" s="23"/>
      <c r="CN18" s="23"/>
      <c r="CO18" s="23"/>
      <c r="CP18" s="23"/>
      <c r="CQ18" s="23"/>
      <c r="CR18" s="23"/>
      <c r="CS18" s="23">
        <v>2</v>
      </c>
      <c r="CT18" s="23"/>
      <c r="CU18" s="23"/>
      <c r="CV18" s="23"/>
      <c r="CW18" s="23">
        <v>2</v>
      </c>
      <c r="CX18" s="23"/>
      <c r="CY18" s="23">
        <v>2</v>
      </c>
      <c r="CZ18" s="23">
        <v>0</v>
      </c>
      <c r="DA18" s="23">
        <v>2</v>
      </c>
      <c r="DB18" s="23"/>
      <c r="DC18" s="23"/>
      <c r="DD18" s="23"/>
      <c r="DE18" s="23"/>
      <c r="DF18" s="23"/>
      <c r="DG18" s="23"/>
      <c r="DH18" s="23"/>
      <c r="DI18" s="23"/>
      <c r="DJ18" s="23"/>
      <c r="DK18" s="23"/>
      <c r="DL18" s="23"/>
      <c r="DM18" s="23"/>
      <c r="DN18" s="23"/>
      <c r="DO18" s="23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 t="s">
        <v>184</v>
      </c>
      <c r="ED18" s="23"/>
      <c r="EE18" s="49" t="str">
        <f t="shared" si="7"/>
        <v>36</v>
      </c>
      <c r="EF18" s="49" t="str">
        <f t="shared" si="20"/>
        <v>1</v>
      </c>
      <c r="EG18" s="49"/>
      <c r="EH18" s="51">
        <f t="shared" si="9"/>
        <v>1.012</v>
      </c>
      <c r="EI18" s="51">
        <f t="shared" si="10"/>
        <v>0.7</v>
      </c>
      <c r="EJ18" s="52">
        <f t="shared" si="11"/>
        <v>-1.2</v>
      </c>
      <c r="EK18" s="52">
        <f t="shared" si="12"/>
        <v>-1.2</v>
      </c>
      <c r="EL18" s="49">
        <f t="shared" si="13"/>
        <v>-1.2</v>
      </c>
      <c r="EM18" s="53" t="s">
        <v>152</v>
      </c>
      <c r="EN18" s="54" t="str">
        <f t="shared" si="14"/>
        <v>1</v>
      </c>
    </row>
    <row r="19" spans="1:144" ht="33.75">
      <c r="A19" s="45">
        <v>3850</v>
      </c>
      <c r="B19" s="46" t="s">
        <v>249</v>
      </c>
      <c r="C19" s="45">
        <v>22004683</v>
      </c>
      <c r="D19" s="23" t="s">
        <v>250</v>
      </c>
      <c r="E19" s="23">
        <v>2</v>
      </c>
      <c r="F19" s="23" t="s">
        <v>139</v>
      </c>
      <c r="G19" s="23">
        <v>51</v>
      </c>
      <c r="H19" s="23">
        <v>37</v>
      </c>
      <c r="I19" s="23" t="s">
        <v>153</v>
      </c>
      <c r="J19" s="23">
        <v>3</v>
      </c>
      <c r="K19" s="23"/>
      <c r="L19" s="47"/>
      <c r="M19" s="47"/>
      <c r="N19" s="48">
        <v>39771</v>
      </c>
      <c r="O19" s="48"/>
      <c r="P19" s="47" t="e">
        <f t="shared" si="21"/>
        <v>#NUM!</v>
      </c>
      <c r="Q19" s="47">
        <f t="shared" ca="1" si="0"/>
        <v>184</v>
      </c>
      <c r="R19" s="47">
        <v>120</v>
      </c>
      <c r="S19" s="47">
        <v>1</v>
      </c>
      <c r="T19" s="47"/>
      <c r="U19" s="47"/>
      <c r="V19" s="47" t="e">
        <f t="shared" si="1"/>
        <v>#NUM!</v>
      </c>
      <c r="W19" s="47"/>
      <c r="X19" s="47"/>
      <c r="Y19" s="47"/>
      <c r="Z19" s="47"/>
      <c r="AA19" s="47"/>
      <c r="AB19" s="47"/>
      <c r="AC19" s="47"/>
      <c r="AD19" s="47">
        <v>2</v>
      </c>
      <c r="AE19" s="47">
        <v>120</v>
      </c>
      <c r="AF19" s="47">
        <v>1</v>
      </c>
      <c r="AG19" s="47"/>
      <c r="AH19" s="47">
        <v>2</v>
      </c>
      <c r="AI19" s="35" t="str">
        <f t="shared" si="2"/>
        <v>36</v>
      </c>
      <c r="AJ19" s="49" t="str">
        <f t="shared" si="19"/>
        <v>1</v>
      </c>
      <c r="AK19" s="47">
        <v>2</v>
      </c>
      <c r="AL19" s="47"/>
      <c r="AM19" s="47"/>
      <c r="AN19" s="23" t="s">
        <v>160</v>
      </c>
      <c r="AO19" s="23">
        <v>1</v>
      </c>
      <c r="AP19" s="23">
        <v>1.1000000000000001</v>
      </c>
      <c r="AQ19" s="23">
        <v>89</v>
      </c>
      <c r="AR19" s="47">
        <v>1.22</v>
      </c>
      <c r="AS19" s="47">
        <f t="shared" si="15"/>
        <v>77.27518238061775</v>
      </c>
      <c r="AT19" s="47">
        <v>1.1100000000000001</v>
      </c>
      <c r="AU19" s="47">
        <f t="shared" si="16"/>
        <v>85.483490236070651</v>
      </c>
      <c r="AV19" s="47">
        <v>1.98</v>
      </c>
      <c r="AW19" s="47">
        <f t="shared" si="17"/>
        <v>40.866226610759888</v>
      </c>
      <c r="AX19" s="50" t="s">
        <v>1701</v>
      </c>
      <c r="AY19" s="50" t="s">
        <v>1701</v>
      </c>
      <c r="AZ19" s="50" t="s">
        <v>1701</v>
      </c>
      <c r="BA19" s="50" t="s">
        <v>1701</v>
      </c>
      <c r="BB19" s="23" t="s">
        <v>164</v>
      </c>
      <c r="BC19" s="23"/>
      <c r="BD19" s="23"/>
      <c r="BE19" s="23"/>
      <c r="BF19" s="50"/>
      <c r="BG19" s="23"/>
      <c r="BH19" s="23"/>
      <c r="BI19" s="23"/>
      <c r="BJ19" s="23"/>
      <c r="BK19" s="23">
        <f t="shared" si="4"/>
        <v>0</v>
      </c>
      <c r="BL19" s="23">
        <v>0</v>
      </c>
      <c r="BM19" s="46" t="s">
        <v>145</v>
      </c>
      <c r="BN19" s="23" t="s">
        <v>146</v>
      </c>
      <c r="BO19" s="23">
        <v>33</v>
      </c>
      <c r="BP19" s="23"/>
      <c r="BQ19" s="23"/>
      <c r="BR19" s="23">
        <f t="shared" si="5"/>
        <v>0</v>
      </c>
      <c r="BS19" s="23" t="e">
        <f t="shared" si="6"/>
        <v>#DIV/0!</v>
      </c>
      <c r="BT19" s="23" t="s">
        <v>162</v>
      </c>
      <c r="BU19" s="23" t="s">
        <v>147</v>
      </c>
      <c r="BV19" s="23" t="s">
        <v>148</v>
      </c>
      <c r="BW19" s="23" t="s">
        <v>149</v>
      </c>
      <c r="BX19" s="23">
        <v>0</v>
      </c>
      <c r="BY19" s="23"/>
      <c r="BZ19" s="23">
        <v>2</v>
      </c>
      <c r="CA19" s="23"/>
      <c r="CB19" s="23"/>
      <c r="CC19" s="23">
        <v>2</v>
      </c>
      <c r="CD19" s="23"/>
      <c r="CE19" s="23"/>
      <c r="CF19" s="23"/>
      <c r="CG19" s="23"/>
      <c r="CH19" s="23"/>
      <c r="CI19" s="23"/>
      <c r="CJ19" s="23"/>
      <c r="CK19" s="23">
        <v>0</v>
      </c>
      <c r="CL19" s="23">
        <v>0</v>
      </c>
      <c r="CM19" s="23"/>
      <c r="CN19" s="23"/>
      <c r="CO19" s="23"/>
      <c r="CP19" s="23"/>
      <c r="CQ19" s="23"/>
      <c r="CR19" s="23" t="s">
        <v>165</v>
      </c>
      <c r="CS19" s="23">
        <v>2</v>
      </c>
      <c r="CT19" s="23"/>
      <c r="CU19" s="23"/>
      <c r="CV19" s="23"/>
      <c r="CW19" s="23">
        <v>2</v>
      </c>
      <c r="CX19" s="23"/>
      <c r="CY19" s="23">
        <v>2</v>
      </c>
      <c r="CZ19" s="23">
        <v>0</v>
      </c>
      <c r="DA19" s="23">
        <v>2</v>
      </c>
      <c r="DB19" s="23"/>
      <c r="DC19" s="23" t="s">
        <v>143</v>
      </c>
      <c r="DD19" s="23">
        <v>2</v>
      </c>
      <c r="DE19" s="23"/>
      <c r="DF19" s="23"/>
      <c r="DG19" s="23"/>
      <c r="DH19" s="23"/>
      <c r="DI19" s="23" t="s">
        <v>150</v>
      </c>
      <c r="DJ19" s="23" t="s">
        <v>150</v>
      </c>
      <c r="DK19" s="23" t="s">
        <v>150</v>
      </c>
      <c r="DL19" s="23" t="s">
        <v>159</v>
      </c>
      <c r="DM19" s="23" t="s">
        <v>159</v>
      </c>
      <c r="DN19" s="23"/>
      <c r="DO19" s="23"/>
      <c r="DP19" s="23" t="s">
        <v>150</v>
      </c>
      <c r="DQ19" s="23" t="s">
        <v>150</v>
      </c>
      <c r="DR19" s="23" t="s">
        <v>150</v>
      </c>
      <c r="DS19" s="23" t="s">
        <v>150</v>
      </c>
      <c r="DT19" s="23"/>
      <c r="DU19" s="23"/>
      <c r="DV19" s="23"/>
      <c r="DW19" s="23"/>
      <c r="DX19" s="23"/>
      <c r="DY19" s="23"/>
      <c r="DZ19" s="23"/>
      <c r="EA19" s="23"/>
      <c r="EB19" s="23"/>
      <c r="EC19" s="23" t="s">
        <v>173</v>
      </c>
      <c r="ED19" s="23" t="s">
        <v>189</v>
      </c>
      <c r="EE19" s="49" t="str">
        <f t="shared" si="7"/>
        <v>36</v>
      </c>
      <c r="EF19" s="49" t="str">
        <f t="shared" si="20"/>
        <v>1</v>
      </c>
      <c r="EG19" s="49"/>
      <c r="EH19" s="51">
        <f t="shared" si="9"/>
        <v>1</v>
      </c>
      <c r="EI19" s="51">
        <f t="shared" si="10"/>
        <v>0.9</v>
      </c>
      <c r="EJ19" s="52">
        <f t="shared" si="11"/>
        <v>-1.2</v>
      </c>
      <c r="EK19" s="52">
        <f t="shared" si="12"/>
        <v>-1.2</v>
      </c>
      <c r="EL19" s="49">
        <f t="shared" si="13"/>
        <v>-1.2</v>
      </c>
      <c r="EM19" s="53" t="s">
        <v>163</v>
      </c>
      <c r="EN19" s="54" t="str">
        <f t="shared" si="14"/>
        <v>2</v>
      </c>
    </row>
    <row r="20" spans="1:144" ht="33.75">
      <c r="A20" s="45">
        <v>1702</v>
      </c>
      <c r="B20" s="46" t="s">
        <v>251</v>
      </c>
      <c r="C20" s="45">
        <v>5683180</v>
      </c>
      <c r="D20" s="23" t="s">
        <v>252</v>
      </c>
      <c r="E20" s="23">
        <v>2</v>
      </c>
      <c r="F20" s="23" t="s">
        <v>139</v>
      </c>
      <c r="G20" s="23">
        <v>68</v>
      </c>
      <c r="H20" s="23">
        <v>54</v>
      </c>
      <c r="I20" s="23" t="s">
        <v>140</v>
      </c>
      <c r="J20" s="23">
        <v>3</v>
      </c>
      <c r="K20" s="23"/>
      <c r="L20" s="47"/>
      <c r="M20" s="47"/>
      <c r="N20" s="48">
        <v>39867</v>
      </c>
      <c r="O20" s="48">
        <v>40625</v>
      </c>
      <c r="P20" s="47">
        <f t="shared" si="21"/>
        <v>25</v>
      </c>
      <c r="Q20" s="47">
        <f t="shared" ca="1" si="0"/>
        <v>181</v>
      </c>
      <c r="R20" s="47">
        <v>25</v>
      </c>
      <c r="S20" s="47">
        <v>0</v>
      </c>
      <c r="T20" s="48">
        <v>40625</v>
      </c>
      <c r="U20" s="48"/>
      <c r="V20" s="47">
        <f t="shared" si="1"/>
        <v>25</v>
      </c>
      <c r="W20" s="23" t="s">
        <v>178</v>
      </c>
      <c r="X20" s="23"/>
      <c r="Y20" s="23"/>
      <c r="Z20" s="23"/>
      <c r="AA20" s="23"/>
      <c r="AB20" s="23"/>
      <c r="AC20" s="23"/>
      <c r="AD20" s="23">
        <v>2</v>
      </c>
      <c r="AE20" s="47">
        <v>25</v>
      </c>
      <c r="AF20" s="47">
        <v>0</v>
      </c>
      <c r="AG20" s="47"/>
      <c r="AH20" s="23">
        <v>1</v>
      </c>
      <c r="AI20" s="35">
        <f t="shared" si="2"/>
        <v>25</v>
      </c>
      <c r="AJ20" s="49">
        <f>IF(AI20&lt;35,0, IF(AI20&gt;35, "1"))</f>
        <v>0</v>
      </c>
      <c r="AK20" s="23">
        <v>1</v>
      </c>
      <c r="AL20" s="23"/>
      <c r="AM20" s="23"/>
      <c r="AN20" s="23" t="s">
        <v>170</v>
      </c>
      <c r="AO20" s="23">
        <v>3</v>
      </c>
      <c r="AP20" s="23">
        <v>3.52</v>
      </c>
      <c r="AQ20" s="23">
        <v>18.600000000000001</v>
      </c>
      <c r="AR20" s="47">
        <v>1.69</v>
      </c>
      <c r="AS20" s="47">
        <f t="shared" si="15"/>
        <v>47.020870065633638</v>
      </c>
      <c r="AT20" s="47">
        <v>4.46</v>
      </c>
      <c r="AU20" s="47">
        <f t="shared" si="16"/>
        <v>14.492752008293873</v>
      </c>
      <c r="AV20" s="47"/>
      <c r="AW20" s="47" t="e">
        <f t="shared" si="17"/>
        <v>#DIV/0!</v>
      </c>
      <c r="AX20" s="50" t="s">
        <v>1701</v>
      </c>
      <c r="AY20" s="50" t="s">
        <v>1701</v>
      </c>
      <c r="AZ20" s="50" t="s">
        <v>1702</v>
      </c>
      <c r="BA20" s="50" t="s">
        <v>1702</v>
      </c>
      <c r="BB20" s="23" t="s">
        <v>142</v>
      </c>
      <c r="BC20" s="23" t="s">
        <v>143</v>
      </c>
      <c r="BD20" s="23" t="s">
        <v>178</v>
      </c>
      <c r="BE20" s="23" t="s">
        <v>143</v>
      </c>
      <c r="BF20" s="50">
        <v>42817</v>
      </c>
      <c r="BG20" s="23"/>
      <c r="BH20" s="23"/>
      <c r="BI20" s="23">
        <v>68</v>
      </c>
      <c r="BJ20" s="23">
        <v>175</v>
      </c>
      <c r="BK20" s="23">
        <f t="shared" si="4"/>
        <v>1.8255141215724149</v>
      </c>
      <c r="BL20" s="23">
        <v>1</v>
      </c>
      <c r="BM20" s="46" t="s">
        <v>254</v>
      </c>
      <c r="BN20" s="23" t="s">
        <v>146</v>
      </c>
      <c r="BO20" s="23">
        <v>49</v>
      </c>
      <c r="BP20" s="23">
        <v>63</v>
      </c>
      <c r="BQ20" s="23">
        <v>160</v>
      </c>
      <c r="BR20" s="23">
        <f t="shared" si="5"/>
        <v>1.6560484731800864</v>
      </c>
      <c r="BS20" s="23">
        <f t="shared" si="6"/>
        <v>1.1023313333738993</v>
      </c>
      <c r="BT20" s="23" t="s">
        <v>162</v>
      </c>
      <c r="BU20" s="23" t="s">
        <v>158</v>
      </c>
      <c r="BV20" s="23" t="s">
        <v>148</v>
      </c>
      <c r="BW20" s="23" t="s">
        <v>149</v>
      </c>
      <c r="BX20" s="23">
        <v>5</v>
      </c>
      <c r="BY20" s="23" t="s">
        <v>150</v>
      </c>
      <c r="BZ20" s="23">
        <v>2</v>
      </c>
      <c r="CA20" s="23" t="s">
        <v>150</v>
      </c>
      <c r="CB20" s="23" t="s">
        <v>150</v>
      </c>
      <c r="CC20" s="23">
        <v>2</v>
      </c>
      <c r="CD20" s="23" t="s">
        <v>150</v>
      </c>
      <c r="CE20" s="23" t="s">
        <v>150</v>
      </c>
      <c r="CF20" s="23">
        <v>2</v>
      </c>
      <c r="CG20" s="23" t="s">
        <v>150</v>
      </c>
      <c r="CH20" s="23" t="s">
        <v>150</v>
      </c>
      <c r="CI20" s="23">
        <v>2</v>
      </c>
      <c r="CJ20" s="23" t="s">
        <v>150</v>
      </c>
      <c r="CK20" s="23">
        <v>0</v>
      </c>
      <c r="CL20" s="23">
        <v>0</v>
      </c>
      <c r="CM20" s="23"/>
      <c r="CN20" s="23"/>
      <c r="CO20" s="23"/>
      <c r="CP20" s="23"/>
      <c r="CQ20" s="23"/>
      <c r="CR20" s="23" t="s">
        <v>165</v>
      </c>
      <c r="CS20" s="23">
        <v>2</v>
      </c>
      <c r="CT20" s="23"/>
      <c r="CU20" s="23"/>
      <c r="CV20" s="23"/>
      <c r="CW20" s="23">
        <v>2</v>
      </c>
      <c r="CX20" s="23"/>
      <c r="CY20" s="23">
        <v>2</v>
      </c>
      <c r="CZ20" s="23">
        <v>0</v>
      </c>
      <c r="DA20" s="23">
        <v>2</v>
      </c>
      <c r="DB20" s="23"/>
      <c r="DC20" s="23" t="s">
        <v>143</v>
      </c>
      <c r="DD20" s="23">
        <v>2</v>
      </c>
      <c r="DE20" s="23"/>
      <c r="DF20" s="23"/>
      <c r="DG20" s="23"/>
      <c r="DH20" s="23"/>
      <c r="DI20" s="23" t="s">
        <v>159</v>
      </c>
      <c r="DJ20" s="23" t="s">
        <v>150</v>
      </c>
      <c r="DK20" s="23" t="s">
        <v>150</v>
      </c>
      <c r="DL20" s="23" t="s">
        <v>159</v>
      </c>
      <c r="DM20" s="23" t="s">
        <v>150</v>
      </c>
      <c r="DN20" s="23"/>
      <c r="DO20" s="23"/>
      <c r="DP20" s="23"/>
      <c r="DQ20" s="23"/>
      <c r="DR20" s="23"/>
      <c r="DS20" s="23" t="s">
        <v>150</v>
      </c>
      <c r="DT20" s="23" t="s">
        <v>159</v>
      </c>
      <c r="DU20" s="23" t="s">
        <v>150</v>
      </c>
      <c r="DV20" s="23"/>
      <c r="DW20" s="23" t="s">
        <v>159</v>
      </c>
      <c r="DX20" s="23" t="s">
        <v>150</v>
      </c>
      <c r="DY20" s="23"/>
      <c r="DZ20" s="23"/>
      <c r="EA20" s="23"/>
      <c r="EB20" s="23"/>
      <c r="EC20" s="23" t="s">
        <v>184</v>
      </c>
      <c r="ED20" s="23" t="s">
        <v>187</v>
      </c>
      <c r="EE20" s="49">
        <f t="shared" si="7"/>
        <v>25</v>
      </c>
      <c r="EF20" s="49">
        <f>IF(EE20&lt;35,0, IF(EE20&gt;35, "1"))</f>
        <v>0</v>
      </c>
      <c r="EG20" s="49"/>
      <c r="EH20" s="51">
        <f t="shared" si="9"/>
        <v>1</v>
      </c>
      <c r="EI20" s="51">
        <f t="shared" si="10"/>
        <v>0.9</v>
      </c>
      <c r="EJ20" s="52">
        <f t="shared" si="11"/>
        <v>-1.2</v>
      </c>
      <c r="EK20" s="52">
        <f t="shared" si="12"/>
        <v>-1.2</v>
      </c>
      <c r="EL20" s="49">
        <f t="shared" si="13"/>
        <v>-3.2000000000000001E-2</v>
      </c>
      <c r="EM20" s="55" t="s">
        <v>152</v>
      </c>
      <c r="EN20" s="54" t="str">
        <f t="shared" si="14"/>
        <v>1</v>
      </c>
    </row>
    <row r="21" spans="1:144" ht="33.75">
      <c r="A21" s="45">
        <v>1703</v>
      </c>
      <c r="B21" s="46" t="s">
        <v>255</v>
      </c>
      <c r="C21" s="45">
        <v>11033215</v>
      </c>
      <c r="D21" s="23" t="s">
        <v>256</v>
      </c>
      <c r="E21" s="23">
        <v>2</v>
      </c>
      <c r="F21" s="23" t="s">
        <v>139</v>
      </c>
      <c r="G21" s="23">
        <v>59</v>
      </c>
      <c r="H21" s="23">
        <v>46</v>
      </c>
      <c r="I21" s="23" t="s">
        <v>140</v>
      </c>
      <c r="J21" s="23">
        <v>3</v>
      </c>
      <c r="K21" s="23"/>
      <c r="L21" s="47"/>
      <c r="M21" s="47"/>
      <c r="N21" s="48">
        <v>39874</v>
      </c>
      <c r="O21" s="48">
        <v>42609</v>
      </c>
      <c r="P21" s="47">
        <f t="shared" si="21"/>
        <v>89</v>
      </c>
      <c r="Q21" s="47">
        <f t="shared" ca="1" si="0"/>
        <v>181</v>
      </c>
      <c r="R21" s="47">
        <v>89</v>
      </c>
      <c r="S21" s="47">
        <v>0</v>
      </c>
      <c r="T21" s="48">
        <v>42609</v>
      </c>
      <c r="U21" s="48">
        <v>42609</v>
      </c>
      <c r="V21" s="47">
        <f t="shared" si="1"/>
        <v>89</v>
      </c>
      <c r="W21" s="23" t="s">
        <v>1703</v>
      </c>
      <c r="X21" s="23"/>
      <c r="Y21" s="23"/>
      <c r="Z21" s="23"/>
      <c r="AA21" s="23"/>
      <c r="AB21" s="23"/>
      <c r="AC21" s="23"/>
      <c r="AD21" s="23">
        <v>2</v>
      </c>
      <c r="AE21" s="47">
        <v>89</v>
      </c>
      <c r="AF21" s="47">
        <v>0</v>
      </c>
      <c r="AG21" s="47"/>
      <c r="AH21" s="23">
        <v>2</v>
      </c>
      <c r="AI21" s="35" t="str">
        <f t="shared" si="2"/>
        <v>36</v>
      </c>
      <c r="AJ21" s="49" t="str">
        <f>IF(AI21&lt;35,0, IF(AI21&gt;35, "1"))</f>
        <v>1</v>
      </c>
      <c r="AK21" s="23"/>
      <c r="AL21" s="23"/>
      <c r="AM21" s="23"/>
      <c r="AN21" s="23" t="s">
        <v>154</v>
      </c>
      <c r="AO21" s="23">
        <v>2</v>
      </c>
      <c r="AP21" s="23">
        <v>3.1</v>
      </c>
      <c r="AQ21" s="23">
        <v>22.9</v>
      </c>
      <c r="AR21" s="47">
        <v>1.32</v>
      </c>
      <c r="AS21" s="47">
        <f t="shared" si="15"/>
        <v>66.477403732105927</v>
      </c>
      <c r="AT21" s="47">
        <v>1.68</v>
      </c>
      <c r="AU21" s="47">
        <f t="shared" si="16"/>
        <v>49.157480315230835</v>
      </c>
      <c r="AV21" s="47">
        <v>7.62</v>
      </c>
      <c r="AW21" s="47">
        <f t="shared" si="17"/>
        <v>7.6684525264761936</v>
      </c>
      <c r="AX21" s="50" t="s">
        <v>1701</v>
      </c>
      <c r="AY21" s="50" t="s">
        <v>1701</v>
      </c>
      <c r="AZ21" s="50" t="s">
        <v>1701</v>
      </c>
      <c r="BA21" s="50" t="s">
        <v>1702</v>
      </c>
      <c r="BB21" s="23" t="s">
        <v>142</v>
      </c>
      <c r="BC21" s="23" t="s">
        <v>143</v>
      </c>
      <c r="BD21" s="23" t="s">
        <v>1703</v>
      </c>
      <c r="BE21" s="23"/>
      <c r="BF21" s="50"/>
      <c r="BG21" s="23"/>
      <c r="BH21" s="23"/>
      <c r="BI21" s="23">
        <v>62.6</v>
      </c>
      <c r="BJ21" s="23">
        <v>170</v>
      </c>
      <c r="BK21" s="23">
        <f t="shared" si="4"/>
        <v>1.725781794601112</v>
      </c>
      <c r="BL21" s="23">
        <v>1</v>
      </c>
      <c r="BM21" s="46" t="s">
        <v>258</v>
      </c>
      <c r="BN21" s="23" t="s">
        <v>146</v>
      </c>
      <c r="BO21" s="23">
        <v>40</v>
      </c>
      <c r="BP21" s="23">
        <v>50</v>
      </c>
      <c r="BQ21" s="23">
        <v>166</v>
      </c>
      <c r="BR21" s="23">
        <f t="shared" si="5"/>
        <v>1.5417250870534027</v>
      </c>
      <c r="BS21" s="23">
        <f t="shared" si="6"/>
        <v>1.1193836106665973</v>
      </c>
      <c r="BT21" s="23" t="s">
        <v>147</v>
      </c>
      <c r="BU21" s="23" t="s">
        <v>158</v>
      </c>
      <c r="BV21" s="23" t="s">
        <v>148</v>
      </c>
      <c r="BW21" s="23" t="s">
        <v>149</v>
      </c>
      <c r="BX21" s="23">
        <v>4</v>
      </c>
      <c r="BY21" s="23" t="s">
        <v>150</v>
      </c>
      <c r="BZ21" s="23">
        <v>2</v>
      </c>
      <c r="CA21" s="23" t="s">
        <v>150</v>
      </c>
      <c r="CB21" s="23" t="s">
        <v>150</v>
      </c>
      <c r="CC21" s="23">
        <v>2</v>
      </c>
      <c r="CD21" s="23" t="s">
        <v>150</v>
      </c>
      <c r="CE21" s="23" t="s">
        <v>150</v>
      </c>
      <c r="CF21" s="23">
        <v>2</v>
      </c>
      <c r="CG21" s="23" t="s">
        <v>150</v>
      </c>
      <c r="CH21" s="23" t="s">
        <v>150</v>
      </c>
      <c r="CI21" s="23">
        <v>2</v>
      </c>
      <c r="CJ21" s="23" t="s">
        <v>150</v>
      </c>
      <c r="CK21" s="23">
        <v>0</v>
      </c>
      <c r="CL21" s="23">
        <v>0</v>
      </c>
      <c r="CM21" s="23"/>
      <c r="CN21" s="23"/>
      <c r="CO21" s="23"/>
      <c r="CP21" s="23"/>
      <c r="CQ21" s="23"/>
      <c r="CR21" s="23" t="s">
        <v>165</v>
      </c>
      <c r="CS21" s="23">
        <v>2</v>
      </c>
      <c r="CT21" s="23"/>
      <c r="CU21" s="23"/>
      <c r="CV21" s="23"/>
      <c r="CW21" s="23">
        <v>2</v>
      </c>
      <c r="CX21" s="23"/>
      <c r="CY21" s="23">
        <v>2</v>
      </c>
      <c r="CZ21" s="23">
        <v>0</v>
      </c>
      <c r="DA21" s="23">
        <v>2</v>
      </c>
      <c r="DB21" s="23"/>
      <c r="DC21" s="23" t="s">
        <v>143</v>
      </c>
      <c r="DD21" s="23">
        <v>2</v>
      </c>
      <c r="DE21" s="23"/>
      <c r="DF21" s="23"/>
      <c r="DG21" s="23"/>
      <c r="DH21" s="23"/>
      <c r="DI21" s="23" t="s">
        <v>159</v>
      </c>
      <c r="DJ21" s="23" t="s">
        <v>150</v>
      </c>
      <c r="DK21" s="23" t="s">
        <v>150</v>
      </c>
      <c r="DL21" s="23" t="s">
        <v>159</v>
      </c>
      <c r="DM21" s="23" t="s">
        <v>159</v>
      </c>
      <c r="DN21" s="23"/>
      <c r="DO21" s="23"/>
      <c r="DP21" s="23" t="s">
        <v>150</v>
      </c>
      <c r="DQ21" s="23" t="s">
        <v>150</v>
      </c>
      <c r="DR21" s="23" t="s">
        <v>150</v>
      </c>
      <c r="DS21" s="23"/>
      <c r="DT21" s="23" t="s">
        <v>159</v>
      </c>
      <c r="DU21" s="23" t="s">
        <v>150</v>
      </c>
      <c r="DV21" s="23"/>
      <c r="DW21" s="23" t="s">
        <v>159</v>
      </c>
      <c r="DX21" s="23" t="s">
        <v>150</v>
      </c>
      <c r="DY21" s="23"/>
      <c r="DZ21" s="23"/>
      <c r="EA21" s="23"/>
      <c r="EB21" s="23"/>
      <c r="EC21" s="23" t="s">
        <v>184</v>
      </c>
      <c r="ED21" s="23" t="s">
        <v>187</v>
      </c>
      <c r="EE21" s="49" t="str">
        <f t="shared" si="7"/>
        <v>36</v>
      </c>
      <c r="EF21" s="49" t="str">
        <f>IF(EE21&lt;35,0, IF(EE21&gt;35, "1"))</f>
        <v>1</v>
      </c>
      <c r="EG21" s="49"/>
      <c r="EH21" s="51">
        <f t="shared" si="9"/>
        <v>1</v>
      </c>
      <c r="EI21" s="51">
        <f t="shared" si="10"/>
        <v>0.9</v>
      </c>
      <c r="EJ21" s="52">
        <f t="shared" si="11"/>
        <v>-1.2</v>
      </c>
      <c r="EK21" s="52">
        <f t="shared" si="12"/>
        <v>-1.2</v>
      </c>
      <c r="EL21" s="49">
        <f t="shared" si="13"/>
        <v>-1.2</v>
      </c>
      <c r="EM21" s="53" t="s">
        <v>163</v>
      </c>
      <c r="EN21" s="54" t="str">
        <f t="shared" si="14"/>
        <v>2</v>
      </c>
    </row>
    <row r="22" spans="1:144" ht="33.75">
      <c r="A22" s="45">
        <v>1706</v>
      </c>
      <c r="B22" s="46" t="s">
        <v>259</v>
      </c>
      <c r="C22" s="45">
        <v>18273160</v>
      </c>
      <c r="D22" s="23" t="s">
        <v>260</v>
      </c>
      <c r="E22" s="23">
        <v>1</v>
      </c>
      <c r="F22" s="23" t="s">
        <v>146</v>
      </c>
      <c r="G22" s="23">
        <v>48</v>
      </c>
      <c r="H22" s="23">
        <v>35</v>
      </c>
      <c r="I22" s="23" t="s">
        <v>140</v>
      </c>
      <c r="J22" s="23">
        <v>3</v>
      </c>
      <c r="K22" s="23"/>
      <c r="L22" s="47"/>
      <c r="M22" s="47"/>
      <c r="N22" s="48">
        <v>39909</v>
      </c>
      <c r="O22" s="48">
        <v>40000</v>
      </c>
      <c r="P22" s="47">
        <f t="shared" si="21"/>
        <v>3</v>
      </c>
      <c r="Q22" s="47">
        <f t="shared" ca="1" si="0"/>
        <v>180</v>
      </c>
      <c r="R22" s="47">
        <v>3</v>
      </c>
      <c r="S22" s="47">
        <v>0</v>
      </c>
      <c r="T22" s="48">
        <v>40000</v>
      </c>
      <c r="U22" s="48">
        <v>40000</v>
      </c>
      <c r="V22" s="47">
        <f t="shared" si="1"/>
        <v>3</v>
      </c>
      <c r="W22" s="23" t="s">
        <v>156</v>
      </c>
      <c r="X22" s="23"/>
      <c r="Y22" s="23"/>
      <c r="Z22" s="23"/>
      <c r="AA22" s="23"/>
      <c r="AB22" s="23"/>
      <c r="AC22" s="23"/>
      <c r="AD22" s="23">
        <v>1</v>
      </c>
      <c r="AE22" s="47">
        <v>3</v>
      </c>
      <c r="AF22" s="47">
        <v>0</v>
      </c>
      <c r="AG22" s="47"/>
      <c r="AH22" s="23">
        <v>1</v>
      </c>
      <c r="AI22" s="35">
        <f t="shared" si="2"/>
        <v>3</v>
      </c>
      <c r="AJ22" s="49">
        <f>IF(AI22&lt;35,0, IF(AI22&gt;35, "1"))</f>
        <v>0</v>
      </c>
      <c r="AK22" s="23">
        <v>1</v>
      </c>
      <c r="AL22" s="23"/>
      <c r="AM22" s="23"/>
      <c r="AN22" s="23" t="s">
        <v>170</v>
      </c>
      <c r="AO22" s="23">
        <v>3</v>
      </c>
      <c r="AP22" s="23">
        <v>2.75</v>
      </c>
      <c r="AQ22" s="23">
        <v>28.6</v>
      </c>
      <c r="AR22" s="47"/>
      <c r="AS22" s="47" t="e">
        <f t="shared" si="15"/>
        <v>#DIV/0!</v>
      </c>
      <c r="AT22" s="47"/>
      <c r="AU22" s="47" t="e">
        <f t="shared" si="16"/>
        <v>#DIV/0!</v>
      </c>
      <c r="AV22" s="47"/>
      <c r="AW22" s="47" t="e">
        <f t="shared" si="17"/>
        <v>#DIV/0!</v>
      </c>
      <c r="AX22" s="50" t="s">
        <v>1702</v>
      </c>
      <c r="AY22" s="50" t="s">
        <v>1702</v>
      </c>
      <c r="AZ22" s="50" t="s">
        <v>1702</v>
      </c>
      <c r="BA22" s="50" t="s">
        <v>1702</v>
      </c>
      <c r="BB22" s="23" t="s">
        <v>142</v>
      </c>
      <c r="BC22" s="23" t="s">
        <v>143</v>
      </c>
      <c r="BD22" s="23" t="s">
        <v>156</v>
      </c>
      <c r="BE22" s="23" t="s">
        <v>143</v>
      </c>
      <c r="BF22" s="50">
        <v>40000</v>
      </c>
      <c r="BG22" s="23"/>
      <c r="BH22" s="23"/>
      <c r="BI22" s="23">
        <v>47</v>
      </c>
      <c r="BJ22" s="23">
        <v>157</v>
      </c>
      <c r="BK22" s="23">
        <f t="shared" si="4"/>
        <v>1.4422321125579904</v>
      </c>
      <c r="BL22" s="23">
        <v>1</v>
      </c>
      <c r="BM22" s="46" t="s">
        <v>261</v>
      </c>
      <c r="BN22" s="23" t="s">
        <v>139</v>
      </c>
      <c r="BO22" s="23">
        <v>42</v>
      </c>
      <c r="BP22" s="23">
        <v>92</v>
      </c>
      <c r="BQ22" s="23">
        <v>180</v>
      </c>
      <c r="BR22" s="23">
        <f t="shared" si="5"/>
        <v>2.118598773285929</v>
      </c>
      <c r="BS22" s="23">
        <f t="shared" si="6"/>
        <v>0.68074811084738829</v>
      </c>
      <c r="BT22" s="23" t="s">
        <v>162</v>
      </c>
      <c r="BU22" s="23" t="s">
        <v>162</v>
      </c>
      <c r="BV22" s="23" t="s">
        <v>148</v>
      </c>
      <c r="BW22" s="23" t="s">
        <v>149</v>
      </c>
      <c r="BX22" s="23">
        <v>5</v>
      </c>
      <c r="BY22" s="23" t="s">
        <v>150</v>
      </c>
      <c r="BZ22" s="23">
        <v>2</v>
      </c>
      <c r="CA22" s="23" t="s">
        <v>150</v>
      </c>
      <c r="CB22" s="23" t="s">
        <v>150</v>
      </c>
      <c r="CC22" s="23">
        <v>2</v>
      </c>
      <c r="CD22" s="23" t="s">
        <v>150</v>
      </c>
      <c r="CE22" s="23" t="s">
        <v>150</v>
      </c>
      <c r="CF22" s="23">
        <v>2</v>
      </c>
      <c r="CG22" s="23" t="s">
        <v>150</v>
      </c>
      <c r="CH22" s="23" t="s">
        <v>150</v>
      </c>
      <c r="CI22" s="23">
        <v>2</v>
      </c>
      <c r="CJ22" s="23" t="s">
        <v>150</v>
      </c>
      <c r="CK22" s="23">
        <v>0</v>
      </c>
      <c r="CL22" s="23">
        <v>0</v>
      </c>
      <c r="CM22" s="23"/>
      <c r="CN22" s="23"/>
      <c r="CO22" s="23"/>
      <c r="CP22" s="23"/>
      <c r="CQ22" s="23"/>
      <c r="CR22" s="23" t="s">
        <v>165</v>
      </c>
      <c r="CS22" s="23">
        <v>2</v>
      </c>
      <c r="CT22" s="23"/>
      <c r="CU22" s="23"/>
      <c r="CV22" s="23"/>
      <c r="CW22" s="23">
        <v>2</v>
      </c>
      <c r="CX22" s="23"/>
      <c r="CY22" s="23">
        <v>2</v>
      </c>
      <c r="CZ22" s="23">
        <v>0</v>
      </c>
      <c r="DA22" s="23">
        <v>2</v>
      </c>
      <c r="DB22" s="23"/>
      <c r="DC22" s="23" t="s">
        <v>143</v>
      </c>
      <c r="DD22" s="23">
        <v>2</v>
      </c>
      <c r="DE22" s="23"/>
      <c r="DF22" s="23"/>
      <c r="DG22" s="23"/>
      <c r="DH22" s="23"/>
      <c r="DI22" s="23" t="s">
        <v>150</v>
      </c>
      <c r="DJ22" s="23" t="s">
        <v>159</v>
      </c>
      <c r="DK22" s="23" t="s">
        <v>150</v>
      </c>
      <c r="DL22" s="23" t="s">
        <v>159</v>
      </c>
      <c r="DM22" s="23" t="s">
        <v>159</v>
      </c>
      <c r="DN22" s="23"/>
      <c r="DO22" s="23"/>
      <c r="DP22" s="23" t="s">
        <v>150</v>
      </c>
      <c r="DQ22" s="23" t="s">
        <v>150</v>
      </c>
      <c r="DR22" s="23" t="s">
        <v>150</v>
      </c>
      <c r="DS22" s="23" t="s">
        <v>150</v>
      </c>
      <c r="DT22" s="23" t="s">
        <v>159</v>
      </c>
      <c r="DU22" s="23" t="s">
        <v>150</v>
      </c>
      <c r="DV22" s="23"/>
      <c r="DW22" s="23" t="s">
        <v>159</v>
      </c>
      <c r="DX22" s="23" t="s">
        <v>150</v>
      </c>
      <c r="DY22" s="23"/>
      <c r="DZ22" s="23"/>
      <c r="EA22" s="23"/>
      <c r="EB22" s="23"/>
      <c r="EC22" s="23" t="s">
        <v>184</v>
      </c>
      <c r="ED22" s="23" t="s">
        <v>187</v>
      </c>
      <c r="EE22" s="49">
        <f t="shared" si="7"/>
        <v>3</v>
      </c>
      <c r="EF22" s="49">
        <f>IF(EE22&lt;35,0, IF(EE22&gt;35, "1"))</f>
        <v>0</v>
      </c>
      <c r="EG22" s="49"/>
      <c r="EH22" s="51">
        <f t="shared" si="9"/>
        <v>1.012</v>
      </c>
      <c r="EI22" s="51">
        <f t="shared" si="10"/>
        <v>0.7</v>
      </c>
      <c r="EJ22" s="52">
        <f t="shared" si="11"/>
        <v>-0.24099999999999999</v>
      </c>
      <c r="EK22" s="52">
        <f t="shared" si="12"/>
        <v>-0.24099999999999999</v>
      </c>
      <c r="EL22" s="49">
        <f t="shared" si="13"/>
        <v>-0.24099999999999999</v>
      </c>
      <c r="EM22" s="55" t="s">
        <v>152</v>
      </c>
      <c r="EN22" s="54" t="str">
        <f t="shared" si="14"/>
        <v>1</v>
      </c>
    </row>
    <row r="23" spans="1:144" ht="33.75">
      <c r="A23" s="45">
        <v>1715</v>
      </c>
      <c r="B23" s="46" t="s">
        <v>262</v>
      </c>
      <c r="C23" s="45">
        <v>21148763</v>
      </c>
      <c r="D23" s="23" t="s">
        <v>263</v>
      </c>
      <c r="E23" s="23">
        <v>2</v>
      </c>
      <c r="F23" s="23" t="s">
        <v>139</v>
      </c>
      <c r="G23" s="23">
        <v>70</v>
      </c>
      <c r="H23" s="23">
        <v>57</v>
      </c>
      <c r="I23" s="23" t="s">
        <v>174</v>
      </c>
      <c r="J23" s="23">
        <v>2</v>
      </c>
      <c r="K23" s="23"/>
      <c r="L23" s="47"/>
      <c r="M23" s="47"/>
      <c r="N23" s="48">
        <v>39937</v>
      </c>
      <c r="O23" s="48">
        <v>44746</v>
      </c>
      <c r="P23" s="47">
        <f>DATEDIF(N23, O23, "m")</f>
        <v>158</v>
      </c>
      <c r="Q23" s="47">
        <f t="shared" ca="1" si="0"/>
        <v>179</v>
      </c>
      <c r="R23" s="47">
        <v>120</v>
      </c>
      <c r="S23" s="47">
        <v>1</v>
      </c>
      <c r="T23" s="48">
        <v>44746</v>
      </c>
      <c r="U23" s="48"/>
      <c r="V23" s="47">
        <f t="shared" si="1"/>
        <v>158</v>
      </c>
      <c r="W23" s="23" t="s">
        <v>141</v>
      </c>
      <c r="X23" s="23"/>
      <c r="Y23" s="23"/>
      <c r="Z23" s="23"/>
      <c r="AA23" s="23"/>
      <c r="AB23" s="23"/>
      <c r="AC23" s="23"/>
      <c r="AD23" s="23">
        <v>2</v>
      </c>
      <c r="AE23" s="47">
        <v>120</v>
      </c>
      <c r="AF23" s="47">
        <v>1</v>
      </c>
      <c r="AG23" s="47"/>
      <c r="AH23" s="23">
        <v>2</v>
      </c>
      <c r="AI23" s="35" t="str">
        <f t="shared" si="2"/>
        <v>36</v>
      </c>
      <c r="AJ23" s="49">
        <v>1</v>
      </c>
      <c r="AK23" s="23">
        <v>2</v>
      </c>
      <c r="AL23" s="23"/>
      <c r="AM23" s="23"/>
      <c r="AN23" s="23" t="s">
        <v>160</v>
      </c>
      <c r="AO23" s="23">
        <v>1</v>
      </c>
      <c r="AP23" s="23">
        <v>2.89</v>
      </c>
      <c r="AQ23" s="23">
        <v>25</v>
      </c>
      <c r="AR23" s="47">
        <v>1.27</v>
      </c>
      <c r="AS23" s="47">
        <f t="shared" si="15"/>
        <v>65.026026784217166</v>
      </c>
      <c r="AT23" s="47">
        <v>1.29</v>
      </c>
      <c r="AU23" s="47">
        <f t="shared" si="16"/>
        <v>63.029232121561201</v>
      </c>
      <c r="AV23" s="47">
        <v>1.74</v>
      </c>
      <c r="AW23" s="47">
        <f t="shared" si="17"/>
        <v>42.138931335084344</v>
      </c>
      <c r="AX23" s="50" t="s">
        <v>1701</v>
      </c>
      <c r="AY23" s="50" t="s">
        <v>1701</v>
      </c>
      <c r="AZ23" s="50" t="s">
        <v>1701</v>
      </c>
      <c r="BA23" s="50" t="s">
        <v>1701</v>
      </c>
      <c r="BB23" s="23" t="s">
        <v>142</v>
      </c>
      <c r="BC23" s="23" t="s">
        <v>143</v>
      </c>
      <c r="BD23" s="23" t="s">
        <v>141</v>
      </c>
      <c r="BE23" s="23"/>
      <c r="BF23" s="50"/>
      <c r="BG23" s="23"/>
      <c r="BH23" s="23"/>
      <c r="BI23" s="23">
        <v>73</v>
      </c>
      <c r="BJ23" s="23">
        <v>173</v>
      </c>
      <c r="BK23" s="23">
        <f t="shared" si="4"/>
        <v>1.8657865755650409</v>
      </c>
      <c r="BL23" s="23">
        <v>1</v>
      </c>
      <c r="BM23" s="46" t="s">
        <v>264</v>
      </c>
      <c r="BN23" s="23" t="s">
        <v>146</v>
      </c>
      <c r="BO23" s="23">
        <v>52</v>
      </c>
      <c r="BP23" s="23">
        <v>53</v>
      </c>
      <c r="BQ23" s="23">
        <v>154</v>
      </c>
      <c r="BR23" s="23">
        <f t="shared" si="5"/>
        <v>1.4967045910958716</v>
      </c>
      <c r="BS23" s="23">
        <f t="shared" si="6"/>
        <v>1.246596413657642</v>
      </c>
      <c r="BT23" s="23" t="s">
        <v>147</v>
      </c>
      <c r="BU23" s="23" t="s">
        <v>147</v>
      </c>
      <c r="BV23" s="23" t="s">
        <v>148</v>
      </c>
      <c r="BW23" s="23" t="s">
        <v>149</v>
      </c>
      <c r="BX23" s="23">
        <v>4</v>
      </c>
      <c r="BY23" s="23" t="s">
        <v>150</v>
      </c>
      <c r="BZ23" s="23">
        <v>2</v>
      </c>
      <c r="CA23" s="23"/>
      <c r="CB23" s="23" t="s">
        <v>150</v>
      </c>
      <c r="CC23" s="23">
        <v>2</v>
      </c>
      <c r="CD23" s="23"/>
      <c r="CE23" s="23" t="s">
        <v>159</v>
      </c>
      <c r="CF23" s="23">
        <v>1</v>
      </c>
      <c r="CG23" s="23"/>
      <c r="CH23" s="23" t="s">
        <v>150</v>
      </c>
      <c r="CI23" s="23">
        <v>2</v>
      </c>
      <c r="CJ23" s="23"/>
      <c r="CK23" s="23">
        <v>0</v>
      </c>
      <c r="CL23" s="23">
        <v>0</v>
      </c>
      <c r="CM23" s="23"/>
      <c r="CN23" s="23"/>
      <c r="CO23" s="23"/>
      <c r="CP23" s="23"/>
      <c r="CQ23" s="23"/>
      <c r="CR23" s="23" t="s">
        <v>143</v>
      </c>
      <c r="CS23" s="23">
        <v>1</v>
      </c>
      <c r="CT23" s="23"/>
      <c r="CU23" s="23"/>
      <c r="CV23" s="23">
        <v>375</v>
      </c>
      <c r="CW23" s="23">
        <v>1</v>
      </c>
      <c r="CX23" s="23"/>
      <c r="CY23" s="23">
        <v>2</v>
      </c>
      <c r="CZ23" s="23">
        <v>9</v>
      </c>
      <c r="DA23" s="23">
        <v>1</v>
      </c>
      <c r="DB23" s="23"/>
      <c r="DC23" s="23"/>
      <c r="DD23" s="23"/>
      <c r="DE23" s="23"/>
      <c r="DF23" s="23"/>
      <c r="DG23" s="23"/>
      <c r="DH23" s="23"/>
      <c r="DI23" s="23" t="s">
        <v>150</v>
      </c>
      <c r="DJ23" s="23" t="s">
        <v>150</v>
      </c>
      <c r="DK23" s="23" t="s">
        <v>150</v>
      </c>
      <c r="DL23" s="23" t="s">
        <v>150</v>
      </c>
      <c r="DM23" s="23" t="s">
        <v>150</v>
      </c>
      <c r="DN23" s="23"/>
      <c r="DO23" s="23"/>
      <c r="DP23" s="23" t="s">
        <v>150</v>
      </c>
      <c r="DQ23" s="23" t="s">
        <v>150</v>
      </c>
      <c r="DR23" s="23" t="s">
        <v>150</v>
      </c>
      <c r="DS23" s="23" t="s">
        <v>150</v>
      </c>
      <c r="DT23" s="23" t="s">
        <v>159</v>
      </c>
      <c r="DU23" s="23" t="s">
        <v>150</v>
      </c>
      <c r="DV23" s="23"/>
      <c r="DW23" s="23" t="s">
        <v>159</v>
      </c>
      <c r="DX23" s="23" t="s">
        <v>159</v>
      </c>
      <c r="DY23" s="23"/>
      <c r="DZ23" s="23"/>
      <c r="EA23" s="23"/>
      <c r="EB23" s="23"/>
      <c r="EC23" s="23" t="s">
        <v>184</v>
      </c>
      <c r="ED23" s="23" t="s">
        <v>187</v>
      </c>
      <c r="EE23" s="49" t="str">
        <f t="shared" si="7"/>
        <v>36</v>
      </c>
      <c r="EF23" s="49">
        <v>1</v>
      </c>
      <c r="EG23" s="49"/>
      <c r="EH23" s="51">
        <f t="shared" si="9"/>
        <v>1</v>
      </c>
      <c r="EI23" s="51">
        <f t="shared" si="10"/>
        <v>0.9</v>
      </c>
      <c r="EJ23" s="52">
        <f t="shared" si="11"/>
        <v>-1.2</v>
      </c>
      <c r="EK23" s="52">
        <f t="shared" si="12"/>
        <v>-1.2</v>
      </c>
      <c r="EL23" s="49">
        <f t="shared" si="13"/>
        <v>-1.2</v>
      </c>
      <c r="EM23" s="53" t="s">
        <v>152</v>
      </c>
      <c r="EN23" s="54" t="str">
        <f t="shared" si="14"/>
        <v>1</v>
      </c>
    </row>
    <row r="24" spans="1:144" ht="33.75">
      <c r="A24" s="45">
        <v>1716</v>
      </c>
      <c r="B24" s="46" t="s">
        <v>265</v>
      </c>
      <c r="C24" s="45">
        <v>17478940</v>
      </c>
      <c r="D24" s="23" t="s">
        <v>266</v>
      </c>
      <c r="E24" s="23">
        <v>2</v>
      </c>
      <c r="F24" s="23" t="s">
        <v>139</v>
      </c>
      <c r="G24" s="23">
        <v>64</v>
      </c>
      <c r="H24" s="23">
        <v>50</v>
      </c>
      <c r="I24" s="23" t="s">
        <v>153</v>
      </c>
      <c r="J24" s="23">
        <v>3</v>
      </c>
      <c r="K24" s="23" t="s">
        <v>179</v>
      </c>
      <c r="L24" s="47"/>
      <c r="M24" s="47"/>
      <c r="N24" s="48">
        <v>39937</v>
      </c>
      <c r="O24" s="48"/>
      <c r="P24" s="47" t="e">
        <f t="shared" ref="P24:P31" si="22">DATEDIF(N24,O24,"m")</f>
        <v>#NUM!</v>
      </c>
      <c r="Q24" s="47">
        <f t="shared" ca="1" si="0"/>
        <v>179</v>
      </c>
      <c r="R24" s="47">
        <v>120</v>
      </c>
      <c r="S24" s="47">
        <v>1</v>
      </c>
      <c r="T24" s="47"/>
      <c r="U24" s="47"/>
      <c r="V24" s="47" t="e">
        <f t="shared" si="1"/>
        <v>#NUM!</v>
      </c>
      <c r="W24" s="47"/>
      <c r="X24" s="47"/>
      <c r="Y24" s="47"/>
      <c r="Z24" s="47"/>
      <c r="AA24" s="47"/>
      <c r="AB24" s="47"/>
      <c r="AC24" s="47"/>
      <c r="AD24" s="47">
        <v>2</v>
      </c>
      <c r="AE24" s="47">
        <v>120</v>
      </c>
      <c r="AF24" s="47">
        <v>1</v>
      </c>
      <c r="AG24" s="47"/>
      <c r="AH24" s="47">
        <v>2</v>
      </c>
      <c r="AI24" s="35" t="str">
        <f t="shared" si="2"/>
        <v>36</v>
      </c>
      <c r="AJ24" s="49" t="str">
        <f t="shared" ref="AJ24:AJ30" si="23">IF(AI24&lt;35,0, IF(AI24&gt;35, "1"))</f>
        <v>1</v>
      </c>
      <c r="AK24" s="47">
        <v>2</v>
      </c>
      <c r="AL24" s="47"/>
      <c r="AM24" s="47"/>
      <c r="AN24" s="23" t="s">
        <v>160</v>
      </c>
      <c r="AO24" s="23">
        <v>1</v>
      </c>
      <c r="AP24" s="23">
        <v>3.99</v>
      </c>
      <c r="AQ24" s="23">
        <v>13</v>
      </c>
      <c r="AR24" s="47">
        <v>1.47</v>
      </c>
      <c r="AS24" s="47">
        <f t="shared" si="15"/>
        <v>56.987280860157895</v>
      </c>
      <c r="AT24" s="47">
        <v>1.45</v>
      </c>
      <c r="AU24" s="47">
        <f t="shared" si="16"/>
        <v>57.215687268563606</v>
      </c>
      <c r="AV24" s="47">
        <v>1.42</v>
      </c>
      <c r="AW24" s="47">
        <f t="shared" si="17"/>
        <v>56.16990059455722</v>
      </c>
      <c r="AX24" s="50" t="s">
        <v>1701</v>
      </c>
      <c r="AY24" s="50" t="s">
        <v>1701</v>
      </c>
      <c r="AZ24" s="50" t="s">
        <v>1701</v>
      </c>
      <c r="BA24" s="50" t="s">
        <v>1701</v>
      </c>
      <c r="BB24" s="23" t="s">
        <v>164</v>
      </c>
      <c r="BC24" s="23"/>
      <c r="BD24" s="23"/>
      <c r="BE24" s="23"/>
      <c r="BF24" s="50"/>
      <c r="BG24" s="23"/>
      <c r="BH24" s="23"/>
      <c r="BI24" s="23">
        <v>65</v>
      </c>
      <c r="BJ24" s="23">
        <v>172</v>
      </c>
      <c r="BK24" s="23">
        <f t="shared" si="4"/>
        <v>1.7685307858734094</v>
      </c>
      <c r="BL24" s="23">
        <v>1</v>
      </c>
      <c r="BM24" s="46" t="s">
        <v>267</v>
      </c>
      <c r="BN24" s="23" t="s">
        <v>146</v>
      </c>
      <c r="BO24" s="23">
        <v>48</v>
      </c>
      <c r="BP24" s="23">
        <v>63</v>
      </c>
      <c r="BQ24" s="23">
        <v>165</v>
      </c>
      <c r="BR24" s="23">
        <f t="shared" si="5"/>
        <v>1.6934092071865363</v>
      </c>
      <c r="BS24" s="23">
        <f t="shared" si="6"/>
        <v>1.0443611493123282</v>
      </c>
      <c r="BT24" s="23" t="s">
        <v>158</v>
      </c>
      <c r="BU24" s="23" t="s">
        <v>162</v>
      </c>
      <c r="BV24" s="23" t="s">
        <v>148</v>
      </c>
      <c r="BW24" s="23" t="s">
        <v>149</v>
      </c>
      <c r="BX24" s="23">
        <v>6</v>
      </c>
      <c r="BY24" s="23" t="s">
        <v>150</v>
      </c>
      <c r="BZ24" s="23">
        <v>2</v>
      </c>
      <c r="CA24" s="23" t="s">
        <v>150</v>
      </c>
      <c r="CB24" s="23" t="s">
        <v>150</v>
      </c>
      <c r="CC24" s="23">
        <v>2</v>
      </c>
      <c r="CD24" s="23" t="s">
        <v>150</v>
      </c>
      <c r="CE24" s="23" t="s">
        <v>150</v>
      </c>
      <c r="CF24" s="23">
        <v>2</v>
      </c>
      <c r="CG24" s="23" t="s">
        <v>150</v>
      </c>
      <c r="CH24" s="23" t="s">
        <v>150</v>
      </c>
      <c r="CI24" s="23">
        <v>2</v>
      </c>
      <c r="CJ24" s="23" t="s">
        <v>150</v>
      </c>
      <c r="CK24" s="23">
        <v>0</v>
      </c>
      <c r="CL24" s="23">
        <v>0</v>
      </c>
      <c r="CM24" s="23"/>
      <c r="CN24" s="23"/>
      <c r="CO24" s="23"/>
      <c r="CP24" s="23"/>
      <c r="CQ24" s="23"/>
      <c r="CR24" s="23" t="s">
        <v>165</v>
      </c>
      <c r="CS24" s="23">
        <v>2</v>
      </c>
      <c r="CT24" s="23"/>
      <c r="CU24" s="23"/>
      <c r="CV24" s="23"/>
      <c r="CW24" s="23">
        <v>2</v>
      </c>
      <c r="CX24" s="23"/>
      <c r="CY24" s="23">
        <v>2</v>
      </c>
      <c r="CZ24" s="23">
        <v>0</v>
      </c>
      <c r="DA24" s="23">
        <v>2</v>
      </c>
      <c r="DB24" s="23"/>
      <c r="DC24" s="23" t="s">
        <v>143</v>
      </c>
      <c r="DD24" s="23">
        <v>2</v>
      </c>
      <c r="DE24" s="23"/>
      <c r="DF24" s="23"/>
      <c r="DG24" s="23"/>
      <c r="DH24" s="23"/>
      <c r="DI24" s="23" t="s">
        <v>159</v>
      </c>
      <c r="DJ24" s="23" t="s">
        <v>150</v>
      </c>
      <c r="DK24" s="23" t="s">
        <v>150</v>
      </c>
      <c r="DL24" s="23" t="s">
        <v>159</v>
      </c>
      <c r="DM24" s="23" t="s">
        <v>150</v>
      </c>
      <c r="DN24" s="23"/>
      <c r="DO24" s="23"/>
      <c r="DP24" s="23" t="s">
        <v>150</v>
      </c>
      <c r="DQ24" s="23" t="s">
        <v>150</v>
      </c>
      <c r="DR24" s="23" t="s">
        <v>150</v>
      </c>
      <c r="DS24" s="23"/>
      <c r="DT24" s="23" t="s">
        <v>159</v>
      </c>
      <c r="DU24" s="23" t="s">
        <v>150</v>
      </c>
      <c r="DV24" s="23"/>
      <c r="DW24" s="23" t="s">
        <v>159</v>
      </c>
      <c r="DX24" s="23" t="s">
        <v>150</v>
      </c>
      <c r="DY24" s="23"/>
      <c r="DZ24" s="23"/>
      <c r="EA24" s="23"/>
      <c r="EB24" s="23"/>
      <c r="EC24" s="23"/>
      <c r="ED24" s="23"/>
      <c r="EE24" s="49" t="str">
        <f t="shared" si="7"/>
        <v>36</v>
      </c>
      <c r="EF24" s="49" t="str">
        <f t="shared" ref="EF24:EF30" si="24">IF(EE24&lt;35,0, IF(EE24&gt;35, "1"))</f>
        <v>1</v>
      </c>
      <c r="EG24" s="49"/>
      <c r="EH24" s="51">
        <f t="shared" si="9"/>
        <v>1</v>
      </c>
      <c r="EI24" s="51">
        <f t="shared" si="10"/>
        <v>0.9</v>
      </c>
      <c r="EJ24" s="52">
        <f t="shared" si="11"/>
        <v>-1.2</v>
      </c>
      <c r="EK24" s="52">
        <f t="shared" si="12"/>
        <v>-1.2</v>
      </c>
      <c r="EL24" s="49">
        <f t="shared" si="13"/>
        <v>-1.2</v>
      </c>
      <c r="EM24" s="55" t="s">
        <v>152</v>
      </c>
      <c r="EN24" s="54" t="str">
        <f t="shared" si="14"/>
        <v>1</v>
      </c>
    </row>
    <row r="25" spans="1:144" ht="33.75">
      <c r="A25" s="45">
        <v>1717</v>
      </c>
      <c r="B25" s="46" t="s">
        <v>268</v>
      </c>
      <c r="C25" s="45">
        <v>21155383</v>
      </c>
      <c r="D25" s="23" t="s">
        <v>269</v>
      </c>
      <c r="E25" s="23">
        <v>2</v>
      </c>
      <c r="F25" s="23" t="s">
        <v>139</v>
      </c>
      <c r="G25" s="23">
        <v>60</v>
      </c>
      <c r="H25" s="23">
        <v>47</v>
      </c>
      <c r="I25" s="23" t="s">
        <v>153</v>
      </c>
      <c r="J25" s="23">
        <v>3</v>
      </c>
      <c r="K25" s="23" t="s">
        <v>179</v>
      </c>
      <c r="L25" s="47"/>
      <c r="M25" s="47"/>
      <c r="N25" s="48">
        <v>39944</v>
      </c>
      <c r="O25" s="48"/>
      <c r="P25" s="47" t="e">
        <f t="shared" si="22"/>
        <v>#NUM!</v>
      </c>
      <c r="Q25" s="47">
        <f t="shared" ca="1" si="0"/>
        <v>178</v>
      </c>
      <c r="R25" s="47">
        <v>120</v>
      </c>
      <c r="S25" s="47">
        <v>1</v>
      </c>
      <c r="T25" s="47"/>
      <c r="U25" s="47"/>
      <c r="V25" s="47" t="e">
        <f t="shared" si="1"/>
        <v>#NUM!</v>
      </c>
      <c r="W25" s="47"/>
      <c r="X25" s="47"/>
      <c r="Y25" s="47"/>
      <c r="Z25" s="47"/>
      <c r="AA25" s="47"/>
      <c r="AB25" s="47"/>
      <c r="AC25" s="47"/>
      <c r="AD25" s="47">
        <v>2</v>
      </c>
      <c r="AE25" s="47">
        <v>120</v>
      </c>
      <c r="AF25" s="47">
        <v>1</v>
      </c>
      <c r="AG25" s="47"/>
      <c r="AH25" s="47">
        <v>2</v>
      </c>
      <c r="AI25" s="35" t="str">
        <f t="shared" si="2"/>
        <v>36</v>
      </c>
      <c r="AJ25" s="49" t="str">
        <f t="shared" si="23"/>
        <v>1</v>
      </c>
      <c r="AK25" s="47">
        <v>2</v>
      </c>
      <c r="AL25" s="47"/>
      <c r="AM25" s="47"/>
      <c r="AN25" s="23" t="s">
        <v>160</v>
      </c>
      <c r="AO25" s="23">
        <v>1</v>
      </c>
      <c r="AP25" s="23">
        <v>2.66</v>
      </c>
      <c r="AQ25" s="23">
        <v>22</v>
      </c>
      <c r="AR25" s="47">
        <v>1.32</v>
      </c>
      <c r="AS25" s="47">
        <f t="shared" si="15"/>
        <v>66.065243828966857</v>
      </c>
      <c r="AT25" s="47">
        <v>1.29</v>
      </c>
      <c r="AU25" s="47">
        <f t="shared" si="16"/>
        <v>67.073673439515602</v>
      </c>
      <c r="AV25" s="47">
        <v>1.31</v>
      </c>
      <c r="AW25" s="47">
        <f t="shared" si="17"/>
        <v>63.041586862235611</v>
      </c>
      <c r="AX25" s="50" t="s">
        <v>1701</v>
      </c>
      <c r="AY25" s="50" t="s">
        <v>1701</v>
      </c>
      <c r="AZ25" s="50" t="s">
        <v>1701</v>
      </c>
      <c r="BA25" s="50" t="s">
        <v>1701</v>
      </c>
      <c r="BB25" s="23" t="s">
        <v>164</v>
      </c>
      <c r="BC25" s="23"/>
      <c r="BD25" s="23"/>
      <c r="BE25" s="23"/>
      <c r="BF25" s="50"/>
      <c r="BG25" s="23"/>
      <c r="BH25" s="23"/>
      <c r="BI25" s="23">
        <v>62.5</v>
      </c>
      <c r="BJ25" s="23">
        <v>165.5</v>
      </c>
      <c r="BK25" s="23">
        <f t="shared" si="4"/>
        <v>1.6913904715413259</v>
      </c>
      <c r="BL25" s="23">
        <v>1</v>
      </c>
      <c r="BM25" s="46" t="s">
        <v>270</v>
      </c>
      <c r="BN25" s="23" t="s">
        <v>146</v>
      </c>
      <c r="BO25" s="23">
        <v>41</v>
      </c>
      <c r="BP25" s="23">
        <v>48</v>
      </c>
      <c r="BQ25" s="23">
        <v>163</v>
      </c>
      <c r="BR25" s="23">
        <f t="shared" si="5"/>
        <v>1.4953052659038928</v>
      </c>
      <c r="BS25" s="23">
        <f t="shared" si="6"/>
        <v>1.131133896274285</v>
      </c>
      <c r="BT25" s="23" t="s">
        <v>171</v>
      </c>
      <c r="BU25" s="23" t="s">
        <v>147</v>
      </c>
      <c r="BV25" s="23" t="s">
        <v>148</v>
      </c>
      <c r="BW25" s="23" t="s">
        <v>149</v>
      </c>
      <c r="BX25" s="23">
        <v>5</v>
      </c>
      <c r="BY25" s="23" t="s">
        <v>150</v>
      </c>
      <c r="BZ25" s="23">
        <v>2</v>
      </c>
      <c r="CA25" s="23"/>
      <c r="CB25" s="23" t="s">
        <v>150</v>
      </c>
      <c r="CC25" s="23">
        <v>2</v>
      </c>
      <c r="CD25" s="23"/>
      <c r="CE25" s="23" t="s">
        <v>150</v>
      </c>
      <c r="CF25" s="23">
        <v>2</v>
      </c>
      <c r="CG25" s="23"/>
      <c r="CH25" s="23" t="s">
        <v>150</v>
      </c>
      <c r="CI25" s="23">
        <v>2</v>
      </c>
      <c r="CJ25" s="23"/>
      <c r="CK25" s="23">
        <v>0</v>
      </c>
      <c r="CL25" s="23">
        <v>0</v>
      </c>
      <c r="CM25" s="23"/>
      <c r="CN25" s="23"/>
      <c r="CO25" s="23"/>
      <c r="CP25" s="23"/>
      <c r="CQ25" s="23"/>
      <c r="CR25" s="23" t="s">
        <v>165</v>
      </c>
      <c r="CS25" s="23">
        <v>2</v>
      </c>
      <c r="CT25" s="23"/>
      <c r="CU25" s="23"/>
      <c r="CV25" s="23"/>
      <c r="CW25" s="23">
        <v>2</v>
      </c>
      <c r="CX25" s="23"/>
      <c r="CY25" s="23">
        <v>2</v>
      </c>
      <c r="CZ25" s="23">
        <v>0</v>
      </c>
      <c r="DA25" s="23">
        <v>2</v>
      </c>
      <c r="DB25" s="23"/>
      <c r="DC25" s="23" t="s">
        <v>143</v>
      </c>
      <c r="DD25" s="23">
        <v>2</v>
      </c>
      <c r="DE25" s="23"/>
      <c r="DF25" s="23"/>
      <c r="DG25" s="23"/>
      <c r="DH25" s="23"/>
      <c r="DI25" s="23" t="s">
        <v>150</v>
      </c>
      <c r="DJ25" s="23" t="s">
        <v>159</v>
      </c>
      <c r="DK25" s="23" t="s">
        <v>150</v>
      </c>
      <c r="DL25" s="23" t="s">
        <v>150</v>
      </c>
      <c r="DM25" s="23" t="s">
        <v>150</v>
      </c>
      <c r="DN25" s="23"/>
      <c r="DO25" s="23"/>
      <c r="DP25" s="23" t="s">
        <v>150</v>
      </c>
      <c r="DQ25" s="23" t="s">
        <v>150</v>
      </c>
      <c r="DR25" s="23" t="s">
        <v>150</v>
      </c>
      <c r="DS25" s="23"/>
      <c r="DT25" s="23" t="s">
        <v>159</v>
      </c>
      <c r="DU25" s="23" t="s">
        <v>150</v>
      </c>
      <c r="DV25" s="23"/>
      <c r="DW25" s="23" t="s">
        <v>159</v>
      </c>
      <c r="DX25" s="23" t="s">
        <v>150</v>
      </c>
      <c r="DY25" s="23"/>
      <c r="DZ25" s="23"/>
      <c r="EA25" s="23"/>
      <c r="EB25" s="23"/>
      <c r="EC25" s="23" t="s">
        <v>184</v>
      </c>
      <c r="ED25" s="23" t="s">
        <v>187</v>
      </c>
      <c r="EE25" s="49" t="str">
        <f t="shared" si="7"/>
        <v>36</v>
      </c>
      <c r="EF25" s="49" t="str">
        <f t="shared" si="24"/>
        <v>1</v>
      </c>
      <c r="EG25" s="49"/>
      <c r="EH25" s="51">
        <f t="shared" si="9"/>
        <v>1</v>
      </c>
      <c r="EI25" s="51">
        <f t="shared" si="10"/>
        <v>0.9</v>
      </c>
      <c r="EJ25" s="52">
        <f t="shared" si="11"/>
        <v>-1.2</v>
      </c>
      <c r="EK25" s="52">
        <f t="shared" si="12"/>
        <v>-1.2</v>
      </c>
      <c r="EL25" s="49">
        <f t="shared" si="13"/>
        <v>-1.2</v>
      </c>
      <c r="EM25" s="55" t="s">
        <v>176</v>
      </c>
      <c r="EN25" s="54" t="str">
        <f t="shared" si="14"/>
        <v>3</v>
      </c>
    </row>
    <row r="26" spans="1:144" ht="33.75">
      <c r="A26" s="45">
        <v>1727</v>
      </c>
      <c r="B26" s="46" t="s">
        <v>271</v>
      </c>
      <c r="C26" s="45">
        <v>15865032</v>
      </c>
      <c r="D26" s="23" t="s">
        <v>272</v>
      </c>
      <c r="E26" s="23">
        <v>1</v>
      </c>
      <c r="F26" s="23" t="s">
        <v>146</v>
      </c>
      <c r="G26" s="23">
        <v>72</v>
      </c>
      <c r="H26" s="23">
        <v>59</v>
      </c>
      <c r="I26" s="23" t="s">
        <v>174</v>
      </c>
      <c r="J26" s="23">
        <v>2</v>
      </c>
      <c r="K26" s="23"/>
      <c r="L26" s="47"/>
      <c r="M26" s="47"/>
      <c r="N26" s="48">
        <v>39958</v>
      </c>
      <c r="O26" s="48">
        <v>44166</v>
      </c>
      <c r="P26" s="47">
        <f t="shared" si="22"/>
        <v>138</v>
      </c>
      <c r="Q26" s="47">
        <f t="shared" ca="1" si="0"/>
        <v>178</v>
      </c>
      <c r="R26" s="47">
        <v>120</v>
      </c>
      <c r="S26" s="47">
        <v>1</v>
      </c>
      <c r="T26" s="48">
        <v>44166</v>
      </c>
      <c r="U26" s="48"/>
      <c r="V26" s="47">
        <f t="shared" si="1"/>
        <v>138</v>
      </c>
      <c r="W26" s="23" t="s">
        <v>141</v>
      </c>
      <c r="X26" s="23"/>
      <c r="Y26" s="23"/>
      <c r="Z26" s="23"/>
      <c r="AA26" s="23"/>
      <c r="AB26" s="23"/>
      <c r="AC26" s="23"/>
      <c r="AD26" s="23">
        <v>2</v>
      </c>
      <c r="AE26" s="47">
        <v>120</v>
      </c>
      <c r="AF26" s="47">
        <v>1</v>
      </c>
      <c r="AG26" s="47"/>
      <c r="AH26" s="23">
        <v>2</v>
      </c>
      <c r="AI26" s="35" t="str">
        <f t="shared" si="2"/>
        <v>36</v>
      </c>
      <c r="AJ26" s="49" t="str">
        <f t="shared" si="23"/>
        <v>1</v>
      </c>
      <c r="AK26" s="23">
        <v>2</v>
      </c>
      <c r="AL26" s="23"/>
      <c r="AM26" s="23"/>
      <c r="AN26" s="23" t="s">
        <v>1704</v>
      </c>
      <c r="AO26" s="23">
        <v>2</v>
      </c>
      <c r="AP26" s="23">
        <v>3.32</v>
      </c>
      <c r="AQ26" s="23">
        <v>15</v>
      </c>
      <c r="AR26" s="47">
        <v>1.8</v>
      </c>
      <c r="AS26" s="47">
        <f t="shared" si="15"/>
        <v>31.632230135377306</v>
      </c>
      <c r="AT26" s="47">
        <v>1.95</v>
      </c>
      <c r="AU26" s="47">
        <f t="shared" si="16"/>
        <v>28.380057362606092</v>
      </c>
      <c r="AV26" s="47">
        <v>1.92</v>
      </c>
      <c r="AW26" s="47">
        <f t="shared" si="17"/>
        <v>27.681286800023543</v>
      </c>
      <c r="AX26" s="50" t="s">
        <v>1701</v>
      </c>
      <c r="AY26" s="50" t="s">
        <v>1701</v>
      </c>
      <c r="AZ26" s="50" t="s">
        <v>1701</v>
      </c>
      <c r="BA26" s="50" t="s">
        <v>1701</v>
      </c>
      <c r="BB26" s="23" t="s">
        <v>142</v>
      </c>
      <c r="BC26" s="23" t="s">
        <v>143</v>
      </c>
      <c r="BD26" s="23" t="s">
        <v>141</v>
      </c>
      <c r="BE26" s="23"/>
      <c r="BF26" s="50"/>
      <c r="BG26" s="23"/>
      <c r="BH26" s="23"/>
      <c r="BI26" s="23">
        <v>67</v>
      </c>
      <c r="BJ26" s="23">
        <v>167</v>
      </c>
      <c r="BK26" s="23">
        <f t="shared" si="4"/>
        <v>1.753547588291263</v>
      </c>
      <c r="BL26" s="23">
        <v>1</v>
      </c>
      <c r="BM26" s="46" t="s">
        <v>274</v>
      </c>
      <c r="BN26" s="23" t="s">
        <v>139</v>
      </c>
      <c r="BO26" s="23">
        <v>62</v>
      </c>
      <c r="BP26" s="23">
        <v>71</v>
      </c>
      <c r="BQ26" s="23">
        <v>156</v>
      </c>
      <c r="BR26" s="23">
        <f t="shared" si="5"/>
        <v>1.7106708525550072</v>
      </c>
      <c r="BS26" s="23">
        <f t="shared" si="6"/>
        <v>1.0250642814614024</v>
      </c>
      <c r="BT26" s="23" t="s">
        <v>158</v>
      </c>
      <c r="BU26" s="23" t="s">
        <v>158</v>
      </c>
      <c r="BV26" s="23" t="s">
        <v>148</v>
      </c>
      <c r="BW26" s="23" t="s">
        <v>149</v>
      </c>
      <c r="BX26" s="23">
        <v>4</v>
      </c>
      <c r="BY26" s="23" t="s">
        <v>150</v>
      </c>
      <c r="BZ26" s="23">
        <v>2</v>
      </c>
      <c r="CA26" s="23"/>
      <c r="CB26" s="23" t="s">
        <v>150</v>
      </c>
      <c r="CC26" s="23">
        <v>2</v>
      </c>
      <c r="CD26" s="23"/>
      <c r="CE26" s="23" t="s">
        <v>150</v>
      </c>
      <c r="CF26" s="23">
        <v>2</v>
      </c>
      <c r="CG26" s="23"/>
      <c r="CH26" s="23" t="s">
        <v>150</v>
      </c>
      <c r="CI26" s="23">
        <v>2</v>
      </c>
      <c r="CJ26" s="23"/>
      <c r="CK26" s="23">
        <v>0</v>
      </c>
      <c r="CL26" s="23">
        <v>0</v>
      </c>
      <c r="CM26" s="23"/>
      <c r="CN26" s="23"/>
      <c r="CO26" s="23"/>
      <c r="CP26" s="23"/>
      <c r="CQ26" s="23"/>
      <c r="CR26" s="23" t="s">
        <v>165</v>
      </c>
      <c r="CS26" s="23">
        <v>2</v>
      </c>
      <c r="CT26" s="23"/>
      <c r="CU26" s="23"/>
      <c r="CV26" s="23">
        <v>375</v>
      </c>
      <c r="CW26" s="23">
        <v>1</v>
      </c>
      <c r="CX26" s="23"/>
      <c r="CY26" s="23">
        <v>2</v>
      </c>
      <c r="CZ26" s="23">
        <v>3</v>
      </c>
      <c r="DA26" s="23">
        <v>1</v>
      </c>
      <c r="DB26" s="23"/>
      <c r="DC26" s="23" t="s">
        <v>143</v>
      </c>
      <c r="DD26" s="23">
        <v>2</v>
      </c>
      <c r="DE26" s="23"/>
      <c r="DF26" s="23"/>
      <c r="DG26" s="23"/>
      <c r="DH26" s="23"/>
      <c r="DI26" s="23" t="s">
        <v>150</v>
      </c>
      <c r="DJ26" s="23" t="s">
        <v>159</v>
      </c>
      <c r="DK26" s="23" t="s">
        <v>150</v>
      </c>
      <c r="DL26" s="23" t="s">
        <v>159</v>
      </c>
      <c r="DM26" s="23" t="s">
        <v>159</v>
      </c>
      <c r="DN26" s="23"/>
      <c r="DO26" s="23"/>
      <c r="DP26" s="23" t="s">
        <v>150</v>
      </c>
      <c r="DQ26" s="23" t="s">
        <v>150</v>
      </c>
      <c r="DR26" s="23" t="s">
        <v>150</v>
      </c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 t="s">
        <v>184</v>
      </c>
      <c r="ED26" s="23" t="s">
        <v>187</v>
      </c>
      <c r="EE26" s="49" t="str">
        <f t="shared" si="7"/>
        <v>36</v>
      </c>
      <c r="EF26" s="49" t="str">
        <f t="shared" si="24"/>
        <v>1</v>
      </c>
      <c r="EG26" s="49"/>
      <c r="EH26" s="51">
        <f t="shared" si="9"/>
        <v>1.012</v>
      </c>
      <c r="EI26" s="51">
        <f t="shared" si="10"/>
        <v>0.7</v>
      </c>
      <c r="EJ26" s="52">
        <f t="shared" si="11"/>
        <v>-1.2</v>
      </c>
      <c r="EK26" s="52">
        <f t="shared" si="12"/>
        <v>-1.2</v>
      </c>
      <c r="EL26" s="49">
        <f t="shared" si="13"/>
        <v>-1.2</v>
      </c>
      <c r="EM26" s="53" t="s">
        <v>152</v>
      </c>
      <c r="EN26" s="54" t="str">
        <f t="shared" si="14"/>
        <v>1</v>
      </c>
    </row>
    <row r="27" spans="1:144" ht="33.75">
      <c r="A27" s="45">
        <v>1736</v>
      </c>
      <c r="B27" s="46" t="s">
        <v>275</v>
      </c>
      <c r="C27" s="45">
        <v>21162234</v>
      </c>
      <c r="D27" s="23" t="s">
        <v>276</v>
      </c>
      <c r="E27" s="23">
        <v>1</v>
      </c>
      <c r="F27" s="23" t="s">
        <v>146</v>
      </c>
      <c r="G27" s="23">
        <v>55</v>
      </c>
      <c r="H27" s="23">
        <v>42</v>
      </c>
      <c r="I27" s="23" t="s">
        <v>153</v>
      </c>
      <c r="J27" s="23">
        <v>3</v>
      </c>
      <c r="K27" s="23"/>
      <c r="L27" s="47"/>
      <c r="M27" s="47"/>
      <c r="N27" s="48">
        <v>39986</v>
      </c>
      <c r="O27" s="48"/>
      <c r="P27" s="47" t="e">
        <f t="shared" si="22"/>
        <v>#NUM!</v>
      </c>
      <c r="Q27" s="47">
        <f t="shared" ca="1" si="0"/>
        <v>177</v>
      </c>
      <c r="R27" s="47">
        <v>120</v>
      </c>
      <c r="S27" s="47">
        <v>1</v>
      </c>
      <c r="T27" s="47"/>
      <c r="U27" s="47"/>
      <c r="V27" s="47" t="e">
        <f t="shared" si="1"/>
        <v>#NUM!</v>
      </c>
      <c r="W27" s="47"/>
      <c r="X27" s="47"/>
      <c r="Y27" s="47"/>
      <c r="Z27" s="47"/>
      <c r="AA27" s="47"/>
      <c r="AB27" s="47"/>
      <c r="AC27" s="47"/>
      <c r="AD27" s="47">
        <v>2</v>
      </c>
      <c r="AE27" s="47">
        <v>120</v>
      </c>
      <c r="AF27" s="47">
        <v>1</v>
      </c>
      <c r="AG27" s="47"/>
      <c r="AH27" s="47">
        <v>2</v>
      </c>
      <c r="AI27" s="35" t="str">
        <f t="shared" si="2"/>
        <v>36</v>
      </c>
      <c r="AJ27" s="49" t="str">
        <f t="shared" si="23"/>
        <v>1</v>
      </c>
      <c r="AK27" s="47">
        <v>2</v>
      </c>
      <c r="AL27" s="47"/>
      <c r="AM27" s="47"/>
      <c r="AN27" s="23" t="s">
        <v>160</v>
      </c>
      <c r="AO27" s="23">
        <v>1</v>
      </c>
      <c r="AP27" s="23">
        <v>2.75</v>
      </c>
      <c r="AQ27" s="23">
        <v>21</v>
      </c>
      <c r="AR27" s="47">
        <v>0.86</v>
      </c>
      <c r="AS27" s="47">
        <f t="shared" si="15"/>
        <v>85.305258881717734</v>
      </c>
      <c r="AT27" s="47">
        <v>0.85</v>
      </c>
      <c r="AU27" s="47">
        <f t="shared" si="16"/>
        <v>85.441570151813565</v>
      </c>
      <c r="AV27" s="47">
        <v>0.87</v>
      </c>
      <c r="AW27" s="47">
        <f t="shared" si="17"/>
        <v>79.550291488415652</v>
      </c>
      <c r="AX27" s="50" t="s">
        <v>1701</v>
      </c>
      <c r="AY27" s="50" t="s">
        <v>1701</v>
      </c>
      <c r="AZ27" s="50" t="s">
        <v>1701</v>
      </c>
      <c r="BA27" s="50" t="s">
        <v>1701</v>
      </c>
      <c r="BB27" s="23" t="s">
        <v>164</v>
      </c>
      <c r="BC27" s="23"/>
      <c r="BD27" s="23"/>
      <c r="BE27" s="23"/>
      <c r="BF27" s="50"/>
      <c r="BG27" s="23"/>
      <c r="BH27" s="23"/>
      <c r="BI27" s="23">
        <v>39</v>
      </c>
      <c r="BJ27" s="23">
        <v>152.5</v>
      </c>
      <c r="BK27" s="23">
        <f t="shared" si="4"/>
        <v>1.3044859873484096</v>
      </c>
      <c r="BL27" s="23">
        <v>3</v>
      </c>
      <c r="BM27" s="46" t="s">
        <v>277</v>
      </c>
      <c r="BN27" s="23" t="s">
        <v>139</v>
      </c>
      <c r="BO27" s="23">
        <v>51</v>
      </c>
      <c r="BP27" s="23">
        <v>78</v>
      </c>
      <c r="BQ27" s="23">
        <v>167</v>
      </c>
      <c r="BR27" s="23">
        <f t="shared" si="5"/>
        <v>1.8705786422558714</v>
      </c>
      <c r="BS27" s="23">
        <f t="shared" si="6"/>
        <v>0.69737029915792892</v>
      </c>
      <c r="BT27" s="23" t="s">
        <v>147</v>
      </c>
      <c r="BU27" s="23" t="s">
        <v>147</v>
      </c>
      <c r="BV27" s="23" t="s">
        <v>148</v>
      </c>
      <c r="BW27" s="23" t="s">
        <v>149</v>
      </c>
      <c r="BX27" s="23">
        <v>6</v>
      </c>
      <c r="BY27" s="23" t="s">
        <v>150</v>
      </c>
      <c r="BZ27" s="23">
        <v>2</v>
      </c>
      <c r="CA27" s="23"/>
      <c r="CB27" s="23" t="s">
        <v>150</v>
      </c>
      <c r="CC27" s="23">
        <v>2</v>
      </c>
      <c r="CD27" s="23"/>
      <c r="CE27" s="23" t="s">
        <v>150</v>
      </c>
      <c r="CF27" s="23">
        <v>2</v>
      </c>
      <c r="CG27" s="23"/>
      <c r="CH27" s="23" t="s">
        <v>150</v>
      </c>
      <c r="CI27" s="23">
        <v>2</v>
      </c>
      <c r="CJ27" s="23"/>
      <c r="CK27" s="23">
        <v>0</v>
      </c>
      <c r="CL27" s="23">
        <v>0</v>
      </c>
      <c r="CM27" s="23"/>
      <c r="CN27" s="23"/>
      <c r="CO27" s="23"/>
      <c r="CP27" s="23"/>
      <c r="CQ27" s="23"/>
      <c r="CR27" s="23" t="s">
        <v>165</v>
      </c>
      <c r="CS27" s="23">
        <v>2</v>
      </c>
      <c r="CT27" s="23"/>
      <c r="CU27" s="23"/>
      <c r="CV27" s="23"/>
      <c r="CW27" s="23">
        <v>2</v>
      </c>
      <c r="CX27" s="23"/>
      <c r="CY27" s="23">
        <v>2</v>
      </c>
      <c r="CZ27" s="23">
        <v>0</v>
      </c>
      <c r="DA27" s="23">
        <v>2</v>
      </c>
      <c r="DB27" s="23"/>
      <c r="DC27" s="23" t="s">
        <v>143</v>
      </c>
      <c r="DD27" s="23">
        <v>2</v>
      </c>
      <c r="DE27" s="23"/>
      <c r="DF27" s="23"/>
      <c r="DG27" s="23"/>
      <c r="DH27" s="23"/>
      <c r="DI27" s="23" t="s">
        <v>150</v>
      </c>
      <c r="DJ27" s="23" t="s">
        <v>159</v>
      </c>
      <c r="DK27" s="23" t="s">
        <v>150</v>
      </c>
      <c r="DL27" s="23" t="s">
        <v>150</v>
      </c>
      <c r="DM27" s="23" t="s">
        <v>159</v>
      </c>
      <c r="DN27" s="23"/>
      <c r="DO27" s="23"/>
      <c r="DP27" s="23" t="s">
        <v>150</v>
      </c>
      <c r="DQ27" s="23" t="s">
        <v>150</v>
      </c>
      <c r="DR27" s="23" t="s">
        <v>150</v>
      </c>
      <c r="DS27" s="23"/>
      <c r="DT27" s="23" t="s">
        <v>159</v>
      </c>
      <c r="DU27" s="23" t="s">
        <v>150</v>
      </c>
      <c r="DV27" s="23"/>
      <c r="DW27" s="23" t="s">
        <v>159</v>
      </c>
      <c r="DX27" s="23" t="s">
        <v>150</v>
      </c>
      <c r="DY27" s="23"/>
      <c r="DZ27" s="23"/>
      <c r="EA27" s="23"/>
      <c r="EB27" s="23"/>
      <c r="EC27" s="23" t="s">
        <v>184</v>
      </c>
      <c r="ED27" s="23" t="s">
        <v>189</v>
      </c>
      <c r="EE27" s="49" t="str">
        <f t="shared" si="7"/>
        <v>36</v>
      </c>
      <c r="EF27" s="49" t="str">
        <f t="shared" si="24"/>
        <v>1</v>
      </c>
      <c r="EG27" s="49"/>
      <c r="EH27" s="51">
        <f t="shared" si="9"/>
        <v>1.012</v>
      </c>
      <c r="EI27" s="51">
        <f t="shared" si="10"/>
        <v>0.7</v>
      </c>
      <c r="EJ27" s="52">
        <f t="shared" si="11"/>
        <v>-1.2</v>
      </c>
      <c r="EK27" s="52">
        <f t="shared" si="12"/>
        <v>-1.2</v>
      </c>
      <c r="EL27" s="49">
        <f t="shared" si="13"/>
        <v>-1.2</v>
      </c>
      <c r="EM27" s="55" t="s">
        <v>163</v>
      </c>
      <c r="EN27" s="54" t="str">
        <f t="shared" si="14"/>
        <v>2</v>
      </c>
    </row>
    <row r="28" spans="1:144" ht="33.75">
      <c r="A28" s="45">
        <v>1739</v>
      </c>
      <c r="B28" s="46" t="s">
        <v>278</v>
      </c>
      <c r="C28" s="45">
        <v>21273180</v>
      </c>
      <c r="D28" s="23" t="s">
        <v>279</v>
      </c>
      <c r="E28" s="23">
        <v>1</v>
      </c>
      <c r="F28" s="23" t="s">
        <v>146</v>
      </c>
      <c r="G28" s="23">
        <v>62</v>
      </c>
      <c r="H28" s="23">
        <v>49</v>
      </c>
      <c r="I28" s="23" t="s">
        <v>140</v>
      </c>
      <c r="J28" s="23">
        <v>1</v>
      </c>
      <c r="K28" s="23"/>
      <c r="L28" s="47"/>
      <c r="M28" s="47"/>
      <c r="N28" s="48">
        <v>39993</v>
      </c>
      <c r="O28" s="48"/>
      <c r="P28" s="47" t="e">
        <f t="shared" si="22"/>
        <v>#NUM!</v>
      </c>
      <c r="Q28" s="47">
        <f t="shared" ca="1" si="0"/>
        <v>177</v>
      </c>
      <c r="R28" s="47">
        <v>120</v>
      </c>
      <c r="S28" s="47">
        <v>1</v>
      </c>
      <c r="T28" s="47"/>
      <c r="U28" s="47"/>
      <c r="V28" s="47" t="e">
        <f t="shared" si="1"/>
        <v>#NUM!</v>
      </c>
      <c r="W28" s="47"/>
      <c r="X28" s="47"/>
      <c r="Y28" s="47"/>
      <c r="Z28" s="47"/>
      <c r="AA28" s="47"/>
      <c r="AB28" s="47"/>
      <c r="AC28" s="47"/>
      <c r="AD28" s="47">
        <v>2</v>
      </c>
      <c r="AE28" s="47">
        <v>120</v>
      </c>
      <c r="AF28" s="47">
        <v>1</v>
      </c>
      <c r="AG28" s="47"/>
      <c r="AH28" s="47">
        <v>2</v>
      </c>
      <c r="AI28" s="35" t="str">
        <f t="shared" si="2"/>
        <v>36</v>
      </c>
      <c r="AJ28" s="49" t="str">
        <f t="shared" si="23"/>
        <v>1</v>
      </c>
      <c r="AK28" s="47">
        <v>2</v>
      </c>
      <c r="AL28" s="47"/>
      <c r="AM28" s="47"/>
      <c r="AN28" s="23" t="s">
        <v>160</v>
      </c>
      <c r="AO28" s="23">
        <v>1</v>
      </c>
      <c r="AP28" s="23">
        <v>2.21</v>
      </c>
      <c r="AQ28" s="23">
        <v>27</v>
      </c>
      <c r="AR28" s="47">
        <v>1.46</v>
      </c>
      <c r="AS28" s="47">
        <f t="shared" si="15"/>
        <v>43.2756367484713</v>
      </c>
      <c r="AT28" s="47">
        <v>1.46</v>
      </c>
      <c r="AU28" s="47">
        <f t="shared" si="16"/>
        <v>42.74068236826686</v>
      </c>
      <c r="AV28" s="47">
        <v>1.48</v>
      </c>
      <c r="AW28" s="47">
        <f t="shared" si="17"/>
        <v>40.257218691823461</v>
      </c>
      <c r="AX28" s="50" t="s">
        <v>1701</v>
      </c>
      <c r="AY28" s="50" t="s">
        <v>1701</v>
      </c>
      <c r="AZ28" s="50" t="s">
        <v>1701</v>
      </c>
      <c r="BA28" s="50" t="s">
        <v>1701</v>
      </c>
      <c r="BB28" s="23" t="s">
        <v>164</v>
      </c>
      <c r="BC28" s="23"/>
      <c r="BD28" s="23"/>
      <c r="BE28" s="23"/>
      <c r="BF28" s="50"/>
      <c r="BG28" s="23"/>
      <c r="BH28" s="23"/>
      <c r="BI28" s="23">
        <v>77.2</v>
      </c>
      <c r="BJ28" s="23">
        <v>158.4</v>
      </c>
      <c r="BK28" s="23">
        <f t="shared" si="4"/>
        <v>1.79236386535925</v>
      </c>
      <c r="BL28" s="23">
        <v>1</v>
      </c>
      <c r="BM28" s="46" t="s">
        <v>280</v>
      </c>
      <c r="BN28" s="23" t="s">
        <v>139</v>
      </c>
      <c r="BO28" s="23">
        <v>62</v>
      </c>
      <c r="BP28" s="23">
        <v>75</v>
      </c>
      <c r="BQ28" s="23">
        <v>165</v>
      </c>
      <c r="BR28" s="23">
        <f t="shared" si="5"/>
        <v>1.8236572610116131</v>
      </c>
      <c r="BS28" s="23">
        <f t="shared" si="6"/>
        <v>0.98284030869100691</v>
      </c>
      <c r="BT28" s="23" t="s">
        <v>147</v>
      </c>
      <c r="BU28" s="23" t="s">
        <v>147</v>
      </c>
      <c r="BV28" s="23" t="s">
        <v>148</v>
      </c>
      <c r="BW28" s="23" t="s">
        <v>149</v>
      </c>
      <c r="BX28" s="23">
        <v>5</v>
      </c>
      <c r="BY28" s="23" t="s">
        <v>150</v>
      </c>
      <c r="BZ28" s="23">
        <v>2</v>
      </c>
      <c r="CA28" s="23"/>
      <c r="CB28" s="23" t="s">
        <v>150</v>
      </c>
      <c r="CC28" s="23">
        <v>2</v>
      </c>
      <c r="CD28" s="23"/>
      <c r="CE28" s="23" t="s">
        <v>150</v>
      </c>
      <c r="CF28" s="23">
        <v>2</v>
      </c>
      <c r="CG28" s="23"/>
      <c r="CH28" s="23" t="s">
        <v>150</v>
      </c>
      <c r="CI28" s="23">
        <v>2</v>
      </c>
      <c r="CJ28" s="23"/>
      <c r="CK28" s="23">
        <v>0</v>
      </c>
      <c r="CL28" s="23">
        <v>0</v>
      </c>
      <c r="CM28" s="23"/>
      <c r="CN28" s="23"/>
      <c r="CO28" s="23"/>
      <c r="CP28" s="23"/>
      <c r="CQ28" s="23"/>
      <c r="CR28" s="23" t="s">
        <v>165</v>
      </c>
      <c r="CS28" s="23">
        <v>2</v>
      </c>
      <c r="CT28" s="23"/>
      <c r="CU28" s="23"/>
      <c r="CV28" s="23"/>
      <c r="CW28" s="23">
        <v>2</v>
      </c>
      <c r="CX28" s="23"/>
      <c r="CY28" s="23">
        <v>2</v>
      </c>
      <c r="CZ28" s="23">
        <v>0</v>
      </c>
      <c r="DA28" s="23">
        <v>2</v>
      </c>
      <c r="DB28" s="23"/>
      <c r="DC28" s="23" t="s">
        <v>143</v>
      </c>
      <c r="DD28" s="23">
        <v>2</v>
      </c>
      <c r="DE28" s="23"/>
      <c r="DF28" s="23"/>
      <c r="DG28" s="23"/>
      <c r="DH28" s="23"/>
      <c r="DI28" s="23" t="s">
        <v>159</v>
      </c>
      <c r="DJ28" s="23" t="s">
        <v>150</v>
      </c>
      <c r="DK28" s="23" t="s">
        <v>159</v>
      </c>
      <c r="DL28" s="23" t="s">
        <v>150</v>
      </c>
      <c r="DM28" s="23" t="s">
        <v>159</v>
      </c>
      <c r="DN28" s="23"/>
      <c r="DO28" s="23"/>
      <c r="DP28" s="23" t="s">
        <v>150</v>
      </c>
      <c r="DQ28" s="23" t="s">
        <v>150</v>
      </c>
      <c r="DR28" s="23" t="s">
        <v>150</v>
      </c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 t="s">
        <v>184</v>
      </c>
      <c r="ED28" s="23" t="s">
        <v>151</v>
      </c>
      <c r="EE28" s="49" t="str">
        <f t="shared" si="7"/>
        <v>36</v>
      </c>
      <c r="EF28" s="49" t="str">
        <f t="shared" si="24"/>
        <v>1</v>
      </c>
      <c r="EG28" s="49"/>
      <c r="EH28" s="51">
        <f t="shared" si="9"/>
        <v>1.012</v>
      </c>
      <c r="EI28" s="51">
        <f t="shared" si="10"/>
        <v>0.7</v>
      </c>
      <c r="EJ28" s="52">
        <f t="shared" si="11"/>
        <v>-1.2</v>
      </c>
      <c r="EK28" s="52">
        <f t="shared" si="12"/>
        <v>-1.2</v>
      </c>
      <c r="EL28" s="49">
        <f t="shared" si="13"/>
        <v>-1.2</v>
      </c>
      <c r="EM28" s="55" t="s">
        <v>152</v>
      </c>
      <c r="EN28" s="54" t="str">
        <f t="shared" si="14"/>
        <v>1</v>
      </c>
    </row>
    <row r="29" spans="1:144" ht="33.75">
      <c r="A29" s="45">
        <v>1743</v>
      </c>
      <c r="B29" s="46" t="s">
        <v>281</v>
      </c>
      <c r="C29" s="45">
        <v>15360950</v>
      </c>
      <c r="D29" s="23" t="s">
        <v>282</v>
      </c>
      <c r="E29" s="23">
        <v>1</v>
      </c>
      <c r="F29" s="23" t="s">
        <v>146</v>
      </c>
      <c r="G29" s="23">
        <v>69</v>
      </c>
      <c r="H29" s="23">
        <v>56</v>
      </c>
      <c r="I29" s="23" t="s">
        <v>180</v>
      </c>
      <c r="J29" s="23">
        <v>5</v>
      </c>
      <c r="K29" s="23"/>
      <c r="L29" s="47"/>
      <c r="M29" s="47"/>
      <c r="N29" s="48">
        <v>40003</v>
      </c>
      <c r="O29" s="48"/>
      <c r="P29" s="47" t="e">
        <f t="shared" si="22"/>
        <v>#NUM!</v>
      </c>
      <c r="Q29" s="47">
        <f t="shared" ca="1" si="0"/>
        <v>177</v>
      </c>
      <c r="R29" s="47">
        <v>120</v>
      </c>
      <c r="S29" s="47">
        <v>1</v>
      </c>
      <c r="T29" s="47"/>
      <c r="U29" s="47"/>
      <c r="V29" s="47" t="e">
        <f t="shared" si="1"/>
        <v>#NUM!</v>
      </c>
      <c r="W29" s="47"/>
      <c r="X29" s="47"/>
      <c r="Y29" s="47"/>
      <c r="Z29" s="47"/>
      <c r="AA29" s="47"/>
      <c r="AB29" s="47"/>
      <c r="AC29" s="47"/>
      <c r="AD29" s="47">
        <v>2</v>
      </c>
      <c r="AE29" s="47">
        <v>120</v>
      </c>
      <c r="AF29" s="47">
        <v>1</v>
      </c>
      <c r="AG29" s="47"/>
      <c r="AH29" s="47">
        <v>2</v>
      </c>
      <c r="AI29" s="35" t="str">
        <f t="shared" si="2"/>
        <v>36</v>
      </c>
      <c r="AJ29" s="49" t="str">
        <f t="shared" si="23"/>
        <v>1</v>
      </c>
      <c r="AK29" s="47">
        <v>2</v>
      </c>
      <c r="AL29" s="47"/>
      <c r="AM29" s="47"/>
      <c r="AN29" s="23" t="s">
        <v>160</v>
      </c>
      <c r="AO29" s="23">
        <v>1</v>
      </c>
      <c r="AP29" s="23">
        <v>1.85</v>
      </c>
      <c r="AQ29" s="23">
        <v>32</v>
      </c>
      <c r="AR29" s="47">
        <v>1.03</v>
      </c>
      <c r="AS29" s="47">
        <f t="shared" si="15"/>
        <v>62.973114191177316</v>
      </c>
      <c r="AT29" s="47">
        <v>1.05</v>
      </c>
      <c r="AU29" s="47">
        <f t="shared" si="16"/>
        <v>60.775797512429392</v>
      </c>
      <c r="AV29" s="47">
        <v>1.02</v>
      </c>
      <c r="AW29" s="47">
        <f t="shared" si="17"/>
        <v>60.246325806289526</v>
      </c>
      <c r="AX29" s="50" t="s">
        <v>1701</v>
      </c>
      <c r="AY29" s="50" t="s">
        <v>1701</v>
      </c>
      <c r="AZ29" s="50" t="s">
        <v>1701</v>
      </c>
      <c r="BA29" s="50" t="s">
        <v>1701</v>
      </c>
      <c r="BB29" s="23" t="s">
        <v>164</v>
      </c>
      <c r="BC29" s="23"/>
      <c r="BD29" s="23"/>
      <c r="BE29" s="23"/>
      <c r="BF29" s="50"/>
      <c r="BG29" s="23"/>
      <c r="BH29" s="23"/>
      <c r="BI29" s="23">
        <v>49.5</v>
      </c>
      <c r="BJ29" s="23">
        <v>151</v>
      </c>
      <c r="BK29" s="23">
        <f t="shared" si="4"/>
        <v>1.4332825716520581</v>
      </c>
      <c r="BL29" s="23">
        <v>1</v>
      </c>
      <c r="BM29" s="46" t="s">
        <v>283</v>
      </c>
      <c r="BN29" s="23" t="s">
        <v>139</v>
      </c>
      <c r="BO29" s="23">
        <v>54</v>
      </c>
      <c r="BP29" s="23">
        <v>58</v>
      </c>
      <c r="BQ29" s="23">
        <v>167</v>
      </c>
      <c r="BR29" s="23">
        <f t="shared" si="5"/>
        <v>1.6492734300407768</v>
      </c>
      <c r="BS29" s="23">
        <f t="shared" si="6"/>
        <v>0.86903878128723722</v>
      </c>
      <c r="BT29" s="23" t="s">
        <v>147</v>
      </c>
      <c r="BU29" s="23" t="s">
        <v>147</v>
      </c>
      <c r="BV29" s="23" t="s">
        <v>148</v>
      </c>
      <c r="BW29" s="23" t="s">
        <v>149</v>
      </c>
      <c r="BX29" s="23">
        <v>4</v>
      </c>
      <c r="BY29" s="23" t="s">
        <v>150</v>
      </c>
      <c r="BZ29" s="23">
        <v>2</v>
      </c>
      <c r="CA29" s="23" t="s">
        <v>150</v>
      </c>
      <c r="CB29" s="23" t="s">
        <v>150</v>
      </c>
      <c r="CC29" s="23">
        <v>2</v>
      </c>
      <c r="CD29" s="23" t="s">
        <v>150</v>
      </c>
      <c r="CE29" s="23" t="s">
        <v>150</v>
      </c>
      <c r="CF29" s="23">
        <v>2</v>
      </c>
      <c r="CG29" s="23" t="s">
        <v>150</v>
      </c>
      <c r="CH29" s="23" t="s">
        <v>150</v>
      </c>
      <c r="CI29" s="23">
        <v>2</v>
      </c>
      <c r="CJ29" s="23" t="s">
        <v>150</v>
      </c>
      <c r="CK29" s="23">
        <v>0</v>
      </c>
      <c r="CL29" s="23">
        <v>0</v>
      </c>
      <c r="CM29" s="23"/>
      <c r="CN29" s="23"/>
      <c r="CO29" s="23"/>
      <c r="CP29" s="23"/>
      <c r="CQ29" s="23"/>
      <c r="CR29" s="23" t="s">
        <v>143</v>
      </c>
      <c r="CS29" s="23">
        <v>1</v>
      </c>
      <c r="CT29" s="23"/>
      <c r="CU29" s="23"/>
      <c r="CV29" s="23">
        <v>375</v>
      </c>
      <c r="CW29" s="23">
        <v>1</v>
      </c>
      <c r="CX29" s="23"/>
      <c r="CY29" s="23">
        <v>2</v>
      </c>
      <c r="CZ29" s="23">
        <v>6</v>
      </c>
      <c r="DA29" s="23">
        <v>1</v>
      </c>
      <c r="DB29" s="23"/>
      <c r="DC29" s="23" t="s">
        <v>143</v>
      </c>
      <c r="DD29" s="23">
        <v>2</v>
      </c>
      <c r="DE29" s="23"/>
      <c r="DF29" s="23"/>
      <c r="DG29" s="23"/>
      <c r="DH29" s="23"/>
      <c r="DI29" s="23" t="s">
        <v>150</v>
      </c>
      <c r="DJ29" s="23" t="s">
        <v>150</v>
      </c>
      <c r="DK29" s="23" t="s">
        <v>150</v>
      </c>
      <c r="DL29" s="23" t="s">
        <v>150</v>
      </c>
      <c r="DM29" s="23" t="s">
        <v>159</v>
      </c>
      <c r="DN29" s="23"/>
      <c r="DO29" s="23"/>
      <c r="DP29" s="23" t="s">
        <v>150</v>
      </c>
      <c r="DQ29" s="23" t="s">
        <v>150</v>
      </c>
      <c r="DR29" s="23" t="s">
        <v>150</v>
      </c>
      <c r="DS29" s="23"/>
      <c r="DT29" s="23" t="s">
        <v>159</v>
      </c>
      <c r="DU29" s="23" t="s">
        <v>150</v>
      </c>
      <c r="DV29" s="23"/>
      <c r="DW29" s="23" t="s">
        <v>159</v>
      </c>
      <c r="DX29" s="23" t="s">
        <v>150</v>
      </c>
      <c r="DY29" s="23" t="s">
        <v>150</v>
      </c>
      <c r="DZ29" s="23" t="s">
        <v>150</v>
      </c>
      <c r="EA29" s="23"/>
      <c r="EB29" s="23"/>
      <c r="EC29" s="23" t="s">
        <v>184</v>
      </c>
      <c r="ED29" s="23" t="s">
        <v>187</v>
      </c>
      <c r="EE29" s="49" t="str">
        <f t="shared" si="7"/>
        <v>36</v>
      </c>
      <c r="EF29" s="49" t="str">
        <f t="shared" si="24"/>
        <v>1</v>
      </c>
      <c r="EG29" s="49"/>
      <c r="EH29" s="51">
        <f t="shared" si="9"/>
        <v>1.012</v>
      </c>
      <c r="EI29" s="51">
        <f t="shared" si="10"/>
        <v>0.7</v>
      </c>
      <c r="EJ29" s="52">
        <f t="shared" si="11"/>
        <v>-1.2</v>
      </c>
      <c r="EK29" s="52">
        <f t="shared" si="12"/>
        <v>-1.2</v>
      </c>
      <c r="EL29" s="49">
        <f t="shared" si="13"/>
        <v>-1.2</v>
      </c>
      <c r="EM29" s="55" t="s">
        <v>152</v>
      </c>
      <c r="EN29" s="54" t="str">
        <f t="shared" si="14"/>
        <v>1</v>
      </c>
    </row>
    <row r="30" spans="1:144" ht="33.75">
      <c r="A30" s="45">
        <v>1751</v>
      </c>
      <c r="B30" s="46" t="s">
        <v>284</v>
      </c>
      <c r="C30" s="45">
        <v>21456654</v>
      </c>
      <c r="D30" s="23" t="s">
        <v>285</v>
      </c>
      <c r="E30" s="23">
        <v>2</v>
      </c>
      <c r="F30" s="23" t="s">
        <v>139</v>
      </c>
      <c r="G30" s="23">
        <v>63</v>
      </c>
      <c r="H30" s="23">
        <v>50</v>
      </c>
      <c r="I30" s="23" t="s">
        <v>140</v>
      </c>
      <c r="J30" s="23">
        <v>1</v>
      </c>
      <c r="K30" s="23"/>
      <c r="L30" s="47"/>
      <c r="M30" s="47"/>
      <c r="N30" s="48">
        <v>40070</v>
      </c>
      <c r="O30" s="48"/>
      <c r="P30" s="47" t="e">
        <f t="shared" si="22"/>
        <v>#NUM!</v>
      </c>
      <c r="Q30" s="47">
        <f t="shared" ca="1" si="0"/>
        <v>174</v>
      </c>
      <c r="R30" s="47">
        <v>120</v>
      </c>
      <c r="S30" s="47">
        <v>1</v>
      </c>
      <c r="T30" s="47"/>
      <c r="U30" s="47"/>
      <c r="V30" s="47" t="e">
        <f t="shared" si="1"/>
        <v>#NUM!</v>
      </c>
      <c r="W30" s="47"/>
      <c r="X30" s="47"/>
      <c r="Y30" s="47"/>
      <c r="Z30" s="47"/>
      <c r="AA30" s="47"/>
      <c r="AB30" s="47"/>
      <c r="AC30" s="47"/>
      <c r="AD30" s="47">
        <v>2</v>
      </c>
      <c r="AE30" s="47">
        <v>120</v>
      </c>
      <c r="AF30" s="47">
        <v>1</v>
      </c>
      <c r="AG30" s="47"/>
      <c r="AH30" s="47">
        <v>2</v>
      </c>
      <c r="AI30" s="35" t="str">
        <f t="shared" si="2"/>
        <v>36</v>
      </c>
      <c r="AJ30" s="49" t="str">
        <f t="shared" si="23"/>
        <v>1</v>
      </c>
      <c r="AK30" s="47">
        <v>2</v>
      </c>
      <c r="AL30" s="47"/>
      <c r="AM30" s="47"/>
      <c r="AN30" s="23" t="s">
        <v>160</v>
      </c>
      <c r="AO30" s="23">
        <v>1</v>
      </c>
      <c r="AP30" s="23">
        <v>2.27</v>
      </c>
      <c r="AQ30" s="23">
        <v>4.34</v>
      </c>
      <c r="AR30" s="47">
        <v>1.33</v>
      </c>
      <c r="AS30" s="47">
        <f t="shared" si="15"/>
        <v>64.259415025305643</v>
      </c>
      <c r="AT30" s="47">
        <v>1.44</v>
      </c>
      <c r="AU30" s="47">
        <f t="shared" si="16"/>
        <v>57.692815160512978</v>
      </c>
      <c r="AV30" s="47">
        <v>1.0900000000000001</v>
      </c>
      <c r="AW30" s="47">
        <f t="shared" si="17"/>
        <v>77.150344742099108</v>
      </c>
      <c r="AX30" s="50" t="s">
        <v>1701</v>
      </c>
      <c r="AY30" s="50" t="s">
        <v>1701</v>
      </c>
      <c r="AZ30" s="50" t="s">
        <v>1701</v>
      </c>
      <c r="BA30" s="50" t="s">
        <v>1701</v>
      </c>
      <c r="BB30" s="23" t="s">
        <v>164</v>
      </c>
      <c r="BC30" s="23"/>
      <c r="BD30" s="23"/>
      <c r="BE30" s="23"/>
      <c r="BF30" s="50"/>
      <c r="BG30" s="23"/>
      <c r="BH30" s="23"/>
      <c r="BI30" s="23">
        <v>93.5</v>
      </c>
      <c r="BJ30" s="23">
        <v>172</v>
      </c>
      <c r="BK30" s="23">
        <f t="shared" si="4"/>
        <v>2.0640460494133914</v>
      </c>
      <c r="BL30" s="23">
        <v>1</v>
      </c>
      <c r="BM30" s="46" t="s">
        <v>286</v>
      </c>
      <c r="BN30" s="23" t="s">
        <v>146</v>
      </c>
      <c r="BO30" s="23">
        <v>44</v>
      </c>
      <c r="BP30" s="23">
        <v>73</v>
      </c>
      <c r="BQ30" s="23">
        <v>156</v>
      </c>
      <c r="BR30" s="23">
        <f t="shared" si="5"/>
        <v>1.7309872660624745</v>
      </c>
      <c r="BS30" s="23">
        <f t="shared" si="6"/>
        <v>1.1924097247165399</v>
      </c>
      <c r="BT30" s="23" t="s">
        <v>147</v>
      </c>
      <c r="BU30" s="23" t="s">
        <v>162</v>
      </c>
      <c r="BV30" s="23" t="s">
        <v>148</v>
      </c>
      <c r="BW30" s="23" t="s">
        <v>149</v>
      </c>
      <c r="BX30" s="23">
        <v>4</v>
      </c>
      <c r="BY30" s="23" t="s">
        <v>150</v>
      </c>
      <c r="BZ30" s="23">
        <v>2</v>
      </c>
      <c r="CA30" s="23"/>
      <c r="CB30" s="23" t="s">
        <v>150</v>
      </c>
      <c r="CC30" s="23">
        <v>2</v>
      </c>
      <c r="CD30" s="23"/>
      <c r="CE30" s="23" t="s">
        <v>150</v>
      </c>
      <c r="CF30" s="23">
        <v>2</v>
      </c>
      <c r="CG30" s="23"/>
      <c r="CH30" s="23" t="s">
        <v>150</v>
      </c>
      <c r="CI30" s="23">
        <v>2</v>
      </c>
      <c r="CJ30" s="23"/>
      <c r="CK30" s="23">
        <v>0</v>
      </c>
      <c r="CL30" s="23">
        <v>0</v>
      </c>
      <c r="CM30" s="23"/>
      <c r="CN30" s="23"/>
      <c r="CO30" s="23"/>
      <c r="CP30" s="23"/>
      <c r="CQ30" s="23"/>
      <c r="CR30" s="23" t="s">
        <v>143</v>
      </c>
      <c r="CS30" s="23">
        <v>1</v>
      </c>
      <c r="CT30" s="23"/>
      <c r="CU30" s="23"/>
      <c r="CV30" s="23">
        <v>375</v>
      </c>
      <c r="CW30" s="23">
        <v>1</v>
      </c>
      <c r="CX30" s="23"/>
      <c r="CY30" s="23">
        <v>2</v>
      </c>
      <c r="CZ30" s="23">
        <v>9</v>
      </c>
      <c r="DA30" s="23">
        <v>1</v>
      </c>
      <c r="DB30" s="23"/>
      <c r="DC30" s="23" t="s">
        <v>143</v>
      </c>
      <c r="DD30" s="23">
        <v>2</v>
      </c>
      <c r="DE30" s="23"/>
      <c r="DF30" s="23"/>
      <c r="DG30" s="23"/>
      <c r="DH30" s="23"/>
      <c r="DI30" s="23" t="s">
        <v>150</v>
      </c>
      <c r="DJ30" s="23" t="s">
        <v>150</v>
      </c>
      <c r="DK30" s="23" t="s">
        <v>150</v>
      </c>
      <c r="DL30" s="23" t="s">
        <v>150</v>
      </c>
      <c r="DM30" s="23" t="s">
        <v>159</v>
      </c>
      <c r="DN30" s="23"/>
      <c r="DO30" s="23"/>
      <c r="DP30" s="23" t="s">
        <v>150</v>
      </c>
      <c r="DQ30" s="23" t="s">
        <v>150</v>
      </c>
      <c r="DR30" s="23" t="s">
        <v>150</v>
      </c>
      <c r="DS30" s="23" t="s">
        <v>150</v>
      </c>
      <c r="DT30" s="23" t="s">
        <v>159</v>
      </c>
      <c r="DU30" s="23" t="s">
        <v>150</v>
      </c>
      <c r="DV30" s="23"/>
      <c r="DW30" s="23" t="s">
        <v>159</v>
      </c>
      <c r="DX30" s="23" t="s">
        <v>150</v>
      </c>
      <c r="DY30" s="23"/>
      <c r="DZ30" s="23"/>
      <c r="EA30" s="23"/>
      <c r="EB30" s="23"/>
      <c r="EC30" s="23" t="s">
        <v>184</v>
      </c>
      <c r="ED30" s="23" t="s">
        <v>187</v>
      </c>
      <c r="EE30" s="49" t="str">
        <f t="shared" si="7"/>
        <v>36</v>
      </c>
      <c r="EF30" s="49" t="str">
        <f t="shared" si="24"/>
        <v>1</v>
      </c>
      <c r="EG30" s="49"/>
      <c r="EH30" s="51">
        <f t="shared" si="9"/>
        <v>1</v>
      </c>
      <c r="EI30" s="51">
        <f t="shared" si="10"/>
        <v>0.9</v>
      </c>
      <c r="EJ30" s="52">
        <f t="shared" si="11"/>
        <v>-1.2</v>
      </c>
      <c r="EK30" s="52">
        <f t="shared" si="12"/>
        <v>-1.2</v>
      </c>
      <c r="EL30" s="49">
        <f t="shared" si="13"/>
        <v>-1.2</v>
      </c>
      <c r="EM30" s="53" t="s">
        <v>163</v>
      </c>
      <c r="EN30" s="54" t="str">
        <f t="shared" si="14"/>
        <v>2</v>
      </c>
    </row>
    <row r="31" spans="1:144" ht="33.75">
      <c r="A31" s="45">
        <v>1754</v>
      </c>
      <c r="B31" s="46" t="s">
        <v>287</v>
      </c>
      <c r="C31" s="45">
        <v>21535480</v>
      </c>
      <c r="D31" s="23" t="s">
        <v>288</v>
      </c>
      <c r="E31" s="23">
        <v>2</v>
      </c>
      <c r="F31" s="23" t="s">
        <v>139</v>
      </c>
      <c r="G31" s="23">
        <v>60</v>
      </c>
      <c r="H31" s="23">
        <v>47</v>
      </c>
      <c r="I31" s="23" t="s">
        <v>140</v>
      </c>
      <c r="J31" s="23">
        <v>1</v>
      </c>
      <c r="K31" s="23"/>
      <c r="L31" s="47"/>
      <c r="M31" s="47"/>
      <c r="N31" s="48">
        <v>40077</v>
      </c>
      <c r="O31" s="48">
        <v>41487</v>
      </c>
      <c r="P31" s="47">
        <f t="shared" si="22"/>
        <v>46</v>
      </c>
      <c r="Q31" s="47">
        <f t="shared" ca="1" si="0"/>
        <v>174</v>
      </c>
      <c r="R31" s="47">
        <v>46</v>
      </c>
      <c r="S31" s="47">
        <v>0</v>
      </c>
      <c r="T31" s="48">
        <v>41487</v>
      </c>
      <c r="U31" s="48"/>
      <c r="V31" s="47">
        <f t="shared" si="1"/>
        <v>46</v>
      </c>
      <c r="W31" s="23" t="s">
        <v>178</v>
      </c>
      <c r="X31" s="23"/>
      <c r="Y31" s="23"/>
      <c r="Z31" s="23"/>
      <c r="AA31" s="23"/>
      <c r="AB31" s="23"/>
      <c r="AC31" s="23"/>
      <c r="AD31" s="23">
        <v>2</v>
      </c>
      <c r="AE31" s="47">
        <v>46</v>
      </c>
      <c r="AF31" s="47">
        <v>0</v>
      </c>
      <c r="AG31" s="47"/>
      <c r="AH31" s="23">
        <v>2</v>
      </c>
      <c r="AI31" s="35" t="str">
        <f t="shared" si="2"/>
        <v>36</v>
      </c>
      <c r="AJ31" s="49">
        <v>1</v>
      </c>
      <c r="AK31" s="23">
        <v>1</v>
      </c>
      <c r="AL31" s="23"/>
      <c r="AM31" s="23"/>
      <c r="AN31" s="23" t="s">
        <v>160</v>
      </c>
      <c r="AO31" s="23">
        <v>1</v>
      </c>
      <c r="AP31" s="23">
        <v>1.48</v>
      </c>
      <c r="AQ31" s="23">
        <v>58</v>
      </c>
      <c r="AR31" s="47">
        <v>2.5299999999999998</v>
      </c>
      <c r="AS31" s="47">
        <f t="shared" si="15"/>
        <v>30.263359314957768</v>
      </c>
      <c r="AT31" s="47">
        <v>4.1100000000000003</v>
      </c>
      <c r="AU31" s="47">
        <f t="shared" si="16"/>
        <v>16.69742718345509</v>
      </c>
      <c r="AV31" s="47"/>
      <c r="AW31" s="47" t="e">
        <f t="shared" si="17"/>
        <v>#DIV/0!</v>
      </c>
      <c r="AX31" s="50" t="s">
        <v>1701</v>
      </c>
      <c r="AY31" s="50" t="s">
        <v>1701</v>
      </c>
      <c r="AZ31" s="50" t="s">
        <v>1701</v>
      </c>
      <c r="BA31" s="50" t="s">
        <v>1702</v>
      </c>
      <c r="BB31" s="23" t="s">
        <v>142</v>
      </c>
      <c r="BC31" s="23" t="s">
        <v>143</v>
      </c>
      <c r="BD31" s="23" t="s">
        <v>178</v>
      </c>
      <c r="BE31" s="23" t="s">
        <v>143</v>
      </c>
      <c r="BF31" s="50">
        <v>42249</v>
      </c>
      <c r="BG31" s="23"/>
      <c r="BH31" s="23"/>
      <c r="BI31" s="23">
        <v>58</v>
      </c>
      <c r="BJ31" s="23">
        <v>160.80000000000001</v>
      </c>
      <c r="BK31" s="23">
        <f t="shared" si="4"/>
        <v>1.6046510444257276</v>
      </c>
      <c r="BL31" s="23">
        <v>1</v>
      </c>
      <c r="BM31" s="46" t="s">
        <v>290</v>
      </c>
      <c r="BN31" s="23" t="s">
        <v>146</v>
      </c>
      <c r="BO31" s="23">
        <v>49</v>
      </c>
      <c r="BP31" s="23">
        <v>63.3</v>
      </c>
      <c r="BQ31" s="23">
        <v>152</v>
      </c>
      <c r="BR31" s="23">
        <f t="shared" si="5"/>
        <v>1.5988197399700004</v>
      </c>
      <c r="BS31" s="23">
        <f t="shared" si="6"/>
        <v>1.0036472557286769</v>
      </c>
      <c r="BT31" s="23" t="s">
        <v>158</v>
      </c>
      <c r="BU31" s="23" t="s">
        <v>147</v>
      </c>
      <c r="BV31" s="23" t="s">
        <v>148</v>
      </c>
      <c r="BW31" s="23" t="s">
        <v>149</v>
      </c>
      <c r="BX31" s="23">
        <v>6</v>
      </c>
      <c r="BY31" s="23" t="s">
        <v>150</v>
      </c>
      <c r="BZ31" s="23">
        <v>2</v>
      </c>
      <c r="CA31" s="23"/>
      <c r="CB31" s="23" t="s">
        <v>150</v>
      </c>
      <c r="CC31" s="23">
        <v>2</v>
      </c>
      <c r="CD31" s="23"/>
      <c r="CE31" s="23" t="s">
        <v>150</v>
      </c>
      <c r="CF31" s="23">
        <v>2</v>
      </c>
      <c r="CG31" s="23"/>
      <c r="CH31" s="23" t="s">
        <v>150</v>
      </c>
      <c r="CI31" s="23">
        <v>2</v>
      </c>
      <c r="CJ31" s="23"/>
      <c r="CK31" s="23">
        <v>0</v>
      </c>
      <c r="CL31" s="23">
        <v>0</v>
      </c>
      <c r="CM31" s="23"/>
      <c r="CN31" s="23"/>
      <c r="CO31" s="23"/>
      <c r="CP31" s="23"/>
      <c r="CQ31" s="23"/>
      <c r="CR31" s="23" t="s">
        <v>165</v>
      </c>
      <c r="CS31" s="23">
        <v>2</v>
      </c>
      <c r="CT31" s="23"/>
      <c r="CU31" s="23"/>
      <c r="CV31" s="23"/>
      <c r="CW31" s="23">
        <v>2</v>
      </c>
      <c r="CX31" s="23"/>
      <c r="CY31" s="23">
        <v>2</v>
      </c>
      <c r="CZ31" s="23">
        <v>0</v>
      </c>
      <c r="DA31" s="23">
        <v>2</v>
      </c>
      <c r="DB31" s="23"/>
      <c r="DC31" s="23" t="s">
        <v>143</v>
      </c>
      <c r="DD31" s="23">
        <v>2</v>
      </c>
      <c r="DE31" s="23"/>
      <c r="DF31" s="23"/>
      <c r="DG31" s="23"/>
      <c r="DH31" s="23"/>
      <c r="DI31" s="23" t="s">
        <v>150</v>
      </c>
      <c r="DJ31" s="23" t="s">
        <v>150</v>
      </c>
      <c r="DK31" s="23" t="s">
        <v>150</v>
      </c>
      <c r="DL31" s="23" t="s">
        <v>150</v>
      </c>
      <c r="DM31" s="23" t="s">
        <v>159</v>
      </c>
      <c r="DN31" s="23"/>
      <c r="DO31" s="23"/>
      <c r="DP31" s="23" t="s">
        <v>150</v>
      </c>
      <c r="DQ31" s="23" t="s">
        <v>150</v>
      </c>
      <c r="DR31" s="23" t="s">
        <v>150</v>
      </c>
      <c r="DS31" s="23" t="s">
        <v>150</v>
      </c>
      <c r="DT31" s="23" t="s">
        <v>159</v>
      </c>
      <c r="DU31" s="23" t="s">
        <v>150</v>
      </c>
      <c r="DV31" s="23"/>
      <c r="DW31" s="23" t="s">
        <v>159</v>
      </c>
      <c r="DX31" s="23" t="s">
        <v>150</v>
      </c>
      <c r="DY31" s="23" t="s">
        <v>150</v>
      </c>
      <c r="DZ31" s="23" t="s">
        <v>150</v>
      </c>
      <c r="EA31" s="23"/>
      <c r="EB31" s="23"/>
      <c r="EC31" s="23" t="s">
        <v>184</v>
      </c>
      <c r="ED31" s="23" t="s">
        <v>187</v>
      </c>
      <c r="EE31" s="49" t="str">
        <f t="shared" si="7"/>
        <v>36</v>
      </c>
      <c r="EF31" s="49">
        <v>1</v>
      </c>
      <c r="EG31" s="49"/>
      <c r="EH31" s="51">
        <f t="shared" si="9"/>
        <v>1</v>
      </c>
      <c r="EI31" s="51">
        <f t="shared" si="10"/>
        <v>0.9</v>
      </c>
      <c r="EJ31" s="52">
        <f t="shared" si="11"/>
        <v>-1.2</v>
      </c>
      <c r="EK31" s="52">
        <f t="shared" si="12"/>
        <v>-1.2</v>
      </c>
      <c r="EL31" s="49">
        <f t="shared" si="13"/>
        <v>-3.2000000000000001E-2</v>
      </c>
      <c r="EM31" s="55" t="s">
        <v>152</v>
      </c>
      <c r="EN31" s="54" t="str">
        <f t="shared" si="14"/>
        <v>1</v>
      </c>
    </row>
    <row r="32" spans="1:144" ht="33.75">
      <c r="A32" s="45">
        <v>1773</v>
      </c>
      <c r="B32" s="46" t="s">
        <v>291</v>
      </c>
      <c r="C32" s="45">
        <v>21769004</v>
      </c>
      <c r="D32" s="23" t="s">
        <v>292</v>
      </c>
      <c r="E32" s="23">
        <v>2</v>
      </c>
      <c r="F32" s="23" t="s">
        <v>139</v>
      </c>
      <c r="G32" s="23">
        <v>53</v>
      </c>
      <c r="H32" s="23">
        <v>40</v>
      </c>
      <c r="I32" s="23" t="s">
        <v>153</v>
      </c>
      <c r="J32" s="23">
        <v>3</v>
      </c>
      <c r="K32" s="23" t="s">
        <v>179</v>
      </c>
      <c r="L32" s="47"/>
      <c r="M32" s="47"/>
      <c r="N32" s="48">
        <v>40154</v>
      </c>
      <c r="O32" s="48"/>
      <c r="P32" s="47" t="e">
        <f>DATEDIF(N32, O32, "m")</f>
        <v>#NUM!</v>
      </c>
      <c r="Q32" s="47">
        <f t="shared" ca="1" si="0"/>
        <v>172</v>
      </c>
      <c r="R32" s="47">
        <v>120</v>
      </c>
      <c r="S32" s="47">
        <v>1</v>
      </c>
      <c r="T32" s="47"/>
      <c r="U32" s="47"/>
      <c r="V32" s="47" t="e">
        <f t="shared" si="1"/>
        <v>#NUM!</v>
      </c>
      <c r="W32" s="47"/>
      <c r="X32" s="47"/>
      <c r="Y32" s="47"/>
      <c r="Z32" s="47"/>
      <c r="AA32" s="47"/>
      <c r="AB32" s="47"/>
      <c r="AC32" s="47"/>
      <c r="AD32" s="47">
        <v>2</v>
      </c>
      <c r="AE32" s="47">
        <v>120</v>
      </c>
      <c r="AF32" s="47">
        <v>1</v>
      </c>
      <c r="AG32" s="47"/>
      <c r="AH32" s="47">
        <v>2</v>
      </c>
      <c r="AI32" s="35" t="str">
        <f t="shared" si="2"/>
        <v>36</v>
      </c>
      <c r="AJ32" s="49" t="str">
        <f t="shared" ref="AJ32:AJ38" si="25">IF(AI32&lt;35,0, IF(AI32&gt;35, "1"))</f>
        <v>1</v>
      </c>
      <c r="AK32" s="47">
        <v>2</v>
      </c>
      <c r="AL32" s="47"/>
      <c r="AM32" s="47"/>
      <c r="AN32" s="23" t="s">
        <v>154</v>
      </c>
      <c r="AO32" s="23">
        <v>2</v>
      </c>
      <c r="AP32" s="23">
        <v>6.97</v>
      </c>
      <c r="AQ32" s="23">
        <v>9</v>
      </c>
      <c r="AR32" s="47">
        <v>1.61</v>
      </c>
      <c r="AS32" s="47">
        <f t="shared" si="15"/>
        <v>54.372307145551801</v>
      </c>
      <c r="AT32" s="47">
        <v>2.12</v>
      </c>
      <c r="AU32" s="47">
        <f t="shared" si="16"/>
        <v>38.597907809278375</v>
      </c>
      <c r="AV32" s="47">
        <v>1.93</v>
      </c>
      <c r="AW32" s="47">
        <f t="shared" si="17"/>
        <v>41.360994603844894</v>
      </c>
      <c r="AX32" s="50" t="s">
        <v>1701</v>
      </c>
      <c r="AY32" s="50" t="s">
        <v>1701</v>
      </c>
      <c r="AZ32" s="50" t="s">
        <v>1701</v>
      </c>
      <c r="BA32" s="50" t="s">
        <v>1701</v>
      </c>
      <c r="BB32" s="23" t="s">
        <v>164</v>
      </c>
      <c r="BC32" s="23"/>
      <c r="BD32" s="23"/>
      <c r="BE32" s="23"/>
      <c r="BF32" s="50"/>
      <c r="BG32" s="23"/>
      <c r="BH32" s="23"/>
      <c r="BI32" s="23">
        <v>80.900000000000006</v>
      </c>
      <c r="BJ32" s="23">
        <v>164</v>
      </c>
      <c r="BK32" s="23">
        <f t="shared" si="4"/>
        <v>1.8750214276136636</v>
      </c>
      <c r="BL32" s="23">
        <v>1</v>
      </c>
      <c r="BM32" s="46" t="s">
        <v>293</v>
      </c>
      <c r="BN32" s="23" t="s">
        <v>146</v>
      </c>
      <c r="BO32" s="23">
        <v>39</v>
      </c>
      <c r="BP32" s="23">
        <v>56</v>
      </c>
      <c r="BQ32" s="23">
        <v>160</v>
      </c>
      <c r="BR32" s="23">
        <f t="shared" si="5"/>
        <v>1.5751910029274148</v>
      </c>
      <c r="BS32" s="23">
        <f t="shared" si="6"/>
        <v>1.1903454400952194</v>
      </c>
      <c r="BT32" s="23" t="s">
        <v>171</v>
      </c>
      <c r="BU32" s="23" t="s">
        <v>158</v>
      </c>
      <c r="BV32" s="23" t="s">
        <v>148</v>
      </c>
      <c r="BW32" s="23" t="s">
        <v>149</v>
      </c>
      <c r="BX32" s="23">
        <v>6</v>
      </c>
      <c r="BY32" s="23" t="s">
        <v>150</v>
      </c>
      <c r="BZ32" s="23">
        <v>2</v>
      </c>
      <c r="CA32" s="23" t="s">
        <v>150</v>
      </c>
      <c r="CB32" s="23" t="s">
        <v>150</v>
      </c>
      <c r="CC32" s="23">
        <v>2</v>
      </c>
      <c r="CD32" s="23" t="s">
        <v>150</v>
      </c>
      <c r="CE32" s="23" t="s">
        <v>150</v>
      </c>
      <c r="CF32" s="23">
        <v>2</v>
      </c>
      <c r="CG32" s="23" t="s">
        <v>150</v>
      </c>
      <c r="CH32" s="23" t="s">
        <v>150</v>
      </c>
      <c r="CI32" s="23">
        <v>2</v>
      </c>
      <c r="CJ32" s="23" t="s">
        <v>150</v>
      </c>
      <c r="CK32" s="23">
        <v>0</v>
      </c>
      <c r="CL32" s="23">
        <v>0</v>
      </c>
      <c r="CM32" s="23"/>
      <c r="CN32" s="23"/>
      <c r="CO32" s="23"/>
      <c r="CP32" s="23"/>
      <c r="CQ32" s="23"/>
      <c r="CR32" s="23" t="s">
        <v>165</v>
      </c>
      <c r="CS32" s="23">
        <v>2</v>
      </c>
      <c r="CT32" s="23"/>
      <c r="CU32" s="23"/>
      <c r="CV32" s="23"/>
      <c r="CW32" s="23">
        <v>2</v>
      </c>
      <c r="CX32" s="23"/>
      <c r="CY32" s="23">
        <v>2</v>
      </c>
      <c r="CZ32" s="23">
        <v>0</v>
      </c>
      <c r="DA32" s="23">
        <v>2</v>
      </c>
      <c r="DB32" s="23"/>
      <c r="DC32" s="23" t="s">
        <v>143</v>
      </c>
      <c r="DD32" s="23">
        <v>2</v>
      </c>
      <c r="DE32" s="23"/>
      <c r="DF32" s="23"/>
      <c r="DG32" s="23"/>
      <c r="DH32" s="23"/>
      <c r="DI32" s="23" t="s">
        <v>159</v>
      </c>
      <c r="DJ32" s="23" t="s">
        <v>150</v>
      </c>
      <c r="DK32" s="23" t="s">
        <v>150</v>
      </c>
      <c r="DL32" s="23" t="s">
        <v>159</v>
      </c>
      <c r="DM32" s="23" t="s">
        <v>159</v>
      </c>
      <c r="DN32" s="23"/>
      <c r="DO32" s="23"/>
      <c r="DP32" s="23" t="s">
        <v>150</v>
      </c>
      <c r="DQ32" s="23" t="s">
        <v>150</v>
      </c>
      <c r="DR32" s="23" t="s">
        <v>150</v>
      </c>
      <c r="DS32" s="23"/>
      <c r="DT32" s="23" t="s">
        <v>159</v>
      </c>
      <c r="DU32" s="23" t="s">
        <v>150</v>
      </c>
      <c r="DV32" s="23"/>
      <c r="DW32" s="23" t="s">
        <v>159</v>
      </c>
      <c r="DX32" s="23" t="s">
        <v>150</v>
      </c>
      <c r="DY32" s="23"/>
      <c r="DZ32" s="23"/>
      <c r="EA32" s="23"/>
      <c r="EB32" s="23"/>
      <c r="EC32" s="23" t="s">
        <v>184</v>
      </c>
      <c r="ED32" s="23" t="s">
        <v>151</v>
      </c>
      <c r="EE32" s="49" t="str">
        <f t="shared" si="7"/>
        <v>36</v>
      </c>
      <c r="EF32" s="49" t="str">
        <f t="shared" ref="EF32:EF38" si="26">IF(EE32&lt;35,0, IF(EE32&gt;35, "1"))</f>
        <v>1</v>
      </c>
      <c r="EG32" s="49"/>
      <c r="EH32" s="51">
        <f t="shared" si="9"/>
        <v>1</v>
      </c>
      <c r="EI32" s="51">
        <f t="shared" si="10"/>
        <v>0.9</v>
      </c>
      <c r="EJ32" s="52">
        <f t="shared" si="11"/>
        <v>-1.2</v>
      </c>
      <c r="EK32" s="52">
        <f t="shared" si="12"/>
        <v>-1.2</v>
      </c>
      <c r="EL32" s="49">
        <f t="shared" si="13"/>
        <v>-1.2</v>
      </c>
      <c r="EM32" s="53" t="s">
        <v>163</v>
      </c>
      <c r="EN32" s="54" t="str">
        <f t="shared" si="14"/>
        <v>2</v>
      </c>
    </row>
    <row r="33" spans="1:144" ht="33.75">
      <c r="A33" s="45">
        <v>1778</v>
      </c>
      <c r="B33" s="46" t="s">
        <v>294</v>
      </c>
      <c r="C33" s="45">
        <v>22144503</v>
      </c>
      <c r="D33" s="23" t="s">
        <v>295</v>
      </c>
      <c r="E33" s="23">
        <v>2</v>
      </c>
      <c r="F33" s="23" t="s">
        <v>139</v>
      </c>
      <c r="G33" s="23">
        <v>66</v>
      </c>
      <c r="H33" s="23">
        <v>53</v>
      </c>
      <c r="I33" s="23" t="s">
        <v>140</v>
      </c>
      <c r="J33" s="23">
        <v>1</v>
      </c>
      <c r="K33" s="23"/>
      <c r="L33" s="47"/>
      <c r="M33" s="47"/>
      <c r="N33" s="48">
        <v>40185</v>
      </c>
      <c r="O33" s="48"/>
      <c r="P33" s="47" t="e">
        <f t="shared" ref="P33:P45" si="27">DATEDIF(N33,O33,"m")</f>
        <v>#NUM!</v>
      </c>
      <c r="Q33" s="47">
        <f t="shared" ca="1" si="0"/>
        <v>171</v>
      </c>
      <c r="R33" s="47">
        <v>120</v>
      </c>
      <c r="S33" s="47">
        <v>1</v>
      </c>
      <c r="T33" s="47"/>
      <c r="U33" s="47"/>
      <c r="V33" s="47" t="e">
        <f t="shared" si="1"/>
        <v>#NUM!</v>
      </c>
      <c r="W33" s="47"/>
      <c r="X33" s="47"/>
      <c r="Y33" s="47"/>
      <c r="Z33" s="47"/>
      <c r="AA33" s="47"/>
      <c r="AB33" s="47"/>
      <c r="AC33" s="47"/>
      <c r="AD33" s="47">
        <v>2</v>
      </c>
      <c r="AE33" s="47">
        <v>120</v>
      </c>
      <c r="AF33" s="47">
        <v>1</v>
      </c>
      <c r="AG33" s="47"/>
      <c r="AH33" s="47">
        <v>2</v>
      </c>
      <c r="AI33" s="35" t="str">
        <f t="shared" si="2"/>
        <v>36</v>
      </c>
      <c r="AJ33" s="49" t="str">
        <f t="shared" si="25"/>
        <v>1</v>
      </c>
      <c r="AK33" s="47">
        <v>2</v>
      </c>
      <c r="AL33" s="47">
        <v>0</v>
      </c>
      <c r="AM33" s="47"/>
      <c r="AN33" s="23" t="s">
        <v>154</v>
      </c>
      <c r="AO33" s="23">
        <v>2</v>
      </c>
      <c r="AP33" s="23">
        <v>7.51</v>
      </c>
      <c r="AQ33" s="23">
        <v>8</v>
      </c>
      <c r="AR33" s="47">
        <v>1.1299999999999999</v>
      </c>
      <c r="AS33" s="47">
        <f t="shared" si="15"/>
        <v>76.694034045450081</v>
      </c>
      <c r="AT33" s="47">
        <v>1.17</v>
      </c>
      <c r="AU33" s="47">
        <f t="shared" si="16"/>
        <v>72.649171316801329</v>
      </c>
      <c r="AV33" s="47">
        <v>1.2</v>
      </c>
      <c r="AW33" s="47">
        <f t="shared" si="17"/>
        <v>67.472864872101553</v>
      </c>
      <c r="AX33" s="50" t="s">
        <v>1701</v>
      </c>
      <c r="AY33" s="50" t="s">
        <v>1701</v>
      </c>
      <c r="AZ33" s="50" t="s">
        <v>1701</v>
      </c>
      <c r="BA33" s="50" t="s">
        <v>1701</v>
      </c>
      <c r="BB33" s="23" t="s">
        <v>164</v>
      </c>
      <c r="BC33" s="23"/>
      <c r="BD33" s="23"/>
      <c r="BE33" s="23"/>
      <c r="BF33" s="50"/>
      <c r="BG33" s="23"/>
      <c r="BH33" s="23"/>
      <c r="BI33" s="23">
        <v>66</v>
      </c>
      <c r="BJ33" s="23">
        <v>171.6</v>
      </c>
      <c r="BK33" s="23">
        <f t="shared" si="4"/>
        <v>1.7770413225195294</v>
      </c>
      <c r="BL33" s="23">
        <v>1</v>
      </c>
      <c r="BM33" s="46" t="s">
        <v>296</v>
      </c>
      <c r="BN33" s="23" t="s">
        <v>146</v>
      </c>
      <c r="BO33" s="23">
        <v>52</v>
      </c>
      <c r="BP33" s="23">
        <v>57</v>
      </c>
      <c r="BQ33" s="23">
        <v>160</v>
      </c>
      <c r="BR33" s="23">
        <f t="shared" si="5"/>
        <v>1.5870847724208499</v>
      </c>
      <c r="BS33" s="23">
        <f t="shared" si="6"/>
        <v>1.1196889752832362</v>
      </c>
      <c r="BT33" s="23" t="s">
        <v>297</v>
      </c>
      <c r="BU33" s="23" t="s">
        <v>158</v>
      </c>
      <c r="BV33" s="23" t="s">
        <v>148</v>
      </c>
      <c r="BW33" s="23" t="s">
        <v>149</v>
      </c>
      <c r="BX33" s="23">
        <v>5</v>
      </c>
      <c r="BY33" s="23" t="s">
        <v>150</v>
      </c>
      <c r="BZ33" s="23">
        <v>2</v>
      </c>
      <c r="CA33" s="23" t="s">
        <v>150</v>
      </c>
      <c r="CB33" s="23" t="s">
        <v>150</v>
      </c>
      <c r="CC33" s="23">
        <v>2</v>
      </c>
      <c r="CD33" s="23" t="s">
        <v>150</v>
      </c>
      <c r="CE33" s="23" t="s">
        <v>150</v>
      </c>
      <c r="CF33" s="23">
        <v>2</v>
      </c>
      <c r="CG33" s="23" t="s">
        <v>150</v>
      </c>
      <c r="CH33" s="23" t="s">
        <v>150</v>
      </c>
      <c r="CI33" s="23">
        <v>2</v>
      </c>
      <c r="CJ33" s="23" t="s">
        <v>150</v>
      </c>
      <c r="CK33" s="23">
        <v>0</v>
      </c>
      <c r="CL33" s="23">
        <v>0</v>
      </c>
      <c r="CM33" s="23"/>
      <c r="CN33" s="23"/>
      <c r="CO33" s="23"/>
      <c r="CP33" s="23"/>
      <c r="CQ33" s="23"/>
      <c r="CR33" s="23" t="s">
        <v>165</v>
      </c>
      <c r="CS33" s="23">
        <v>2</v>
      </c>
      <c r="CT33" s="23"/>
      <c r="CU33" s="23"/>
      <c r="CV33" s="23"/>
      <c r="CW33" s="23">
        <v>2</v>
      </c>
      <c r="CX33" s="23"/>
      <c r="CY33" s="23">
        <v>2</v>
      </c>
      <c r="CZ33" s="23">
        <v>0</v>
      </c>
      <c r="DA33" s="23">
        <v>2</v>
      </c>
      <c r="DB33" s="23"/>
      <c r="DC33" s="23" t="s">
        <v>143</v>
      </c>
      <c r="DD33" s="23">
        <v>2</v>
      </c>
      <c r="DE33" s="23"/>
      <c r="DF33" s="23"/>
      <c r="DG33" s="23"/>
      <c r="DH33" s="23"/>
      <c r="DI33" s="23" t="s">
        <v>150</v>
      </c>
      <c r="DJ33" s="23" t="s">
        <v>150</v>
      </c>
      <c r="DK33" s="23" t="s">
        <v>150</v>
      </c>
      <c r="DL33" s="23" t="s">
        <v>150</v>
      </c>
      <c r="DM33" s="23" t="s">
        <v>159</v>
      </c>
      <c r="DN33" s="23"/>
      <c r="DO33" s="23"/>
      <c r="DP33" s="23" t="s">
        <v>150</v>
      </c>
      <c r="DQ33" s="23" t="s">
        <v>150</v>
      </c>
      <c r="DR33" s="23" t="s">
        <v>150</v>
      </c>
      <c r="DS33" s="23"/>
      <c r="DT33" s="23" t="s">
        <v>159</v>
      </c>
      <c r="DU33" s="23" t="s">
        <v>150</v>
      </c>
      <c r="DV33" s="23"/>
      <c r="DW33" s="23" t="s">
        <v>159</v>
      </c>
      <c r="DX33" s="23" t="s">
        <v>150</v>
      </c>
      <c r="DY33" s="23"/>
      <c r="DZ33" s="23"/>
      <c r="EA33" s="23"/>
      <c r="EB33" s="23"/>
      <c r="EC33" s="23" t="s">
        <v>184</v>
      </c>
      <c r="ED33" s="23" t="s">
        <v>187</v>
      </c>
      <c r="EE33" s="49" t="str">
        <f t="shared" si="7"/>
        <v>36</v>
      </c>
      <c r="EF33" s="49" t="str">
        <f t="shared" si="26"/>
        <v>1</v>
      </c>
      <c r="EG33" s="49"/>
      <c r="EH33" s="51">
        <f t="shared" si="9"/>
        <v>1</v>
      </c>
      <c r="EI33" s="51">
        <f t="shared" si="10"/>
        <v>0.9</v>
      </c>
      <c r="EJ33" s="52">
        <f t="shared" si="11"/>
        <v>-1.2</v>
      </c>
      <c r="EK33" s="52">
        <f t="shared" si="12"/>
        <v>-1.2</v>
      </c>
      <c r="EL33" s="49">
        <f t="shared" si="13"/>
        <v>-1.2</v>
      </c>
      <c r="EM33" s="53" t="s">
        <v>152</v>
      </c>
      <c r="EN33" s="54" t="str">
        <f t="shared" si="14"/>
        <v>1</v>
      </c>
    </row>
    <row r="34" spans="1:144" ht="33.75">
      <c r="A34" s="45">
        <v>1802</v>
      </c>
      <c r="B34" s="46" t="s">
        <v>298</v>
      </c>
      <c r="C34" s="45">
        <v>22051795</v>
      </c>
      <c r="D34" s="23" t="s">
        <v>299</v>
      </c>
      <c r="E34" s="23">
        <v>2</v>
      </c>
      <c r="F34" s="23" t="s">
        <v>139</v>
      </c>
      <c r="G34" s="23">
        <v>66</v>
      </c>
      <c r="H34" s="23">
        <v>53</v>
      </c>
      <c r="I34" s="23"/>
      <c r="J34" s="23">
        <v>5</v>
      </c>
      <c r="K34" s="23"/>
      <c r="L34" s="47"/>
      <c r="M34" s="47"/>
      <c r="N34" s="48">
        <v>40252</v>
      </c>
      <c r="O34" s="48"/>
      <c r="P34" s="47" t="e">
        <f t="shared" si="27"/>
        <v>#NUM!</v>
      </c>
      <c r="Q34" s="47">
        <f t="shared" ca="1" si="0"/>
        <v>168</v>
      </c>
      <c r="R34" s="47">
        <v>120</v>
      </c>
      <c r="S34" s="47">
        <v>1</v>
      </c>
      <c r="T34" s="47"/>
      <c r="U34" s="47"/>
      <c r="V34" s="47" t="e">
        <f t="shared" si="1"/>
        <v>#NUM!</v>
      </c>
      <c r="W34" s="47"/>
      <c r="X34" s="47"/>
      <c r="Y34" s="47"/>
      <c r="Z34" s="47"/>
      <c r="AA34" s="47"/>
      <c r="AB34" s="47"/>
      <c r="AC34" s="47"/>
      <c r="AD34" s="47">
        <v>2</v>
      </c>
      <c r="AE34" s="47">
        <v>120</v>
      </c>
      <c r="AF34" s="47">
        <v>1</v>
      </c>
      <c r="AG34" s="47"/>
      <c r="AH34" s="47">
        <v>2</v>
      </c>
      <c r="AI34" s="35" t="str">
        <f t="shared" si="2"/>
        <v>36</v>
      </c>
      <c r="AJ34" s="49" t="str">
        <f t="shared" si="25"/>
        <v>1</v>
      </c>
      <c r="AK34" s="47">
        <v>2</v>
      </c>
      <c r="AL34" s="47">
        <v>0</v>
      </c>
      <c r="AM34" s="47"/>
      <c r="AN34" s="23" t="s">
        <v>160</v>
      </c>
      <c r="AO34" s="23">
        <v>1</v>
      </c>
      <c r="AP34" s="23">
        <v>2.54</v>
      </c>
      <c r="AQ34" s="23">
        <v>29</v>
      </c>
      <c r="AR34" s="47">
        <v>1.42</v>
      </c>
      <c r="AS34" s="47">
        <f t="shared" si="15"/>
        <v>58.305523740376373</v>
      </c>
      <c r="AT34" s="47">
        <v>1.47</v>
      </c>
      <c r="AU34" s="47">
        <f t="shared" si="16"/>
        <v>55.242445668118435</v>
      </c>
      <c r="AV34" s="47">
        <v>1.48</v>
      </c>
      <c r="AW34" s="47">
        <f t="shared" si="17"/>
        <v>52.460519542389044</v>
      </c>
      <c r="AX34" s="50" t="s">
        <v>1701</v>
      </c>
      <c r="AY34" s="50" t="s">
        <v>1701</v>
      </c>
      <c r="AZ34" s="50" t="s">
        <v>1701</v>
      </c>
      <c r="BA34" s="50" t="s">
        <v>1701</v>
      </c>
      <c r="BB34" s="23" t="s">
        <v>164</v>
      </c>
      <c r="BC34" s="23"/>
      <c r="BD34" s="23"/>
      <c r="BE34" s="23"/>
      <c r="BF34" s="50"/>
      <c r="BG34" s="23"/>
      <c r="BH34" s="23"/>
      <c r="BI34" s="23">
        <v>57</v>
      </c>
      <c r="BJ34" s="23">
        <v>160</v>
      </c>
      <c r="BK34" s="23">
        <f t="shared" si="4"/>
        <v>1.5870847724208499</v>
      </c>
      <c r="BL34" s="23">
        <v>1</v>
      </c>
      <c r="BM34" s="46" t="s">
        <v>300</v>
      </c>
      <c r="BN34" s="23" t="s">
        <v>146</v>
      </c>
      <c r="BO34" s="23">
        <v>51</v>
      </c>
      <c r="BP34" s="23">
        <v>58</v>
      </c>
      <c r="BQ34" s="23">
        <v>155</v>
      </c>
      <c r="BR34" s="23">
        <f t="shared" si="5"/>
        <v>1.5624772480375622</v>
      </c>
      <c r="BS34" s="23">
        <f t="shared" si="6"/>
        <v>1.0157490449311786</v>
      </c>
      <c r="BT34" s="23" t="s">
        <v>147</v>
      </c>
      <c r="BU34" s="23" t="s">
        <v>158</v>
      </c>
      <c r="BV34" s="23" t="s">
        <v>148</v>
      </c>
      <c r="BW34" s="23" t="s">
        <v>149</v>
      </c>
      <c r="BX34" s="23">
        <v>6</v>
      </c>
      <c r="BY34" s="23" t="s">
        <v>150</v>
      </c>
      <c r="BZ34" s="23">
        <v>2</v>
      </c>
      <c r="CA34" s="23" t="s">
        <v>150</v>
      </c>
      <c r="CB34" s="23" t="s">
        <v>150</v>
      </c>
      <c r="CC34" s="23">
        <v>2</v>
      </c>
      <c r="CD34" s="23" t="s">
        <v>150</v>
      </c>
      <c r="CE34" s="23" t="s">
        <v>150</v>
      </c>
      <c r="CF34" s="23">
        <v>2</v>
      </c>
      <c r="CG34" s="23" t="s">
        <v>150</v>
      </c>
      <c r="CH34" s="23" t="s">
        <v>150</v>
      </c>
      <c r="CI34" s="23">
        <v>2</v>
      </c>
      <c r="CJ34" s="23" t="s">
        <v>150</v>
      </c>
      <c r="CK34" s="23">
        <v>0</v>
      </c>
      <c r="CL34" s="23">
        <v>0</v>
      </c>
      <c r="CM34" s="23"/>
      <c r="CN34" s="23"/>
      <c r="CO34" s="23"/>
      <c r="CP34" s="23"/>
      <c r="CQ34" s="23"/>
      <c r="CR34" s="23" t="s">
        <v>165</v>
      </c>
      <c r="CS34" s="23">
        <v>2</v>
      </c>
      <c r="CT34" s="23"/>
      <c r="CU34" s="23"/>
      <c r="CV34" s="23"/>
      <c r="CW34" s="23">
        <v>2</v>
      </c>
      <c r="CX34" s="23"/>
      <c r="CY34" s="23">
        <v>2</v>
      </c>
      <c r="CZ34" s="23">
        <v>0</v>
      </c>
      <c r="DA34" s="23">
        <v>2</v>
      </c>
      <c r="DB34" s="23"/>
      <c r="DC34" s="23"/>
      <c r="DD34" s="23"/>
      <c r="DE34" s="23"/>
      <c r="DF34" s="23"/>
      <c r="DG34" s="23"/>
      <c r="DH34" s="23"/>
      <c r="DI34" s="23" t="s">
        <v>150</v>
      </c>
      <c r="DJ34" s="23" t="s">
        <v>150</v>
      </c>
      <c r="DK34" s="23" t="s">
        <v>150</v>
      </c>
      <c r="DL34" s="23" t="s">
        <v>150</v>
      </c>
      <c r="DM34" s="23" t="s">
        <v>150</v>
      </c>
      <c r="DN34" s="23"/>
      <c r="DO34" s="23"/>
      <c r="DP34" s="23" t="s">
        <v>150</v>
      </c>
      <c r="DQ34" s="23" t="s">
        <v>150</v>
      </c>
      <c r="DR34" s="23" t="s">
        <v>150</v>
      </c>
      <c r="DS34" s="23"/>
      <c r="DT34" s="23" t="s">
        <v>159</v>
      </c>
      <c r="DU34" s="23" t="s">
        <v>150</v>
      </c>
      <c r="DV34" s="23"/>
      <c r="DW34" s="23" t="s">
        <v>159</v>
      </c>
      <c r="DX34" s="23" t="s">
        <v>150</v>
      </c>
      <c r="DY34" s="23"/>
      <c r="DZ34" s="23"/>
      <c r="EA34" s="23"/>
      <c r="EB34" s="23"/>
      <c r="EC34" s="23" t="s">
        <v>304</v>
      </c>
      <c r="ED34" s="23" t="s">
        <v>189</v>
      </c>
      <c r="EE34" s="49" t="str">
        <f t="shared" si="7"/>
        <v>36</v>
      </c>
      <c r="EF34" s="49" t="str">
        <f t="shared" si="26"/>
        <v>1</v>
      </c>
      <c r="EG34" s="49"/>
      <c r="EH34" s="51">
        <f t="shared" si="9"/>
        <v>1</v>
      </c>
      <c r="EI34" s="51">
        <f t="shared" si="10"/>
        <v>0.9</v>
      </c>
      <c r="EJ34" s="52">
        <f t="shared" si="11"/>
        <v>-1.2</v>
      </c>
      <c r="EK34" s="52">
        <f t="shared" si="12"/>
        <v>-1.2</v>
      </c>
      <c r="EL34" s="49">
        <f t="shared" si="13"/>
        <v>-1.2</v>
      </c>
      <c r="EM34" s="55" t="s">
        <v>152</v>
      </c>
      <c r="EN34" s="54" t="str">
        <f t="shared" si="14"/>
        <v>1</v>
      </c>
    </row>
    <row r="35" spans="1:144" ht="33.75">
      <c r="A35" s="45">
        <v>1807</v>
      </c>
      <c r="B35" s="46" t="s">
        <v>301</v>
      </c>
      <c r="C35" s="45">
        <v>22400644</v>
      </c>
      <c r="D35" s="23" t="s">
        <v>302</v>
      </c>
      <c r="E35" s="23">
        <v>2</v>
      </c>
      <c r="F35" s="23" t="s">
        <v>139</v>
      </c>
      <c r="G35" s="23">
        <v>65</v>
      </c>
      <c r="H35" s="23">
        <v>53</v>
      </c>
      <c r="I35" s="23" t="s">
        <v>140</v>
      </c>
      <c r="J35" s="23">
        <v>1</v>
      </c>
      <c r="K35" s="23"/>
      <c r="L35" s="47"/>
      <c r="M35" s="47"/>
      <c r="N35" s="48">
        <v>40266</v>
      </c>
      <c r="O35" s="48"/>
      <c r="P35" s="47" t="e">
        <f t="shared" si="27"/>
        <v>#NUM!</v>
      </c>
      <c r="Q35" s="47">
        <f t="shared" ca="1" si="0"/>
        <v>168</v>
      </c>
      <c r="R35" s="47">
        <v>120</v>
      </c>
      <c r="S35" s="47">
        <v>1</v>
      </c>
      <c r="T35" s="47"/>
      <c r="U35" s="47"/>
      <c r="V35" s="47" t="e">
        <f t="shared" si="1"/>
        <v>#NUM!</v>
      </c>
      <c r="W35" s="47"/>
      <c r="X35" s="47"/>
      <c r="Y35" s="47"/>
      <c r="Z35" s="47"/>
      <c r="AA35" s="47"/>
      <c r="AB35" s="47"/>
      <c r="AC35" s="47"/>
      <c r="AD35" s="47">
        <v>2</v>
      </c>
      <c r="AE35" s="47">
        <v>120</v>
      </c>
      <c r="AF35" s="47">
        <v>1</v>
      </c>
      <c r="AG35" s="47"/>
      <c r="AH35" s="47">
        <v>2</v>
      </c>
      <c r="AI35" s="35" t="str">
        <f t="shared" si="2"/>
        <v>36</v>
      </c>
      <c r="AJ35" s="49" t="str">
        <f t="shared" si="25"/>
        <v>1</v>
      </c>
      <c r="AK35" s="47">
        <v>2</v>
      </c>
      <c r="AL35" s="47">
        <v>0</v>
      </c>
      <c r="AM35" s="47"/>
      <c r="AN35" s="23" t="s">
        <v>160</v>
      </c>
      <c r="AO35" s="23">
        <v>1</v>
      </c>
      <c r="AP35" s="23">
        <v>2.4</v>
      </c>
      <c r="AQ35" s="23">
        <v>31</v>
      </c>
      <c r="AR35" s="47">
        <v>1.44</v>
      </c>
      <c r="AS35" s="47">
        <f t="shared" si="15"/>
        <v>57.335119706517801</v>
      </c>
      <c r="AT35" s="47">
        <v>1.5</v>
      </c>
      <c r="AU35" s="47">
        <f t="shared" si="16"/>
        <v>53.919292880264194</v>
      </c>
      <c r="AV35" s="47">
        <v>1.29</v>
      </c>
      <c r="AW35" s="47">
        <f t="shared" si="17"/>
        <v>61.864141913517585</v>
      </c>
      <c r="AX35" s="50" t="s">
        <v>1701</v>
      </c>
      <c r="AY35" s="50" t="s">
        <v>1701</v>
      </c>
      <c r="AZ35" s="50" t="s">
        <v>1701</v>
      </c>
      <c r="BA35" s="50" t="s">
        <v>1701</v>
      </c>
      <c r="BB35" s="23" t="s">
        <v>164</v>
      </c>
      <c r="BC35" s="23"/>
      <c r="BD35" s="23"/>
      <c r="BE35" s="23"/>
      <c r="BF35" s="50"/>
      <c r="BG35" s="23"/>
      <c r="BH35" s="23"/>
      <c r="BI35" s="23">
        <v>77</v>
      </c>
      <c r="BJ35" s="23">
        <v>177</v>
      </c>
      <c r="BK35" s="23">
        <f t="shared" si="4"/>
        <v>1.9404635977156124</v>
      </c>
      <c r="BL35" s="23">
        <v>1</v>
      </c>
      <c r="BM35" s="46" t="s">
        <v>303</v>
      </c>
      <c r="BN35" s="23" t="s">
        <v>146</v>
      </c>
      <c r="BO35" s="23">
        <v>54</v>
      </c>
      <c r="BP35" s="23">
        <v>55.7</v>
      </c>
      <c r="BQ35" s="23">
        <v>155.30000000000001</v>
      </c>
      <c r="BR35" s="23">
        <f t="shared" si="5"/>
        <v>1.5379920373994245</v>
      </c>
      <c r="BS35" s="23">
        <f t="shared" si="6"/>
        <v>1.2616863745255296</v>
      </c>
      <c r="BT35" s="23" t="s">
        <v>147</v>
      </c>
      <c r="BU35" s="23" t="s">
        <v>158</v>
      </c>
      <c r="BV35" s="23" t="s">
        <v>148</v>
      </c>
      <c r="BW35" s="23" t="s">
        <v>149</v>
      </c>
      <c r="BX35" s="23">
        <v>4</v>
      </c>
      <c r="BY35" s="23" t="s">
        <v>150</v>
      </c>
      <c r="BZ35" s="23">
        <v>2</v>
      </c>
      <c r="CA35" s="23" t="s">
        <v>150</v>
      </c>
      <c r="CB35" s="23" t="s">
        <v>150</v>
      </c>
      <c r="CC35" s="23">
        <v>2</v>
      </c>
      <c r="CD35" s="23" t="s">
        <v>150</v>
      </c>
      <c r="CE35" s="23" t="s">
        <v>150</v>
      </c>
      <c r="CF35" s="23">
        <v>2</v>
      </c>
      <c r="CG35" s="23" t="s">
        <v>150</v>
      </c>
      <c r="CH35" s="23" t="s">
        <v>150</v>
      </c>
      <c r="CI35" s="23">
        <v>2</v>
      </c>
      <c r="CJ35" s="23" t="s">
        <v>150</v>
      </c>
      <c r="CK35" s="23">
        <v>0</v>
      </c>
      <c r="CL35" s="23">
        <v>15</v>
      </c>
      <c r="CM35" s="23"/>
      <c r="CN35" s="23"/>
      <c r="CO35" s="23"/>
      <c r="CP35" s="23"/>
      <c r="CQ35" s="23"/>
      <c r="CR35" s="23" t="s">
        <v>143</v>
      </c>
      <c r="CS35" s="23">
        <v>1</v>
      </c>
      <c r="CT35" s="23"/>
      <c r="CU35" s="23"/>
      <c r="CV35" s="23">
        <v>100</v>
      </c>
      <c r="CW35" s="23">
        <v>1</v>
      </c>
      <c r="CX35" s="23"/>
      <c r="CY35" s="23">
        <v>2</v>
      </c>
      <c r="CZ35" s="23">
        <v>16</v>
      </c>
      <c r="DA35" s="23">
        <v>1</v>
      </c>
      <c r="DB35" s="23"/>
      <c r="DC35" s="23"/>
      <c r="DD35" s="23"/>
      <c r="DE35" s="23"/>
      <c r="DF35" s="23"/>
      <c r="DG35" s="23"/>
      <c r="DH35" s="23"/>
      <c r="DI35" s="23" t="s">
        <v>150</v>
      </c>
      <c r="DJ35" s="23" t="s">
        <v>150</v>
      </c>
      <c r="DK35" s="23" t="s">
        <v>150</v>
      </c>
      <c r="DL35" s="23" t="s">
        <v>159</v>
      </c>
      <c r="DM35" s="23" t="s">
        <v>159</v>
      </c>
      <c r="DN35" s="23"/>
      <c r="DO35" s="23"/>
      <c r="DP35" s="23" t="s">
        <v>150</v>
      </c>
      <c r="DQ35" s="23" t="s">
        <v>150</v>
      </c>
      <c r="DR35" s="23" t="s">
        <v>150</v>
      </c>
      <c r="DS35" s="23"/>
      <c r="DT35" s="23" t="s">
        <v>159</v>
      </c>
      <c r="DU35" s="23" t="s">
        <v>150</v>
      </c>
      <c r="DV35" s="23"/>
      <c r="DW35" s="23" t="s">
        <v>159</v>
      </c>
      <c r="DX35" s="23" t="s">
        <v>150</v>
      </c>
      <c r="DY35" s="23"/>
      <c r="DZ35" s="23"/>
      <c r="EA35" s="23"/>
      <c r="EB35" s="23"/>
      <c r="EC35" s="23" t="s">
        <v>184</v>
      </c>
      <c r="ED35" s="23" t="s">
        <v>187</v>
      </c>
      <c r="EE35" s="49" t="str">
        <f t="shared" si="7"/>
        <v>36</v>
      </c>
      <c r="EF35" s="49" t="str">
        <f t="shared" si="26"/>
        <v>1</v>
      </c>
      <c r="EG35" s="49"/>
      <c r="EH35" s="51">
        <f t="shared" si="9"/>
        <v>1</v>
      </c>
      <c r="EI35" s="51">
        <f t="shared" si="10"/>
        <v>0.9</v>
      </c>
      <c r="EJ35" s="52">
        <f t="shared" si="11"/>
        <v>-1.2</v>
      </c>
      <c r="EK35" s="52">
        <f t="shared" si="12"/>
        <v>-1.2</v>
      </c>
      <c r="EL35" s="49">
        <f t="shared" si="13"/>
        <v>-1.2</v>
      </c>
      <c r="EM35" s="53" t="s">
        <v>152</v>
      </c>
      <c r="EN35" s="54" t="str">
        <f t="shared" si="14"/>
        <v>1</v>
      </c>
    </row>
    <row r="36" spans="1:144" ht="33.75">
      <c r="A36" s="45">
        <v>1810</v>
      </c>
      <c r="B36" s="46" t="s">
        <v>305</v>
      </c>
      <c r="C36" s="45">
        <v>21995050</v>
      </c>
      <c r="D36" s="23" t="s">
        <v>306</v>
      </c>
      <c r="E36" s="23">
        <v>2</v>
      </c>
      <c r="F36" s="23" t="s">
        <v>139</v>
      </c>
      <c r="G36" s="23">
        <v>60</v>
      </c>
      <c r="H36" s="23">
        <v>48</v>
      </c>
      <c r="I36" s="23" t="s">
        <v>185</v>
      </c>
      <c r="J36" s="23">
        <v>4</v>
      </c>
      <c r="K36" s="23"/>
      <c r="L36" s="47"/>
      <c r="M36" s="47"/>
      <c r="N36" s="48">
        <v>40275</v>
      </c>
      <c r="O36" s="48">
        <v>40297</v>
      </c>
      <c r="P36" s="47">
        <f t="shared" si="27"/>
        <v>0</v>
      </c>
      <c r="Q36" s="47">
        <f t="shared" ca="1" si="0"/>
        <v>168</v>
      </c>
      <c r="R36" s="47">
        <v>0</v>
      </c>
      <c r="S36" s="47">
        <v>0</v>
      </c>
      <c r="T36" s="48">
        <v>40297</v>
      </c>
      <c r="U36" s="47" t="s">
        <v>1705</v>
      </c>
      <c r="V36" s="47">
        <f t="shared" si="1"/>
        <v>0</v>
      </c>
      <c r="W36" s="47"/>
      <c r="X36" s="47"/>
      <c r="Y36" s="47"/>
      <c r="Z36" s="47"/>
      <c r="AA36" s="47"/>
      <c r="AB36" s="47"/>
      <c r="AC36" s="47"/>
      <c r="AD36" s="47"/>
      <c r="AE36" s="47">
        <v>0</v>
      </c>
      <c r="AF36" s="47">
        <v>0</v>
      </c>
      <c r="AG36" s="47"/>
      <c r="AH36" s="47"/>
      <c r="AI36" s="35">
        <f t="shared" si="2"/>
        <v>0</v>
      </c>
      <c r="AJ36" s="49">
        <f t="shared" si="25"/>
        <v>0</v>
      </c>
      <c r="AK36" s="47"/>
      <c r="AL36" s="47"/>
      <c r="AM36" s="47"/>
      <c r="AN36" s="23" t="s">
        <v>160</v>
      </c>
      <c r="AO36" s="23">
        <v>1</v>
      </c>
      <c r="AP36" s="23">
        <v>1.49</v>
      </c>
      <c r="AQ36" s="23">
        <v>58</v>
      </c>
      <c r="AR36" s="47"/>
      <c r="AS36" s="47" t="e">
        <f t="shared" si="15"/>
        <v>#DIV/0!</v>
      </c>
      <c r="AT36" s="47"/>
      <c r="AU36" s="47" t="e">
        <f t="shared" si="16"/>
        <v>#DIV/0!</v>
      </c>
      <c r="AV36" s="47" t="s">
        <v>1706</v>
      </c>
      <c r="AW36" s="47" t="e">
        <f t="shared" si="17"/>
        <v>#VALUE!</v>
      </c>
      <c r="AX36" s="50" t="s">
        <v>1702</v>
      </c>
      <c r="AY36" s="50" t="s">
        <v>1702</v>
      </c>
      <c r="AZ36" s="50" t="s">
        <v>1702</v>
      </c>
      <c r="BA36" s="50" t="s">
        <v>1702</v>
      </c>
      <c r="BB36" s="23" t="s">
        <v>142</v>
      </c>
      <c r="BC36" s="23" t="s">
        <v>143</v>
      </c>
      <c r="BD36" s="23" t="s">
        <v>309</v>
      </c>
      <c r="BE36" s="23"/>
      <c r="BF36" s="50"/>
      <c r="BG36" s="23"/>
      <c r="BH36" s="23"/>
      <c r="BI36" s="23">
        <v>72</v>
      </c>
      <c r="BJ36" s="23">
        <v>162</v>
      </c>
      <c r="BK36" s="23">
        <f t="shared" si="4"/>
        <v>1.7686056992936166</v>
      </c>
      <c r="BL36" s="23">
        <v>1</v>
      </c>
      <c r="BM36" s="46" t="s">
        <v>310</v>
      </c>
      <c r="BN36" s="23" t="s">
        <v>146</v>
      </c>
      <c r="BO36" s="23">
        <v>42</v>
      </c>
      <c r="BP36" s="23">
        <v>63</v>
      </c>
      <c r="BQ36" s="23">
        <v>167</v>
      </c>
      <c r="BR36" s="23">
        <f t="shared" si="5"/>
        <v>1.7082660064758177</v>
      </c>
      <c r="BS36" s="23">
        <f t="shared" si="6"/>
        <v>1.0353221878730003</v>
      </c>
      <c r="BT36" s="23" t="s">
        <v>158</v>
      </c>
      <c r="BU36" s="23" t="s">
        <v>162</v>
      </c>
      <c r="BV36" s="23" t="s">
        <v>148</v>
      </c>
      <c r="BW36" s="23" t="s">
        <v>166</v>
      </c>
      <c r="BX36" s="23">
        <v>2</v>
      </c>
      <c r="BY36" s="23" t="s">
        <v>150</v>
      </c>
      <c r="BZ36" s="23">
        <v>2</v>
      </c>
      <c r="CA36" s="23" t="s">
        <v>150</v>
      </c>
      <c r="CB36" s="23" t="s">
        <v>150</v>
      </c>
      <c r="CC36" s="23">
        <v>2</v>
      </c>
      <c r="CD36" s="23" t="s">
        <v>150</v>
      </c>
      <c r="CE36" s="23" t="s">
        <v>150</v>
      </c>
      <c r="CF36" s="23">
        <v>2</v>
      </c>
      <c r="CG36" s="23" t="s">
        <v>150</v>
      </c>
      <c r="CH36" s="23" t="s">
        <v>150</v>
      </c>
      <c r="CI36" s="23">
        <v>2</v>
      </c>
      <c r="CJ36" s="23" t="s">
        <v>150</v>
      </c>
      <c r="CK36" s="23">
        <v>0</v>
      </c>
      <c r="CL36" s="23">
        <v>0</v>
      </c>
      <c r="CM36" s="23"/>
      <c r="CN36" s="23"/>
      <c r="CO36" s="23"/>
      <c r="CP36" s="23"/>
      <c r="CQ36" s="23"/>
      <c r="CR36" s="23" t="s">
        <v>165</v>
      </c>
      <c r="CS36" s="23">
        <v>2</v>
      </c>
      <c r="CT36" s="23"/>
      <c r="CU36" s="23"/>
      <c r="CV36" s="23"/>
      <c r="CW36" s="23">
        <v>2</v>
      </c>
      <c r="CX36" s="23"/>
      <c r="CY36" s="23">
        <v>2</v>
      </c>
      <c r="CZ36" s="23">
        <v>0</v>
      </c>
      <c r="DA36" s="23">
        <v>2</v>
      </c>
      <c r="DB36" s="23"/>
      <c r="DC36" s="23"/>
      <c r="DD36" s="23"/>
      <c r="DE36" s="23"/>
      <c r="DF36" s="23"/>
      <c r="DG36" s="23"/>
      <c r="DH36" s="23"/>
      <c r="DI36" s="23" t="s">
        <v>150</v>
      </c>
      <c r="DJ36" s="23" t="s">
        <v>159</v>
      </c>
      <c r="DK36" s="23" t="s">
        <v>150</v>
      </c>
      <c r="DL36" s="23" t="s">
        <v>159</v>
      </c>
      <c r="DM36" s="23" t="s">
        <v>159</v>
      </c>
      <c r="DN36" s="23"/>
      <c r="DO36" s="23"/>
      <c r="DP36" s="23" t="s">
        <v>150</v>
      </c>
      <c r="DQ36" s="23" t="s">
        <v>150</v>
      </c>
      <c r="DR36" s="23" t="s">
        <v>150</v>
      </c>
      <c r="DS36" s="23"/>
      <c r="DT36" s="23" t="s">
        <v>159</v>
      </c>
      <c r="DU36" s="23" t="s">
        <v>150</v>
      </c>
      <c r="DV36" s="23"/>
      <c r="DW36" s="23" t="s">
        <v>159</v>
      </c>
      <c r="DX36" s="23" t="s">
        <v>150</v>
      </c>
      <c r="DY36" s="23"/>
      <c r="DZ36" s="23"/>
      <c r="EA36" s="23"/>
      <c r="EB36" s="23"/>
      <c r="EC36" s="23" t="s">
        <v>184</v>
      </c>
      <c r="ED36" s="23" t="s">
        <v>187</v>
      </c>
      <c r="EE36" s="49">
        <f t="shared" si="7"/>
        <v>0</v>
      </c>
      <c r="EF36" s="49">
        <f t="shared" si="26"/>
        <v>0</v>
      </c>
      <c r="EG36" s="49"/>
      <c r="EH36" s="51">
        <f t="shared" si="9"/>
        <v>1</v>
      </c>
      <c r="EI36" s="51">
        <f t="shared" si="10"/>
        <v>0.9</v>
      </c>
      <c r="EJ36" s="52">
        <f t="shared" si="11"/>
        <v>-3.2000000000000001E-2</v>
      </c>
      <c r="EK36" s="52">
        <f t="shared" si="12"/>
        <v>-3.2000000000000001E-2</v>
      </c>
      <c r="EL36" s="49">
        <f t="shared" si="13"/>
        <v>-1.2</v>
      </c>
      <c r="EM36" s="55" t="s">
        <v>152</v>
      </c>
      <c r="EN36" s="54" t="str">
        <f t="shared" si="14"/>
        <v>1</v>
      </c>
    </row>
    <row r="37" spans="1:144" ht="33.75">
      <c r="A37" s="45">
        <v>1811</v>
      </c>
      <c r="B37" s="46" t="s">
        <v>311</v>
      </c>
      <c r="C37" s="45">
        <v>20706296</v>
      </c>
      <c r="D37" s="23" t="s">
        <v>312</v>
      </c>
      <c r="E37" s="23">
        <v>1</v>
      </c>
      <c r="F37" s="23" t="s">
        <v>146</v>
      </c>
      <c r="G37" s="23">
        <v>49</v>
      </c>
      <c r="H37" s="23">
        <v>36</v>
      </c>
      <c r="I37" s="23" t="s">
        <v>174</v>
      </c>
      <c r="J37" s="23">
        <v>2</v>
      </c>
      <c r="K37" s="23"/>
      <c r="L37" s="47" t="s">
        <v>1707</v>
      </c>
      <c r="M37" s="47"/>
      <c r="N37" s="48">
        <v>40276</v>
      </c>
      <c r="O37" s="48"/>
      <c r="P37" s="47" t="e">
        <f t="shared" si="27"/>
        <v>#NUM!</v>
      </c>
      <c r="Q37" s="47">
        <f t="shared" ca="1" si="0"/>
        <v>168</v>
      </c>
      <c r="R37" s="47">
        <v>120</v>
      </c>
      <c r="S37" s="47">
        <v>1</v>
      </c>
      <c r="T37" s="47"/>
      <c r="U37" s="47"/>
      <c r="V37" s="47" t="e">
        <f t="shared" si="1"/>
        <v>#NUM!</v>
      </c>
      <c r="W37" s="47"/>
      <c r="X37" s="47"/>
      <c r="Y37" s="47"/>
      <c r="Z37" s="47"/>
      <c r="AA37" s="47"/>
      <c r="AB37" s="47"/>
      <c r="AC37" s="47"/>
      <c r="AD37" s="47">
        <v>2</v>
      </c>
      <c r="AE37" s="47">
        <v>120</v>
      </c>
      <c r="AF37" s="47">
        <v>1</v>
      </c>
      <c r="AG37" s="47"/>
      <c r="AH37" s="47">
        <v>2</v>
      </c>
      <c r="AI37" s="35" t="str">
        <f t="shared" si="2"/>
        <v>36</v>
      </c>
      <c r="AJ37" s="49" t="str">
        <f t="shared" si="25"/>
        <v>1</v>
      </c>
      <c r="AK37" s="47">
        <v>2</v>
      </c>
      <c r="AL37" s="47">
        <v>0</v>
      </c>
      <c r="AM37" s="47"/>
      <c r="AN37" s="23" t="s">
        <v>160</v>
      </c>
      <c r="AO37" s="23">
        <v>1</v>
      </c>
      <c r="AP37" s="23">
        <v>1.1499999999999999</v>
      </c>
      <c r="AQ37" s="23">
        <v>63</v>
      </c>
      <c r="AR37" s="47">
        <v>0.83</v>
      </c>
      <c r="AS37" s="47">
        <f t="shared" si="15"/>
        <v>92.403044684141207</v>
      </c>
      <c r="AT37" s="47">
        <v>1.03</v>
      </c>
      <c r="AU37" s="47">
        <f t="shared" si="16"/>
        <v>70.432533013101747</v>
      </c>
      <c r="AV37" s="47">
        <v>2.4300000000000002</v>
      </c>
      <c r="AW37" s="47">
        <f t="shared" si="17"/>
        <v>24.073730572432712</v>
      </c>
      <c r="AX37" s="50" t="s">
        <v>1701</v>
      </c>
      <c r="AY37" s="50" t="s">
        <v>1701</v>
      </c>
      <c r="AZ37" s="50" t="s">
        <v>1701</v>
      </c>
      <c r="BA37" s="50" t="s">
        <v>1701</v>
      </c>
      <c r="BB37" s="23" t="s">
        <v>164</v>
      </c>
      <c r="BC37" s="23"/>
      <c r="BD37" s="23"/>
      <c r="BE37" s="23"/>
      <c r="BF37" s="50"/>
      <c r="BG37" s="23"/>
      <c r="BH37" s="23"/>
      <c r="BI37" s="23">
        <v>49</v>
      </c>
      <c r="BJ37" s="23">
        <v>147</v>
      </c>
      <c r="BK37" s="23">
        <f t="shared" si="4"/>
        <v>1.3996025509384291</v>
      </c>
      <c r="BL37" s="23">
        <v>1</v>
      </c>
      <c r="BM37" s="46" t="s">
        <v>314</v>
      </c>
      <c r="BN37" s="23" t="s">
        <v>139</v>
      </c>
      <c r="BO37" s="23">
        <v>36</v>
      </c>
      <c r="BP37" s="23">
        <v>67</v>
      </c>
      <c r="BQ37" s="23">
        <v>171</v>
      </c>
      <c r="BR37" s="23">
        <f t="shared" si="5"/>
        <v>1.783899134716421</v>
      </c>
      <c r="BS37" s="23">
        <f t="shared" si="6"/>
        <v>0.7845749368340369</v>
      </c>
      <c r="BT37" s="23" t="s">
        <v>171</v>
      </c>
      <c r="BU37" s="23" t="s">
        <v>171</v>
      </c>
      <c r="BV37" s="23" t="s">
        <v>148</v>
      </c>
      <c r="BW37" s="23" t="s">
        <v>149</v>
      </c>
      <c r="BX37" s="23">
        <v>4</v>
      </c>
      <c r="BY37" s="23" t="s">
        <v>150</v>
      </c>
      <c r="BZ37" s="23">
        <v>2</v>
      </c>
      <c r="CA37" s="23" t="s">
        <v>150</v>
      </c>
      <c r="CB37" s="23" t="s">
        <v>150</v>
      </c>
      <c r="CC37" s="23">
        <v>2</v>
      </c>
      <c r="CD37" s="23" t="s">
        <v>150</v>
      </c>
      <c r="CE37" s="23" t="s">
        <v>150</v>
      </c>
      <c r="CF37" s="23">
        <v>2</v>
      </c>
      <c r="CG37" s="23" t="s">
        <v>150</v>
      </c>
      <c r="CH37" s="23" t="s">
        <v>150</v>
      </c>
      <c r="CI37" s="23">
        <v>2</v>
      </c>
      <c r="CJ37" s="23" t="s">
        <v>150</v>
      </c>
      <c r="CK37" s="23">
        <v>0</v>
      </c>
      <c r="CL37" s="23">
        <v>0</v>
      </c>
      <c r="CM37" s="23"/>
      <c r="CN37" s="23"/>
      <c r="CO37" s="23"/>
      <c r="CP37" s="23"/>
      <c r="CQ37" s="23"/>
      <c r="CR37" s="23" t="s">
        <v>143</v>
      </c>
      <c r="CS37" s="23">
        <v>1</v>
      </c>
      <c r="CT37" s="23"/>
      <c r="CU37" s="23"/>
      <c r="CV37" s="23">
        <v>100</v>
      </c>
      <c r="CW37" s="23">
        <v>1</v>
      </c>
      <c r="CX37" s="23"/>
      <c r="CY37" s="23">
        <v>2</v>
      </c>
      <c r="CZ37" s="23">
        <v>0</v>
      </c>
      <c r="DA37" s="23">
        <v>2</v>
      </c>
      <c r="DB37" s="23"/>
      <c r="DC37" s="23"/>
      <c r="DD37" s="23"/>
      <c r="DE37" s="23"/>
      <c r="DF37" s="23"/>
      <c r="DG37" s="23"/>
      <c r="DH37" s="23"/>
      <c r="DI37" s="23" t="s">
        <v>150</v>
      </c>
      <c r="DJ37" s="23" t="s">
        <v>150</v>
      </c>
      <c r="DK37" s="23" t="s">
        <v>150</v>
      </c>
      <c r="DL37" s="23" t="s">
        <v>150</v>
      </c>
      <c r="DM37" s="23" t="s">
        <v>150</v>
      </c>
      <c r="DN37" s="23"/>
      <c r="DO37" s="23"/>
      <c r="DP37" s="23" t="s">
        <v>150</v>
      </c>
      <c r="DQ37" s="23" t="s">
        <v>150</v>
      </c>
      <c r="DR37" s="23" t="s">
        <v>150</v>
      </c>
      <c r="DS37" s="23" t="s">
        <v>150</v>
      </c>
      <c r="DT37" s="23" t="s">
        <v>159</v>
      </c>
      <c r="DU37" s="23" t="s">
        <v>150</v>
      </c>
      <c r="DV37" s="23"/>
      <c r="DW37" s="23" t="s">
        <v>159</v>
      </c>
      <c r="DX37" s="23" t="s">
        <v>150</v>
      </c>
      <c r="DY37" s="23"/>
      <c r="DZ37" s="23"/>
      <c r="EA37" s="23"/>
      <c r="EB37" s="23"/>
      <c r="EC37" s="23" t="s">
        <v>184</v>
      </c>
      <c r="ED37" s="23" t="s">
        <v>187</v>
      </c>
      <c r="EE37" s="49" t="str">
        <f t="shared" si="7"/>
        <v>36</v>
      </c>
      <c r="EF37" s="49" t="str">
        <f t="shared" si="26"/>
        <v>1</v>
      </c>
      <c r="EG37" s="49"/>
      <c r="EH37" s="51">
        <f t="shared" si="9"/>
        <v>1.012</v>
      </c>
      <c r="EI37" s="51">
        <f t="shared" si="10"/>
        <v>0.7</v>
      </c>
      <c r="EJ37" s="52">
        <f t="shared" si="11"/>
        <v>-1.2</v>
      </c>
      <c r="EK37" s="52">
        <f t="shared" si="12"/>
        <v>-1.2</v>
      </c>
      <c r="EL37" s="49">
        <f t="shared" si="13"/>
        <v>-1.2</v>
      </c>
      <c r="EM37" s="55" t="s">
        <v>152</v>
      </c>
      <c r="EN37" s="54" t="str">
        <f t="shared" si="14"/>
        <v>1</v>
      </c>
    </row>
    <row r="38" spans="1:144" ht="33.75">
      <c r="A38" s="45">
        <v>1819</v>
      </c>
      <c r="B38" s="46" t="s">
        <v>315</v>
      </c>
      <c r="C38" s="45">
        <v>22485901</v>
      </c>
      <c r="D38" s="23" t="s">
        <v>316</v>
      </c>
      <c r="E38" s="23">
        <v>1</v>
      </c>
      <c r="F38" s="23" t="s">
        <v>146</v>
      </c>
      <c r="G38" s="23">
        <v>46</v>
      </c>
      <c r="H38" s="23">
        <v>34</v>
      </c>
      <c r="I38" s="23" t="s">
        <v>153</v>
      </c>
      <c r="J38" s="23">
        <v>3</v>
      </c>
      <c r="K38" s="23"/>
      <c r="L38" s="47" t="s">
        <v>1708</v>
      </c>
      <c r="M38" s="47"/>
      <c r="N38" s="48">
        <v>40290</v>
      </c>
      <c r="O38" s="48"/>
      <c r="P38" s="47" t="e">
        <f t="shared" si="27"/>
        <v>#NUM!</v>
      </c>
      <c r="Q38" s="47">
        <f t="shared" ca="1" si="0"/>
        <v>167</v>
      </c>
      <c r="R38" s="47">
        <v>120</v>
      </c>
      <c r="S38" s="47">
        <v>1</v>
      </c>
      <c r="T38" s="47"/>
      <c r="U38" s="47"/>
      <c r="V38" s="47" t="e">
        <f t="shared" si="1"/>
        <v>#NUM!</v>
      </c>
      <c r="W38" s="47"/>
      <c r="X38" s="47"/>
      <c r="Y38" s="47"/>
      <c r="Z38" s="47"/>
      <c r="AA38" s="47"/>
      <c r="AB38" s="47"/>
      <c r="AC38" s="47"/>
      <c r="AD38" s="47">
        <v>2</v>
      </c>
      <c r="AE38" s="47">
        <v>120</v>
      </c>
      <c r="AF38" s="47">
        <v>1</v>
      </c>
      <c r="AG38" s="47"/>
      <c r="AH38" s="47">
        <v>2</v>
      </c>
      <c r="AI38" s="35" t="str">
        <f t="shared" si="2"/>
        <v>36</v>
      </c>
      <c r="AJ38" s="49" t="str">
        <f t="shared" si="25"/>
        <v>1</v>
      </c>
      <c r="AK38" s="47">
        <v>2</v>
      </c>
      <c r="AL38" s="47">
        <v>0</v>
      </c>
      <c r="AM38" s="47"/>
      <c r="AN38" s="23" t="s">
        <v>160</v>
      </c>
      <c r="AO38" s="23">
        <v>1</v>
      </c>
      <c r="AP38" s="23">
        <v>1.25</v>
      </c>
      <c r="AQ38" s="23">
        <v>58</v>
      </c>
      <c r="AR38" s="47">
        <v>0.74</v>
      </c>
      <c r="AS38" s="47">
        <f t="shared" si="15"/>
        <v>107.37518963152132</v>
      </c>
      <c r="AT38" s="47">
        <v>0.81</v>
      </c>
      <c r="AU38" s="47">
        <f t="shared" si="16"/>
        <v>95.147628819104796</v>
      </c>
      <c r="AV38" s="47">
        <v>0.92</v>
      </c>
      <c r="AW38" s="47">
        <f t="shared" si="17"/>
        <v>78.185739175117973</v>
      </c>
      <c r="AX38" s="50" t="s">
        <v>1701</v>
      </c>
      <c r="AY38" s="50" t="s">
        <v>1701</v>
      </c>
      <c r="AZ38" s="50" t="s">
        <v>1701</v>
      </c>
      <c r="BA38" s="50" t="s">
        <v>1701</v>
      </c>
      <c r="BB38" s="23" t="s">
        <v>164</v>
      </c>
      <c r="BC38" s="23"/>
      <c r="BD38" s="23"/>
      <c r="BE38" s="23"/>
      <c r="BF38" s="50"/>
      <c r="BG38" s="23"/>
      <c r="BH38" s="23"/>
      <c r="BI38" s="23">
        <v>54</v>
      </c>
      <c r="BJ38" s="23">
        <v>159</v>
      </c>
      <c r="BK38" s="23">
        <f t="shared" si="4"/>
        <v>1.5439974783638966</v>
      </c>
      <c r="BL38" s="23">
        <v>1</v>
      </c>
      <c r="BM38" s="46" t="s">
        <v>318</v>
      </c>
      <c r="BN38" s="23" t="s">
        <v>139</v>
      </c>
      <c r="BO38" s="23">
        <v>35</v>
      </c>
      <c r="BP38" s="23">
        <v>86</v>
      </c>
      <c r="BQ38" s="23">
        <v>179</v>
      </c>
      <c r="BR38" s="23">
        <f t="shared" si="5"/>
        <v>2.0504378632252949</v>
      </c>
      <c r="BS38" s="23">
        <f t="shared" si="6"/>
        <v>0.75300866515175524</v>
      </c>
      <c r="BT38" s="23" t="s">
        <v>158</v>
      </c>
      <c r="BU38" s="23" t="s">
        <v>147</v>
      </c>
      <c r="BV38" s="23" t="s">
        <v>148</v>
      </c>
      <c r="BW38" s="23" t="s">
        <v>149</v>
      </c>
      <c r="BX38" s="23">
        <v>4</v>
      </c>
      <c r="BY38" s="23" t="s">
        <v>150</v>
      </c>
      <c r="BZ38" s="23">
        <v>2</v>
      </c>
      <c r="CA38" s="23"/>
      <c r="CB38" s="23" t="s">
        <v>150</v>
      </c>
      <c r="CC38" s="23">
        <v>2</v>
      </c>
      <c r="CD38" s="23"/>
      <c r="CE38" s="23" t="s">
        <v>150</v>
      </c>
      <c r="CF38" s="23">
        <v>2</v>
      </c>
      <c r="CG38" s="23"/>
      <c r="CH38" s="23" t="s">
        <v>150</v>
      </c>
      <c r="CI38" s="23">
        <v>2</v>
      </c>
      <c r="CJ38" s="23"/>
      <c r="CK38" s="23">
        <v>0</v>
      </c>
      <c r="CL38" s="23">
        <v>0</v>
      </c>
      <c r="CM38" s="23"/>
      <c r="CN38" s="23"/>
      <c r="CO38" s="23"/>
      <c r="CP38" s="23" t="s">
        <v>0</v>
      </c>
      <c r="CQ38" s="23">
        <v>0</v>
      </c>
      <c r="CR38" s="23" t="s">
        <v>165</v>
      </c>
      <c r="CS38" s="23">
        <v>2</v>
      </c>
      <c r="CT38" s="23"/>
      <c r="CU38" s="23"/>
      <c r="CV38" s="23"/>
      <c r="CW38" s="23">
        <v>2</v>
      </c>
      <c r="CX38" s="23"/>
      <c r="CY38" s="23">
        <v>2</v>
      </c>
      <c r="CZ38" s="23">
        <v>0</v>
      </c>
      <c r="DA38" s="23">
        <v>2</v>
      </c>
      <c r="DB38" s="23"/>
      <c r="DC38" s="23"/>
      <c r="DD38" s="23"/>
      <c r="DE38" s="23"/>
      <c r="DF38" s="23"/>
      <c r="DG38" s="23"/>
      <c r="DH38" s="23"/>
      <c r="DI38" s="23" t="s">
        <v>150</v>
      </c>
      <c r="DJ38" s="23" t="s">
        <v>159</v>
      </c>
      <c r="DK38" s="23" t="s">
        <v>150</v>
      </c>
      <c r="DL38" s="23" t="s">
        <v>159</v>
      </c>
      <c r="DM38" s="23" t="s">
        <v>159</v>
      </c>
      <c r="DN38" s="23"/>
      <c r="DO38" s="23"/>
      <c r="DP38" s="23" t="s">
        <v>150</v>
      </c>
      <c r="DQ38" s="23" t="s">
        <v>150</v>
      </c>
      <c r="DR38" s="23" t="s">
        <v>150</v>
      </c>
      <c r="DS38" s="23" t="s">
        <v>150</v>
      </c>
      <c r="DT38" s="23" t="s">
        <v>159</v>
      </c>
      <c r="DU38" s="23" t="s">
        <v>150</v>
      </c>
      <c r="DV38" s="23"/>
      <c r="DW38" s="23" t="s">
        <v>159</v>
      </c>
      <c r="DX38" s="23" t="s">
        <v>150</v>
      </c>
      <c r="DY38" s="23"/>
      <c r="DZ38" s="23"/>
      <c r="EA38" s="23"/>
      <c r="EB38" s="23"/>
      <c r="EC38" s="23"/>
      <c r="ED38" s="23" t="s">
        <v>187</v>
      </c>
      <c r="EE38" s="49" t="str">
        <f t="shared" si="7"/>
        <v>36</v>
      </c>
      <c r="EF38" s="49" t="str">
        <f t="shared" si="26"/>
        <v>1</v>
      </c>
      <c r="EG38" s="49"/>
      <c r="EH38" s="51">
        <f t="shared" si="9"/>
        <v>1.012</v>
      </c>
      <c r="EI38" s="51">
        <f t="shared" si="10"/>
        <v>0.7</v>
      </c>
      <c r="EJ38" s="52">
        <f t="shared" si="11"/>
        <v>-1.2</v>
      </c>
      <c r="EK38" s="52">
        <f t="shared" si="12"/>
        <v>-1.2</v>
      </c>
      <c r="EL38" s="49">
        <f t="shared" si="13"/>
        <v>-1.2</v>
      </c>
      <c r="EM38" s="55" t="s">
        <v>176</v>
      </c>
      <c r="EN38" s="54" t="str">
        <f t="shared" si="14"/>
        <v>3</v>
      </c>
    </row>
    <row r="39" spans="1:144" ht="33.75">
      <c r="A39" s="45">
        <v>1827</v>
      </c>
      <c r="B39" s="46" t="s">
        <v>320</v>
      </c>
      <c r="C39" s="45">
        <v>22425590</v>
      </c>
      <c r="D39" s="23" t="s">
        <v>321</v>
      </c>
      <c r="E39" s="23">
        <v>2</v>
      </c>
      <c r="F39" s="23" t="s">
        <v>139</v>
      </c>
      <c r="G39" s="23">
        <v>65</v>
      </c>
      <c r="H39" s="23">
        <v>52</v>
      </c>
      <c r="I39" s="23" t="s">
        <v>140</v>
      </c>
      <c r="J39" s="23">
        <v>1</v>
      </c>
      <c r="K39" s="23"/>
      <c r="L39" s="47"/>
      <c r="M39" s="47"/>
      <c r="N39" s="48">
        <v>40315</v>
      </c>
      <c r="O39" s="48"/>
      <c r="P39" s="47" t="e">
        <f t="shared" si="27"/>
        <v>#NUM!</v>
      </c>
      <c r="Q39" s="47">
        <f t="shared" ca="1" si="0"/>
        <v>166</v>
      </c>
      <c r="R39" s="47">
        <v>120</v>
      </c>
      <c r="S39" s="47">
        <v>1</v>
      </c>
      <c r="T39" s="47"/>
      <c r="U39" s="47"/>
      <c r="V39" s="47" t="e">
        <f t="shared" si="1"/>
        <v>#NUM!</v>
      </c>
      <c r="W39" s="47"/>
      <c r="X39" s="47"/>
      <c r="Y39" s="47"/>
      <c r="Z39" s="47"/>
      <c r="AA39" s="47"/>
      <c r="AB39" s="47"/>
      <c r="AC39" s="47"/>
      <c r="AD39" s="47">
        <v>2</v>
      </c>
      <c r="AE39" s="47">
        <v>120</v>
      </c>
      <c r="AF39" s="47">
        <v>1</v>
      </c>
      <c r="AG39" s="47"/>
      <c r="AH39" s="47">
        <v>2</v>
      </c>
      <c r="AI39" s="35" t="str">
        <f t="shared" si="2"/>
        <v>36</v>
      </c>
      <c r="AJ39" s="49">
        <v>0</v>
      </c>
      <c r="AK39" s="47">
        <v>2</v>
      </c>
      <c r="AL39" s="47">
        <v>0</v>
      </c>
      <c r="AM39" s="47"/>
      <c r="AN39" s="23" t="s">
        <v>160</v>
      </c>
      <c r="AO39" s="23">
        <v>1</v>
      </c>
      <c r="AP39" s="23"/>
      <c r="AQ39" s="23"/>
      <c r="AR39" s="47">
        <v>1.0900000000000001</v>
      </c>
      <c r="AS39" s="47">
        <f t="shared" si="15"/>
        <v>80.58327694892283</v>
      </c>
      <c r="AT39" s="47">
        <v>1.1000000000000001</v>
      </c>
      <c r="AU39" s="47">
        <f t="shared" si="16"/>
        <v>78.719709784625763</v>
      </c>
      <c r="AV39" s="47">
        <v>0.96</v>
      </c>
      <c r="AW39" s="47">
        <f t="shared" si="17"/>
        <v>88.740561779175508</v>
      </c>
      <c r="AX39" s="50" t="s">
        <v>1701</v>
      </c>
      <c r="AY39" s="50" t="s">
        <v>1701</v>
      </c>
      <c r="AZ39" s="50" t="s">
        <v>1701</v>
      </c>
      <c r="BA39" s="50" t="s">
        <v>1701</v>
      </c>
      <c r="BB39" s="23" t="s">
        <v>164</v>
      </c>
      <c r="BC39" s="23"/>
      <c r="BD39" s="23"/>
      <c r="BE39" s="23"/>
      <c r="BF39" s="50"/>
      <c r="BG39" s="23"/>
      <c r="BH39" s="23"/>
      <c r="BI39" s="23">
        <v>58.5</v>
      </c>
      <c r="BJ39" s="23">
        <v>167</v>
      </c>
      <c r="BK39" s="23">
        <f t="shared" si="4"/>
        <v>1.655301117802942</v>
      </c>
      <c r="BL39" s="23">
        <v>1</v>
      </c>
      <c r="BM39" s="46" t="s">
        <v>322</v>
      </c>
      <c r="BN39" s="23" t="s">
        <v>146</v>
      </c>
      <c r="BO39" s="23">
        <v>47</v>
      </c>
      <c r="BP39" s="23">
        <v>55</v>
      </c>
      <c r="BQ39" s="23">
        <v>150</v>
      </c>
      <c r="BR39" s="23">
        <f t="shared" si="5"/>
        <v>1.4917176540511605</v>
      </c>
      <c r="BS39" s="23">
        <f t="shared" si="6"/>
        <v>1.1096611435197046</v>
      </c>
      <c r="BT39" s="23" t="s">
        <v>171</v>
      </c>
      <c r="BU39" s="23" t="s">
        <v>158</v>
      </c>
      <c r="BV39" s="23" t="s">
        <v>148</v>
      </c>
      <c r="BW39" s="23" t="s">
        <v>149</v>
      </c>
      <c r="BX39" s="23">
        <v>5</v>
      </c>
      <c r="BY39" s="23" t="s">
        <v>150</v>
      </c>
      <c r="BZ39" s="23">
        <v>2</v>
      </c>
      <c r="CA39" s="23" t="s">
        <v>150</v>
      </c>
      <c r="CB39" s="23" t="s">
        <v>150</v>
      </c>
      <c r="CC39" s="23">
        <v>2</v>
      </c>
      <c r="CD39" s="23" t="s">
        <v>150</v>
      </c>
      <c r="CE39" s="23" t="s">
        <v>150</v>
      </c>
      <c r="CF39" s="23">
        <v>2</v>
      </c>
      <c r="CG39" s="23" t="s">
        <v>150</v>
      </c>
      <c r="CH39" s="23" t="s">
        <v>150</v>
      </c>
      <c r="CI39" s="23">
        <v>2</v>
      </c>
      <c r="CJ39" s="23" t="s">
        <v>150</v>
      </c>
      <c r="CK39" s="23">
        <v>0</v>
      </c>
      <c r="CL39" s="23">
        <v>0</v>
      </c>
      <c r="CM39" s="23" t="s">
        <v>1709</v>
      </c>
      <c r="CN39" s="23">
        <v>0</v>
      </c>
      <c r="CO39" s="23"/>
      <c r="CP39" s="23"/>
      <c r="CQ39" s="23"/>
      <c r="CR39" s="23" t="s">
        <v>165</v>
      </c>
      <c r="CS39" s="23">
        <v>2</v>
      </c>
      <c r="CT39" s="23"/>
      <c r="CU39" s="23"/>
      <c r="CV39" s="23"/>
      <c r="CW39" s="23">
        <v>2</v>
      </c>
      <c r="CX39" s="23"/>
      <c r="CY39" s="23">
        <v>2</v>
      </c>
      <c r="CZ39" s="23">
        <v>0</v>
      </c>
      <c r="DA39" s="23">
        <v>2</v>
      </c>
      <c r="DB39" s="23"/>
      <c r="DC39" s="23"/>
      <c r="DD39" s="23"/>
      <c r="DE39" s="23"/>
      <c r="DF39" s="23"/>
      <c r="DG39" s="23"/>
      <c r="DH39" s="23"/>
      <c r="DI39" s="23" t="s">
        <v>150</v>
      </c>
      <c r="DJ39" s="23" t="s">
        <v>159</v>
      </c>
      <c r="DK39" s="23" t="s">
        <v>150</v>
      </c>
      <c r="DL39" s="23" t="s">
        <v>159</v>
      </c>
      <c r="DM39" s="23" t="s">
        <v>159</v>
      </c>
      <c r="DN39" s="23"/>
      <c r="DO39" s="23"/>
      <c r="DP39" s="23" t="s">
        <v>150</v>
      </c>
      <c r="DQ39" s="23" t="s">
        <v>150</v>
      </c>
      <c r="DR39" s="23" t="s">
        <v>150</v>
      </c>
      <c r="DS39" s="23" t="s">
        <v>150</v>
      </c>
      <c r="DT39" s="23" t="s">
        <v>159</v>
      </c>
      <c r="DU39" s="23" t="s">
        <v>150</v>
      </c>
      <c r="DV39" s="23"/>
      <c r="DW39" s="23" t="s">
        <v>159</v>
      </c>
      <c r="DX39" s="23" t="s">
        <v>150</v>
      </c>
      <c r="DY39" s="23"/>
      <c r="DZ39" s="23"/>
      <c r="EA39" s="23"/>
      <c r="EB39" s="23"/>
      <c r="EC39" s="23" t="s">
        <v>173</v>
      </c>
      <c r="ED39" s="23" t="s">
        <v>187</v>
      </c>
      <c r="EE39" s="49" t="str">
        <f t="shared" si="7"/>
        <v>36</v>
      </c>
      <c r="EF39" s="49">
        <v>0</v>
      </c>
      <c r="EG39" s="49"/>
      <c r="EH39" s="51">
        <f t="shared" si="9"/>
        <v>1</v>
      </c>
      <c r="EI39" s="51">
        <f t="shared" si="10"/>
        <v>0.9</v>
      </c>
      <c r="EJ39" s="52">
        <f t="shared" si="11"/>
        <v>-1.2</v>
      </c>
      <c r="EK39" s="52">
        <f t="shared" si="12"/>
        <v>-1.2</v>
      </c>
      <c r="EL39" s="49">
        <f t="shared" si="13"/>
        <v>-1.2</v>
      </c>
      <c r="EM39" s="53" t="s">
        <v>163</v>
      </c>
      <c r="EN39" s="54" t="str">
        <f t="shared" si="14"/>
        <v>2</v>
      </c>
    </row>
    <row r="40" spans="1:144" ht="33.75">
      <c r="A40" s="45">
        <v>1834</v>
      </c>
      <c r="B40" s="46" t="s">
        <v>324</v>
      </c>
      <c r="C40" s="45">
        <v>13051437</v>
      </c>
      <c r="D40" s="23" t="s">
        <v>325</v>
      </c>
      <c r="E40" s="23">
        <v>2</v>
      </c>
      <c r="F40" s="23" t="s">
        <v>139</v>
      </c>
      <c r="G40" s="23">
        <v>59</v>
      </c>
      <c r="H40" s="23">
        <v>46</v>
      </c>
      <c r="I40" s="23" t="s">
        <v>174</v>
      </c>
      <c r="J40" s="23">
        <v>2</v>
      </c>
      <c r="K40" s="23"/>
      <c r="L40" s="47"/>
      <c r="M40" s="47"/>
      <c r="N40" s="48">
        <v>40343</v>
      </c>
      <c r="O40" s="48"/>
      <c r="P40" s="47" t="e">
        <f t="shared" si="27"/>
        <v>#NUM!</v>
      </c>
      <c r="Q40" s="47">
        <f t="shared" ca="1" si="0"/>
        <v>165</v>
      </c>
      <c r="R40" s="47">
        <v>120</v>
      </c>
      <c r="S40" s="47">
        <v>1</v>
      </c>
      <c r="T40" s="47"/>
      <c r="U40" s="47"/>
      <c r="V40" s="47" t="e">
        <f t="shared" si="1"/>
        <v>#NUM!</v>
      </c>
      <c r="W40" s="47"/>
      <c r="X40" s="47"/>
      <c r="Y40" s="47"/>
      <c r="Z40" s="47"/>
      <c r="AA40" s="47"/>
      <c r="AB40" s="47"/>
      <c r="AC40" s="47"/>
      <c r="AD40" s="47">
        <v>2</v>
      </c>
      <c r="AE40" s="47">
        <v>120</v>
      </c>
      <c r="AF40" s="47">
        <v>1</v>
      </c>
      <c r="AG40" s="47"/>
      <c r="AH40" s="47">
        <v>2</v>
      </c>
      <c r="AI40" s="35" t="str">
        <f t="shared" si="2"/>
        <v>36</v>
      </c>
      <c r="AJ40" s="49" t="str">
        <f>IF(AI40&lt;35,0, IF(AI40&gt;35, "1"))</f>
        <v>1</v>
      </c>
      <c r="AK40" s="47">
        <v>2</v>
      </c>
      <c r="AL40" s="47">
        <v>0</v>
      </c>
      <c r="AM40" s="47"/>
      <c r="AN40" s="23" t="s">
        <v>154</v>
      </c>
      <c r="AO40" s="23">
        <v>2</v>
      </c>
      <c r="AP40" s="23"/>
      <c r="AQ40" s="23"/>
      <c r="AR40" s="47">
        <v>1.65</v>
      </c>
      <c r="AS40" s="47">
        <f t="shared" si="15"/>
        <v>50.860664991000831</v>
      </c>
      <c r="AT40" s="47">
        <v>1.84</v>
      </c>
      <c r="AU40" s="47">
        <f t="shared" si="16"/>
        <v>44.073685107124994</v>
      </c>
      <c r="AV40" s="47">
        <v>1.65</v>
      </c>
      <c r="AW40" s="47">
        <f t="shared" si="17"/>
        <v>48.092014110280608</v>
      </c>
      <c r="AX40" s="50" t="s">
        <v>1701</v>
      </c>
      <c r="AY40" s="50" t="s">
        <v>1701</v>
      </c>
      <c r="AZ40" s="50" t="s">
        <v>1701</v>
      </c>
      <c r="BA40" s="50" t="s">
        <v>1701</v>
      </c>
      <c r="BB40" s="23" t="s">
        <v>164</v>
      </c>
      <c r="BC40" s="23"/>
      <c r="BD40" s="23"/>
      <c r="BE40" s="23"/>
      <c r="BF40" s="50"/>
      <c r="BG40" s="23"/>
      <c r="BH40" s="23"/>
      <c r="BI40" s="23">
        <v>75.099999999999994</v>
      </c>
      <c r="BJ40" s="23">
        <v>176.2</v>
      </c>
      <c r="BK40" s="23">
        <f t="shared" si="4"/>
        <v>1.913672329725024</v>
      </c>
      <c r="BL40" s="23">
        <v>1</v>
      </c>
      <c r="BM40" s="46" t="s">
        <v>326</v>
      </c>
      <c r="BN40" s="23" t="s">
        <v>146</v>
      </c>
      <c r="BO40" s="23">
        <v>53</v>
      </c>
      <c r="BP40" s="23">
        <v>49</v>
      </c>
      <c r="BQ40" s="23">
        <v>147</v>
      </c>
      <c r="BR40" s="23">
        <f t="shared" si="5"/>
        <v>1.3996025509384291</v>
      </c>
      <c r="BS40" s="23">
        <f t="shared" si="6"/>
        <v>1.3672969718738457</v>
      </c>
      <c r="BT40" s="23" t="s">
        <v>171</v>
      </c>
      <c r="BU40" s="23" t="s">
        <v>162</v>
      </c>
      <c r="BV40" s="23" t="s">
        <v>148</v>
      </c>
      <c r="BW40" s="23" t="s">
        <v>149</v>
      </c>
      <c r="BX40" s="23">
        <v>4</v>
      </c>
      <c r="BY40" s="23" t="s">
        <v>150</v>
      </c>
      <c r="BZ40" s="23">
        <v>2</v>
      </c>
      <c r="CA40" s="23" t="s">
        <v>150</v>
      </c>
      <c r="CB40" s="23" t="s">
        <v>150</v>
      </c>
      <c r="CC40" s="23">
        <v>2</v>
      </c>
      <c r="CD40" s="23" t="s">
        <v>150</v>
      </c>
      <c r="CE40" s="23" t="s">
        <v>150</v>
      </c>
      <c r="CF40" s="23">
        <v>2</v>
      </c>
      <c r="CG40" s="23" t="s">
        <v>150</v>
      </c>
      <c r="CH40" s="23" t="s">
        <v>150</v>
      </c>
      <c r="CI40" s="23">
        <v>2</v>
      </c>
      <c r="CJ40" s="23" t="s">
        <v>150</v>
      </c>
      <c r="CK40" s="23">
        <v>0</v>
      </c>
      <c r="CL40" s="23">
        <v>0</v>
      </c>
      <c r="CM40" s="23"/>
      <c r="CN40" s="23"/>
      <c r="CO40" s="23"/>
      <c r="CP40" s="23"/>
      <c r="CQ40" s="23"/>
      <c r="CR40" s="23" t="s">
        <v>143</v>
      </c>
      <c r="CS40" s="23">
        <v>1</v>
      </c>
      <c r="CT40" s="23"/>
      <c r="CU40" s="23"/>
      <c r="CV40" s="23">
        <v>375</v>
      </c>
      <c r="CW40" s="23">
        <v>1</v>
      </c>
      <c r="CX40" s="23"/>
      <c r="CY40" s="23">
        <v>2</v>
      </c>
      <c r="CZ40" s="23">
        <v>17</v>
      </c>
      <c r="DA40" s="23">
        <v>1</v>
      </c>
      <c r="DB40" s="23"/>
      <c r="DC40" s="23"/>
      <c r="DD40" s="23"/>
      <c r="DE40" s="23"/>
      <c r="DF40" s="23"/>
      <c r="DG40" s="23"/>
      <c r="DH40" s="23"/>
      <c r="DI40" s="23" t="s">
        <v>150</v>
      </c>
      <c r="DJ40" s="23" t="s">
        <v>159</v>
      </c>
      <c r="DK40" s="23" t="s">
        <v>150</v>
      </c>
      <c r="DL40" s="23" t="s">
        <v>150</v>
      </c>
      <c r="DM40" s="23" t="s">
        <v>150</v>
      </c>
      <c r="DN40" s="23"/>
      <c r="DO40" s="23"/>
      <c r="DP40" s="23" t="s">
        <v>150</v>
      </c>
      <c r="DQ40" s="23" t="s">
        <v>150</v>
      </c>
      <c r="DR40" s="23" t="s">
        <v>150</v>
      </c>
      <c r="DS40" s="23" t="s">
        <v>150</v>
      </c>
      <c r="DT40" s="23" t="s">
        <v>159</v>
      </c>
      <c r="DU40" s="23" t="s">
        <v>150</v>
      </c>
      <c r="DV40" s="23"/>
      <c r="DW40" s="23" t="s">
        <v>159</v>
      </c>
      <c r="DX40" s="23" t="s">
        <v>150</v>
      </c>
      <c r="DY40" s="23"/>
      <c r="DZ40" s="23"/>
      <c r="EA40" s="23"/>
      <c r="EB40" s="23"/>
      <c r="EC40" s="23" t="s">
        <v>184</v>
      </c>
      <c r="ED40" s="23" t="s">
        <v>189</v>
      </c>
      <c r="EE40" s="49" t="str">
        <f t="shared" si="7"/>
        <v>36</v>
      </c>
      <c r="EF40" s="49" t="str">
        <f>IF(EE40&lt;35,0, IF(EE40&gt;35, "1"))</f>
        <v>1</v>
      </c>
      <c r="EG40" s="49"/>
      <c r="EH40" s="51">
        <f t="shared" si="9"/>
        <v>1</v>
      </c>
      <c r="EI40" s="51">
        <f t="shared" si="10"/>
        <v>0.9</v>
      </c>
      <c r="EJ40" s="52">
        <f t="shared" si="11"/>
        <v>-1.2</v>
      </c>
      <c r="EK40" s="52">
        <f t="shared" si="12"/>
        <v>-1.2</v>
      </c>
      <c r="EL40" s="49">
        <f t="shared" si="13"/>
        <v>-1.2</v>
      </c>
      <c r="EM40" s="53" t="s">
        <v>152</v>
      </c>
      <c r="EN40" s="54" t="str">
        <f t="shared" si="14"/>
        <v>1</v>
      </c>
    </row>
    <row r="41" spans="1:144" ht="33.75">
      <c r="A41" s="45">
        <v>1841</v>
      </c>
      <c r="B41" s="46" t="s">
        <v>328</v>
      </c>
      <c r="C41" s="45">
        <v>22672953</v>
      </c>
      <c r="D41" s="23" t="s">
        <v>329</v>
      </c>
      <c r="E41" s="23">
        <v>2</v>
      </c>
      <c r="F41" s="23" t="s">
        <v>139</v>
      </c>
      <c r="G41" s="23">
        <v>55</v>
      </c>
      <c r="H41" s="23">
        <v>43</v>
      </c>
      <c r="I41" s="23" t="s">
        <v>174</v>
      </c>
      <c r="J41" s="23">
        <v>2</v>
      </c>
      <c r="K41" s="23"/>
      <c r="L41" s="47"/>
      <c r="M41" s="47"/>
      <c r="N41" s="48">
        <v>40364</v>
      </c>
      <c r="O41" s="48"/>
      <c r="P41" s="47" t="e">
        <f t="shared" si="27"/>
        <v>#NUM!</v>
      </c>
      <c r="Q41" s="47">
        <f t="shared" ca="1" si="0"/>
        <v>165</v>
      </c>
      <c r="R41" s="47">
        <v>120</v>
      </c>
      <c r="S41" s="47">
        <v>1</v>
      </c>
      <c r="T41" s="47"/>
      <c r="U41" s="47"/>
      <c r="V41" s="47" t="e">
        <f t="shared" si="1"/>
        <v>#NUM!</v>
      </c>
      <c r="W41" s="47"/>
      <c r="X41" s="47"/>
      <c r="Y41" s="47"/>
      <c r="Z41" s="47"/>
      <c r="AA41" s="47"/>
      <c r="AB41" s="47"/>
      <c r="AC41" s="47"/>
      <c r="AD41" s="47">
        <v>2</v>
      </c>
      <c r="AE41" s="47">
        <v>120</v>
      </c>
      <c r="AF41" s="47">
        <v>1</v>
      </c>
      <c r="AG41" s="47"/>
      <c r="AH41" s="47">
        <v>2</v>
      </c>
      <c r="AI41" s="35" t="str">
        <f t="shared" si="2"/>
        <v>36</v>
      </c>
      <c r="AJ41" s="49">
        <v>0</v>
      </c>
      <c r="AK41" s="47">
        <v>2</v>
      </c>
      <c r="AL41" s="47">
        <v>1</v>
      </c>
      <c r="AM41" s="47" t="s">
        <v>330</v>
      </c>
      <c r="AN41" s="23" t="s">
        <v>160</v>
      </c>
      <c r="AO41" s="23">
        <v>1</v>
      </c>
      <c r="AP41" s="23">
        <v>0.7</v>
      </c>
      <c r="AQ41" s="23"/>
      <c r="AR41" s="47">
        <v>0.96</v>
      </c>
      <c r="AS41" s="47">
        <f t="shared" si="15"/>
        <v>99.252238473361786</v>
      </c>
      <c r="AT41" s="47">
        <v>1</v>
      </c>
      <c r="AU41" s="47">
        <f t="shared" si="16"/>
        <v>93.339135640779944</v>
      </c>
      <c r="AV41" s="47">
        <v>0.8</v>
      </c>
      <c r="AW41" s="47">
        <f t="shared" si="17"/>
        <v>101.78940859340312</v>
      </c>
      <c r="AX41" s="50" t="s">
        <v>1701</v>
      </c>
      <c r="AY41" s="50" t="s">
        <v>1701</v>
      </c>
      <c r="AZ41" s="50" t="s">
        <v>1701</v>
      </c>
      <c r="BA41" s="50" t="s">
        <v>1701</v>
      </c>
      <c r="BB41" s="23" t="s">
        <v>164</v>
      </c>
      <c r="BC41" s="23"/>
      <c r="BD41" s="23"/>
      <c r="BE41" s="23"/>
      <c r="BF41" s="50"/>
      <c r="BG41" s="23"/>
      <c r="BH41" s="23"/>
      <c r="BI41" s="23">
        <v>81</v>
      </c>
      <c r="BJ41" s="23">
        <v>172.9</v>
      </c>
      <c r="BK41" s="23">
        <f t="shared" si="4"/>
        <v>1.9492782043811865</v>
      </c>
      <c r="BL41" s="23">
        <v>1</v>
      </c>
      <c r="BM41" s="46" t="s">
        <v>331</v>
      </c>
      <c r="BN41" s="23" t="s">
        <v>146</v>
      </c>
      <c r="BO41" s="23">
        <v>35</v>
      </c>
      <c r="BP41" s="23">
        <v>54</v>
      </c>
      <c r="BQ41" s="23">
        <v>157.6</v>
      </c>
      <c r="BR41" s="23">
        <f t="shared" si="5"/>
        <v>1.5341291643945345</v>
      </c>
      <c r="BS41" s="23">
        <f t="shared" si="6"/>
        <v>1.2706089223918093</v>
      </c>
      <c r="BT41" s="23" t="s">
        <v>158</v>
      </c>
      <c r="BU41" s="23" t="s">
        <v>158</v>
      </c>
      <c r="BV41" s="23" t="s">
        <v>148</v>
      </c>
      <c r="BW41" s="23" t="s">
        <v>149</v>
      </c>
      <c r="BX41" s="23">
        <v>4</v>
      </c>
      <c r="BY41" s="23" t="s">
        <v>150</v>
      </c>
      <c r="BZ41" s="23">
        <v>2</v>
      </c>
      <c r="CA41" s="23" t="s">
        <v>150</v>
      </c>
      <c r="CB41" s="23" t="s">
        <v>150</v>
      </c>
      <c r="CC41" s="23">
        <v>2</v>
      </c>
      <c r="CD41" s="23" t="s">
        <v>150</v>
      </c>
      <c r="CE41" s="23" t="s">
        <v>150</v>
      </c>
      <c r="CF41" s="23">
        <v>2</v>
      </c>
      <c r="CG41" s="23" t="s">
        <v>150</v>
      </c>
      <c r="CH41" s="23" t="s">
        <v>150</v>
      </c>
      <c r="CI41" s="23">
        <v>2</v>
      </c>
      <c r="CJ41" s="23" t="s">
        <v>150</v>
      </c>
      <c r="CK41" s="23">
        <v>16.7</v>
      </c>
      <c r="CL41" s="23">
        <v>25</v>
      </c>
      <c r="CM41" s="23"/>
      <c r="CN41" s="23"/>
      <c r="CO41" s="23"/>
      <c r="CP41" s="23"/>
      <c r="CQ41" s="23"/>
      <c r="CR41" s="23" t="s">
        <v>165</v>
      </c>
      <c r="CS41" s="23">
        <v>2</v>
      </c>
      <c r="CT41" s="23"/>
      <c r="CU41" s="23"/>
      <c r="CV41" s="23"/>
      <c r="CW41" s="23">
        <v>2</v>
      </c>
      <c r="CX41" s="23"/>
      <c r="CY41" s="23">
        <v>2</v>
      </c>
      <c r="CZ41" s="23">
        <v>0</v>
      </c>
      <c r="DA41" s="23">
        <v>2</v>
      </c>
      <c r="DB41" s="23"/>
      <c r="DC41" s="23"/>
      <c r="DD41" s="23"/>
      <c r="DE41" s="23"/>
      <c r="DF41" s="23"/>
      <c r="DG41" s="23"/>
      <c r="DH41" s="23"/>
      <c r="DI41" s="23" t="s">
        <v>150</v>
      </c>
      <c r="DJ41" s="23" t="s">
        <v>159</v>
      </c>
      <c r="DK41" s="23" t="s">
        <v>150</v>
      </c>
      <c r="DL41" s="23" t="s">
        <v>159</v>
      </c>
      <c r="DM41" s="23" t="s">
        <v>159</v>
      </c>
      <c r="DN41" s="23"/>
      <c r="DO41" s="23"/>
      <c r="DP41" s="23" t="s">
        <v>150</v>
      </c>
      <c r="DQ41" s="23" t="s">
        <v>150</v>
      </c>
      <c r="DR41" s="23" t="s">
        <v>150</v>
      </c>
      <c r="DS41" s="23" t="s">
        <v>150</v>
      </c>
      <c r="DT41" s="23" t="s">
        <v>159</v>
      </c>
      <c r="DU41" s="23" t="s">
        <v>150</v>
      </c>
      <c r="DV41" s="23"/>
      <c r="DW41" s="23" t="s">
        <v>159</v>
      </c>
      <c r="DX41" s="23" t="s">
        <v>150</v>
      </c>
      <c r="DY41" s="23"/>
      <c r="DZ41" s="23"/>
      <c r="EA41" s="23"/>
      <c r="EB41" s="23"/>
      <c r="EC41" s="23" t="s">
        <v>184</v>
      </c>
      <c r="ED41" s="23" t="s">
        <v>189</v>
      </c>
      <c r="EE41" s="49" t="str">
        <f t="shared" si="7"/>
        <v>36</v>
      </c>
      <c r="EF41" s="49">
        <v>0</v>
      </c>
      <c r="EG41" s="49"/>
      <c r="EH41" s="51">
        <f t="shared" si="9"/>
        <v>1</v>
      </c>
      <c r="EI41" s="51">
        <f t="shared" si="10"/>
        <v>0.9</v>
      </c>
      <c r="EJ41" s="52">
        <f t="shared" si="11"/>
        <v>-1.2</v>
      </c>
      <c r="EK41" s="52">
        <f t="shared" si="12"/>
        <v>-1.2</v>
      </c>
      <c r="EL41" s="49">
        <f t="shared" si="13"/>
        <v>-3.2000000000000001E-2</v>
      </c>
      <c r="EM41" s="55" t="s">
        <v>163</v>
      </c>
      <c r="EN41" s="54" t="str">
        <f t="shared" si="14"/>
        <v>2</v>
      </c>
    </row>
    <row r="42" spans="1:144" ht="33.75">
      <c r="A42" s="45">
        <v>1844</v>
      </c>
      <c r="B42" s="46" t="s">
        <v>332</v>
      </c>
      <c r="C42" s="45">
        <v>21121616</v>
      </c>
      <c r="D42" s="23" t="s">
        <v>333</v>
      </c>
      <c r="E42" s="23">
        <v>2</v>
      </c>
      <c r="F42" s="23" t="s">
        <v>139</v>
      </c>
      <c r="G42" s="23">
        <v>48</v>
      </c>
      <c r="H42" s="23">
        <v>35</v>
      </c>
      <c r="I42" s="23" t="s">
        <v>174</v>
      </c>
      <c r="J42" s="23">
        <v>2</v>
      </c>
      <c r="K42" s="23"/>
      <c r="L42" s="47"/>
      <c r="M42" s="47"/>
      <c r="N42" s="48">
        <v>40374</v>
      </c>
      <c r="O42" s="48"/>
      <c r="P42" s="47" t="e">
        <f t="shared" si="27"/>
        <v>#NUM!</v>
      </c>
      <c r="Q42" s="47">
        <f t="shared" ca="1" si="0"/>
        <v>164</v>
      </c>
      <c r="R42" s="47">
        <v>120</v>
      </c>
      <c r="S42" s="47">
        <v>1</v>
      </c>
      <c r="T42" s="48">
        <v>40420</v>
      </c>
      <c r="U42" s="48"/>
      <c r="V42" s="47">
        <f t="shared" si="1"/>
        <v>1</v>
      </c>
      <c r="W42" s="47" t="s">
        <v>1710</v>
      </c>
      <c r="X42" s="47"/>
      <c r="Y42" s="47"/>
      <c r="Z42" s="47"/>
      <c r="AA42" s="47"/>
      <c r="AB42" s="47"/>
      <c r="AC42" s="47"/>
      <c r="AD42" s="47">
        <v>1</v>
      </c>
      <c r="AE42" s="47">
        <v>1</v>
      </c>
      <c r="AF42" s="47">
        <v>0</v>
      </c>
      <c r="AG42" s="47"/>
      <c r="AH42" s="47">
        <v>1</v>
      </c>
      <c r="AI42" s="35" t="str">
        <f t="shared" si="2"/>
        <v>36</v>
      </c>
      <c r="AJ42" s="49" t="str">
        <f>IF(AI42&lt;35,0, IF(AI42&gt;35, "1"))</f>
        <v>1</v>
      </c>
      <c r="AK42" s="47">
        <v>1</v>
      </c>
      <c r="AL42" s="47">
        <v>0</v>
      </c>
      <c r="AM42" s="47"/>
      <c r="AN42" s="23" t="s">
        <v>160</v>
      </c>
      <c r="AO42" s="23">
        <v>1</v>
      </c>
      <c r="AP42" s="23"/>
      <c r="AQ42" s="23"/>
      <c r="AR42" s="47">
        <v>1.22</v>
      </c>
      <c r="AS42" s="47">
        <f t="shared" si="15"/>
        <v>78.242380258728829</v>
      </c>
      <c r="AT42" s="47">
        <v>1.4</v>
      </c>
      <c r="AU42" s="47">
        <f t="shared" si="16"/>
        <v>65.511597937488617</v>
      </c>
      <c r="AV42" s="47">
        <v>1.31</v>
      </c>
      <c r="AW42" s="47">
        <f t="shared" si="17"/>
        <v>67.926498441649684</v>
      </c>
      <c r="AX42" s="50" t="s">
        <v>1701</v>
      </c>
      <c r="AY42" s="50" t="s">
        <v>1701</v>
      </c>
      <c r="AZ42" s="50" t="s">
        <v>1701</v>
      </c>
      <c r="BA42" s="50" t="s">
        <v>1701</v>
      </c>
      <c r="BB42" s="23" t="s">
        <v>164</v>
      </c>
      <c r="BC42" s="23"/>
      <c r="BD42" s="23"/>
      <c r="BE42" s="23"/>
      <c r="BF42" s="50"/>
      <c r="BG42" s="23"/>
      <c r="BH42" s="23"/>
      <c r="BI42" s="23">
        <v>63.3</v>
      </c>
      <c r="BJ42" s="23">
        <v>162.19999999999999</v>
      </c>
      <c r="BK42" s="23">
        <f t="shared" si="4"/>
        <v>1.6759064274522071</v>
      </c>
      <c r="BL42" s="23">
        <v>1</v>
      </c>
      <c r="BM42" s="46" t="s">
        <v>335</v>
      </c>
      <c r="BN42" s="23" t="s">
        <v>146</v>
      </c>
      <c r="BO42" s="23">
        <v>36</v>
      </c>
      <c r="BP42" s="23">
        <v>55.5</v>
      </c>
      <c r="BQ42" s="23">
        <v>150.5</v>
      </c>
      <c r="BR42" s="23">
        <f t="shared" si="5"/>
        <v>1.5010833366673588</v>
      </c>
      <c r="BS42" s="23">
        <f t="shared" si="6"/>
        <v>1.1164646135989911</v>
      </c>
      <c r="BT42" s="23" t="s">
        <v>158</v>
      </c>
      <c r="BU42" s="23" t="s">
        <v>147</v>
      </c>
      <c r="BV42" s="23" t="s">
        <v>148</v>
      </c>
      <c r="BW42" s="23" t="s">
        <v>149</v>
      </c>
      <c r="BX42" s="23">
        <v>5</v>
      </c>
      <c r="BY42" s="23" t="s">
        <v>150</v>
      </c>
      <c r="BZ42" s="23">
        <v>2</v>
      </c>
      <c r="CA42" s="23"/>
      <c r="CB42" s="23" t="s">
        <v>150</v>
      </c>
      <c r="CC42" s="23">
        <v>2</v>
      </c>
      <c r="CD42" s="23"/>
      <c r="CE42" s="23" t="s">
        <v>150</v>
      </c>
      <c r="CF42" s="23">
        <v>2</v>
      </c>
      <c r="CG42" s="23"/>
      <c r="CH42" s="23" t="s">
        <v>150</v>
      </c>
      <c r="CI42" s="23">
        <v>2</v>
      </c>
      <c r="CJ42" s="23"/>
      <c r="CK42" s="23">
        <v>0</v>
      </c>
      <c r="CL42" s="23">
        <v>0</v>
      </c>
      <c r="CM42" s="23"/>
      <c r="CN42" s="23"/>
      <c r="CO42" s="23"/>
      <c r="CP42" s="23"/>
      <c r="CQ42" s="23"/>
      <c r="CR42" s="23" t="s">
        <v>143</v>
      </c>
      <c r="CS42" s="23">
        <v>1</v>
      </c>
      <c r="CT42" s="23"/>
      <c r="CU42" s="23"/>
      <c r="CV42" s="23">
        <v>100</v>
      </c>
      <c r="CW42" s="23">
        <v>1</v>
      </c>
      <c r="CX42" s="23"/>
      <c r="CY42" s="23">
        <v>2</v>
      </c>
      <c r="CZ42" s="23">
        <v>10</v>
      </c>
      <c r="DA42" s="23">
        <v>1</v>
      </c>
      <c r="DB42" s="23"/>
      <c r="DC42" s="23" t="s">
        <v>143</v>
      </c>
      <c r="DD42" s="23">
        <v>2</v>
      </c>
      <c r="DE42" s="23"/>
      <c r="DF42" s="23"/>
      <c r="DG42" s="23"/>
      <c r="DH42" s="23"/>
      <c r="DI42" s="23" t="s">
        <v>150</v>
      </c>
      <c r="DJ42" s="23" t="s">
        <v>159</v>
      </c>
      <c r="DK42" s="23" t="s">
        <v>150</v>
      </c>
      <c r="DL42" s="23" t="s">
        <v>150</v>
      </c>
      <c r="DM42" s="23" t="s">
        <v>159</v>
      </c>
      <c r="DN42" s="23"/>
      <c r="DO42" s="23"/>
      <c r="DP42" s="23" t="s">
        <v>150</v>
      </c>
      <c r="DQ42" s="23" t="s">
        <v>150</v>
      </c>
      <c r="DR42" s="23" t="s">
        <v>150</v>
      </c>
      <c r="DS42" s="23" t="s">
        <v>150</v>
      </c>
      <c r="DT42" s="23" t="s">
        <v>159</v>
      </c>
      <c r="DU42" s="23" t="s">
        <v>150</v>
      </c>
      <c r="DV42" s="23"/>
      <c r="DW42" s="23" t="s">
        <v>159</v>
      </c>
      <c r="DX42" s="23" t="s">
        <v>150</v>
      </c>
      <c r="DY42" s="23"/>
      <c r="DZ42" s="23"/>
      <c r="EA42" s="23"/>
      <c r="EB42" s="23"/>
      <c r="EC42" s="23" t="s">
        <v>184</v>
      </c>
      <c r="ED42" s="23" t="s">
        <v>187</v>
      </c>
      <c r="EE42" s="49" t="str">
        <f t="shared" si="7"/>
        <v>36</v>
      </c>
      <c r="EF42" s="49" t="str">
        <f>IF(EE42&lt;35,0, IF(EE42&gt;35, "1"))</f>
        <v>1</v>
      </c>
      <c r="EG42" s="49"/>
      <c r="EH42" s="51">
        <f t="shared" si="9"/>
        <v>1</v>
      </c>
      <c r="EI42" s="51">
        <f t="shared" si="10"/>
        <v>0.9</v>
      </c>
      <c r="EJ42" s="52">
        <f t="shared" si="11"/>
        <v>-1.2</v>
      </c>
      <c r="EK42" s="52">
        <f t="shared" si="12"/>
        <v>-1.2</v>
      </c>
      <c r="EL42" s="49">
        <f t="shared" si="13"/>
        <v>-1.2</v>
      </c>
      <c r="EM42" s="53" t="s">
        <v>176</v>
      </c>
      <c r="EN42" s="54" t="str">
        <f t="shared" si="14"/>
        <v>3</v>
      </c>
    </row>
    <row r="43" spans="1:144" ht="45">
      <c r="A43" s="45">
        <v>1847</v>
      </c>
      <c r="B43" s="46" t="s">
        <v>336</v>
      </c>
      <c r="C43" s="45">
        <v>22439792</v>
      </c>
      <c r="D43" s="23" t="s">
        <v>337</v>
      </c>
      <c r="E43" s="23">
        <v>2</v>
      </c>
      <c r="F43" s="23" t="s">
        <v>139</v>
      </c>
      <c r="G43" s="23">
        <v>56</v>
      </c>
      <c r="H43" s="23">
        <v>44</v>
      </c>
      <c r="I43" s="23" t="s">
        <v>153</v>
      </c>
      <c r="J43" s="23">
        <v>3</v>
      </c>
      <c r="K43" s="23"/>
      <c r="L43" s="47"/>
      <c r="M43" s="47"/>
      <c r="N43" s="48">
        <v>40392</v>
      </c>
      <c r="O43" s="48">
        <v>44566</v>
      </c>
      <c r="P43" s="47">
        <f t="shared" si="27"/>
        <v>137</v>
      </c>
      <c r="Q43" s="47">
        <f t="shared" ca="1" si="0"/>
        <v>164</v>
      </c>
      <c r="R43" s="47">
        <v>120</v>
      </c>
      <c r="S43" s="47">
        <v>1</v>
      </c>
      <c r="T43" s="48">
        <v>42297</v>
      </c>
      <c r="U43" s="48"/>
      <c r="V43" s="47">
        <f t="shared" si="1"/>
        <v>62</v>
      </c>
      <c r="W43" s="23" t="s">
        <v>1711</v>
      </c>
      <c r="X43" s="23"/>
      <c r="Y43" s="23"/>
      <c r="Z43" s="23"/>
      <c r="AA43" s="23"/>
      <c r="AB43" s="23"/>
      <c r="AC43" s="23"/>
      <c r="AD43" s="23">
        <v>2</v>
      </c>
      <c r="AE43" s="47">
        <v>62</v>
      </c>
      <c r="AF43" s="47">
        <v>1</v>
      </c>
      <c r="AG43" s="47"/>
      <c r="AH43" s="23">
        <v>2</v>
      </c>
      <c r="AI43" s="35" t="str">
        <f t="shared" si="2"/>
        <v>36</v>
      </c>
      <c r="AJ43" s="49" t="str">
        <f>IF(AI43&lt;35,0, IF(AI43&gt;35, "1"))</f>
        <v>1</v>
      </c>
      <c r="AK43" s="23">
        <v>1</v>
      </c>
      <c r="AL43" s="23">
        <v>0</v>
      </c>
      <c r="AM43" s="23"/>
      <c r="AN43" s="23" t="s">
        <v>160</v>
      </c>
      <c r="AO43" s="23">
        <v>1</v>
      </c>
      <c r="AP43" s="23"/>
      <c r="AQ43" s="23"/>
      <c r="AR43" s="47">
        <v>1.8</v>
      </c>
      <c r="AS43" s="47">
        <f t="shared" si="15"/>
        <v>46.391431771338702</v>
      </c>
      <c r="AT43" s="47">
        <v>1.44</v>
      </c>
      <c r="AU43" s="47">
        <f t="shared" si="16"/>
        <v>59.886340698213452</v>
      </c>
      <c r="AV43" s="47">
        <v>5.61</v>
      </c>
      <c r="AW43" s="47">
        <f t="shared" si="17"/>
        <v>11.212443834607059</v>
      </c>
      <c r="AX43" s="50" t="s">
        <v>1701</v>
      </c>
      <c r="AY43" s="50" t="s">
        <v>1701</v>
      </c>
      <c r="AZ43" s="50" t="s">
        <v>1701</v>
      </c>
      <c r="BA43" s="50" t="s">
        <v>1701</v>
      </c>
      <c r="BB43" s="23" t="s">
        <v>142</v>
      </c>
      <c r="BC43" s="23" t="s">
        <v>143</v>
      </c>
      <c r="BD43" s="23" t="s">
        <v>141</v>
      </c>
      <c r="BE43" s="23"/>
      <c r="BF43" s="50"/>
      <c r="BG43" s="23"/>
      <c r="BH43" s="23"/>
      <c r="BI43" s="23">
        <v>72</v>
      </c>
      <c r="BJ43" s="23">
        <v>171</v>
      </c>
      <c r="BK43" s="23">
        <f t="shared" si="4"/>
        <v>1.8393095029692161</v>
      </c>
      <c r="BL43" s="23">
        <v>1</v>
      </c>
      <c r="BM43" s="46" t="s">
        <v>339</v>
      </c>
      <c r="BN43" s="23" t="s">
        <v>146</v>
      </c>
      <c r="BO43" s="23">
        <v>38</v>
      </c>
      <c r="BP43" s="23">
        <v>54.2</v>
      </c>
      <c r="BQ43" s="23">
        <v>166</v>
      </c>
      <c r="BR43" s="23">
        <f t="shared" si="5"/>
        <v>1.5954910938313345</v>
      </c>
      <c r="BS43" s="23">
        <f t="shared" si="6"/>
        <v>1.1528171545930652</v>
      </c>
      <c r="BT43" s="23" t="s">
        <v>147</v>
      </c>
      <c r="BU43" s="23" t="s">
        <v>147</v>
      </c>
      <c r="BV43" s="23" t="s">
        <v>148</v>
      </c>
      <c r="BW43" s="23" t="s">
        <v>166</v>
      </c>
      <c r="BX43" s="23">
        <v>3</v>
      </c>
      <c r="BY43" s="23" t="s">
        <v>150</v>
      </c>
      <c r="BZ43" s="23">
        <v>2</v>
      </c>
      <c r="CA43" s="23" t="s">
        <v>150</v>
      </c>
      <c r="CB43" s="23" t="s">
        <v>150</v>
      </c>
      <c r="CC43" s="23">
        <v>2</v>
      </c>
      <c r="CD43" s="23" t="s">
        <v>150</v>
      </c>
      <c r="CE43" s="23" t="s">
        <v>150</v>
      </c>
      <c r="CF43" s="23">
        <v>2</v>
      </c>
      <c r="CG43" s="23" t="s">
        <v>150</v>
      </c>
      <c r="CH43" s="23" t="s">
        <v>150</v>
      </c>
      <c r="CI43" s="23">
        <v>2</v>
      </c>
      <c r="CJ43" s="23" t="s">
        <v>150</v>
      </c>
      <c r="CK43" s="23">
        <v>0</v>
      </c>
      <c r="CL43" s="23">
        <v>0</v>
      </c>
      <c r="CM43" s="23"/>
      <c r="CN43" s="23"/>
      <c r="CO43" s="23"/>
      <c r="CP43" s="23"/>
      <c r="CQ43" s="23"/>
      <c r="CR43" s="23" t="s">
        <v>165</v>
      </c>
      <c r="CS43" s="23">
        <v>2</v>
      </c>
      <c r="CT43" s="23"/>
      <c r="CU43" s="23"/>
      <c r="CV43" s="23"/>
      <c r="CW43" s="23">
        <v>2</v>
      </c>
      <c r="CX43" s="23"/>
      <c r="CY43" s="23">
        <v>2</v>
      </c>
      <c r="CZ43" s="23">
        <v>0</v>
      </c>
      <c r="DA43" s="23">
        <v>2</v>
      </c>
      <c r="DB43" s="23"/>
      <c r="DC43" s="23"/>
      <c r="DD43" s="23"/>
      <c r="DE43" s="23"/>
      <c r="DF43" s="23"/>
      <c r="DG43" s="23"/>
      <c r="DH43" s="23"/>
      <c r="DI43" s="23" t="s">
        <v>150</v>
      </c>
      <c r="DJ43" s="23" t="s">
        <v>159</v>
      </c>
      <c r="DK43" s="23" t="s">
        <v>150</v>
      </c>
      <c r="DL43" s="23" t="s">
        <v>150</v>
      </c>
      <c r="DM43" s="23" t="s">
        <v>159</v>
      </c>
      <c r="DN43" s="23"/>
      <c r="DO43" s="23"/>
      <c r="DP43" s="23" t="s">
        <v>150</v>
      </c>
      <c r="DQ43" s="23" t="s">
        <v>150</v>
      </c>
      <c r="DR43" s="23" t="s">
        <v>150</v>
      </c>
      <c r="DS43" s="23"/>
      <c r="DT43" s="23" t="s">
        <v>159</v>
      </c>
      <c r="DU43" s="23" t="s">
        <v>150</v>
      </c>
      <c r="DV43" s="23"/>
      <c r="DW43" s="23" t="s">
        <v>159</v>
      </c>
      <c r="DX43" s="23" t="s">
        <v>159</v>
      </c>
      <c r="DY43" s="23"/>
      <c r="DZ43" s="23"/>
      <c r="EA43" s="23"/>
      <c r="EB43" s="23"/>
      <c r="EC43" s="23" t="s">
        <v>173</v>
      </c>
      <c r="ED43" s="23" t="s">
        <v>187</v>
      </c>
      <c r="EE43" s="49" t="str">
        <f t="shared" si="7"/>
        <v>36</v>
      </c>
      <c r="EF43" s="49" t="str">
        <f>IF(EE43&lt;35,0, IF(EE43&gt;35, "1"))</f>
        <v>1</v>
      </c>
      <c r="EG43" s="49"/>
      <c r="EH43" s="51">
        <f t="shared" si="9"/>
        <v>1</v>
      </c>
      <c r="EI43" s="51">
        <f t="shared" si="10"/>
        <v>0.9</v>
      </c>
      <c r="EJ43" s="52">
        <f t="shared" si="11"/>
        <v>-1.2</v>
      </c>
      <c r="EK43" s="52">
        <f t="shared" si="12"/>
        <v>-1.2</v>
      </c>
      <c r="EL43" s="49">
        <f t="shared" si="13"/>
        <v>-1.2</v>
      </c>
      <c r="EM43" s="53" t="s">
        <v>176</v>
      </c>
      <c r="EN43" s="54" t="str">
        <f t="shared" si="14"/>
        <v>3</v>
      </c>
    </row>
    <row r="44" spans="1:144" ht="33.75">
      <c r="A44" s="45">
        <v>1856</v>
      </c>
      <c r="B44" s="46" t="s">
        <v>340</v>
      </c>
      <c r="C44" s="45">
        <v>14973240</v>
      </c>
      <c r="D44" s="23" t="s">
        <v>341</v>
      </c>
      <c r="E44" s="23">
        <v>2</v>
      </c>
      <c r="F44" s="23" t="s">
        <v>139</v>
      </c>
      <c r="G44" s="23">
        <v>50</v>
      </c>
      <c r="H44" s="23">
        <v>38</v>
      </c>
      <c r="I44" s="23" t="s">
        <v>153</v>
      </c>
      <c r="J44" s="23">
        <v>3</v>
      </c>
      <c r="K44" s="23" t="s">
        <v>190</v>
      </c>
      <c r="L44" s="47"/>
      <c r="M44" s="47"/>
      <c r="N44" s="48">
        <v>40430</v>
      </c>
      <c r="O44" s="48">
        <v>43843</v>
      </c>
      <c r="P44" s="47">
        <f t="shared" si="27"/>
        <v>112</v>
      </c>
      <c r="Q44" s="47">
        <f t="shared" ca="1" si="0"/>
        <v>163</v>
      </c>
      <c r="R44" s="47">
        <v>112</v>
      </c>
      <c r="S44" s="47">
        <v>0</v>
      </c>
      <c r="T44" s="48">
        <v>43843</v>
      </c>
      <c r="U44" s="48"/>
      <c r="V44" s="47">
        <f t="shared" si="1"/>
        <v>112</v>
      </c>
      <c r="W44" s="23" t="s">
        <v>156</v>
      </c>
      <c r="X44" s="23"/>
      <c r="Y44" s="23"/>
      <c r="Z44" s="23"/>
      <c r="AA44" s="23"/>
      <c r="AB44" s="23"/>
      <c r="AC44" s="23"/>
      <c r="AD44" s="23">
        <v>2</v>
      </c>
      <c r="AE44" s="47">
        <v>112</v>
      </c>
      <c r="AF44" s="47">
        <v>0</v>
      </c>
      <c r="AG44" s="47"/>
      <c r="AH44" s="23">
        <v>2</v>
      </c>
      <c r="AI44" s="35" t="str">
        <f t="shared" si="2"/>
        <v>36</v>
      </c>
      <c r="AJ44" s="49" t="str">
        <f>IF(AI44&lt;35,0, IF(AI44&gt;35, "1"))</f>
        <v>1</v>
      </c>
      <c r="AK44" s="23">
        <v>2</v>
      </c>
      <c r="AL44" s="23">
        <v>0</v>
      </c>
      <c r="AM44" s="23"/>
      <c r="AN44" s="23" t="s">
        <v>160</v>
      </c>
      <c r="AO44" s="23">
        <v>1</v>
      </c>
      <c r="AP44" s="23"/>
      <c r="AQ44" s="23"/>
      <c r="AR44" s="47">
        <v>1.05</v>
      </c>
      <c r="AS44" s="47">
        <f t="shared" si="15"/>
        <v>91.948292577211262</v>
      </c>
      <c r="AT44" s="47">
        <v>0.95</v>
      </c>
      <c r="AU44" s="47">
        <f t="shared" si="16"/>
        <v>102.40012491556688</v>
      </c>
      <c r="AV44" s="47"/>
      <c r="AW44" s="47" t="e">
        <f t="shared" si="17"/>
        <v>#DIV/0!</v>
      </c>
      <c r="AX44" s="50" t="s">
        <v>1701</v>
      </c>
      <c r="AY44" s="50" t="s">
        <v>1701</v>
      </c>
      <c r="AZ44" s="50" t="s">
        <v>1701</v>
      </c>
      <c r="BA44" s="50" t="s">
        <v>1702</v>
      </c>
      <c r="BB44" s="23" t="s">
        <v>142</v>
      </c>
      <c r="BC44" s="23" t="s">
        <v>143</v>
      </c>
      <c r="BD44" s="23" t="s">
        <v>156</v>
      </c>
      <c r="BE44" s="23" t="s">
        <v>143</v>
      </c>
      <c r="BF44" s="50">
        <v>43843</v>
      </c>
      <c r="BG44" s="23" t="s">
        <v>191</v>
      </c>
      <c r="BH44" s="23"/>
      <c r="BI44" s="23">
        <v>57.9</v>
      </c>
      <c r="BJ44" s="23">
        <v>168.4</v>
      </c>
      <c r="BK44" s="23">
        <f t="shared" si="4"/>
        <v>1.6580694841932042</v>
      </c>
      <c r="BL44" s="23">
        <v>1</v>
      </c>
      <c r="BM44" s="46" t="s">
        <v>342</v>
      </c>
      <c r="BN44" s="23" t="s">
        <v>146</v>
      </c>
      <c r="BO44" s="23">
        <v>40</v>
      </c>
      <c r="BP44" s="23">
        <v>55.7</v>
      </c>
      <c r="BQ44" s="23">
        <v>153</v>
      </c>
      <c r="BR44" s="23">
        <f t="shared" si="5"/>
        <v>1.5214443401646849</v>
      </c>
      <c r="BS44" s="23">
        <f t="shared" si="6"/>
        <v>1.089799633428411</v>
      </c>
      <c r="BT44" s="23" t="s">
        <v>158</v>
      </c>
      <c r="BU44" s="23" t="s">
        <v>147</v>
      </c>
      <c r="BV44" s="23" t="s">
        <v>148</v>
      </c>
      <c r="BW44" s="23" t="s">
        <v>149</v>
      </c>
      <c r="BX44" s="23">
        <v>6</v>
      </c>
      <c r="BY44" s="23" t="s">
        <v>150</v>
      </c>
      <c r="BZ44" s="23">
        <v>2</v>
      </c>
      <c r="CA44" s="23" t="s">
        <v>159</v>
      </c>
      <c r="CB44" s="23" t="s">
        <v>150</v>
      </c>
      <c r="CC44" s="23">
        <v>2</v>
      </c>
      <c r="CD44" s="23" t="s">
        <v>150</v>
      </c>
      <c r="CE44" s="23" t="s">
        <v>150</v>
      </c>
      <c r="CF44" s="23">
        <v>2</v>
      </c>
      <c r="CG44" s="23" t="s">
        <v>159</v>
      </c>
      <c r="CH44" s="23" t="s">
        <v>150</v>
      </c>
      <c r="CI44" s="23">
        <v>2</v>
      </c>
      <c r="CJ44" s="23" t="s">
        <v>150</v>
      </c>
      <c r="CK44" s="23">
        <v>0</v>
      </c>
      <c r="CL44" s="23">
        <v>0</v>
      </c>
      <c r="CM44" s="23"/>
      <c r="CN44" s="23"/>
      <c r="CO44" s="23"/>
      <c r="CP44" s="23"/>
      <c r="CQ44" s="23"/>
      <c r="CR44" s="23" t="s">
        <v>165</v>
      </c>
      <c r="CS44" s="23">
        <v>2</v>
      </c>
      <c r="CT44" s="23"/>
      <c r="CU44" s="23"/>
      <c r="CV44" s="23"/>
      <c r="CW44" s="23">
        <v>2</v>
      </c>
      <c r="CX44" s="23"/>
      <c r="CY44" s="23">
        <v>2</v>
      </c>
      <c r="CZ44" s="23">
        <v>0</v>
      </c>
      <c r="DA44" s="23">
        <v>2</v>
      </c>
      <c r="DB44" s="23"/>
      <c r="DC44" s="23"/>
      <c r="DD44" s="23"/>
      <c r="DE44" s="23"/>
      <c r="DF44" s="23"/>
      <c r="DG44" s="23"/>
      <c r="DH44" s="23"/>
      <c r="DI44" s="23" t="s">
        <v>150</v>
      </c>
      <c r="DJ44" s="23" t="s">
        <v>150</v>
      </c>
      <c r="DK44" s="23" t="s">
        <v>150</v>
      </c>
      <c r="DL44" s="23" t="s">
        <v>159</v>
      </c>
      <c r="DM44" s="23" t="s">
        <v>150</v>
      </c>
      <c r="DN44" s="23"/>
      <c r="DO44" s="23"/>
      <c r="DP44" s="23" t="s">
        <v>150</v>
      </c>
      <c r="DQ44" s="23" t="s">
        <v>150</v>
      </c>
      <c r="DR44" s="23" t="s">
        <v>150</v>
      </c>
      <c r="DS44" s="23" t="s">
        <v>150</v>
      </c>
      <c r="DT44" s="23" t="s">
        <v>159</v>
      </c>
      <c r="DU44" s="23" t="s">
        <v>150</v>
      </c>
      <c r="DV44" s="23"/>
      <c r="DW44" s="23" t="s">
        <v>159</v>
      </c>
      <c r="DX44" s="23" t="s">
        <v>150</v>
      </c>
      <c r="DY44" s="23"/>
      <c r="DZ44" s="23"/>
      <c r="EA44" s="23"/>
      <c r="EB44" s="23"/>
      <c r="EC44" s="23" t="s">
        <v>184</v>
      </c>
      <c r="ED44" s="23" t="s">
        <v>187</v>
      </c>
      <c r="EE44" s="49" t="str">
        <f t="shared" si="7"/>
        <v>36</v>
      </c>
      <c r="EF44" s="49" t="str">
        <f>IF(EE44&lt;35,0, IF(EE44&gt;35, "1"))</f>
        <v>1</v>
      </c>
      <c r="EG44" s="49"/>
      <c r="EH44" s="51">
        <f t="shared" si="9"/>
        <v>1</v>
      </c>
      <c r="EI44" s="51">
        <f t="shared" si="10"/>
        <v>0.9</v>
      </c>
      <c r="EJ44" s="52">
        <f t="shared" si="11"/>
        <v>-1.2</v>
      </c>
      <c r="EK44" s="52">
        <f t="shared" si="12"/>
        <v>-1.2</v>
      </c>
      <c r="EL44" s="49">
        <f t="shared" si="13"/>
        <v>-3.2000000000000001E-2</v>
      </c>
      <c r="EM44" s="55" t="s">
        <v>176</v>
      </c>
      <c r="EN44" s="54" t="str">
        <f t="shared" si="14"/>
        <v>3</v>
      </c>
    </row>
    <row r="45" spans="1:144" ht="33.75">
      <c r="A45" s="45">
        <v>1860</v>
      </c>
      <c r="B45" s="46" t="s">
        <v>343</v>
      </c>
      <c r="C45" s="45">
        <v>10520283</v>
      </c>
      <c r="D45" s="23" t="s">
        <v>344</v>
      </c>
      <c r="E45" s="23">
        <v>2</v>
      </c>
      <c r="F45" s="23" t="s">
        <v>139</v>
      </c>
      <c r="G45" s="23">
        <v>63</v>
      </c>
      <c r="H45" s="23">
        <v>51</v>
      </c>
      <c r="I45" s="23" t="s">
        <v>185</v>
      </c>
      <c r="J45" s="23">
        <v>4</v>
      </c>
      <c r="K45" s="23"/>
      <c r="L45" s="47"/>
      <c r="M45" s="47"/>
      <c r="N45" s="48">
        <v>40451</v>
      </c>
      <c r="O45" s="48"/>
      <c r="P45" s="47" t="e">
        <f t="shared" si="27"/>
        <v>#NUM!</v>
      </c>
      <c r="Q45" s="47">
        <f t="shared" ca="1" si="0"/>
        <v>162</v>
      </c>
      <c r="R45" s="47">
        <v>120</v>
      </c>
      <c r="S45" s="47">
        <v>1</v>
      </c>
      <c r="T45" s="47"/>
      <c r="U45" s="47"/>
      <c r="V45" s="47" t="e">
        <f t="shared" si="1"/>
        <v>#NUM!</v>
      </c>
      <c r="W45" s="47"/>
      <c r="X45" s="47"/>
      <c r="Y45" s="47"/>
      <c r="Z45" s="47"/>
      <c r="AA45" s="47"/>
      <c r="AB45" s="47"/>
      <c r="AC45" s="47"/>
      <c r="AD45" s="47">
        <v>2</v>
      </c>
      <c r="AE45" s="47">
        <v>120</v>
      </c>
      <c r="AF45" s="47">
        <v>1</v>
      </c>
      <c r="AG45" s="47"/>
      <c r="AH45" s="47">
        <v>2</v>
      </c>
      <c r="AI45" s="35" t="str">
        <f t="shared" si="2"/>
        <v>36</v>
      </c>
      <c r="AJ45" s="49" t="str">
        <f>IF(AI45&lt;35,0, IF(AI45&gt;35, "1"))</f>
        <v>1</v>
      </c>
      <c r="AK45" s="47">
        <v>2</v>
      </c>
      <c r="AL45" s="47">
        <v>0</v>
      </c>
      <c r="AM45" s="47"/>
      <c r="AN45" s="23" t="s">
        <v>160</v>
      </c>
      <c r="AO45" s="23">
        <v>1</v>
      </c>
      <c r="AP45" s="23"/>
      <c r="AQ45" s="23"/>
      <c r="AR45" s="47">
        <v>1.1399999999999999</v>
      </c>
      <c r="AS45" s="47">
        <f t="shared" si="15"/>
        <v>76.837266732790752</v>
      </c>
      <c r="AT45" s="47">
        <v>1.06</v>
      </c>
      <c r="AU45" s="47">
        <f t="shared" si="16"/>
        <v>82.811123312258189</v>
      </c>
      <c r="AV45" s="47">
        <v>1.03</v>
      </c>
      <c r="AW45" s="47">
        <f t="shared" si="17"/>
        <v>82.062357883217103</v>
      </c>
      <c r="AX45" s="50" t="s">
        <v>1701</v>
      </c>
      <c r="AY45" s="50" t="s">
        <v>1701</v>
      </c>
      <c r="AZ45" s="50" t="s">
        <v>1701</v>
      </c>
      <c r="BA45" s="50" t="s">
        <v>1701</v>
      </c>
      <c r="BB45" s="23" t="s">
        <v>164</v>
      </c>
      <c r="BC45" s="23"/>
      <c r="BD45" s="23"/>
      <c r="BE45" s="23"/>
      <c r="BF45" s="50"/>
      <c r="BG45" s="23"/>
      <c r="BH45" s="23"/>
      <c r="BI45" s="23">
        <v>67</v>
      </c>
      <c r="BJ45" s="23">
        <v>164.2</v>
      </c>
      <c r="BK45" s="23">
        <f t="shared" si="4"/>
        <v>1.7321825155774002</v>
      </c>
      <c r="BL45" s="23">
        <v>1</v>
      </c>
      <c r="BM45" s="46" t="s">
        <v>345</v>
      </c>
      <c r="BN45" s="23" t="s">
        <v>146</v>
      </c>
      <c r="BO45" s="23">
        <v>46</v>
      </c>
      <c r="BP45" s="23"/>
      <c r="BQ45" s="23"/>
      <c r="BR45" s="23">
        <f t="shared" si="5"/>
        <v>0</v>
      </c>
      <c r="BS45" s="23" t="e">
        <f t="shared" si="6"/>
        <v>#DIV/0!</v>
      </c>
      <c r="BT45" s="23" t="s">
        <v>147</v>
      </c>
      <c r="BU45" s="23" t="s">
        <v>158</v>
      </c>
      <c r="BV45" s="23" t="s">
        <v>148</v>
      </c>
      <c r="BW45" s="23" t="s">
        <v>149</v>
      </c>
      <c r="BX45" s="23">
        <v>6</v>
      </c>
      <c r="BY45" s="23" t="s">
        <v>150</v>
      </c>
      <c r="BZ45" s="23">
        <v>2</v>
      </c>
      <c r="CA45" s="23" t="s">
        <v>150</v>
      </c>
      <c r="CB45" s="23" t="s">
        <v>150</v>
      </c>
      <c r="CC45" s="23">
        <v>2</v>
      </c>
      <c r="CD45" s="23" t="s">
        <v>150</v>
      </c>
      <c r="CE45" s="23" t="s">
        <v>150</v>
      </c>
      <c r="CF45" s="23">
        <v>2</v>
      </c>
      <c r="CG45" s="23" t="s">
        <v>150</v>
      </c>
      <c r="CH45" s="23" t="s">
        <v>150</v>
      </c>
      <c r="CI45" s="23">
        <v>2</v>
      </c>
      <c r="CJ45" s="23" t="s">
        <v>150</v>
      </c>
      <c r="CK45" s="23">
        <v>0</v>
      </c>
      <c r="CL45" s="23">
        <v>0</v>
      </c>
      <c r="CM45" s="23"/>
      <c r="CN45" s="23"/>
      <c r="CO45" s="23"/>
      <c r="CP45" s="23"/>
      <c r="CQ45" s="23"/>
      <c r="CR45" s="23" t="s">
        <v>165</v>
      </c>
      <c r="CS45" s="23">
        <v>2</v>
      </c>
      <c r="CT45" s="23"/>
      <c r="CU45" s="23"/>
      <c r="CV45" s="23"/>
      <c r="CW45" s="23">
        <v>2</v>
      </c>
      <c r="CX45" s="23"/>
      <c r="CY45" s="23">
        <v>2</v>
      </c>
      <c r="CZ45" s="23">
        <v>0</v>
      </c>
      <c r="DA45" s="23">
        <v>2</v>
      </c>
      <c r="DB45" s="23"/>
      <c r="DC45" s="23"/>
      <c r="DD45" s="23"/>
      <c r="DE45" s="23"/>
      <c r="DF45" s="23"/>
      <c r="DG45" s="23"/>
      <c r="DH45" s="23"/>
      <c r="DI45" s="23" t="s">
        <v>150</v>
      </c>
      <c r="DJ45" s="23" t="s">
        <v>159</v>
      </c>
      <c r="DK45" s="23" t="s">
        <v>150</v>
      </c>
      <c r="DL45" s="23" t="s">
        <v>150</v>
      </c>
      <c r="DM45" s="23" t="s">
        <v>159</v>
      </c>
      <c r="DN45" s="23"/>
      <c r="DO45" s="23"/>
      <c r="DP45" s="23" t="s">
        <v>150</v>
      </c>
      <c r="DQ45" s="23" t="s">
        <v>150</v>
      </c>
      <c r="DR45" s="23" t="s">
        <v>150</v>
      </c>
      <c r="DS45" s="23" t="s">
        <v>150</v>
      </c>
      <c r="DT45" s="23" t="s">
        <v>159</v>
      </c>
      <c r="DU45" s="23" t="s">
        <v>150</v>
      </c>
      <c r="DV45" s="23"/>
      <c r="DW45" s="23" t="s">
        <v>159</v>
      </c>
      <c r="DX45" s="23" t="s">
        <v>150</v>
      </c>
      <c r="DY45" s="23"/>
      <c r="DZ45" s="23"/>
      <c r="EA45" s="23"/>
      <c r="EB45" s="23"/>
      <c r="EC45" s="23" t="s">
        <v>184</v>
      </c>
      <c r="ED45" s="23" t="s">
        <v>189</v>
      </c>
      <c r="EE45" s="49" t="str">
        <f t="shared" si="7"/>
        <v>36</v>
      </c>
      <c r="EF45" s="49" t="str">
        <f>IF(EE45&lt;35,0, IF(EE45&gt;35, "1"))</f>
        <v>1</v>
      </c>
      <c r="EG45" s="49"/>
      <c r="EH45" s="51">
        <f t="shared" si="9"/>
        <v>1</v>
      </c>
      <c r="EI45" s="51">
        <f t="shared" si="10"/>
        <v>0.9</v>
      </c>
      <c r="EJ45" s="52">
        <f t="shared" si="11"/>
        <v>-1.2</v>
      </c>
      <c r="EK45" s="52">
        <f t="shared" si="12"/>
        <v>-1.2</v>
      </c>
      <c r="EL45" s="49">
        <f t="shared" si="13"/>
        <v>-1.2</v>
      </c>
      <c r="EM45" s="53" t="s">
        <v>176</v>
      </c>
      <c r="EN45" s="54" t="str">
        <f t="shared" si="14"/>
        <v>3</v>
      </c>
    </row>
    <row r="46" spans="1:144" ht="33.75">
      <c r="A46" s="45">
        <v>1871</v>
      </c>
      <c r="B46" s="46" t="s">
        <v>346</v>
      </c>
      <c r="C46" s="45">
        <v>23157602</v>
      </c>
      <c r="D46" s="23" t="s">
        <v>347</v>
      </c>
      <c r="E46" s="23">
        <v>2</v>
      </c>
      <c r="F46" s="23" t="s">
        <v>139</v>
      </c>
      <c r="G46" s="23">
        <v>67</v>
      </c>
      <c r="H46" s="23">
        <v>55</v>
      </c>
      <c r="I46" s="23" t="s">
        <v>153</v>
      </c>
      <c r="J46" s="23">
        <v>3</v>
      </c>
      <c r="K46" s="23"/>
      <c r="L46" s="47"/>
      <c r="M46" s="47"/>
      <c r="N46" s="48">
        <v>40493</v>
      </c>
      <c r="O46" s="48"/>
      <c r="P46" s="47" t="e">
        <f>DATEDIF(N46, O46, "m")</f>
        <v>#NUM!</v>
      </c>
      <c r="Q46" s="47">
        <f t="shared" ca="1" si="0"/>
        <v>160</v>
      </c>
      <c r="R46" s="47">
        <v>120</v>
      </c>
      <c r="S46" s="47">
        <v>1</v>
      </c>
      <c r="T46" s="47"/>
      <c r="U46" s="47"/>
      <c r="V46" s="47" t="e">
        <f t="shared" si="1"/>
        <v>#NUM!</v>
      </c>
      <c r="W46" s="47"/>
      <c r="X46" s="47"/>
      <c r="Y46" s="47"/>
      <c r="Z46" s="47"/>
      <c r="AA46" s="47"/>
      <c r="AB46" s="47"/>
      <c r="AC46" s="47"/>
      <c r="AD46" s="47">
        <v>2</v>
      </c>
      <c r="AE46" s="47">
        <v>120</v>
      </c>
      <c r="AF46" s="47">
        <v>1</v>
      </c>
      <c r="AG46" s="47"/>
      <c r="AH46" s="47">
        <v>2</v>
      </c>
      <c r="AI46" s="35" t="str">
        <f t="shared" si="2"/>
        <v>36</v>
      </c>
      <c r="AJ46" s="49" t="str">
        <f>IF(AI46&lt;35,0, IF(AI46&gt;35, "1"))</f>
        <v>1</v>
      </c>
      <c r="AK46" s="47">
        <v>2</v>
      </c>
      <c r="AL46" s="47">
        <v>0</v>
      </c>
      <c r="AM46" s="47"/>
      <c r="AN46" s="23" t="s">
        <v>154</v>
      </c>
      <c r="AO46" s="23">
        <v>2</v>
      </c>
      <c r="AP46" s="23"/>
      <c r="AQ46" s="23"/>
      <c r="AR46" s="47">
        <v>1.48</v>
      </c>
      <c r="AS46" s="47">
        <f t="shared" si="15"/>
        <v>54.794837136507326</v>
      </c>
      <c r="AT46" s="47">
        <v>1.55</v>
      </c>
      <c r="AU46" s="47">
        <f t="shared" si="16"/>
        <v>51.198076616927899</v>
      </c>
      <c r="AV46" s="47">
        <v>1.27</v>
      </c>
      <c r="AW46" s="47">
        <f t="shared" si="17"/>
        <v>62.255849768819608</v>
      </c>
      <c r="AX46" s="50" t="s">
        <v>1701</v>
      </c>
      <c r="AY46" s="50" t="s">
        <v>1701</v>
      </c>
      <c r="AZ46" s="50" t="s">
        <v>1701</v>
      </c>
      <c r="BA46" s="50" t="s">
        <v>1701</v>
      </c>
      <c r="BB46" s="23" t="s">
        <v>164</v>
      </c>
      <c r="BC46" s="23"/>
      <c r="BD46" s="23"/>
      <c r="BE46" s="23"/>
      <c r="BF46" s="50"/>
      <c r="BG46" s="23"/>
      <c r="BH46" s="23"/>
      <c r="BI46" s="23">
        <v>69</v>
      </c>
      <c r="BJ46" s="23">
        <v>165</v>
      </c>
      <c r="BK46" s="23">
        <f t="shared" si="4"/>
        <v>1.760163645366472</v>
      </c>
      <c r="BL46" s="23">
        <v>2</v>
      </c>
      <c r="BM46" s="46" t="s">
        <v>348</v>
      </c>
      <c r="BN46" s="23" t="s">
        <v>146</v>
      </c>
      <c r="BO46" s="23">
        <v>51</v>
      </c>
      <c r="BP46" s="23">
        <v>53.7</v>
      </c>
      <c r="BQ46" s="23">
        <v>157</v>
      </c>
      <c r="BR46" s="23">
        <f t="shared" si="5"/>
        <v>1.5262744813933269</v>
      </c>
      <c r="BS46" s="23">
        <f t="shared" si="6"/>
        <v>1.1532418754453846</v>
      </c>
      <c r="BT46" s="23" t="s">
        <v>147</v>
      </c>
      <c r="BU46" s="23" t="s">
        <v>158</v>
      </c>
      <c r="BV46" s="23" t="s">
        <v>148</v>
      </c>
      <c r="BW46" s="23" t="s">
        <v>149</v>
      </c>
      <c r="BX46" s="23">
        <v>6</v>
      </c>
      <c r="BY46" s="23" t="s">
        <v>150</v>
      </c>
      <c r="BZ46" s="23">
        <v>2</v>
      </c>
      <c r="CA46" s="23" t="s">
        <v>150</v>
      </c>
      <c r="CB46" s="23" t="s">
        <v>150</v>
      </c>
      <c r="CC46" s="23">
        <v>2</v>
      </c>
      <c r="CD46" s="23" t="s">
        <v>150</v>
      </c>
      <c r="CE46" s="23" t="s">
        <v>150</v>
      </c>
      <c r="CF46" s="23">
        <v>2</v>
      </c>
      <c r="CG46" s="23" t="s">
        <v>150</v>
      </c>
      <c r="CH46" s="23" t="s">
        <v>150</v>
      </c>
      <c r="CI46" s="23">
        <v>2</v>
      </c>
      <c r="CJ46" s="23" t="s">
        <v>150</v>
      </c>
      <c r="CK46" s="23">
        <v>0</v>
      </c>
      <c r="CL46" s="23">
        <v>0</v>
      </c>
      <c r="CM46" s="23"/>
      <c r="CN46" s="23"/>
      <c r="CO46" s="23"/>
      <c r="CP46" s="23"/>
      <c r="CQ46" s="23"/>
      <c r="CR46" s="23" t="s">
        <v>143</v>
      </c>
      <c r="CS46" s="23">
        <v>1</v>
      </c>
      <c r="CT46" s="23"/>
      <c r="CU46" s="23"/>
      <c r="CV46" s="23">
        <v>100</v>
      </c>
      <c r="CW46" s="23">
        <v>1</v>
      </c>
      <c r="CX46" s="23"/>
      <c r="CY46" s="23">
        <v>2</v>
      </c>
      <c r="CZ46" s="23">
        <v>7</v>
      </c>
      <c r="DA46" s="23">
        <v>1</v>
      </c>
      <c r="DB46" s="23"/>
      <c r="DC46" s="23"/>
      <c r="DD46" s="23"/>
      <c r="DE46" s="23"/>
      <c r="DF46" s="23"/>
      <c r="DG46" s="23"/>
      <c r="DH46" s="23"/>
      <c r="DI46" s="23"/>
      <c r="DJ46" s="23"/>
      <c r="DK46" s="23"/>
      <c r="DL46" s="23"/>
      <c r="DM46" s="23"/>
      <c r="DN46" s="23"/>
      <c r="DO46" s="23"/>
      <c r="DP46" s="23"/>
      <c r="DQ46" s="23"/>
      <c r="DR46" s="23"/>
      <c r="DS46" s="23"/>
      <c r="DT46" s="23"/>
      <c r="DU46" s="23"/>
      <c r="DV46" s="23"/>
      <c r="DW46" s="23"/>
      <c r="DX46" s="23"/>
      <c r="DY46" s="23"/>
      <c r="DZ46" s="23"/>
      <c r="EA46" s="23"/>
      <c r="EB46" s="23"/>
      <c r="EC46" s="23"/>
      <c r="ED46" s="23" t="s">
        <v>189</v>
      </c>
      <c r="EE46" s="49" t="str">
        <f t="shared" si="7"/>
        <v>36</v>
      </c>
      <c r="EF46" s="49" t="str">
        <f>IF(EE46&lt;35,0, IF(EE46&gt;35, "1"))</f>
        <v>1</v>
      </c>
      <c r="EG46" s="49"/>
      <c r="EH46" s="51">
        <f t="shared" si="9"/>
        <v>1</v>
      </c>
      <c r="EI46" s="51">
        <f t="shared" si="10"/>
        <v>0.9</v>
      </c>
      <c r="EJ46" s="52">
        <f t="shared" si="11"/>
        <v>-1.2</v>
      </c>
      <c r="EK46" s="52">
        <f t="shared" si="12"/>
        <v>-1.2</v>
      </c>
      <c r="EL46" s="49">
        <f t="shared" si="13"/>
        <v>-1.2</v>
      </c>
      <c r="EM46" s="53" t="s">
        <v>163</v>
      </c>
      <c r="EN46" s="54" t="str">
        <f t="shared" si="14"/>
        <v>2</v>
      </c>
    </row>
    <row r="47" spans="1:144" ht="33.75">
      <c r="A47" s="45">
        <v>1872</v>
      </c>
      <c r="B47" s="46" t="s">
        <v>349</v>
      </c>
      <c r="C47" s="45">
        <v>12582365</v>
      </c>
      <c r="D47" s="23" t="s">
        <v>350</v>
      </c>
      <c r="E47" s="23">
        <v>1</v>
      </c>
      <c r="F47" s="23" t="s">
        <v>146</v>
      </c>
      <c r="G47" s="23">
        <v>50</v>
      </c>
      <c r="H47" s="23">
        <v>38</v>
      </c>
      <c r="I47" s="23" t="s">
        <v>153</v>
      </c>
      <c r="J47" s="23">
        <v>3</v>
      </c>
      <c r="K47" s="23" t="s">
        <v>179</v>
      </c>
      <c r="L47" s="47"/>
      <c r="M47" s="47"/>
      <c r="N47" s="48">
        <v>40497</v>
      </c>
      <c r="O47" s="48"/>
      <c r="P47" s="47" t="e">
        <f t="shared" ref="P47:P52" si="28">DATEDIF(N47,O47,"m")</f>
        <v>#NUM!</v>
      </c>
      <c r="Q47" s="47">
        <f t="shared" ca="1" si="0"/>
        <v>160</v>
      </c>
      <c r="R47" s="47">
        <v>120</v>
      </c>
      <c r="S47" s="47">
        <v>1</v>
      </c>
      <c r="T47" s="47"/>
      <c r="U47" s="47"/>
      <c r="V47" s="47" t="e">
        <f t="shared" si="1"/>
        <v>#NUM!</v>
      </c>
      <c r="W47" s="47"/>
      <c r="X47" s="47"/>
      <c r="Y47" s="47"/>
      <c r="Z47" s="47"/>
      <c r="AA47" s="47"/>
      <c r="AB47" s="47"/>
      <c r="AC47" s="47"/>
      <c r="AD47" s="47">
        <v>2</v>
      </c>
      <c r="AE47" s="47">
        <v>120</v>
      </c>
      <c r="AF47" s="47">
        <v>1</v>
      </c>
      <c r="AG47" s="47"/>
      <c r="AH47" s="47">
        <v>2</v>
      </c>
      <c r="AI47" s="35" t="str">
        <f t="shared" si="2"/>
        <v>36</v>
      </c>
      <c r="AJ47" s="49">
        <v>1</v>
      </c>
      <c r="AK47" s="47">
        <v>2</v>
      </c>
      <c r="AL47" s="47">
        <v>0</v>
      </c>
      <c r="AM47" s="47"/>
      <c r="AN47" s="23" t="s">
        <v>160</v>
      </c>
      <c r="AO47" s="23">
        <v>1</v>
      </c>
      <c r="AP47" s="23"/>
      <c r="AQ47" s="23"/>
      <c r="AR47" s="47">
        <v>1.04</v>
      </c>
      <c r="AS47" s="47">
        <f t="shared" si="15"/>
        <v>69.620633378278725</v>
      </c>
      <c r="AT47" s="47">
        <v>0.95</v>
      </c>
      <c r="AU47" s="47">
        <f t="shared" si="16"/>
        <v>76.64920162493307</v>
      </c>
      <c r="AV47" s="47">
        <v>0.96</v>
      </c>
      <c r="AW47" s="47">
        <f t="shared" si="17"/>
        <v>72.467525028855661</v>
      </c>
      <c r="AX47" s="50" t="s">
        <v>1701</v>
      </c>
      <c r="AY47" s="50" t="s">
        <v>1701</v>
      </c>
      <c r="AZ47" s="50" t="s">
        <v>1701</v>
      </c>
      <c r="BA47" s="50" t="s">
        <v>1701</v>
      </c>
      <c r="BB47" s="23" t="s">
        <v>164</v>
      </c>
      <c r="BC47" s="23"/>
      <c r="BD47" s="23"/>
      <c r="BE47" s="23"/>
      <c r="BF47" s="50"/>
      <c r="BG47" s="23"/>
      <c r="BH47" s="23"/>
      <c r="BI47" s="23">
        <v>44</v>
      </c>
      <c r="BJ47" s="23">
        <v>151.30000000000001</v>
      </c>
      <c r="BK47" s="23">
        <f t="shared" si="4"/>
        <v>1.3652649283514535</v>
      </c>
      <c r="BL47" s="23">
        <v>1</v>
      </c>
      <c r="BM47" s="46" t="s">
        <v>351</v>
      </c>
      <c r="BN47" s="23" t="s">
        <v>139</v>
      </c>
      <c r="BO47" s="23">
        <v>40</v>
      </c>
      <c r="BP47" s="23">
        <v>70</v>
      </c>
      <c r="BQ47" s="23">
        <v>181.6</v>
      </c>
      <c r="BR47" s="23">
        <f t="shared" si="5"/>
        <v>1.8984185886932758</v>
      </c>
      <c r="BS47" s="23">
        <f t="shared" si="6"/>
        <v>0.71915906032673016</v>
      </c>
      <c r="BT47" s="23" t="s">
        <v>162</v>
      </c>
      <c r="BU47" s="23" t="s">
        <v>162</v>
      </c>
      <c r="BV47" s="23" t="s">
        <v>148</v>
      </c>
      <c r="BW47" s="23" t="s">
        <v>149</v>
      </c>
      <c r="BX47" s="23">
        <v>6</v>
      </c>
      <c r="BY47" s="23" t="s">
        <v>150</v>
      </c>
      <c r="BZ47" s="23">
        <v>2</v>
      </c>
      <c r="CA47" s="23" t="s">
        <v>150</v>
      </c>
      <c r="CB47" s="23" t="s">
        <v>150</v>
      </c>
      <c r="CC47" s="23">
        <v>2</v>
      </c>
      <c r="CD47" s="23" t="s">
        <v>150</v>
      </c>
      <c r="CE47" s="23" t="s">
        <v>150</v>
      </c>
      <c r="CF47" s="23">
        <v>2</v>
      </c>
      <c r="CG47" s="23" t="s">
        <v>150</v>
      </c>
      <c r="CH47" s="23" t="s">
        <v>150</v>
      </c>
      <c r="CI47" s="23">
        <v>2</v>
      </c>
      <c r="CJ47" s="23" t="s">
        <v>150</v>
      </c>
      <c r="CK47" s="23">
        <v>0</v>
      </c>
      <c r="CL47" s="23">
        <v>0</v>
      </c>
      <c r="CM47" s="23"/>
      <c r="CN47" s="23"/>
      <c r="CO47" s="23"/>
      <c r="CP47" s="23"/>
      <c r="CQ47" s="23"/>
      <c r="CR47" s="23" t="s">
        <v>165</v>
      </c>
      <c r="CS47" s="23">
        <v>2</v>
      </c>
      <c r="CT47" s="23"/>
      <c r="CU47" s="23"/>
      <c r="CV47" s="23"/>
      <c r="CW47" s="23">
        <v>2</v>
      </c>
      <c r="CX47" s="23"/>
      <c r="CY47" s="23">
        <v>2</v>
      </c>
      <c r="CZ47" s="23">
        <v>0</v>
      </c>
      <c r="DA47" s="23">
        <v>2</v>
      </c>
      <c r="DB47" s="23"/>
      <c r="DC47" s="23"/>
      <c r="DD47" s="23"/>
      <c r="DE47" s="23"/>
      <c r="DF47" s="23"/>
      <c r="DG47" s="23"/>
      <c r="DH47" s="23"/>
      <c r="DI47" s="23"/>
      <c r="DJ47" s="23"/>
      <c r="DK47" s="23"/>
      <c r="DL47" s="23"/>
      <c r="DM47" s="23"/>
      <c r="DN47" s="23"/>
      <c r="DO47" s="23"/>
      <c r="DP47" s="23"/>
      <c r="DQ47" s="23"/>
      <c r="DR47" s="23"/>
      <c r="DS47" s="23"/>
      <c r="DT47" s="23"/>
      <c r="DU47" s="23"/>
      <c r="DV47" s="23"/>
      <c r="DW47" s="23"/>
      <c r="DX47" s="23"/>
      <c r="DY47" s="23"/>
      <c r="DZ47" s="23"/>
      <c r="EA47" s="23"/>
      <c r="EB47" s="23"/>
      <c r="EC47" s="23"/>
      <c r="ED47" s="23" t="s">
        <v>189</v>
      </c>
      <c r="EE47" s="49" t="str">
        <f t="shared" si="7"/>
        <v>36</v>
      </c>
      <c r="EF47" s="49">
        <v>1</v>
      </c>
      <c r="EG47" s="49"/>
      <c r="EH47" s="51">
        <f t="shared" si="9"/>
        <v>1.012</v>
      </c>
      <c r="EI47" s="51">
        <f t="shared" si="10"/>
        <v>0.7</v>
      </c>
      <c r="EJ47" s="52">
        <f t="shared" si="11"/>
        <v>-1.2</v>
      </c>
      <c r="EK47" s="52">
        <f t="shared" si="12"/>
        <v>-1.2</v>
      </c>
      <c r="EL47" s="49">
        <f t="shared" si="13"/>
        <v>-1.2</v>
      </c>
      <c r="EM47" s="55" t="s">
        <v>176</v>
      </c>
      <c r="EN47" s="54" t="str">
        <f t="shared" si="14"/>
        <v>3</v>
      </c>
    </row>
    <row r="48" spans="1:144" ht="33.75">
      <c r="A48" s="45">
        <v>1896</v>
      </c>
      <c r="B48" s="46" t="s">
        <v>352</v>
      </c>
      <c r="C48" s="45">
        <v>23143111</v>
      </c>
      <c r="D48" s="23" t="s">
        <v>353</v>
      </c>
      <c r="E48" s="23">
        <v>1</v>
      </c>
      <c r="F48" s="23" t="s">
        <v>146</v>
      </c>
      <c r="G48" s="23">
        <v>54</v>
      </c>
      <c r="H48" s="23">
        <v>42</v>
      </c>
      <c r="I48" s="23" t="s">
        <v>153</v>
      </c>
      <c r="J48" s="23">
        <v>3</v>
      </c>
      <c r="K48" s="23" t="s">
        <v>179</v>
      </c>
      <c r="L48" s="47"/>
      <c r="M48" s="47"/>
      <c r="N48" s="48">
        <v>40584</v>
      </c>
      <c r="O48" s="48"/>
      <c r="P48" s="47" t="e">
        <f t="shared" si="28"/>
        <v>#NUM!</v>
      </c>
      <c r="Q48" s="47">
        <f t="shared" ca="1" si="0"/>
        <v>157</v>
      </c>
      <c r="R48" s="47">
        <v>120</v>
      </c>
      <c r="S48" s="47">
        <v>1</v>
      </c>
      <c r="T48" s="48">
        <v>43551</v>
      </c>
      <c r="U48" s="48">
        <v>43551</v>
      </c>
      <c r="V48" s="47">
        <f t="shared" si="1"/>
        <v>97</v>
      </c>
      <c r="W48" s="47" t="s">
        <v>354</v>
      </c>
      <c r="X48" s="47"/>
      <c r="Y48" s="47"/>
      <c r="Z48" s="47"/>
      <c r="AA48" s="47"/>
      <c r="AB48" s="47"/>
      <c r="AC48" s="47"/>
      <c r="AD48" s="47">
        <v>2</v>
      </c>
      <c r="AE48" s="47">
        <v>120</v>
      </c>
      <c r="AF48" s="47">
        <v>1</v>
      </c>
      <c r="AG48" s="47"/>
      <c r="AH48" s="47">
        <v>2</v>
      </c>
      <c r="AI48" s="35" t="str">
        <f t="shared" si="2"/>
        <v>36</v>
      </c>
      <c r="AJ48" s="49" t="str">
        <f t="shared" ref="AJ48:AJ62" si="29">IF(AI48&lt;35,0, IF(AI48&gt;35, "1"))</f>
        <v>1</v>
      </c>
      <c r="AK48" s="47">
        <v>2</v>
      </c>
      <c r="AL48" s="47">
        <v>0</v>
      </c>
      <c r="AM48" s="47"/>
      <c r="AN48" s="23" t="s">
        <v>160</v>
      </c>
      <c r="AO48" s="23">
        <v>1</v>
      </c>
      <c r="AP48" s="23">
        <v>1.73</v>
      </c>
      <c r="AQ48" s="23"/>
      <c r="AR48" s="47">
        <v>0.69</v>
      </c>
      <c r="AS48" s="47">
        <f t="shared" si="15"/>
        <v>109.58782197471439</v>
      </c>
      <c r="AT48" s="47">
        <v>0.73</v>
      </c>
      <c r="AU48" s="47">
        <f t="shared" si="16"/>
        <v>102.56153200410714</v>
      </c>
      <c r="AV48" s="47">
        <v>1.43</v>
      </c>
      <c r="AW48" s="47">
        <f t="shared" si="17"/>
        <v>43.818916384227151</v>
      </c>
      <c r="AX48" s="50" t="s">
        <v>1701</v>
      </c>
      <c r="AY48" s="50" t="s">
        <v>1701</v>
      </c>
      <c r="AZ48" s="50" t="s">
        <v>1701</v>
      </c>
      <c r="BA48" s="50" t="s">
        <v>1701</v>
      </c>
      <c r="BB48" s="23" t="s">
        <v>164</v>
      </c>
      <c r="BC48" s="23"/>
      <c r="BD48" s="23"/>
      <c r="BE48" s="23"/>
      <c r="BF48" s="50"/>
      <c r="BG48" s="23"/>
      <c r="BH48" s="23"/>
      <c r="BI48" s="23">
        <v>55</v>
      </c>
      <c r="BJ48" s="23">
        <v>160</v>
      </c>
      <c r="BK48" s="23">
        <f t="shared" si="4"/>
        <v>1.5631744723391146</v>
      </c>
      <c r="BL48" s="23">
        <v>1</v>
      </c>
      <c r="BM48" s="46" t="s">
        <v>355</v>
      </c>
      <c r="BN48" s="23" t="s">
        <v>139</v>
      </c>
      <c r="BO48" s="23">
        <v>43</v>
      </c>
      <c r="BP48" s="23">
        <v>68</v>
      </c>
      <c r="BQ48" s="23">
        <v>173.7</v>
      </c>
      <c r="BR48" s="23">
        <f t="shared" si="5"/>
        <v>1.8156723498725453</v>
      </c>
      <c r="BS48" s="23">
        <f t="shared" si="6"/>
        <v>0.8609342277249773</v>
      </c>
      <c r="BT48" s="23" t="s">
        <v>147</v>
      </c>
      <c r="BU48" s="23" t="s">
        <v>162</v>
      </c>
      <c r="BV48" s="23" t="s">
        <v>148</v>
      </c>
      <c r="BW48" s="23" t="s">
        <v>166</v>
      </c>
      <c r="BX48" s="23">
        <v>3</v>
      </c>
      <c r="BY48" s="23" t="s">
        <v>150</v>
      </c>
      <c r="BZ48" s="23">
        <v>2</v>
      </c>
      <c r="CA48" s="23"/>
      <c r="CB48" s="23" t="s">
        <v>150</v>
      </c>
      <c r="CC48" s="23">
        <v>2</v>
      </c>
      <c r="CD48" s="23"/>
      <c r="CE48" s="23" t="s">
        <v>150</v>
      </c>
      <c r="CF48" s="23">
        <v>2</v>
      </c>
      <c r="CG48" s="23"/>
      <c r="CH48" s="23" t="s">
        <v>150</v>
      </c>
      <c r="CI48" s="23">
        <v>2</v>
      </c>
      <c r="CJ48" s="23"/>
      <c r="CK48" s="23">
        <v>0</v>
      </c>
      <c r="CL48" s="23">
        <v>0</v>
      </c>
      <c r="CM48" s="23"/>
      <c r="CN48" s="23"/>
      <c r="CO48" s="23"/>
      <c r="CP48" s="23"/>
      <c r="CQ48" s="23"/>
      <c r="CR48" s="23" t="s">
        <v>165</v>
      </c>
      <c r="CS48" s="23">
        <v>2</v>
      </c>
      <c r="CT48" s="23"/>
      <c r="CU48" s="23"/>
      <c r="CV48" s="23"/>
      <c r="CW48" s="23">
        <v>2</v>
      </c>
      <c r="CX48" s="23"/>
      <c r="CY48" s="23">
        <v>2</v>
      </c>
      <c r="CZ48" s="23">
        <v>0</v>
      </c>
      <c r="DA48" s="23">
        <v>2</v>
      </c>
      <c r="DB48" s="23"/>
      <c r="DC48" s="23"/>
      <c r="DD48" s="23"/>
      <c r="DE48" s="23"/>
      <c r="DF48" s="23"/>
      <c r="DG48" s="23"/>
      <c r="DH48" s="23"/>
      <c r="DI48" s="23"/>
      <c r="DJ48" s="23"/>
      <c r="DK48" s="23"/>
      <c r="DL48" s="23"/>
      <c r="DM48" s="23"/>
      <c r="DN48" s="23"/>
      <c r="DO48" s="23"/>
      <c r="DP48" s="23"/>
      <c r="DQ48" s="23"/>
      <c r="DR48" s="23"/>
      <c r="DS48" s="23"/>
      <c r="DT48" s="23"/>
      <c r="DU48" s="23"/>
      <c r="DV48" s="23"/>
      <c r="DW48" s="23"/>
      <c r="DX48" s="23"/>
      <c r="DY48" s="23"/>
      <c r="DZ48" s="23"/>
      <c r="EA48" s="23"/>
      <c r="EB48" s="23"/>
      <c r="EC48" s="23"/>
      <c r="ED48" s="23" t="s">
        <v>189</v>
      </c>
      <c r="EE48" s="49" t="str">
        <f t="shared" si="7"/>
        <v>36</v>
      </c>
      <c r="EF48" s="49" t="str">
        <f t="shared" ref="EF48:EF62" si="30">IF(EE48&lt;35,0, IF(EE48&gt;35, "1"))</f>
        <v>1</v>
      </c>
      <c r="EG48" s="49"/>
      <c r="EH48" s="51">
        <f t="shared" si="9"/>
        <v>1.012</v>
      </c>
      <c r="EI48" s="51">
        <f t="shared" si="10"/>
        <v>0.7</v>
      </c>
      <c r="EJ48" s="52">
        <f t="shared" si="11"/>
        <v>-0.24099999999999999</v>
      </c>
      <c r="EK48" s="52">
        <f t="shared" si="12"/>
        <v>-1.2</v>
      </c>
      <c r="EL48" s="49">
        <f t="shared" si="13"/>
        <v>-1.2</v>
      </c>
      <c r="EM48" s="53" t="s">
        <v>176</v>
      </c>
      <c r="EN48" s="54" t="str">
        <f t="shared" si="14"/>
        <v>3</v>
      </c>
    </row>
    <row r="49" spans="1:144" ht="78.75">
      <c r="A49" s="45">
        <v>1919</v>
      </c>
      <c r="B49" s="46" t="s">
        <v>357</v>
      </c>
      <c r="C49" s="45">
        <v>22438721</v>
      </c>
      <c r="D49" s="23" t="s">
        <v>358</v>
      </c>
      <c r="E49" s="23">
        <v>2</v>
      </c>
      <c r="F49" s="23" t="s">
        <v>139</v>
      </c>
      <c r="G49" s="23">
        <v>66</v>
      </c>
      <c r="H49" s="23">
        <v>54</v>
      </c>
      <c r="I49" s="23" t="s">
        <v>185</v>
      </c>
      <c r="J49" s="23">
        <v>4</v>
      </c>
      <c r="K49" s="23"/>
      <c r="L49" s="47"/>
      <c r="M49" s="47"/>
      <c r="N49" s="48">
        <v>40644</v>
      </c>
      <c r="O49" s="48"/>
      <c r="P49" s="47" t="e">
        <f t="shared" si="28"/>
        <v>#NUM!</v>
      </c>
      <c r="Q49" s="47">
        <f t="shared" ca="1" si="0"/>
        <v>155</v>
      </c>
      <c r="R49" s="47">
        <v>120</v>
      </c>
      <c r="S49" s="47">
        <v>1</v>
      </c>
      <c r="T49" s="47"/>
      <c r="U49" s="47"/>
      <c r="V49" s="47" t="e">
        <f t="shared" si="1"/>
        <v>#NUM!</v>
      </c>
      <c r="W49" s="47"/>
      <c r="X49" s="47"/>
      <c r="Y49" s="47"/>
      <c r="Z49" s="47"/>
      <c r="AA49" s="47"/>
      <c r="AB49" s="47"/>
      <c r="AC49" s="47"/>
      <c r="AD49" s="47">
        <v>2</v>
      </c>
      <c r="AE49" s="47">
        <v>120</v>
      </c>
      <c r="AF49" s="47">
        <v>1</v>
      </c>
      <c r="AG49" s="47"/>
      <c r="AH49" s="47">
        <v>2</v>
      </c>
      <c r="AI49" s="35" t="str">
        <f t="shared" si="2"/>
        <v>36</v>
      </c>
      <c r="AJ49" s="49" t="str">
        <f t="shared" si="29"/>
        <v>1</v>
      </c>
      <c r="AK49" s="47">
        <v>2</v>
      </c>
      <c r="AL49" s="47">
        <v>1</v>
      </c>
      <c r="AM49" s="47" t="s">
        <v>359</v>
      </c>
      <c r="AN49" s="23" t="s">
        <v>1712</v>
      </c>
      <c r="AO49" s="23">
        <v>1</v>
      </c>
      <c r="AP49" s="23">
        <v>1.64</v>
      </c>
      <c r="AQ49" s="23"/>
      <c r="AR49" s="47">
        <v>2.04</v>
      </c>
      <c r="AS49" s="47">
        <f t="shared" si="15"/>
        <v>37.5144432589587</v>
      </c>
      <c r="AT49" s="47"/>
      <c r="AU49" s="47" t="e">
        <f t="shared" si="16"/>
        <v>#DIV/0!</v>
      </c>
      <c r="AV49" s="47"/>
      <c r="AW49" s="47" t="e">
        <f t="shared" si="17"/>
        <v>#DIV/0!</v>
      </c>
      <c r="AX49" s="50" t="s">
        <v>1701</v>
      </c>
      <c r="AY49" s="50" t="s">
        <v>1701</v>
      </c>
      <c r="AZ49" s="50" t="s">
        <v>1701</v>
      </c>
      <c r="BA49" s="50" t="s">
        <v>1701</v>
      </c>
      <c r="BB49" s="23" t="s">
        <v>175</v>
      </c>
      <c r="BC49" s="23" t="s">
        <v>165</v>
      </c>
      <c r="BD49" s="23"/>
      <c r="BE49" s="23"/>
      <c r="BF49" s="50"/>
      <c r="BG49" s="23"/>
      <c r="BH49" s="23"/>
      <c r="BI49" s="23">
        <v>64</v>
      </c>
      <c r="BJ49" s="23">
        <v>162.4</v>
      </c>
      <c r="BK49" s="23">
        <f t="shared" si="4"/>
        <v>1.6852629795028784</v>
      </c>
      <c r="BL49" s="23">
        <v>1</v>
      </c>
      <c r="BM49" s="46" t="s">
        <v>361</v>
      </c>
      <c r="BN49" s="23" t="s">
        <v>146</v>
      </c>
      <c r="BO49" s="23">
        <v>52</v>
      </c>
      <c r="BP49" s="23">
        <v>70</v>
      </c>
      <c r="BQ49" s="23">
        <v>156</v>
      </c>
      <c r="BR49" s="23">
        <f t="shared" si="5"/>
        <v>1.7003891474733532</v>
      </c>
      <c r="BS49" s="23">
        <f t="shared" si="6"/>
        <v>0.99110429045436388</v>
      </c>
      <c r="BT49" s="23" t="s">
        <v>158</v>
      </c>
      <c r="BU49" s="23" t="s">
        <v>158</v>
      </c>
      <c r="BV49" s="23" t="s">
        <v>148</v>
      </c>
      <c r="BW49" s="23" t="s">
        <v>149</v>
      </c>
      <c r="BX49" s="23">
        <v>5</v>
      </c>
      <c r="BY49" s="23" t="s">
        <v>150</v>
      </c>
      <c r="BZ49" s="23">
        <v>2</v>
      </c>
      <c r="CA49" s="23"/>
      <c r="CB49" s="23" t="s">
        <v>150</v>
      </c>
      <c r="CC49" s="23">
        <v>2</v>
      </c>
      <c r="CD49" s="23"/>
      <c r="CE49" s="23" t="s">
        <v>150</v>
      </c>
      <c r="CF49" s="23">
        <v>2</v>
      </c>
      <c r="CG49" s="23"/>
      <c r="CH49" s="23" t="s">
        <v>150</v>
      </c>
      <c r="CI49" s="23">
        <v>2</v>
      </c>
      <c r="CJ49" s="23"/>
      <c r="CK49" s="23">
        <v>0</v>
      </c>
      <c r="CL49" s="23">
        <v>25</v>
      </c>
      <c r="CM49" s="23"/>
      <c r="CN49" s="23"/>
      <c r="CO49" s="23"/>
      <c r="CP49" s="23"/>
      <c r="CQ49" s="23"/>
      <c r="CR49" s="23" t="s">
        <v>165</v>
      </c>
      <c r="CS49" s="23">
        <v>2</v>
      </c>
      <c r="CT49" s="23"/>
      <c r="CU49" s="23"/>
      <c r="CV49" s="23"/>
      <c r="CW49" s="23">
        <v>2</v>
      </c>
      <c r="CX49" s="23"/>
      <c r="CY49" s="23">
        <v>2</v>
      </c>
      <c r="CZ49" s="23">
        <v>0</v>
      </c>
      <c r="DA49" s="23">
        <v>2</v>
      </c>
      <c r="DB49" s="23"/>
      <c r="DC49" s="23"/>
      <c r="DD49" s="23"/>
      <c r="DE49" s="23"/>
      <c r="DF49" s="23"/>
      <c r="DG49" s="23"/>
      <c r="DH49" s="23"/>
      <c r="DI49" s="23"/>
      <c r="DJ49" s="23"/>
      <c r="DK49" s="23"/>
      <c r="DL49" s="23"/>
      <c r="DM49" s="23"/>
      <c r="DN49" s="23"/>
      <c r="DO49" s="23"/>
      <c r="DP49" s="23"/>
      <c r="DQ49" s="23"/>
      <c r="DR49" s="23"/>
      <c r="DS49" s="23"/>
      <c r="DT49" s="23"/>
      <c r="DU49" s="23"/>
      <c r="DV49" s="23"/>
      <c r="DW49" s="23"/>
      <c r="DX49" s="23"/>
      <c r="DY49" s="23"/>
      <c r="DZ49" s="23"/>
      <c r="EA49" s="23"/>
      <c r="EB49" s="23"/>
      <c r="EC49" s="23"/>
      <c r="ED49" s="23" t="s">
        <v>151</v>
      </c>
      <c r="EE49" s="49" t="str">
        <f t="shared" si="7"/>
        <v>36</v>
      </c>
      <c r="EF49" s="49" t="str">
        <f t="shared" si="30"/>
        <v>1</v>
      </c>
      <c r="EG49" s="49"/>
      <c r="EH49" s="51">
        <f t="shared" si="9"/>
        <v>1</v>
      </c>
      <c r="EI49" s="51">
        <f t="shared" si="10"/>
        <v>0.9</v>
      </c>
      <c r="EJ49" s="52">
        <f t="shared" si="11"/>
        <v>-1.2</v>
      </c>
      <c r="EK49" s="52">
        <f t="shared" si="12"/>
        <v>-3.2000000000000001E-2</v>
      </c>
      <c r="EL49" s="49">
        <f t="shared" si="13"/>
        <v>-3.2000000000000001E-2</v>
      </c>
      <c r="EM49" s="55" t="s">
        <v>176</v>
      </c>
      <c r="EN49" s="54" t="str">
        <f t="shared" si="14"/>
        <v>3</v>
      </c>
    </row>
    <row r="50" spans="1:144" ht="33.75">
      <c r="A50" s="45">
        <v>1924</v>
      </c>
      <c r="B50" s="46" t="s">
        <v>362</v>
      </c>
      <c r="C50" s="45">
        <v>23579691</v>
      </c>
      <c r="D50" s="23" t="s">
        <v>1713</v>
      </c>
      <c r="E50" s="23">
        <v>2</v>
      </c>
      <c r="F50" s="23" t="s">
        <v>139</v>
      </c>
      <c r="G50" s="23">
        <v>56</v>
      </c>
      <c r="H50" s="23">
        <v>45</v>
      </c>
      <c r="I50" s="23" t="s">
        <v>185</v>
      </c>
      <c r="J50" s="23">
        <v>4</v>
      </c>
      <c r="K50" s="23"/>
      <c r="L50" s="47"/>
      <c r="M50" s="47"/>
      <c r="N50" s="48">
        <v>40654</v>
      </c>
      <c r="O50" s="48"/>
      <c r="P50" s="47" t="e">
        <f t="shared" si="28"/>
        <v>#NUM!</v>
      </c>
      <c r="Q50" s="47">
        <f t="shared" ca="1" si="0"/>
        <v>155</v>
      </c>
      <c r="R50" s="47">
        <v>120</v>
      </c>
      <c r="S50" s="47">
        <v>1</v>
      </c>
      <c r="T50" s="48">
        <v>40724</v>
      </c>
      <c r="U50" s="48"/>
      <c r="V50" s="47">
        <f t="shared" si="1"/>
        <v>2</v>
      </c>
      <c r="W50" s="47" t="s">
        <v>1714</v>
      </c>
      <c r="X50" s="47"/>
      <c r="Y50" s="47"/>
      <c r="Z50" s="47"/>
      <c r="AA50" s="47"/>
      <c r="AB50" s="47"/>
      <c r="AC50" s="47"/>
      <c r="AD50" s="47">
        <v>1</v>
      </c>
      <c r="AE50" s="47">
        <v>2</v>
      </c>
      <c r="AF50" s="47">
        <v>0</v>
      </c>
      <c r="AG50" s="47"/>
      <c r="AH50" s="47">
        <v>1</v>
      </c>
      <c r="AI50" s="35" t="str">
        <f t="shared" si="2"/>
        <v>36</v>
      </c>
      <c r="AJ50" s="49" t="str">
        <f t="shared" si="29"/>
        <v>1</v>
      </c>
      <c r="AK50" s="47">
        <v>1</v>
      </c>
      <c r="AL50" s="47">
        <v>0</v>
      </c>
      <c r="AM50" s="47"/>
      <c r="AN50" s="23" t="s">
        <v>1712</v>
      </c>
      <c r="AO50" s="23">
        <v>1</v>
      </c>
      <c r="AP50" s="23">
        <v>2.79</v>
      </c>
      <c r="AQ50" s="23"/>
      <c r="AR50" s="47">
        <v>1.76</v>
      </c>
      <c r="AS50" s="47">
        <f t="shared" si="15"/>
        <v>47.364021921002958</v>
      </c>
      <c r="AT50" s="47">
        <v>1.73</v>
      </c>
      <c r="AU50" s="47">
        <f t="shared" si="16"/>
        <v>47.753635029863375</v>
      </c>
      <c r="AV50" s="47">
        <v>1.19</v>
      </c>
      <c r="AW50" s="47">
        <f t="shared" si="17"/>
        <v>71.630561054835397</v>
      </c>
      <c r="AX50" s="50" t="s">
        <v>1701</v>
      </c>
      <c r="AY50" s="50" t="s">
        <v>1701</v>
      </c>
      <c r="AZ50" s="50" t="s">
        <v>1701</v>
      </c>
      <c r="BA50" s="50" t="s">
        <v>1701</v>
      </c>
      <c r="BB50" s="23" t="s">
        <v>164</v>
      </c>
      <c r="BC50" s="23"/>
      <c r="BD50" s="23"/>
      <c r="BE50" s="23"/>
      <c r="BF50" s="50"/>
      <c r="BG50" s="23"/>
      <c r="BH50" s="23"/>
      <c r="BI50" s="23">
        <v>84</v>
      </c>
      <c r="BJ50" s="23">
        <v>174</v>
      </c>
      <c r="BK50" s="23">
        <f t="shared" si="4"/>
        <v>1.9887638870658206</v>
      </c>
      <c r="BL50" s="23">
        <v>1</v>
      </c>
      <c r="BM50" s="46" t="s">
        <v>364</v>
      </c>
      <c r="BN50" s="23" t="s">
        <v>146</v>
      </c>
      <c r="BO50" s="23">
        <v>45</v>
      </c>
      <c r="BP50" s="23">
        <v>44</v>
      </c>
      <c r="BQ50" s="23">
        <v>156</v>
      </c>
      <c r="BR50" s="23">
        <f t="shared" si="5"/>
        <v>1.3958830861948521</v>
      </c>
      <c r="BS50" s="23">
        <f t="shared" si="6"/>
        <v>1.4247352853075606</v>
      </c>
      <c r="BT50" s="23" t="s">
        <v>162</v>
      </c>
      <c r="BU50" s="23" t="s">
        <v>158</v>
      </c>
      <c r="BV50" s="23" t="s">
        <v>148</v>
      </c>
      <c r="BW50" s="23" t="s">
        <v>149</v>
      </c>
      <c r="BX50" s="23">
        <v>3</v>
      </c>
      <c r="BY50" s="23" t="s">
        <v>150</v>
      </c>
      <c r="BZ50" s="23">
        <v>2</v>
      </c>
      <c r="CA50" s="23"/>
      <c r="CB50" s="23" t="s">
        <v>150</v>
      </c>
      <c r="CC50" s="23">
        <v>2</v>
      </c>
      <c r="CD50" s="23"/>
      <c r="CE50" s="23" t="s">
        <v>150</v>
      </c>
      <c r="CF50" s="23">
        <v>2</v>
      </c>
      <c r="CG50" s="23"/>
      <c r="CH50" s="23" t="s">
        <v>150</v>
      </c>
      <c r="CI50" s="23">
        <v>22</v>
      </c>
      <c r="CJ50" s="23"/>
      <c r="CK50" s="23">
        <v>0</v>
      </c>
      <c r="CL50" s="23">
        <v>25</v>
      </c>
      <c r="CM50" s="23"/>
      <c r="CN50" s="23"/>
      <c r="CO50" s="23"/>
      <c r="CP50" s="23"/>
      <c r="CQ50" s="23"/>
      <c r="CR50" s="23" t="s">
        <v>143</v>
      </c>
      <c r="CS50" s="23">
        <v>1</v>
      </c>
      <c r="CT50" s="23"/>
      <c r="CU50" s="23"/>
      <c r="CV50" s="23">
        <v>375</v>
      </c>
      <c r="CW50" s="23">
        <v>1</v>
      </c>
      <c r="CX50" s="23"/>
      <c r="CY50" s="23">
        <v>2</v>
      </c>
      <c r="CZ50" s="23">
        <v>7</v>
      </c>
      <c r="DA50" s="23">
        <v>1</v>
      </c>
      <c r="DB50" s="23"/>
      <c r="DC50" s="23" t="s">
        <v>143</v>
      </c>
      <c r="DD50" s="23">
        <v>2</v>
      </c>
      <c r="DE50" s="23"/>
      <c r="DF50" s="23"/>
      <c r="DG50" s="23"/>
      <c r="DH50" s="23"/>
      <c r="DI50" s="23"/>
      <c r="DJ50" s="23"/>
      <c r="DK50" s="23"/>
      <c r="DL50" s="23"/>
      <c r="DM50" s="23"/>
      <c r="DN50" s="23"/>
      <c r="DO50" s="23"/>
      <c r="DP50" s="23"/>
      <c r="DQ50" s="23"/>
      <c r="DR50" s="23"/>
      <c r="DS50" s="23"/>
      <c r="DT50" s="23"/>
      <c r="DU50" s="23"/>
      <c r="DV50" s="23"/>
      <c r="DW50" s="23"/>
      <c r="DX50" s="23"/>
      <c r="DY50" s="23"/>
      <c r="DZ50" s="23"/>
      <c r="EA50" s="23"/>
      <c r="EB50" s="23"/>
      <c r="EC50" s="23"/>
      <c r="ED50" s="23" t="s">
        <v>189</v>
      </c>
      <c r="EE50" s="49" t="str">
        <f t="shared" si="7"/>
        <v>36</v>
      </c>
      <c r="EF50" s="49" t="str">
        <f t="shared" si="30"/>
        <v>1</v>
      </c>
      <c r="EG50" s="49"/>
      <c r="EH50" s="51">
        <f t="shared" si="9"/>
        <v>1</v>
      </c>
      <c r="EI50" s="51">
        <f t="shared" si="10"/>
        <v>0.9</v>
      </c>
      <c r="EJ50" s="52">
        <f t="shared" si="11"/>
        <v>-1.2</v>
      </c>
      <c r="EK50" s="52">
        <f t="shared" si="12"/>
        <v>-1.2</v>
      </c>
      <c r="EL50" s="49">
        <f t="shared" si="13"/>
        <v>-1.2</v>
      </c>
      <c r="EM50" s="53" t="s">
        <v>176</v>
      </c>
      <c r="EN50" s="54" t="str">
        <f t="shared" si="14"/>
        <v>3</v>
      </c>
    </row>
    <row r="51" spans="1:144" ht="33.75">
      <c r="A51" s="45">
        <v>1931</v>
      </c>
      <c r="B51" s="46" t="s">
        <v>366</v>
      </c>
      <c r="C51" s="45">
        <v>12178057</v>
      </c>
      <c r="D51" s="23" t="s">
        <v>367</v>
      </c>
      <c r="E51" s="23">
        <v>2</v>
      </c>
      <c r="F51" s="23" t="s">
        <v>139</v>
      </c>
      <c r="G51" s="23">
        <v>73</v>
      </c>
      <c r="H51" s="23">
        <v>61</v>
      </c>
      <c r="I51" s="23" t="s">
        <v>180</v>
      </c>
      <c r="J51" s="23">
        <v>5</v>
      </c>
      <c r="K51" s="23"/>
      <c r="L51" s="47"/>
      <c r="M51" s="47"/>
      <c r="N51" s="48">
        <v>40672</v>
      </c>
      <c r="O51" s="48"/>
      <c r="P51" s="47" t="e">
        <f t="shared" si="28"/>
        <v>#NUM!</v>
      </c>
      <c r="Q51" s="47">
        <f t="shared" ca="1" si="0"/>
        <v>155</v>
      </c>
      <c r="R51" s="47">
        <v>120</v>
      </c>
      <c r="S51" s="47">
        <v>1</v>
      </c>
      <c r="T51" s="47"/>
      <c r="U51" s="47"/>
      <c r="V51" s="47" t="e">
        <f t="shared" si="1"/>
        <v>#NUM!</v>
      </c>
      <c r="W51" s="47"/>
      <c r="X51" s="47"/>
      <c r="Y51" s="47"/>
      <c r="Z51" s="47"/>
      <c r="AA51" s="47"/>
      <c r="AB51" s="47"/>
      <c r="AC51" s="47"/>
      <c r="AD51" s="47">
        <v>2</v>
      </c>
      <c r="AE51" s="47">
        <v>120</v>
      </c>
      <c r="AF51" s="47">
        <v>1</v>
      </c>
      <c r="AG51" s="47"/>
      <c r="AH51" s="47">
        <v>2</v>
      </c>
      <c r="AI51" s="35" t="str">
        <f t="shared" si="2"/>
        <v>36</v>
      </c>
      <c r="AJ51" s="49" t="str">
        <f t="shared" si="29"/>
        <v>1</v>
      </c>
      <c r="AK51" s="47">
        <v>2</v>
      </c>
      <c r="AL51" s="47">
        <v>0</v>
      </c>
      <c r="AM51" s="47"/>
      <c r="AN51" s="23" t="s">
        <v>1712</v>
      </c>
      <c r="AO51" s="23">
        <v>1</v>
      </c>
      <c r="AP51" s="23">
        <v>1.61</v>
      </c>
      <c r="AQ51" s="23"/>
      <c r="AR51" s="47">
        <v>1.1499999999999999</v>
      </c>
      <c r="AS51" s="47">
        <f t="shared" si="15"/>
        <v>71.451318114603509</v>
      </c>
      <c r="AT51" s="47">
        <v>1.95</v>
      </c>
      <c r="AU51" s="47">
        <f t="shared" si="16"/>
        <v>37.44588546137453</v>
      </c>
      <c r="AV51" s="47">
        <v>1.87</v>
      </c>
      <c r="AW51" s="47">
        <f t="shared" si="17"/>
        <v>37.698898169772399</v>
      </c>
      <c r="AX51" s="50" t="s">
        <v>1701</v>
      </c>
      <c r="AY51" s="50" t="s">
        <v>1701</v>
      </c>
      <c r="AZ51" s="50" t="s">
        <v>1701</v>
      </c>
      <c r="BA51" s="50" t="s">
        <v>1701</v>
      </c>
      <c r="BB51" s="23" t="s">
        <v>164</v>
      </c>
      <c r="BC51" s="23"/>
      <c r="BD51" s="23"/>
      <c r="BE51" s="23"/>
      <c r="BF51" s="50"/>
      <c r="BG51" s="23"/>
      <c r="BH51" s="23"/>
      <c r="BI51" s="23">
        <v>73</v>
      </c>
      <c r="BJ51" s="23">
        <v>165</v>
      </c>
      <c r="BK51" s="23">
        <f t="shared" si="4"/>
        <v>1.8028284326326125</v>
      </c>
      <c r="BL51" s="23">
        <v>2</v>
      </c>
      <c r="BM51" s="46" t="s">
        <v>368</v>
      </c>
      <c r="BN51" s="23" t="s">
        <v>146</v>
      </c>
      <c r="BO51" s="23">
        <v>63</v>
      </c>
      <c r="BP51" s="23">
        <v>57</v>
      </c>
      <c r="BQ51" s="23">
        <v>151</v>
      </c>
      <c r="BR51" s="23">
        <f t="shared" si="5"/>
        <v>1.5218485123757592</v>
      </c>
      <c r="BS51" s="23">
        <f t="shared" si="6"/>
        <v>1.1846306764253527</v>
      </c>
      <c r="BT51" s="23" t="s">
        <v>147</v>
      </c>
      <c r="BU51" s="23" t="s">
        <v>158</v>
      </c>
      <c r="BV51" s="23" t="s">
        <v>148</v>
      </c>
      <c r="BW51" s="23" t="s">
        <v>149</v>
      </c>
      <c r="BX51" s="23">
        <v>4</v>
      </c>
      <c r="BY51" s="23" t="s">
        <v>150</v>
      </c>
      <c r="BZ51" s="23">
        <v>2</v>
      </c>
      <c r="CA51" s="23"/>
      <c r="CB51" s="23" t="s">
        <v>150</v>
      </c>
      <c r="CC51" s="23">
        <v>2</v>
      </c>
      <c r="CD51" s="23"/>
      <c r="CE51" s="23" t="s">
        <v>150</v>
      </c>
      <c r="CF51" s="23">
        <v>2</v>
      </c>
      <c r="CG51" s="23"/>
      <c r="CH51" s="23" t="s">
        <v>150</v>
      </c>
      <c r="CI51" s="23">
        <v>2</v>
      </c>
      <c r="CJ51" s="23"/>
      <c r="CK51" s="23">
        <v>0</v>
      </c>
      <c r="CL51" s="23">
        <v>0</v>
      </c>
      <c r="CM51" s="23"/>
      <c r="CN51" s="23"/>
      <c r="CO51" s="23"/>
      <c r="CP51" s="23"/>
      <c r="CQ51" s="23"/>
      <c r="CR51" s="23" t="s">
        <v>165</v>
      </c>
      <c r="CS51" s="23">
        <v>2</v>
      </c>
      <c r="CT51" s="23"/>
      <c r="CU51" s="23"/>
      <c r="CV51" s="23"/>
      <c r="CW51" s="23">
        <v>2</v>
      </c>
      <c r="CX51" s="23"/>
      <c r="CY51" s="23">
        <v>2</v>
      </c>
      <c r="CZ51" s="23">
        <v>0</v>
      </c>
      <c r="DA51" s="23">
        <v>2</v>
      </c>
      <c r="DB51" s="23"/>
      <c r="DC51" s="23"/>
      <c r="DD51" s="23"/>
      <c r="DE51" s="23"/>
      <c r="DF51" s="23"/>
      <c r="DG51" s="23"/>
      <c r="DH51" s="23"/>
      <c r="DI51" s="23"/>
      <c r="DJ51" s="23"/>
      <c r="DK51" s="23"/>
      <c r="DL51" s="23"/>
      <c r="DM51" s="23"/>
      <c r="DN51" s="23"/>
      <c r="DO51" s="23"/>
      <c r="DP51" s="23"/>
      <c r="DQ51" s="23"/>
      <c r="DR51" s="23"/>
      <c r="DS51" s="23"/>
      <c r="DT51" s="23"/>
      <c r="DU51" s="23"/>
      <c r="DV51" s="23"/>
      <c r="DW51" s="23"/>
      <c r="DX51" s="23"/>
      <c r="DY51" s="23"/>
      <c r="DZ51" s="23"/>
      <c r="EA51" s="23"/>
      <c r="EB51" s="23"/>
      <c r="EC51" s="23"/>
      <c r="ED51" s="23" t="s">
        <v>189</v>
      </c>
      <c r="EE51" s="49" t="str">
        <f t="shared" si="7"/>
        <v>36</v>
      </c>
      <c r="EF51" s="49" t="str">
        <f t="shared" si="30"/>
        <v>1</v>
      </c>
      <c r="EG51" s="49"/>
      <c r="EH51" s="51">
        <f t="shared" si="9"/>
        <v>1</v>
      </c>
      <c r="EI51" s="51">
        <f t="shared" si="10"/>
        <v>0.9</v>
      </c>
      <c r="EJ51" s="52">
        <f t="shared" si="11"/>
        <v>-1.2</v>
      </c>
      <c r="EK51" s="52">
        <f t="shared" si="12"/>
        <v>-1.2</v>
      </c>
      <c r="EL51" s="49">
        <f t="shared" si="13"/>
        <v>-1.2</v>
      </c>
      <c r="EM51" s="55" t="s">
        <v>176</v>
      </c>
      <c r="EN51" s="54" t="str">
        <f t="shared" si="14"/>
        <v>3</v>
      </c>
    </row>
    <row r="52" spans="1:144" ht="33.75">
      <c r="A52" s="45">
        <v>1932</v>
      </c>
      <c r="B52" s="46" t="s">
        <v>369</v>
      </c>
      <c r="C52" s="45">
        <v>23628403</v>
      </c>
      <c r="D52" s="23" t="s">
        <v>370</v>
      </c>
      <c r="E52" s="23">
        <v>2</v>
      </c>
      <c r="F52" s="23" t="s">
        <v>139</v>
      </c>
      <c r="G52" s="23">
        <v>60</v>
      </c>
      <c r="H52" s="23">
        <v>48</v>
      </c>
      <c r="I52" s="23" t="s">
        <v>153</v>
      </c>
      <c r="J52" s="23">
        <v>3</v>
      </c>
      <c r="K52" s="23" t="s">
        <v>179</v>
      </c>
      <c r="L52" s="47"/>
      <c r="M52" s="47"/>
      <c r="N52" s="48">
        <v>40675</v>
      </c>
      <c r="O52" s="48"/>
      <c r="P52" s="47" t="e">
        <f t="shared" si="28"/>
        <v>#NUM!</v>
      </c>
      <c r="Q52" s="47">
        <f t="shared" ca="1" si="0"/>
        <v>154</v>
      </c>
      <c r="R52" s="47">
        <v>120</v>
      </c>
      <c r="S52" s="47">
        <v>1</v>
      </c>
      <c r="T52" s="47"/>
      <c r="U52" s="47"/>
      <c r="V52" s="47" t="e">
        <f t="shared" si="1"/>
        <v>#NUM!</v>
      </c>
      <c r="W52" s="47"/>
      <c r="X52" s="47"/>
      <c r="Y52" s="47"/>
      <c r="Z52" s="47"/>
      <c r="AA52" s="47"/>
      <c r="AB52" s="47"/>
      <c r="AC52" s="47"/>
      <c r="AD52" s="47">
        <v>2</v>
      </c>
      <c r="AE52" s="47">
        <v>120</v>
      </c>
      <c r="AF52" s="47">
        <v>1</v>
      </c>
      <c r="AG52" s="47"/>
      <c r="AH52" s="47">
        <v>2</v>
      </c>
      <c r="AI52" s="35" t="str">
        <f t="shared" si="2"/>
        <v>36</v>
      </c>
      <c r="AJ52" s="49" t="str">
        <f t="shared" si="29"/>
        <v>1</v>
      </c>
      <c r="AK52" s="47">
        <v>2</v>
      </c>
      <c r="AL52" s="47">
        <v>0</v>
      </c>
      <c r="AM52" s="47"/>
      <c r="AN52" s="23" t="s">
        <v>1712</v>
      </c>
      <c r="AO52" s="23">
        <v>1</v>
      </c>
      <c r="AP52" s="23">
        <v>1.72</v>
      </c>
      <c r="AQ52" s="23"/>
      <c r="AR52" s="47">
        <v>1.33</v>
      </c>
      <c r="AS52" s="47">
        <f t="shared" si="15"/>
        <v>65.063703904948895</v>
      </c>
      <c r="AT52" s="47">
        <v>1.1200000000000001</v>
      </c>
      <c r="AU52" s="47">
        <f t="shared" si="16"/>
        <v>78.976359331172489</v>
      </c>
      <c r="AV52" s="47">
        <v>0.96</v>
      </c>
      <c r="AW52" s="47">
        <f t="shared" si="17"/>
        <v>90.975867205824528</v>
      </c>
      <c r="AX52" s="50" t="s">
        <v>1701</v>
      </c>
      <c r="AY52" s="50" t="s">
        <v>1701</v>
      </c>
      <c r="AZ52" s="50" t="s">
        <v>1701</v>
      </c>
      <c r="BA52" s="50" t="s">
        <v>1701</v>
      </c>
      <c r="BB52" s="23" t="s">
        <v>164</v>
      </c>
      <c r="BC52" s="23"/>
      <c r="BD52" s="23"/>
      <c r="BE52" s="23"/>
      <c r="BF52" s="50"/>
      <c r="BG52" s="23"/>
      <c r="BH52" s="23"/>
      <c r="BI52" s="23">
        <v>60.8</v>
      </c>
      <c r="BJ52" s="23">
        <v>167.4</v>
      </c>
      <c r="BK52" s="23">
        <f t="shared" si="4"/>
        <v>1.6855748736445935</v>
      </c>
      <c r="BL52" s="23">
        <v>1</v>
      </c>
      <c r="BM52" s="46" t="s">
        <v>371</v>
      </c>
      <c r="BN52" s="23" t="s">
        <v>146</v>
      </c>
      <c r="BO52" s="23">
        <v>43</v>
      </c>
      <c r="BP52" s="23">
        <v>42</v>
      </c>
      <c r="BQ52" s="23">
        <v>157</v>
      </c>
      <c r="BR52" s="23">
        <f t="shared" si="5"/>
        <v>1.3749107895215029</v>
      </c>
      <c r="BS52" s="23">
        <f t="shared" si="6"/>
        <v>1.2259521755816667</v>
      </c>
      <c r="BT52" s="23" t="s">
        <v>158</v>
      </c>
      <c r="BU52" s="23" t="s">
        <v>171</v>
      </c>
      <c r="BV52" s="23" t="s">
        <v>148</v>
      </c>
      <c r="BW52" s="23" t="s">
        <v>149</v>
      </c>
      <c r="BX52" s="23">
        <v>6</v>
      </c>
      <c r="BY52" s="23" t="s">
        <v>150</v>
      </c>
      <c r="BZ52" s="23">
        <v>2</v>
      </c>
      <c r="CA52" s="23"/>
      <c r="CB52" s="23" t="s">
        <v>150</v>
      </c>
      <c r="CC52" s="23">
        <v>2</v>
      </c>
      <c r="CD52" s="23"/>
      <c r="CE52" s="23" t="s">
        <v>150</v>
      </c>
      <c r="CF52" s="23">
        <v>2</v>
      </c>
      <c r="CG52" s="23"/>
      <c r="CH52" s="23" t="s">
        <v>150</v>
      </c>
      <c r="CI52" s="23">
        <v>2</v>
      </c>
      <c r="CJ52" s="23"/>
      <c r="CK52" s="23">
        <v>0</v>
      </c>
      <c r="CL52" s="23">
        <v>0</v>
      </c>
      <c r="CM52" s="23"/>
      <c r="CN52" s="23"/>
      <c r="CO52" s="23"/>
      <c r="CP52" s="23"/>
      <c r="CQ52" s="23"/>
      <c r="CR52" s="23" t="s">
        <v>165</v>
      </c>
      <c r="CS52" s="23">
        <v>2</v>
      </c>
      <c r="CT52" s="23"/>
      <c r="CU52" s="23"/>
      <c r="CV52" s="23"/>
      <c r="CW52" s="23">
        <v>2</v>
      </c>
      <c r="CX52" s="23"/>
      <c r="CY52" s="23">
        <v>2</v>
      </c>
      <c r="CZ52" s="23">
        <v>0</v>
      </c>
      <c r="DA52" s="23">
        <v>2</v>
      </c>
      <c r="DB52" s="23"/>
      <c r="DC52" s="23"/>
      <c r="DD52" s="23"/>
      <c r="DE52" s="23"/>
      <c r="DF52" s="23"/>
      <c r="DG52" s="23"/>
      <c r="DH52" s="23"/>
      <c r="DI52" s="23"/>
      <c r="DJ52" s="23"/>
      <c r="DK52" s="23"/>
      <c r="DL52" s="23"/>
      <c r="DM52" s="23"/>
      <c r="DN52" s="23"/>
      <c r="DO52" s="23"/>
      <c r="DP52" s="23"/>
      <c r="DQ52" s="23"/>
      <c r="DR52" s="23"/>
      <c r="DS52" s="23"/>
      <c r="DT52" s="23"/>
      <c r="DU52" s="23"/>
      <c r="DV52" s="23"/>
      <c r="DW52" s="23"/>
      <c r="DX52" s="23"/>
      <c r="DY52" s="23"/>
      <c r="DZ52" s="23"/>
      <c r="EA52" s="23"/>
      <c r="EB52" s="23"/>
      <c r="EC52" s="23"/>
      <c r="ED52" s="23" t="s">
        <v>189</v>
      </c>
      <c r="EE52" s="49" t="str">
        <f t="shared" si="7"/>
        <v>36</v>
      </c>
      <c r="EF52" s="49" t="str">
        <f t="shared" si="30"/>
        <v>1</v>
      </c>
      <c r="EG52" s="49"/>
      <c r="EH52" s="51">
        <f t="shared" si="9"/>
        <v>1</v>
      </c>
      <c r="EI52" s="51">
        <f t="shared" si="10"/>
        <v>0.9</v>
      </c>
      <c r="EJ52" s="52">
        <f t="shared" si="11"/>
        <v>-1.2</v>
      </c>
      <c r="EK52" s="52">
        <f t="shared" si="12"/>
        <v>-1.2</v>
      </c>
      <c r="EL52" s="49">
        <f t="shared" si="13"/>
        <v>-1.2</v>
      </c>
      <c r="EM52" s="53"/>
      <c r="EN52" s="54" t="str">
        <f t="shared" si="14"/>
        <v>3</v>
      </c>
    </row>
    <row r="53" spans="1:144" ht="33.75">
      <c r="A53" s="45">
        <v>1933</v>
      </c>
      <c r="B53" s="46" t="s">
        <v>372</v>
      </c>
      <c r="C53" s="45">
        <v>23372061</v>
      </c>
      <c r="D53" s="23" t="s">
        <v>373</v>
      </c>
      <c r="E53" s="23">
        <v>2</v>
      </c>
      <c r="F53" s="23" t="s">
        <v>139</v>
      </c>
      <c r="G53" s="23">
        <v>53</v>
      </c>
      <c r="H53" s="23">
        <v>42</v>
      </c>
      <c r="I53" s="23" t="s">
        <v>180</v>
      </c>
      <c r="J53" s="23">
        <v>5</v>
      </c>
      <c r="K53" s="23"/>
      <c r="L53" s="47"/>
      <c r="M53" s="47"/>
      <c r="N53" s="48">
        <v>40679</v>
      </c>
      <c r="O53" s="48"/>
      <c r="P53" s="47" t="e">
        <f>DATEDIF(N53, O53, "m")</f>
        <v>#NUM!</v>
      </c>
      <c r="Q53" s="47">
        <f t="shared" ca="1" si="0"/>
        <v>154</v>
      </c>
      <c r="R53" s="47">
        <v>120</v>
      </c>
      <c r="S53" s="47">
        <v>1</v>
      </c>
      <c r="T53" s="47"/>
      <c r="U53" s="47"/>
      <c r="V53" s="47" t="e">
        <f t="shared" si="1"/>
        <v>#NUM!</v>
      </c>
      <c r="W53" s="47"/>
      <c r="X53" s="47"/>
      <c r="Y53" s="47"/>
      <c r="Z53" s="47"/>
      <c r="AA53" s="47"/>
      <c r="AB53" s="47"/>
      <c r="AC53" s="47"/>
      <c r="AD53" s="47">
        <v>2</v>
      </c>
      <c r="AE53" s="47">
        <v>120</v>
      </c>
      <c r="AF53" s="47">
        <v>1</v>
      </c>
      <c r="AG53" s="47"/>
      <c r="AH53" s="47">
        <v>2</v>
      </c>
      <c r="AI53" s="35" t="str">
        <f t="shared" si="2"/>
        <v>36</v>
      </c>
      <c r="AJ53" s="49" t="str">
        <f t="shared" si="29"/>
        <v>1</v>
      </c>
      <c r="AK53" s="47">
        <v>2</v>
      </c>
      <c r="AL53" s="47">
        <v>0</v>
      </c>
      <c r="AM53" s="47"/>
      <c r="AN53" s="23" t="s">
        <v>1712</v>
      </c>
      <c r="AO53" s="23">
        <v>1</v>
      </c>
      <c r="AP53" s="23">
        <v>1.57</v>
      </c>
      <c r="AQ53" s="23"/>
      <c r="AR53" s="47">
        <v>1.21</v>
      </c>
      <c r="AS53" s="47">
        <f t="shared" si="15"/>
        <v>75.652686214697724</v>
      </c>
      <c r="AT53" s="47">
        <v>1.34</v>
      </c>
      <c r="AU53" s="47">
        <f t="shared" si="16"/>
        <v>66.105717655976136</v>
      </c>
      <c r="AV53" s="47">
        <v>1.21</v>
      </c>
      <c r="AW53" s="47">
        <f t="shared" si="17"/>
        <v>71.534457002511175</v>
      </c>
      <c r="AX53" s="50" t="s">
        <v>1701</v>
      </c>
      <c r="AY53" s="50" t="s">
        <v>1701</v>
      </c>
      <c r="AZ53" s="50" t="s">
        <v>1701</v>
      </c>
      <c r="BA53" s="50" t="s">
        <v>1701</v>
      </c>
      <c r="BB53" s="23" t="s">
        <v>164</v>
      </c>
      <c r="BC53" s="23"/>
      <c r="BD53" s="23"/>
      <c r="BE53" s="23"/>
      <c r="BF53" s="50"/>
      <c r="BG53" s="23"/>
      <c r="BH53" s="23"/>
      <c r="BI53" s="23">
        <v>63</v>
      </c>
      <c r="BJ53" s="23">
        <v>170</v>
      </c>
      <c r="BK53" s="23">
        <f t="shared" si="4"/>
        <v>1.7304598416217709</v>
      </c>
      <c r="BL53" s="23">
        <v>1</v>
      </c>
      <c r="BM53" s="46" t="s">
        <v>374</v>
      </c>
      <c r="BN53" s="23" t="s">
        <v>146</v>
      </c>
      <c r="BO53" s="23">
        <v>40</v>
      </c>
      <c r="BP53" s="23">
        <v>64</v>
      </c>
      <c r="BQ53" s="23">
        <v>151</v>
      </c>
      <c r="BR53" s="23">
        <f t="shared" si="5"/>
        <v>1.598641560825804</v>
      </c>
      <c r="BS53" s="23">
        <f t="shared" si="6"/>
        <v>1.0824564330279729</v>
      </c>
      <c r="BT53" s="23" t="s">
        <v>162</v>
      </c>
      <c r="BU53" s="23" t="s">
        <v>158</v>
      </c>
      <c r="BV53" s="23" t="s">
        <v>148</v>
      </c>
      <c r="BW53" s="23" t="s">
        <v>149</v>
      </c>
      <c r="BX53" s="23">
        <v>6</v>
      </c>
      <c r="BY53" s="23" t="s">
        <v>150</v>
      </c>
      <c r="BZ53" s="23">
        <v>2</v>
      </c>
      <c r="CA53" s="23"/>
      <c r="CB53" s="23" t="s">
        <v>150</v>
      </c>
      <c r="CC53" s="23">
        <v>2</v>
      </c>
      <c r="CD53" s="23"/>
      <c r="CE53" s="23" t="s">
        <v>150</v>
      </c>
      <c r="CF53" s="23">
        <v>2</v>
      </c>
      <c r="CG53" s="23"/>
      <c r="CH53" s="23" t="s">
        <v>150</v>
      </c>
      <c r="CI53" s="23">
        <v>2</v>
      </c>
      <c r="CJ53" s="23"/>
      <c r="CK53" s="23">
        <v>0</v>
      </c>
      <c r="CL53" s="23">
        <v>0</v>
      </c>
      <c r="CM53" s="23"/>
      <c r="CN53" s="23"/>
      <c r="CO53" s="23"/>
      <c r="CP53" s="23"/>
      <c r="CQ53" s="23"/>
      <c r="CR53" s="23" t="s">
        <v>165</v>
      </c>
      <c r="CS53" s="23">
        <v>2</v>
      </c>
      <c r="CT53" s="23"/>
      <c r="CU53" s="23"/>
      <c r="CV53" s="23"/>
      <c r="CW53" s="23">
        <v>2</v>
      </c>
      <c r="CX53" s="23"/>
      <c r="CY53" s="23">
        <v>2</v>
      </c>
      <c r="CZ53" s="23">
        <v>0</v>
      </c>
      <c r="DA53" s="23">
        <v>2</v>
      </c>
      <c r="DB53" s="23"/>
      <c r="DC53" s="23"/>
      <c r="DD53" s="23"/>
      <c r="DE53" s="23"/>
      <c r="DF53" s="23"/>
      <c r="DG53" s="23"/>
      <c r="DH53" s="23"/>
      <c r="DI53" s="23"/>
      <c r="DJ53" s="23"/>
      <c r="DK53" s="23"/>
      <c r="DL53" s="23"/>
      <c r="DM53" s="23"/>
      <c r="DN53" s="23"/>
      <c r="DO53" s="23"/>
      <c r="DP53" s="23"/>
      <c r="DQ53" s="23"/>
      <c r="DR53" s="23"/>
      <c r="DS53" s="23"/>
      <c r="DT53" s="23"/>
      <c r="DU53" s="23"/>
      <c r="DV53" s="23"/>
      <c r="DW53" s="23"/>
      <c r="DX53" s="23"/>
      <c r="DY53" s="23"/>
      <c r="DZ53" s="23"/>
      <c r="EA53" s="23"/>
      <c r="EB53" s="23"/>
      <c r="EC53" s="23"/>
      <c r="ED53" s="23" t="s">
        <v>189</v>
      </c>
      <c r="EE53" s="49" t="str">
        <f t="shared" si="7"/>
        <v>36</v>
      </c>
      <c r="EF53" s="49" t="str">
        <f t="shared" si="30"/>
        <v>1</v>
      </c>
      <c r="EG53" s="49"/>
      <c r="EH53" s="51">
        <f t="shared" si="9"/>
        <v>1</v>
      </c>
      <c r="EI53" s="51">
        <f t="shared" si="10"/>
        <v>0.9</v>
      </c>
      <c r="EJ53" s="52">
        <f t="shared" si="11"/>
        <v>-1.2</v>
      </c>
      <c r="EK53" s="52">
        <f t="shared" si="12"/>
        <v>-1.2</v>
      </c>
      <c r="EL53" s="49">
        <f t="shared" si="13"/>
        <v>-1.2</v>
      </c>
      <c r="EM53" s="53" t="s">
        <v>176</v>
      </c>
      <c r="EN53" s="54" t="str">
        <f t="shared" si="14"/>
        <v>3</v>
      </c>
    </row>
    <row r="54" spans="1:144" ht="33.75">
      <c r="A54" s="45">
        <v>1944</v>
      </c>
      <c r="B54" s="46" t="s">
        <v>377</v>
      </c>
      <c r="C54" s="45">
        <v>21756333</v>
      </c>
      <c r="D54" s="23" t="s">
        <v>378</v>
      </c>
      <c r="E54" s="23">
        <v>2</v>
      </c>
      <c r="F54" s="23" t="s">
        <v>139</v>
      </c>
      <c r="G54" s="23">
        <v>57</v>
      </c>
      <c r="H54" s="23">
        <v>45</v>
      </c>
      <c r="I54" s="23" t="s">
        <v>140</v>
      </c>
      <c r="J54" s="23">
        <v>1</v>
      </c>
      <c r="K54" s="23"/>
      <c r="L54" s="47"/>
      <c r="M54" s="47"/>
      <c r="N54" s="48">
        <v>40702</v>
      </c>
      <c r="O54" s="48"/>
      <c r="P54" s="47" t="e">
        <f>DATEDIF(N54,O54,"m")</f>
        <v>#NUM!</v>
      </c>
      <c r="Q54" s="47">
        <f t="shared" ca="1" si="0"/>
        <v>154</v>
      </c>
      <c r="R54" s="47">
        <v>120</v>
      </c>
      <c r="S54" s="47">
        <v>1</v>
      </c>
      <c r="T54" s="47"/>
      <c r="U54" s="47"/>
      <c r="V54" s="47" t="e">
        <f t="shared" si="1"/>
        <v>#NUM!</v>
      </c>
      <c r="W54" s="47"/>
      <c r="X54" s="47"/>
      <c r="Y54" s="47"/>
      <c r="Z54" s="47"/>
      <c r="AA54" s="47"/>
      <c r="AB54" s="47"/>
      <c r="AC54" s="47"/>
      <c r="AD54" s="47">
        <v>2</v>
      </c>
      <c r="AE54" s="47">
        <v>120</v>
      </c>
      <c r="AF54" s="47">
        <v>1</v>
      </c>
      <c r="AG54" s="47"/>
      <c r="AH54" s="47">
        <v>2</v>
      </c>
      <c r="AI54" s="35" t="str">
        <f t="shared" si="2"/>
        <v>36</v>
      </c>
      <c r="AJ54" s="49" t="str">
        <f t="shared" si="29"/>
        <v>1</v>
      </c>
      <c r="AK54" s="47">
        <v>2</v>
      </c>
      <c r="AL54" s="47">
        <v>0</v>
      </c>
      <c r="AM54" s="47"/>
      <c r="AN54" s="23" t="s">
        <v>1712</v>
      </c>
      <c r="AO54" s="23">
        <v>1</v>
      </c>
      <c r="AP54" s="23">
        <v>1.44</v>
      </c>
      <c r="AQ54" s="23"/>
      <c r="AR54" s="47">
        <v>1.07</v>
      </c>
      <c r="AS54" s="47">
        <f t="shared" si="15"/>
        <v>86.060376476280638</v>
      </c>
      <c r="AT54" s="47">
        <v>1.1599999999999999</v>
      </c>
      <c r="AU54" s="47">
        <f t="shared" si="16"/>
        <v>77.145779668636479</v>
      </c>
      <c r="AV54" s="47">
        <v>1.03</v>
      </c>
      <c r="AW54" s="47">
        <f t="shared" si="17"/>
        <v>85.182432318828191</v>
      </c>
      <c r="AX54" s="50" t="s">
        <v>1701</v>
      </c>
      <c r="AY54" s="50" t="s">
        <v>1701</v>
      </c>
      <c r="AZ54" s="50" t="s">
        <v>1701</v>
      </c>
      <c r="BA54" s="50" t="s">
        <v>1701</v>
      </c>
      <c r="BB54" s="23" t="s">
        <v>164</v>
      </c>
      <c r="BC54" s="23"/>
      <c r="BD54" s="23"/>
      <c r="BE54" s="23"/>
      <c r="BF54" s="50"/>
      <c r="BG54" s="23"/>
      <c r="BH54" s="23"/>
      <c r="BI54" s="23">
        <v>57</v>
      </c>
      <c r="BJ54" s="23">
        <v>170</v>
      </c>
      <c r="BK54" s="23">
        <f t="shared" si="4"/>
        <v>1.6583973889664358</v>
      </c>
      <c r="BL54" s="23">
        <v>1</v>
      </c>
      <c r="BM54" s="46" t="s">
        <v>379</v>
      </c>
      <c r="BN54" s="23" t="s">
        <v>146</v>
      </c>
      <c r="BO54" s="23">
        <v>41</v>
      </c>
      <c r="BP54" s="23">
        <v>51</v>
      </c>
      <c r="BQ54" s="23">
        <v>153</v>
      </c>
      <c r="BR54" s="23">
        <f t="shared" si="5"/>
        <v>1.4654970071095763</v>
      </c>
      <c r="BS54" s="23">
        <f t="shared" si="6"/>
        <v>1.1316279602899497</v>
      </c>
      <c r="BT54" s="23" t="s">
        <v>171</v>
      </c>
      <c r="BU54" s="23" t="s">
        <v>158</v>
      </c>
      <c r="BV54" s="23" t="s">
        <v>148</v>
      </c>
      <c r="BW54" s="23" t="s">
        <v>149</v>
      </c>
      <c r="BX54" s="23">
        <v>3</v>
      </c>
      <c r="BY54" s="23" t="s">
        <v>150</v>
      </c>
      <c r="BZ54" s="23">
        <v>2</v>
      </c>
      <c r="CA54" s="23"/>
      <c r="CB54" s="23" t="s">
        <v>150</v>
      </c>
      <c r="CC54" s="23">
        <v>2</v>
      </c>
      <c r="CD54" s="23"/>
      <c r="CE54" s="23" t="s">
        <v>150</v>
      </c>
      <c r="CF54" s="23">
        <v>2</v>
      </c>
      <c r="CG54" s="23"/>
      <c r="CH54" s="23" t="s">
        <v>150</v>
      </c>
      <c r="CI54" s="23">
        <v>2</v>
      </c>
      <c r="CJ54" s="23"/>
      <c r="CK54" s="23">
        <v>0</v>
      </c>
      <c r="CL54" s="23">
        <v>0</v>
      </c>
      <c r="CM54" s="23"/>
      <c r="CN54" s="23"/>
      <c r="CO54" s="23"/>
      <c r="CP54" s="23"/>
      <c r="CQ54" s="23"/>
      <c r="CR54" s="23" t="s">
        <v>143</v>
      </c>
      <c r="CS54" s="23">
        <v>1</v>
      </c>
      <c r="CT54" s="23"/>
      <c r="CU54" s="23"/>
      <c r="CV54" s="23">
        <v>100</v>
      </c>
      <c r="CW54" s="23">
        <v>1</v>
      </c>
      <c r="CX54" s="23"/>
      <c r="CY54" s="23">
        <v>2</v>
      </c>
      <c r="CZ54" s="23">
        <v>4</v>
      </c>
      <c r="DA54" s="23">
        <v>1</v>
      </c>
      <c r="DB54" s="23"/>
      <c r="DC54" s="23" t="s">
        <v>143</v>
      </c>
      <c r="DD54" s="23">
        <v>2</v>
      </c>
      <c r="DE54" s="23"/>
      <c r="DF54" s="23"/>
      <c r="DG54" s="23"/>
      <c r="DH54" s="23"/>
      <c r="DI54" s="23"/>
      <c r="DJ54" s="23"/>
      <c r="DK54" s="23"/>
      <c r="DL54" s="23"/>
      <c r="DM54" s="23"/>
      <c r="DN54" s="23"/>
      <c r="DO54" s="23"/>
      <c r="DP54" s="23"/>
      <c r="DQ54" s="23"/>
      <c r="DR54" s="23"/>
      <c r="DS54" s="23"/>
      <c r="DT54" s="23"/>
      <c r="DU54" s="23"/>
      <c r="DV54" s="23"/>
      <c r="DW54" s="23"/>
      <c r="DX54" s="23"/>
      <c r="DY54" s="23"/>
      <c r="DZ54" s="23"/>
      <c r="EA54" s="23"/>
      <c r="EB54" s="23"/>
      <c r="EC54" s="23"/>
      <c r="ED54" s="23" t="s">
        <v>189</v>
      </c>
      <c r="EE54" s="49" t="str">
        <f t="shared" si="7"/>
        <v>36</v>
      </c>
      <c r="EF54" s="49" t="str">
        <f t="shared" si="30"/>
        <v>1</v>
      </c>
      <c r="EG54" s="49"/>
      <c r="EH54" s="51">
        <f t="shared" si="9"/>
        <v>1</v>
      </c>
      <c r="EI54" s="51">
        <f t="shared" si="10"/>
        <v>0.9</v>
      </c>
      <c r="EJ54" s="52">
        <f t="shared" si="11"/>
        <v>-1.2</v>
      </c>
      <c r="EK54" s="52">
        <f t="shared" si="12"/>
        <v>-1.2</v>
      </c>
      <c r="EL54" s="49">
        <f t="shared" si="13"/>
        <v>-1.2</v>
      </c>
      <c r="EM54" s="53" t="s">
        <v>152</v>
      </c>
      <c r="EN54" s="54" t="str">
        <f t="shared" si="14"/>
        <v>1</v>
      </c>
    </row>
    <row r="55" spans="1:144" ht="33.75">
      <c r="A55" s="45">
        <v>1952</v>
      </c>
      <c r="B55" s="46" t="s">
        <v>380</v>
      </c>
      <c r="C55" s="45">
        <v>23514663</v>
      </c>
      <c r="D55" s="23" t="s">
        <v>381</v>
      </c>
      <c r="E55" s="23">
        <v>2</v>
      </c>
      <c r="F55" s="23" t="s">
        <v>139</v>
      </c>
      <c r="G55" s="23">
        <v>61</v>
      </c>
      <c r="H55" s="23">
        <v>49</v>
      </c>
      <c r="I55" s="23" t="s">
        <v>174</v>
      </c>
      <c r="J55" s="23">
        <v>2</v>
      </c>
      <c r="K55" s="23"/>
      <c r="L55" s="47"/>
      <c r="M55" s="47"/>
      <c r="N55" s="48">
        <v>40721</v>
      </c>
      <c r="O55" s="48"/>
      <c r="P55" s="47" t="e">
        <f>DATEDIF(N55,O55,"m")</f>
        <v>#NUM!</v>
      </c>
      <c r="Q55" s="47">
        <f t="shared" ca="1" si="0"/>
        <v>153</v>
      </c>
      <c r="R55" s="47">
        <v>120</v>
      </c>
      <c r="S55" s="47">
        <v>1</v>
      </c>
      <c r="T55" s="47"/>
      <c r="U55" s="47"/>
      <c r="V55" s="47" t="e">
        <f t="shared" si="1"/>
        <v>#NUM!</v>
      </c>
      <c r="W55" s="47"/>
      <c r="X55" s="47"/>
      <c r="Y55" s="47"/>
      <c r="Z55" s="47"/>
      <c r="AA55" s="47"/>
      <c r="AB55" s="47"/>
      <c r="AC55" s="47"/>
      <c r="AD55" s="47">
        <v>2</v>
      </c>
      <c r="AE55" s="47">
        <v>120</v>
      </c>
      <c r="AF55" s="47">
        <v>1</v>
      </c>
      <c r="AG55" s="47"/>
      <c r="AH55" s="47">
        <v>2</v>
      </c>
      <c r="AI55" s="35" t="str">
        <f t="shared" si="2"/>
        <v>36</v>
      </c>
      <c r="AJ55" s="49" t="str">
        <f t="shared" si="29"/>
        <v>1</v>
      </c>
      <c r="AK55" s="47">
        <v>2</v>
      </c>
      <c r="AL55" s="47">
        <v>0</v>
      </c>
      <c r="AM55" s="47"/>
      <c r="AN55" s="23" t="s">
        <v>1712</v>
      </c>
      <c r="AO55" s="23">
        <v>1</v>
      </c>
      <c r="AP55" s="23">
        <v>1.64</v>
      </c>
      <c r="AQ55" s="23"/>
      <c r="AR55" s="47">
        <v>1.18</v>
      </c>
      <c r="AS55" s="47">
        <f t="shared" si="15"/>
        <v>74.645105414810274</v>
      </c>
      <c r="AT55" s="47">
        <v>1.18</v>
      </c>
      <c r="AU55" s="47">
        <f t="shared" si="16"/>
        <v>73.722375465518766</v>
      </c>
      <c r="AV55" s="47">
        <v>1.1000000000000001</v>
      </c>
      <c r="AW55" s="47">
        <f t="shared" si="17"/>
        <v>76.785541967706692</v>
      </c>
      <c r="AX55" s="50" t="s">
        <v>1701</v>
      </c>
      <c r="AY55" s="50" t="s">
        <v>1701</v>
      </c>
      <c r="AZ55" s="50" t="s">
        <v>1701</v>
      </c>
      <c r="BA55" s="50" t="s">
        <v>1701</v>
      </c>
      <c r="BB55" s="23" t="s">
        <v>164</v>
      </c>
      <c r="BC55" s="23"/>
      <c r="BD55" s="23"/>
      <c r="BE55" s="23"/>
      <c r="BF55" s="50"/>
      <c r="BG55" s="23"/>
      <c r="BH55" s="23"/>
      <c r="BI55" s="23">
        <v>43.3</v>
      </c>
      <c r="BJ55" s="23">
        <v>156.9</v>
      </c>
      <c r="BK55" s="23">
        <f t="shared" si="4"/>
        <v>1.3921957822734041</v>
      </c>
      <c r="BL55" s="23">
        <v>2</v>
      </c>
      <c r="BM55" s="46" t="s">
        <v>382</v>
      </c>
      <c r="BN55" s="23" t="s">
        <v>146</v>
      </c>
      <c r="BO55" s="23">
        <v>50</v>
      </c>
      <c r="BP55" s="23">
        <v>60</v>
      </c>
      <c r="BQ55" s="23">
        <v>163</v>
      </c>
      <c r="BR55" s="23">
        <f t="shared" si="5"/>
        <v>1.64405604477236</v>
      </c>
      <c r="BS55" s="23">
        <f t="shared" si="6"/>
        <v>0.84680554942162622</v>
      </c>
      <c r="BT55" s="23" t="s">
        <v>171</v>
      </c>
      <c r="BU55" s="23" t="s">
        <v>158</v>
      </c>
      <c r="BV55" s="23" t="s">
        <v>148</v>
      </c>
      <c r="BW55" s="23" t="s">
        <v>149</v>
      </c>
      <c r="BX55" s="23">
        <v>5</v>
      </c>
      <c r="BY55" s="23" t="s">
        <v>150</v>
      </c>
      <c r="BZ55" s="23">
        <v>2</v>
      </c>
      <c r="CA55" s="23"/>
      <c r="CB55" s="23" t="s">
        <v>150</v>
      </c>
      <c r="CC55" s="23">
        <v>2</v>
      </c>
      <c r="CD55" s="23"/>
      <c r="CE55" s="23" t="s">
        <v>150</v>
      </c>
      <c r="CF55" s="23">
        <v>2</v>
      </c>
      <c r="CG55" s="23"/>
      <c r="CH55" s="23" t="s">
        <v>150</v>
      </c>
      <c r="CI55" s="23">
        <v>2</v>
      </c>
      <c r="CJ55" s="23"/>
      <c r="CK55" s="23">
        <v>16.7</v>
      </c>
      <c r="CL55" s="23">
        <v>25</v>
      </c>
      <c r="CM55" s="23"/>
      <c r="CN55" s="23"/>
      <c r="CO55" s="23"/>
      <c r="CP55" s="23"/>
      <c r="CQ55" s="23"/>
      <c r="CR55" s="23" t="s">
        <v>165</v>
      </c>
      <c r="CS55" s="23">
        <v>2</v>
      </c>
      <c r="CT55" s="23"/>
      <c r="CU55" s="23"/>
      <c r="CV55" s="23"/>
      <c r="CW55" s="23">
        <v>2</v>
      </c>
      <c r="CX55" s="23"/>
      <c r="CY55" s="23">
        <v>2</v>
      </c>
      <c r="CZ55" s="23">
        <v>0</v>
      </c>
      <c r="DA55" s="23">
        <v>2</v>
      </c>
      <c r="DB55" s="23"/>
      <c r="DC55" s="23"/>
      <c r="DD55" s="23"/>
      <c r="DE55" s="23"/>
      <c r="DF55" s="23"/>
      <c r="DG55" s="23"/>
      <c r="DH55" s="23"/>
      <c r="DI55" s="23"/>
      <c r="DJ55" s="23"/>
      <c r="DK55" s="23"/>
      <c r="DL55" s="23"/>
      <c r="DM55" s="23"/>
      <c r="DN55" s="23"/>
      <c r="DO55" s="23"/>
      <c r="DP55" s="23"/>
      <c r="DQ55" s="23"/>
      <c r="DR55" s="23"/>
      <c r="DS55" s="23"/>
      <c r="DT55" s="23"/>
      <c r="DU55" s="23"/>
      <c r="DV55" s="23"/>
      <c r="DW55" s="23"/>
      <c r="DX55" s="23"/>
      <c r="DY55" s="23"/>
      <c r="DZ55" s="23"/>
      <c r="EA55" s="23"/>
      <c r="EB55" s="23"/>
      <c r="EC55" s="23"/>
      <c r="ED55" s="23" t="s">
        <v>189</v>
      </c>
      <c r="EE55" s="49" t="str">
        <f t="shared" si="7"/>
        <v>36</v>
      </c>
      <c r="EF55" s="49" t="str">
        <f t="shared" si="30"/>
        <v>1</v>
      </c>
      <c r="EG55" s="49"/>
      <c r="EH55" s="51">
        <f t="shared" si="9"/>
        <v>1</v>
      </c>
      <c r="EI55" s="51">
        <f t="shared" si="10"/>
        <v>0.9</v>
      </c>
      <c r="EJ55" s="52">
        <f t="shared" si="11"/>
        <v>-1.2</v>
      </c>
      <c r="EK55" s="52">
        <f t="shared" si="12"/>
        <v>-1.2</v>
      </c>
      <c r="EL55" s="49">
        <f t="shared" si="13"/>
        <v>-1.2</v>
      </c>
      <c r="EM55" s="53" t="s">
        <v>152</v>
      </c>
      <c r="EN55" s="54" t="str">
        <f t="shared" si="14"/>
        <v>1</v>
      </c>
    </row>
    <row r="56" spans="1:144" ht="33.75">
      <c r="A56" s="45">
        <v>1958</v>
      </c>
      <c r="B56" s="46" t="s">
        <v>383</v>
      </c>
      <c r="C56" s="45">
        <v>22122602</v>
      </c>
      <c r="D56" s="23" t="s">
        <v>384</v>
      </c>
      <c r="E56" s="23">
        <v>2</v>
      </c>
      <c r="F56" s="23" t="s">
        <v>139</v>
      </c>
      <c r="G56" s="23">
        <v>54</v>
      </c>
      <c r="H56" s="23">
        <v>42</v>
      </c>
      <c r="I56" s="23" t="s">
        <v>153</v>
      </c>
      <c r="J56" s="23">
        <v>3</v>
      </c>
      <c r="K56" s="23"/>
      <c r="L56" s="47"/>
      <c r="M56" s="47"/>
      <c r="N56" s="48">
        <v>40730</v>
      </c>
      <c r="O56" s="48"/>
      <c r="P56" s="47" t="e">
        <f>DATEDIF(N56,O56,"m")</f>
        <v>#NUM!</v>
      </c>
      <c r="Q56" s="47">
        <f t="shared" ca="1" si="0"/>
        <v>153</v>
      </c>
      <c r="R56" s="47">
        <v>120</v>
      </c>
      <c r="S56" s="47">
        <v>1</v>
      </c>
      <c r="T56" s="48">
        <v>44782</v>
      </c>
      <c r="U56" s="48">
        <v>44782</v>
      </c>
      <c r="V56" s="47">
        <f t="shared" si="1"/>
        <v>133</v>
      </c>
      <c r="W56" s="47" t="s">
        <v>1715</v>
      </c>
      <c r="X56" s="47"/>
      <c r="Y56" s="47"/>
      <c r="Z56" s="47"/>
      <c r="AA56" s="47"/>
      <c r="AB56" s="47"/>
      <c r="AC56" s="47"/>
      <c r="AD56" s="47">
        <v>2</v>
      </c>
      <c r="AE56" s="47">
        <v>120</v>
      </c>
      <c r="AF56" s="47">
        <v>1</v>
      </c>
      <c r="AG56" s="47"/>
      <c r="AH56" s="47">
        <v>2</v>
      </c>
      <c r="AI56" s="35" t="str">
        <f t="shared" si="2"/>
        <v>36</v>
      </c>
      <c r="AJ56" s="49" t="str">
        <f t="shared" si="29"/>
        <v>1</v>
      </c>
      <c r="AK56" s="47">
        <v>2</v>
      </c>
      <c r="AL56" s="47">
        <v>0</v>
      </c>
      <c r="AM56" s="47"/>
      <c r="AN56" s="23" t="s">
        <v>1712</v>
      </c>
      <c r="AO56" s="23">
        <v>1</v>
      </c>
      <c r="AP56" s="23">
        <v>2.78</v>
      </c>
      <c r="AQ56" s="23"/>
      <c r="AR56" s="47">
        <v>1.36</v>
      </c>
      <c r="AS56" s="47">
        <f t="shared" si="15"/>
        <v>65.753686629247866</v>
      </c>
      <c r="AT56" s="47">
        <v>1.24</v>
      </c>
      <c r="AU56" s="47">
        <f t="shared" si="16"/>
        <v>72.553565564037896</v>
      </c>
      <c r="AV56" s="47">
        <v>1.72</v>
      </c>
      <c r="AW56" s="47">
        <f t="shared" si="17"/>
        <v>46.905480905206417</v>
      </c>
      <c r="AX56" s="50" t="s">
        <v>1701</v>
      </c>
      <c r="AY56" s="50" t="s">
        <v>1701</v>
      </c>
      <c r="AZ56" s="50" t="s">
        <v>1701</v>
      </c>
      <c r="BA56" s="50" t="s">
        <v>1701</v>
      </c>
      <c r="BB56" s="23" t="s">
        <v>164</v>
      </c>
      <c r="BC56" s="23"/>
      <c r="BD56" s="23"/>
      <c r="BE56" s="23"/>
      <c r="BF56" s="50"/>
      <c r="BG56" s="23"/>
      <c r="BH56" s="23"/>
      <c r="BI56" s="23">
        <v>94.3</v>
      </c>
      <c r="BJ56" s="23">
        <v>178.3</v>
      </c>
      <c r="BK56" s="23">
        <f t="shared" si="4"/>
        <v>2.1262705150449146</v>
      </c>
      <c r="BL56" s="23">
        <v>1</v>
      </c>
      <c r="BM56" s="46" t="s">
        <v>386</v>
      </c>
      <c r="BN56" s="23" t="s">
        <v>146</v>
      </c>
      <c r="BO56" s="23">
        <v>40</v>
      </c>
      <c r="BP56" s="23">
        <v>53.4</v>
      </c>
      <c r="BQ56" s="23">
        <v>158.5</v>
      </c>
      <c r="BR56" s="23">
        <f t="shared" si="5"/>
        <v>1.5331779905877607</v>
      </c>
      <c r="BS56" s="23">
        <f t="shared" si="6"/>
        <v>1.3868386632851319</v>
      </c>
      <c r="BT56" s="23" t="s">
        <v>147</v>
      </c>
      <c r="BU56" s="23" t="s">
        <v>158</v>
      </c>
      <c r="BV56" s="23" t="s">
        <v>148</v>
      </c>
      <c r="BW56" s="23" t="s">
        <v>149</v>
      </c>
      <c r="BX56" s="23">
        <v>5</v>
      </c>
      <c r="BY56" s="23" t="s">
        <v>150</v>
      </c>
      <c r="BZ56" s="23">
        <v>2</v>
      </c>
      <c r="CA56" s="23"/>
      <c r="CB56" s="23" t="s">
        <v>150</v>
      </c>
      <c r="CC56" s="23">
        <v>2</v>
      </c>
      <c r="CD56" s="23"/>
      <c r="CE56" s="23" t="s">
        <v>150</v>
      </c>
      <c r="CF56" s="23">
        <v>2</v>
      </c>
      <c r="CG56" s="23"/>
      <c r="CH56" s="23" t="s">
        <v>150</v>
      </c>
      <c r="CI56" s="23">
        <v>2</v>
      </c>
      <c r="CJ56" s="23"/>
      <c r="CK56" s="23">
        <v>0</v>
      </c>
      <c r="CL56" s="23">
        <v>0</v>
      </c>
      <c r="CM56" s="23"/>
      <c r="CN56" s="23"/>
      <c r="CO56" s="23"/>
      <c r="CP56" s="23"/>
      <c r="CQ56" s="23"/>
      <c r="CR56" s="23" t="s">
        <v>143</v>
      </c>
      <c r="CS56" s="23">
        <v>1</v>
      </c>
      <c r="CT56" s="23"/>
      <c r="CU56" s="23"/>
      <c r="CV56" s="23">
        <v>375</v>
      </c>
      <c r="CW56" s="23">
        <v>1</v>
      </c>
      <c r="CX56" s="23"/>
      <c r="CY56" s="23">
        <v>2</v>
      </c>
      <c r="CZ56" s="23">
        <v>9</v>
      </c>
      <c r="DA56" s="23">
        <v>1</v>
      </c>
      <c r="DB56" s="23"/>
      <c r="DC56" s="23" t="s">
        <v>143</v>
      </c>
      <c r="DD56" s="23">
        <v>2</v>
      </c>
      <c r="DE56" s="23"/>
      <c r="DF56" s="23"/>
      <c r="DG56" s="23"/>
      <c r="DH56" s="23"/>
      <c r="DI56" s="23"/>
      <c r="DJ56" s="23"/>
      <c r="DK56" s="23"/>
      <c r="DL56" s="23"/>
      <c r="DM56" s="23"/>
      <c r="DN56" s="23"/>
      <c r="DO56" s="23"/>
      <c r="DP56" s="23"/>
      <c r="DQ56" s="23"/>
      <c r="DR56" s="23"/>
      <c r="DS56" s="23"/>
      <c r="DT56" s="23"/>
      <c r="DU56" s="23"/>
      <c r="DV56" s="23"/>
      <c r="DW56" s="23"/>
      <c r="DX56" s="23"/>
      <c r="DY56" s="23"/>
      <c r="DZ56" s="23"/>
      <c r="EA56" s="23"/>
      <c r="EB56" s="23"/>
      <c r="EC56" s="23"/>
      <c r="ED56" s="23" t="s">
        <v>189</v>
      </c>
      <c r="EE56" s="49" t="str">
        <f t="shared" si="7"/>
        <v>36</v>
      </c>
      <c r="EF56" s="49" t="str">
        <f t="shared" si="30"/>
        <v>1</v>
      </c>
      <c r="EG56" s="49"/>
      <c r="EH56" s="51">
        <f t="shared" si="9"/>
        <v>1</v>
      </c>
      <c r="EI56" s="51">
        <f t="shared" si="10"/>
        <v>0.9</v>
      </c>
      <c r="EJ56" s="52">
        <f t="shared" si="11"/>
        <v>-1.2</v>
      </c>
      <c r="EK56" s="52">
        <f t="shared" si="12"/>
        <v>-1.2</v>
      </c>
      <c r="EL56" s="49">
        <f t="shared" si="13"/>
        <v>-1.2</v>
      </c>
      <c r="EM56" s="53" t="s">
        <v>176</v>
      </c>
      <c r="EN56" s="54" t="str">
        <f t="shared" si="14"/>
        <v>3</v>
      </c>
    </row>
    <row r="57" spans="1:144" ht="33.75">
      <c r="A57" s="45">
        <v>1962</v>
      </c>
      <c r="B57" s="46" t="s">
        <v>1716</v>
      </c>
      <c r="C57" s="45">
        <v>24020125</v>
      </c>
      <c r="D57" s="23" t="s">
        <v>387</v>
      </c>
      <c r="E57" s="23">
        <v>2</v>
      </c>
      <c r="F57" s="23" t="s">
        <v>139</v>
      </c>
      <c r="G57" s="23">
        <v>45</v>
      </c>
      <c r="H57" s="23">
        <v>34</v>
      </c>
      <c r="I57" s="23" t="s">
        <v>153</v>
      </c>
      <c r="J57" s="23">
        <v>3</v>
      </c>
      <c r="K57" s="23" t="s">
        <v>179</v>
      </c>
      <c r="L57" s="47"/>
      <c r="M57" s="47"/>
      <c r="N57" s="48">
        <v>40738</v>
      </c>
      <c r="O57" s="48"/>
      <c r="P57" s="47" t="e">
        <f>DATEDIF(N57,O57,"m")</f>
        <v>#NUM!</v>
      </c>
      <c r="Q57" s="47">
        <f t="shared" ca="1" si="0"/>
        <v>152</v>
      </c>
      <c r="R57" s="47">
        <v>120</v>
      </c>
      <c r="S57" s="47">
        <v>1</v>
      </c>
      <c r="T57" s="48"/>
      <c r="U57" s="48"/>
      <c r="V57" s="47" t="e">
        <f t="shared" si="1"/>
        <v>#NUM!</v>
      </c>
      <c r="W57" s="47"/>
      <c r="X57" s="47"/>
      <c r="Y57" s="47"/>
      <c r="Z57" s="47"/>
      <c r="AA57" s="47"/>
      <c r="AB57" s="47"/>
      <c r="AC57" s="47"/>
      <c r="AD57" s="47">
        <v>2</v>
      </c>
      <c r="AE57" s="47">
        <v>120</v>
      </c>
      <c r="AF57" s="47">
        <v>1</v>
      </c>
      <c r="AG57" s="47"/>
      <c r="AH57" s="47">
        <v>2</v>
      </c>
      <c r="AI57" s="35" t="str">
        <f t="shared" si="2"/>
        <v>36</v>
      </c>
      <c r="AJ57" s="49" t="str">
        <f t="shared" si="29"/>
        <v>1</v>
      </c>
      <c r="AK57" s="47">
        <v>2</v>
      </c>
      <c r="AL57" s="47">
        <v>0</v>
      </c>
      <c r="AM57" s="47"/>
      <c r="AN57" s="23" t="s">
        <v>160</v>
      </c>
      <c r="AO57" s="23">
        <v>1</v>
      </c>
      <c r="AP57" s="23">
        <v>2.6</v>
      </c>
      <c r="AQ57" s="23"/>
      <c r="AR57" s="47">
        <v>1.53</v>
      </c>
      <c r="AS57" s="47">
        <f t="shared" si="15"/>
        <v>59.999156009598444</v>
      </c>
      <c r="AT57" s="47">
        <v>1.47</v>
      </c>
      <c r="AU57" s="47">
        <f t="shared" si="16"/>
        <v>62.171599607667339</v>
      </c>
      <c r="AV57" s="47">
        <v>1.26</v>
      </c>
      <c r="AW57" s="47">
        <f t="shared" si="17"/>
        <v>71.617826369572001</v>
      </c>
      <c r="AX57" s="50" t="s">
        <v>1701</v>
      </c>
      <c r="AY57" s="50" t="s">
        <v>1701</v>
      </c>
      <c r="AZ57" s="50" t="s">
        <v>1701</v>
      </c>
      <c r="BA57" s="50" t="s">
        <v>1701</v>
      </c>
      <c r="BB57" s="23" t="s">
        <v>164</v>
      </c>
      <c r="BC57" s="23"/>
      <c r="BD57" s="23"/>
      <c r="BE57" s="23"/>
      <c r="BF57" s="50"/>
      <c r="BG57" s="23"/>
      <c r="BH57" s="23"/>
      <c r="BI57" s="23">
        <v>63.5</v>
      </c>
      <c r="BJ57" s="23">
        <v>174</v>
      </c>
      <c r="BK57" s="23">
        <f t="shared" si="4"/>
        <v>1.7658075196221152</v>
      </c>
      <c r="BL57" s="23">
        <v>1</v>
      </c>
      <c r="BM57" s="46" t="s">
        <v>388</v>
      </c>
      <c r="BN57" s="23" t="s">
        <v>146</v>
      </c>
      <c r="BO57" s="23">
        <v>30</v>
      </c>
      <c r="BP57" s="23">
        <v>52</v>
      </c>
      <c r="BQ57" s="23">
        <v>157</v>
      </c>
      <c r="BR57" s="23">
        <f t="shared" si="5"/>
        <v>1.5055493395855319</v>
      </c>
      <c r="BS57" s="23">
        <f t="shared" si="6"/>
        <v>1.1728659255419891</v>
      </c>
      <c r="BT57" s="23" t="s">
        <v>162</v>
      </c>
      <c r="BU57" s="23" t="s">
        <v>147</v>
      </c>
      <c r="BV57" s="23" t="s">
        <v>148</v>
      </c>
      <c r="BW57" s="23" t="s">
        <v>149</v>
      </c>
      <c r="BX57" s="23">
        <v>4</v>
      </c>
      <c r="BY57" s="23" t="s">
        <v>150</v>
      </c>
      <c r="BZ57" s="23">
        <v>2</v>
      </c>
      <c r="CA57" s="23"/>
      <c r="CB57" s="23" t="s">
        <v>150</v>
      </c>
      <c r="CC57" s="23">
        <v>2</v>
      </c>
      <c r="CD57" s="23"/>
      <c r="CE57" s="23" t="s">
        <v>150</v>
      </c>
      <c r="CF57" s="23">
        <v>2</v>
      </c>
      <c r="CG57" s="23"/>
      <c r="CH57" s="23" t="s">
        <v>150</v>
      </c>
      <c r="CI57" s="23">
        <v>2</v>
      </c>
      <c r="CJ57" s="23"/>
      <c r="CK57" s="23">
        <v>0</v>
      </c>
      <c r="CL57" s="23">
        <v>0</v>
      </c>
      <c r="CM57" s="23"/>
      <c r="CN57" s="23"/>
      <c r="CO57" s="23"/>
      <c r="CP57" s="23"/>
      <c r="CQ57" s="23"/>
      <c r="CR57" s="23" t="s">
        <v>165</v>
      </c>
      <c r="CS57" s="23">
        <v>2</v>
      </c>
      <c r="CT57" s="23"/>
      <c r="CU57" s="23"/>
      <c r="CV57" s="23"/>
      <c r="CW57" s="23">
        <v>2</v>
      </c>
      <c r="CX57" s="23"/>
      <c r="CY57" s="23">
        <v>2</v>
      </c>
      <c r="CZ57" s="23">
        <v>0</v>
      </c>
      <c r="DA57" s="23">
        <v>2</v>
      </c>
      <c r="DB57" s="23"/>
      <c r="DC57" s="23"/>
      <c r="DD57" s="23"/>
      <c r="DE57" s="23"/>
      <c r="DF57" s="23"/>
      <c r="DG57" s="23"/>
      <c r="DH57" s="23"/>
      <c r="DI57" s="23" t="s">
        <v>150</v>
      </c>
      <c r="DJ57" s="23" t="s">
        <v>159</v>
      </c>
      <c r="DK57" s="23" t="s">
        <v>150</v>
      </c>
      <c r="DL57" s="23" t="s">
        <v>150</v>
      </c>
      <c r="DM57" s="23" t="s">
        <v>159</v>
      </c>
      <c r="DN57" s="23"/>
      <c r="DO57" s="23"/>
      <c r="DP57" s="23" t="s">
        <v>150</v>
      </c>
      <c r="DQ57" s="23" t="s">
        <v>150</v>
      </c>
      <c r="DR57" s="23" t="s">
        <v>150</v>
      </c>
      <c r="DS57" s="23" t="s">
        <v>150</v>
      </c>
      <c r="DT57" s="23" t="s">
        <v>159</v>
      </c>
      <c r="DU57" s="23" t="s">
        <v>150</v>
      </c>
      <c r="DV57" s="23"/>
      <c r="DW57" s="23" t="s">
        <v>159</v>
      </c>
      <c r="DX57" s="23" t="s">
        <v>150</v>
      </c>
      <c r="DY57" s="23"/>
      <c r="DZ57" s="23"/>
      <c r="EA57" s="23"/>
      <c r="EB57" s="23"/>
      <c r="EC57" s="23" t="s">
        <v>184</v>
      </c>
      <c r="ED57" s="23" t="s">
        <v>189</v>
      </c>
      <c r="EE57" s="49" t="str">
        <f t="shared" si="7"/>
        <v>36</v>
      </c>
      <c r="EF57" s="49" t="str">
        <f t="shared" si="30"/>
        <v>1</v>
      </c>
      <c r="EG57" s="49"/>
      <c r="EH57" s="51">
        <f t="shared" si="9"/>
        <v>1</v>
      </c>
      <c r="EI57" s="51">
        <f t="shared" si="10"/>
        <v>0.9</v>
      </c>
      <c r="EJ57" s="52">
        <f t="shared" si="11"/>
        <v>-1.2</v>
      </c>
      <c r="EK57" s="52">
        <f t="shared" si="12"/>
        <v>-1.2</v>
      </c>
      <c r="EL57" s="49">
        <f t="shared" si="13"/>
        <v>-1.2</v>
      </c>
      <c r="EM57" s="53" t="s">
        <v>152</v>
      </c>
      <c r="EN57" s="54" t="str">
        <f t="shared" si="14"/>
        <v>1</v>
      </c>
    </row>
    <row r="58" spans="1:144" ht="33.75">
      <c r="A58" s="45">
        <v>1964</v>
      </c>
      <c r="B58" s="46" t="s">
        <v>389</v>
      </c>
      <c r="C58" s="45">
        <v>23149943</v>
      </c>
      <c r="D58" s="23" t="s">
        <v>390</v>
      </c>
      <c r="E58" s="23">
        <v>1</v>
      </c>
      <c r="F58" s="23" t="s">
        <v>146</v>
      </c>
      <c r="G58" s="23">
        <v>65</v>
      </c>
      <c r="H58" s="23">
        <v>54</v>
      </c>
      <c r="I58" s="23" t="s">
        <v>180</v>
      </c>
      <c r="J58" s="23">
        <v>5</v>
      </c>
      <c r="K58" s="23"/>
      <c r="L58" s="47" t="s">
        <v>1708</v>
      </c>
      <c r="M58" s="47"/>
      <c r="N58" s="48">
        <v>40742</v>
      </c>
      <c r="O58" s="48">
        <v>42708</v>
      </c>
      <c r="P58" s="47">
        <f>DATEDIF(N58,O58,"m")</f>
        <v>64</v>
      </c>
      <c r="Q58" s="47">
        <f t="shared" ca="1" si="0"/>
        <v>152</v>
      </c>
      <c r="R58" s="47">
        <v>64</v>
      </c>
      <c r="S58" s="47">
        <v>0</v>
      </c>
      <c r="T58" s="48">
        <v>42708</v>
      </c>
      <c r="U58" s="48">
        <v>42708</v>
      </c>
      <c r="V58" s="47">
        <f t="shared" si="1"/>
        <v>64</v>
      </c>
      <c r="W58" s="23" t="s">
        <v>1717</v>
      </c>
      <c r="X58" s="23"/>
      <c r="Y58" s="23"/>
      <c r="Z58" s="23"/>
      <c r="AA58" s="23"/>
      <c r="AB58" s="23"/>
      <c r="AC58" s="23"/>
      <c r="AD58" s="23">
        <v>2</v>
      </c>
      <c r="AE58" s="47">
        <v>64</v>
      </c>
      <c r="AF58" s="47">
        <v>0</v>
      </c>
      <c r="AG58" s="47"/>
      <c r="AH58" s="23">
        <v>2</v>
      </c>
      <c r="AI58" s="35" t="str">
        <f t="shared" si="2"/>
        <v>36</v>
      </c>
      <c r="AJ58" s="49" t="str">
        <f t="shared" si="29"/>
        <v>1</v>
      </c>
      <c r="AK58" s="23"/>
      <c r="AL58" s="23">
        <v>0</v>
      </c>
      <c r="AM58" s="23"/>
      <c r="AN58" s="23" t="s">
        <v>160</v>
      </c>
      <c r="AO58" s="23">
        <v>1</v>
      </c>
      <c r="AP58" s="23">
        <v>1.7</v>
      </c>
      <c r="AQ58" s="23"/>
      <c r="AR58" s="47">
        <v>1.1299999999999999</v>
      </c>
      <c r="AS58" s="47">
        <f t="shared" si="15"/>
        <v>57.05158619314728</v>
      </c>
      <c r="AT58" s="47">
        <v>1.08</v>
      </c>
      <c r="AU58" s="47">
        <f t="shared" si="16"/>
        <v>59.491008873320652</v>
      </c>
      <c r="AV58" s="47"/>
      <c r="AW58" s="47" t="e">
        <f t="shared" si="17"/>
        <v>#DIV/0!</v>
      </c>
      <c r="AX58" s="50" t="s">
        <v>1701</v>
      </c>
      <c r="AY58" s="50" t="s">
        <v>1701</v>
      </c>
      <c r="AZ58" s="50" t="s">
        <v>1701</v>
      </c>
      <c r="BA58" s="50" t="s">
        <v>1702</v>
      </c>
      <c r="BB58" s="23" t="s">
        <v>142</v>
      </c>
      <c r="BC58" s="23" t="s">
        <v>143</v>
      </c>
      <c r="BD58" s="23" t="s">
        <v>156</v>
      </c>
      <c r="BE58" s="23" t="s">
        <v>143</v>
      </c>
      <c r="BF58" s="50">
        <v>42708</v>
      </c>
      <c r="BG58" s="23" t="s">
        <v>181</v>
      </c>
      <c r="BH58" s="23"/>
      <c r="BI58" s="23">
        <v>50</v>
      </c>
      <c r="BJ58" s="23">
        <v>158</v>
      </c>
      <c r="BK58" s="23">
        <f t="shared" si="4"/>
        <v>1.4874931126404893</v>
      </c>
      <c r="BL58" s="23">
        <v>1</v>
      </c>
      <c r="BM58" s="46" t="s">
        <v>391</v>
      </c>
      <c r="BN58" s="23" t="s">
        <v>139</v>
      </c>
      <c r="BO58" s="23">
        <v>52</v>
      </c>
      <c r="BP58" s="23">
        <v>85.6</v>
      </c>
      <c r="BQ58" s="23">
        <v>169</v>
      </c>
      <c r="BR58" s="23">
        <f t="shared" si="5"/>
        <v>1.9628428688860236</v>
      </c>
      <c r="BS58" s="23">
        <f t="shared" si="6"/>
        <v>0.75782587400115708</v>
      </c>
      <c r="BT58" s="23" t="s">
        <v>147</v>
      </c>
      <c r="BU58" s="23" t="s">
        <v>147</v>
      </c>
      <c r="BV58" s="23" t="s">
        <v>148</v>
      </c>
      <c r="BW58" s="23" t="s">
        <v>149</v>
      </c>
      <c r="BX58" s="23">
        <v>5</v>
      </c>
      <c r="BY58" s="23" t="s">
        <v>150</v>
      </c>
      <c r="BZ58" s="23">
        <v>2</v>
      </c>
      <c r="CA58" s="23" t="s">
        <v>150</v>
      </c>
      <c r="CB58" s="23" t="s">
        <v>150</v>
      </c>
      <c r="CC58" s="23">
        <v>2</v>
      </c>
      <c r="CD58" s="23" t="s">
        <v>150</v>
      </c>
      <c r="CE58" s="23" t="s">
        <v>150</v>
      </c>
      <c r="CF58" s="23">
        <v>2</v>
      </c>
      <c r="CG58" s="23" t="s">
        <v>150</v>
      </c>
      <c r="CH58" s="23" t="s">
        <v>150</v>
      </c>
      <c r="CI58" s="23">
        <v>2</v>
      </c>
      <c r="CJ58" s="23" t="s">
        <v>150</v>
      </c>
      <c r="CK58" s="23">
        <v>0</v>
      </c>
      <c r="CL58" s="23">
        <v>0</v>
      </c>
      <c r="CM58" s="23"/>
      <c r="CN58" s="23"/>
      <c r="CO58" s="23"/>
      <c r="CP58" s="23"/>
      <c r="CQ58" s="23"/>
      <c r="CR58" s="23" t="s">
        <v>143</v>
      </c>
      <c r="CS58" s="23">
        <v>1</v>
      </c>
      <c r="CT58" s="23"/>
      <c r="CU58" s="23"/>
      <c r="CV58" s="23">
        <v>375</v>
      </c>
      <c r="CW58" s="23">
        <v>1</v>
      </c>
      <c r="CX58" s="23"/>
      <c r="CY58" s="23">
        <v>2</v>
      </c>
      <c r="CZ58" s="23">
        <v>7</v>
      </c>
      <c r="DA58" s="23">
        <v>1</v>
      </c>
      <c r="DB58" s="23"/>
      <c r="DC58" s="23" t="s">
        <v>143</v>
      </c>
      <c r="DD58" s="23">
        <v>2</v>
      </c>
      <c r="DE58" s="23"/>
      <c r="DF58" s="23"/>
      <c r="DG58" s="23"/>
      <c r="DH58" s="23"/>
      <c r="DI58" s="23"/>
      <c r="DJ58" s="23"/>
      <c r="DK58" s="23"/>
      <c r="DL58" s="23"/>
      <c r="DM58" s="23"/>
      <c r="DN58" s="23"/>
      <c r="DO58" s="23"/>
      <c r="DP58" s="23"/>
      <c r="DQ58" s="23"/>
      <c r="DR58" s="23"/>
      <c r="DS58" s="23"/>
      <c r="DT58" s="23"/>
      <c r="DU58" s="23"/>
      <c r="DV58" s="23"/>
      <c r="DW58" s="23"/>
      <c r="DX58" s="23"/>
      <c r="DY58" s="23"/>
      <c r="DZ58" s="23"/>
      <c r="EA58" s="23"/>
      <c r="EB58" s="23"/>
      <c r="EC58" s="23"/>
      <c r="ED58" s="23" t="s">
        <v>189</v>
      </c>
      <c r="EE58" s="49" t="str">
        <f t="shared" si="7"/>
        <v>36</v>
      </c>
      <c r="EF58" s="49" t="str">
        <f t="shared" si="30"/>
        <v>1</v>
      </c>
      <c r="EG58" s="49"/>
      <c r="EH58" s="51">
        <f t="shared" si="9"/>
        <v>1.012</v>
      </c>
      <c r="EI58" s="51">
        <f t="shared" si="10"/>
        <v>0.7</v>
      </c>
      <c r="EJ58" s="52">
        <f t="shared" si="11"/>
        <v>-1.2</v>
      </c>
      <c r="EK58" s="52">
        <f t="shared" si="12"/>
        <v>-1.2</v>
      </c>
      <c r="EL58" s="49">
        <f t="shared" si="13"/>
        <v>-0.24099999999999999</v>
      </c>
      <c r="EM58" s="53" t="s">
        <v>176</v>
      </c>
      <c r="EN58" s="54" t="str">
        <f t="shared" si="14"/>
        <v>3</v>
      </c>
    </row>
    <row r="59" spans="1:144" ht="33.75">
      <c r="A59" s="45">
        <v>1972</v>
      </c>
      <c r="B59" s="46" t="s">
        <v>397</v>
      </c>
      <c r="C59" s="45">
        <v>8828333</v>
      </c>
      <c r="D59" s="23" t="s">
        <v>398</v>
      </c>
      <c r="E59" s="23">
        <v>2</v>
      </c>
      <c r="F59" s="23" t="s">
        <v>139</v>
      </c>
      <c r="G59" s="23">
        <v>47</v>
      </c>
      <c r="H59" s="23">
        <v>36</v>
      </c>
      <c r="I59" s="23" t="s">
        <v>180</v>
      </c>
      <c r="J59" s="23">
        <v>5</v>
      </c>
      <c r="K59" s="23"/>
      <c r="L59" s="47"/>
      <c r="M59" s="47"/>
      <c r="N59" s="48">
        <v>40766</v>
      </c>
      <c r="O59" s="48"/>
      <c r="P59" s="47" t="e">
        <f>DATEDIF(N59, O59, "m")</f>
        <v>#NUM!</v>
      </c>
      <c r="Q59" s="47">
        <f t="shared" ca="1" si="0"/>
        <v>151</v>
      </c>
      <c r="R59" s="47">
        <v>120</v>
      </c>
      <c r="S59" s="47">
        <v>1</v>
      </c>
      <c r="T59" s="47"/>
      <c r="U59" s="47"/>
      <c r="V59" s="47" t="e">
        <f t="shared" si="1"/>
        <v>#NUM!</v>
      </c>
      <c r="W59" s="47"/>
      <c r="X59" s="47"/>
      <c r="Y59" s="47"/>
      <c r="Z59" s="47"/>
      <c r="AA59" s="47"/>
      <c r="AB59" s="47"/>
      <c r="AC59" s="47"/>
      <c r="AD59" s="47">
        <v>2</v>
      </c>
      <c r="AE59" s="47">
        <v>120</v>
      </c>
      <c r="AF59" s="47">
        <v>1</v>
      </c>
      <c r="AG59" s="47"/>
      <c r="AH59" s="47">
        <v>2</v>
      </c>
      <c r="AI59" s="35" t="str">
        <f t="shared" si="2"/>
        <v>36</v>
      </c>
      <c r="AJ59" s="49" t="str">
        <f t="shared" si="29"/>
        <v>1</v>
      </c>
      <c r="AK59" s="47">
        <v>2</v>
      </c>
      <c r="AL59" s="47">
        <v>0</v>
      </c>
      <c r="AM59" s="47"/>
      <c r="AN59" s="23" t="s">
        <v>160</v>
      </c>
      <c r="AO59" s="23">
        <v>1</v>
      </c>
      <c r="AP59" s="23">
        <v>1.71</v>
      </c>
      <c r="AQ59" s="23"/>
      <c r="AR59" s="47">
        <v>1.5</v>
      </c>
      <c r="AS59" s="47">
        <f t="shared" si="15"/>
        <v>60.6824815146623</v>
      </c>
      <c r="AT59" s="47">
        <v>1.49</v>
      </c>
      <c r="AU59" s="47">
        <f t="shared" si="16"/>
        <v>60.41535139990976</v>
      </c>
      <c r="AV59" s="47">
        <v>1.57</v>
      </c>
      <c r="AW59" s="47">
        <f t="shared" si="17"/>
        <v>54.32305578508047</v>
      </c>
      <c r="AX59" s="50" t="s">
        <v>1701</v>
      </c>
      <c r="AY59" s="50" t="s">
        <v>1701</v>
      </c>
      <c r="AZ59" s="50" t="s">
        <v>1701</v>
      </c>
      <c r="BA59" s="50" t="s">
        <v>1701</v>
      </c>
      <c r="BB59" s="23" t="s">
        <v>164</v>
      </c>
      <c r="BC59" s="23"/>
      <c r="BD59" s="23"/>
      <c r="BE59" s="23"/>
      <c r="BF59" s="50"/>
      <c r="BG59" s="23"/>
      <c r="BH59" s="23"/>
      <c r="BI59" s="23">
        <v>54</v>
      </c>
      <c r="BJ59" s="23">
        <v>172</v>
      </c>
      <c r="BK59" s="23">
        <f t="shared" si="4"/>
        <v>1.6345258585097433</v>
      </c>
      <c r="BL59" s="23">
        <v>2</v>
      </c>
      <c r="BM59" s="46" t="s">
        <v>399</v>
      </c>
      <c r="BN59" s="23" t="s">
        <v>146</v>
      </c>
      <c r="BO59" s="23">
        <v>32</v>
      </c>
      <c r="BP59" s="23"/>
      <c r="BQ59" s="23"/>
      <c r="BR59" s="23">
        <f t="shared" si="5"/>
        <v>0</v>
      </c>
      <c r="BS59" s="23" t="e">
        <f t="shared" si="6"/>
        <v>#DIV/0!</v>
      </c>
      <c r="BT59" s="23" t="s">
        <v>158</v>
      </c>
      <c r="BU59" s="23" t="s">
        <v>171</v>
      </c>
      <c r="BV59" s="23" t="s">
        <v>148</v>
      </c>
      <c r="BW59" s="23" t="s">
        <v>149</v>
      </c>
      <c r="BX59" s="23">
        <v>4</v>
      </c>
      <c r="BY59" s="23" t="s">
        <v>150</v>
      </c>
      <c r="BZ59" s="23">
        <v>2</v>
      </c>
      <c r="CA59" s="23"/>
      <c r="CB59" s="23" t="s">
        <v>150</v>
      </c>
      <c r="CC59" s="23">
        <v>2</v>
      </c>
      <c r="CD59" s="23"/>
      <c r="CE59" s="23" t="s">
        <v>150</v>
      </c>
      <c r="CF59" s="23">
        <v>2</v>
      </c>
      <c r="CG59" s="23"/>
      <c r="CH59" s="23" t="s">
        <v>150</v>
      </c>
      <c r="CI59" s="23">
        <v>2</v>
      </c>
      <c r="CJ59" s="23"/>
      <c r="CK59" s="23">
        <v>0</v>
      </c>
      <c r="CL59" s="23">
        <v>25</v>
      </c>
      <c r="CM59" s="23"/>
      <c r="CN59" s="23"/>
      <c r="CO59" s="23"/>
      <c r="CP59" s="23"/>
      <c r="CQ59" s="23"/>
      <c r="CR59" s="23" t="s">
        <v>143</v>
      </c>
      <c r="CS59" s="23">
        <v>1</v>
      </c>
      <c r="CT59" s="23"/>
      <c r="CU59" s="23"/>
      <c r="CV59" s="23">
        <v>375</v>
      </c>
      <c r="CW59" s="23">
        <v>1</v>
      </c>
      <c r="CX59" s="23"/>
      <c r="CY59" s="23">
        <v>2</v>
      </c>
      <c r="CZ59" s="23">
        <v>4</v>
      </c>
      <c r="DA59" s="23">
        <v>1</v>
      </c>
      <c r="DB59" s="23"/>
      <c r="DC59" s="23" t="s">
        <v>143</v>
      </c>
      <c r="DD59" s="23">
        <v>2</v>
      </c>
      <c r="DE59" s="23"/>
      <c r="DF59" s="23"/>
      <c r="DG59" s="23"/>
      <c r="DH59" s="23"/>
      <c r="DI59" s="23"/>
      <c r="DJ59" s="23"/>
      <c r="DK59" s="23"/>
      <c r="DL59" s="23"/>
      <c r="DM59" s="23"/>
      <c r="DN59" s="23"/>
      <c r="DO59" s="23"/>
      <c r="DP59" s="23"/>
      <c r="DQ59" s="23"/>
      <c r="DR59" s="23"/>
      <c r="DS59" s="23"/>
      <c r="DT59" s="23"/>
      <c r="DU59" s="23"/>
      <c r="DV59" s="23"/>
      <c r="DW59" s="23"/>
      <c r="DX59" s="23"/>
      <c r="DY59" s="23"/>
      <c r="DZ59" s="23"/>
      <c r="EA59" s="23"/>
      <c r="EB59" s="23"/>
      <c r="EC59" s="23" t="s">
        <v>184</v>
      </c>
      <c r="ED59" s="23" t="s">
        <v>189</v>
      </c>
      <c r="EE59" s="49" t="str">
        <f t="shared" si="7"/>
        <v>36</v>
      </c>
      <c r="EF59" s="49" t="str">
        <f t="shared" si="30"/>
        <v>1</v>
      </c>
      <c r="EG59" s="49"/>
      <c r="EH59" s="51">
        <f t="shared" si="9"/>
        <v>1</v>
      </c>
      <c r="EI59" s="51">
        <f t="shared" si="10"/>
        <v>0.9</v>
      </c>
      <c r="EJ59" s="52">
        <f t="shared" si="11"/>
        <v>-1.2</v>
      </c>
      <c r="EK59" s="52">
        <f t="shared" si="12"/>
        <v>-1.2</v>
      </c>
      <c r="EL59" s="49">
        <f t="shared" si="13"/>
        <v>-1.2</v>
      </c>
      <c r="EM59" s="53" t="s">
        <v>176</v>
      </c>
      <c r="EN59" s="54" t="str">
        <f t="shared" si="14"/>
        <v>3</v>
      </c>
    </row>
    <row r="60" spans="1:144" ht="123.75">
      <c r="A60" s="45">
        <v>1980</v>
      </c>
      <c r="B60" s="46" t="s">
        <v>400</v>
      </c>
      <c r="C60" s="45">
        <v>23368572</v>
      </c>
      <c r="D60" s="23" t="s">
        <v>401</v>
      </c>
      <c r="E60" s="23">
        <v>2</v>
      </c>
      <c r="F60" s="23" t="s">
        <v>139</v>
      </c>
      <c r="G60" s="23">
        <v>57</v>
      </c>
      <c r="H60" s="23">
        <v>46</v>
      </c>
      <c r="I60" s="23" t="s">
        <v>153</v>
      </c>
      <c r="J60" s="23">
        <v>3</v>
      </c>
      <c r="K60" s="23"/>
      <c r="L60" s="47"/>
      <c r="M60" s="47"/>
      <c r="N60" s="48">
        <v>40786</v>
      </c>
      <c r="O60" s="48"/>
      <c r="P60" s="47" t="e">
        <f>DATEDIF(N60,O60,"m")</f>
        <v>#NUM!</v>
      </c>
      <c r="Q60" s="47">
        <f t="shared" ca="1" si="0"/>
        <v>151</v>
      </c>
      <c r="R60" s="47">
        <v>120</v>
      </c>
      <c r="S60" s="47">
        <v>1</v>
      </c>
      <c r="T60" s="48">
        <v>41484</v>
      </c>
      <c r="U60" s="48"/>
      <c r="V60" s="47">
        <f t="shared" si="1"/>
        <v>22</v>
      </c>
      <c r="W60" s="47" t="s">
        <v>1718</v>
      </c>
      <c r="X60" s="47"/>
      <c r="Y60" s="47"/>
      <c r="Z60" s="47"/>
      <c r="AA60" s="47"/>
      <c r="AB60" s="47"/>
      <c r="AC60" s="47"/>
      <c r="AD60" s="47">
        <v>2</v>
      </c>
      <c r="AE60" s="47">
        <v>22</v>
      </c>
      <c r="AF60" s="47">
        <v>0</v>
      </c>
      <c r="AG60" s="47"/>
      <c r="AH60" s="47">
        <v>1</v>
      </c>
      <c r="AI60" s="35" t="str">
        <f t="shared" si="2"/>
        <v>36</v>
      </c>
      <c r="AJ60" s="49" t="str">
        <f t="shared" si="29"/>
        <v>1</v>
      </c>
      <c r="AK60" s="47">
        <v>1</v>
      </c>
      <c r="AL60" s="47">
        <v>0</v>
      </c>
      <c r="AM60" s="47"/>
      <c r="AN60" s="23" t="s">
        <v>160</v>
      </c>
      <c r="AO60" s="23">
        <v>1</v>
      </c>
      <c r="AP60" s="23"/>
      <c r="AQ60" s="23"/>
      <c r="AR60" s="47">
        <v>1.26</v>
      </c>
      <c r="AS60" s="47">
        <f t="shared" si="15"/>
        <v>70.293976698301577</v>
      </c>
      <c r="AT60" s="47">
        <v>1.55</v>
      </c>
      <c r="AU60" s="47">
        <f t="shared" si="16"/>
        <v>54.145543104640176</v>
      </c>
      <c r="AV60" s="47">
        <v>1.55</v>
      </c>
      <c r="AW60" s="47">
        <f t="shared" si="17"/>
        <v>51.838886118008837</v>
      </c>
      <c r="AX60" s="50" t="s">
        <v>1701</v>
      </c>
      <c r="AY60" s="50" t="s">
        <v>1701</v>
      </c>
      <c r="AZ60" s="50" t="s">
        <v>1701</v>
      </c>
      <c r="BA60" s="50" t="s">
        <v>1701</v>
      </c>
      <c r="BB60" s="23" t="s">
        <v>164</v>
      </c>
      <c r="BC60" s="23"/>
      <c r="BD60" s="23"/>
      <c r="BE60" s="23"/>
      <c r="BF60" s="50"/>
      <c r="BG60" s="23"/>
      <c r="BH60" s="23"/>
      <c r="BI60" s="23">
        <v>63.8</v>
      </c>
      <c r="BJ60" s="23">
        <v>169</v>
      </c>
      <c r="BK60" s="23">
        <f t="shared" si="4"/>
        <v>1.7323393599198966</v>
      </c>
      <c r="BL60" s="23">
        <v>1</v>
      </c>
      <c r="BM60" s="46" t="s">
        <v>403</v>
      </c>
      <c r="BN60" s="23" t="s">
        <v>146</v>
      </c>
      <c r="BO60" s="23">
        <v>42</v>
      </c>
      <c r="BP60" s="23">
        <v>83</v>
      </c>
      <c r="BQ60" s="23">
        <v>161</v>
      </c>
      <c r="BR60" s="23">
        <f t="shared" si="5"/>
        <v>1.8703516754911103</v>
      </c>
      <c r="BS60" s="23">
        <f t="shared" si="6"/>
        <v>0.92621049967248814</v>
      </c>
      <c r="BT60" s="23" t="s">
        <v>147</v>
      </c>
      <c r="BU60" s="23" t="s">
        <v>147</v>
      </c>
      <c r="BV60" s="23" t="s">
        <v>148</v>
      </c>
      <c r="BW60" s="23" t="s">
        <v>149</v>
      </c>
      <c r="BX60" s="23">
        <v>6</v>
      </c>
      <c r="BY60" s="23" t="s">
        <v>150</v>
      </c>
      <c r="BZ60" s="23">
        <v>2</v>
      </c>
      <c r="CA60" s="23" t="s">
        <v>150</v>
      </c>
      <c r="CB60" s="23" t="s">
        <v>150</v>
      </c>
      <c r="CC60" s="23">
        <v>2</v>
      </c>
      <c r="CD60" s="23" t="s">
        <v>150</v>
      </c>
      <c r="CE60" s="23" t="s">
        <v>150</v>
      </c>
      <c r="CF60" s="23">
        <v>2</v>
      </c>
      <c r="CG60" s="23" t="s">
        <v>150</v>
      </c>
      <c r="CH60" s="23" t="s">
        <v>150</v>
      </c>
      <c r="CI60" s="23">
        <v>2</v>
      </c>
      <c r="CJ60" s="23" t="s">
        <v>150</v>
      </c>
      <c r="CK60" s="23">
        <v>0</v>
      </c>
      <c r="CL60" s="23">
        <v>0</v>
      </c>
      <c r="CM60" s="23"/>
      <c r="CN60" s="23"/>
      <c r="CO60" s="23"/>
      <c r="CP60" s="23"/>
      <c r="CQ60" s="23"/>
      <c r="CR60" s="23" t="s">
        <v>143</v>
      </c>
      <c r="CS60" s="23">
        <v>1</v>
      </c>
      <c r="CT60" s="23"/>
      <c r="CU60" s="23"/>
      <c r="CV60" s="23">
        <v>375</v>
      </c>
      <c r="CW60" s="23">
        <v>1</v>
      </c>
      <c r="CX60" s="23"/>
      <c r="CY60" s="23">
        <v>2</v>
      </c>
      <c r="CZ60" s="23">
        <v>5</v>
      </c>
      <c r="DA60" s="23">
        <v>1</v>
      </c>
      <c r="DB60" s="23"/>
      <c r="DC60" s="23" t="s">
        <v>143</v>
      </c>
      <c r="DD60" s="23">
        <v>2</v>
      </c>
      <c r="DE60" s="23"/>
      <c r="DF60" s="23"/>
      <c r="DG60" s="23"/>
      <c r="DH60" s="23"/>
      <c r="DI60" s="23"/>
      <c r="DJ60" s="23"/>
      <c r="DK60" s="23"/>
      <c r="DL60" s="23"/>
      <c r="DM60" s="23"/>
      <c r="DN60" s="23"/>
      <c r="DO60" s="23"/>
      <c r="DP60" s="23"/>
      <c r="DQ60" s="23"/>
      <c r="DR60" s="23"/>
      <c r="DS60" s="23"/>
      <c r="DT60" s="23"/>
      <c r="DU60" s="23"/>
      <c r="DV60" s="23"/>
      <c r="DW60" s="23"/>
      <c r="DX60" s="23"/>
      <c r="DY60" s="23"/>
      <c r="DZ60" s="23"/>
      <c r="EA60" s="23"/>
      <c r="EB60" s="23"/>
      <c r="EC60" s="23"/>
      <c r="ED60" s="23" t="s">
        <v>189</v>
      </c>
      <c r="EE60" s="49" t="str">
        <f t="shared" si="7"/>
        <v>36</v>
      </c>
      <c r="EF60" s="49" t="str">
        <f t="shared" si="30"/>
        <v>1</v>
      </c>
      <c r="EG60" s="49"/>
      <c r="EH60" s="51">
        <f t="shared" si="9"/>
        <v>1</v>
      </c>
      <c r="EI60" s="51">
        <f t="shared" si="10"/>
        <v>0.9</v>
      </c>
      <c r="EJ60" s="52">
        <f t="shared" si="11"/>
        <v>-1.2</v>
      </c>
      <c r="EK60" s="52">
        <f t="shared" si="12"/>
        <v>-1.2</v>
      </c>
      <c r="EL60" s="49">
        <f t="shared" si="13"/>
        <v>-1.2</v>
      </c>
      <c r="EM60" s="53" t="s">
        <v>176</v>
      </c>
      <c r="EN60" s="54" t="str">
        <f t="shared" si="14"/>
        <v>3</v>
      </c>
    </row>
    <row r="61" spans="1:144" ht="33.75">
      <c r="A61" s="45">
        <v>1986</v>
      </c>
      <c r="B61" s="46" t="s">
        <v>405</v>
      </c>
      <c r="C61" s="45">
        <v>23269866</v>
      </c>
      <c r="D61" s="23" t="s">
        <v>406</v>
      </c>
      <c r="E61" s="23">
        <v>1</v>
      </c>
      <c r="F61" s="23" t="s">
        <v>146</v>
      </c>
      <c r="G61" s="23">
        <v>46</v>
      </c>
      <c r="H61" s="23">
        <v>35</v>
      </c>
      <c r="I61" s="23" t="s">
        <v>180</v>
      </c>
      <c r="J61" s="23">
        <v>5</v>
      </c>
      <c r="K61" s="23"/>
      <c r="L61" s="47"/>
      <c r="M61" s="47"/>
      <c r="N61" s="48">
        <v>40807</v>
      </c>
      <c r="O61" s="48"/>
      <c r="P61" s="47" t="e">
        <f>DATEDIF(N61,O61,"m")</f>
        <v>#NUM!</v>
      </c>
      <c r="Q61" s="47">
        <f t="shared" ca="1" si="0"/>
        <v>150</v>
      </c>
      <c r="R61" s="47">
        <v>120</v>
      </c>
      <c r="S61" s="47">
        <v>1</v>
      </c>
      <c r="T61" s="47"/>
      <c r="U61" s="47"/>
      <c r="V61" s="47" t="e">
        <f t="shared" si="1"/>
        <v>#NUM!</v>
      </c>
      <c r="W61" s="47"/>
      <c r="X61" s="47"/>
      <c r="Y61" s="47"/>
      <c r="Z61" s="47"/>
      <c r="AA61" s="47"/>
      <c r="AB61" s="47"/>
      <c r="AC61" s="47"/>
      <c r="AD61" s="47">
        <v>2</v>
      </c>
      <c r="AE61" s="47">
        <v>120</v>
      </c>
      <c r="AF61" s="47">
        <v>1</v>
      </c>
      <c r="AG61" s="47"/>
      <c r="AH61" s="47">
        <v>2</v>
      </c>
      <c r="AI61" s="35" t="str">
        <f t="shared" si="2"/>
        <v>36</v>
      </c>
      <c r="AJ61" s="49" t="str">
        <f t="shared" si="29"/>
        <v>1</v>
      </c>
      <c r="AK61" s="47">
        <v>2</v>
      </c>
      <c r="AL61" s="47"/>
      <c r="AM61" s="47"/>
      <c r="AN61" s="23" t="s">
        <v>160</v>
      </c>
      <c r="AO61" s="23">
        <v>1</v>
      </c>
      <c r="AP61" s="23"/>
      <c r="AQ61" s="23"/>
      <c r="AR61" s="47">
        <v>0.96</v>
      </c>
      <c r="AS61" s="47">
        <f t="shared" si="15"/>
        <v>78.082825495808152</v>
      </c>
      <c r="AT61" s="47">
        <v>0.93</v>
      </c>
      <c r="AU61" s="47">
        <f t="shared" si="16"/>
        <v>80.112345395808489</v>
      </c>
      <c r="AV61" s="47">
        <v>0.76</v>
      </c>
      <c r="AW61" s="47">
        <f t="shared" si="17"/>
        <v>97.722736720466244</v>
      </c>
      <c r="AX61" s="50" t="s">
        <v>1701</v>
      </c>
      <c r="AY61" s="50" t="s">
        <v>1701</v>
      </c>
      <c r="AZ61" s="50" t="s">
        <v>1701</v>
      </c>
      <c r="BA61" s="50" t="s">
        <v>1701</v>
      </c>
      <c r="BB61" s="23" t="s">
        <v>164</v>
      </c>
      <c r="BC61" s="23"/>
      <c r="BD61" s="23"/>
      <c r="BE61" s="23"/>
      <c r="BF61" s="50"/>
      <c r="BG61" s="23"/>
      <c r="BH61" s="23"/>
      <c r="BI61" s="23">
        <v>42</v>
      </c>
      <c r="BJ61" s="23">
        <v>167.6</v>
      </c>
      <c r="BK61" s="23">
        <f t="shared" si="4"/>
        <v>1.4416038465558363</v>
      </c>
      <c r="BL61" s="23">
        <v>1</v>
      </c>
      <c r="BM61" s="46" t="s">
        <v>407</v>
      </c>
      <c r="BN61" s="23" t="s">
        <v>139</v>
      </c>
      <c r="BO61" s="23">
        <v>38</v>
      </c>
      <c r="BP61" s="23">
        <v>63</v>
      </c>
      <c r="BQ61" s="23">
        <v>170</v>
      </c>
      <c r="BR61" s="23">
        <f t="shared" si="5"/>
        <v>1.7304598416217709</v>
      </c>
      <c r="BS61" s="23">
        <f t="shared" si="6"/>
        <v>0.83307558596955278</v>
      </c>
      <c r="BT61" s="23" t="s">
        <v>147</v>
      </c>
      <c r="BU61" s="23" t="s">
        <v>162</v>
      </c>
      <c r="BV61" s="23" t="s">
        <v>148</v>
      </c>
      <c r="BW61" s="23" t="s">
        <v>149</v>
      </c>
      <c r="BX61" s="23">
        <v>4</v>
      </c>
      <c r="BY61" s="23" t="s">
        <v>150</v>
      </c>
      <c r="BZ61" s="23">
        <v>2</v>
      </c>
      <c r="CA61" s="23"/>
      <c r="CB61" s="23" t="s">
        <v>150</v>
      </c>
      <c r="CC61" s="23">
        <v>2</v>
      </c>
      <c r="CD61" s="23"/>
      <c r="CE61" s="23" t="s">
        <v>150</v>
      </c>
      <c r="CF61" s="23">
        <v>2</v>
      </c>
      <c r="CG61" s="23"/>
      <c r="CH61" s="23" t="s">
        <v>150</v>
      </c>
      <c r="CI61" s="23">
        <v>2</v>
      </c>
      <c r="CJ61" s="23"/>
      <c r="CK61" s="23">
        <v>0</v>
      </c>
      <c r="CL61" s="23">
        <v>25</v>
      </c>
      <c r="CM61" s="23"/>
      <c r="CN61" s="23"/>
      <c r="CO61" s="23"/>
      <c r="CP61" s="23"/>
      <c r="CQ61" s="23"/>
      <c r="CR61" s="23" t="s">
        <v>165</v>
      </c>
      <c r="CS61" s="23">
        <v>2</v>
      </c>
      <c r="CT61" s="23"/>
      <c r="CU61" s="23"/>
      <c r="CV61" s="23"/>
      <c r="CW61" s="23">
        <v>2</v>
      </c>
      <c r="CX61" s="23"/>
      <c r="CY61" s="23">
        <v>2</v>
      </c>
      <c r="CZ61" s="23">
        <v>0</v>
      </c>
      <c r="DA61" s="23">
        <v>2</v>
      </c>
      <c r="DB61" s="23"/>
      <c r="DC61" s="23"/>
      <c r="DD61" s="23"/>
      <c r="DE61" s="23"/>
      <c r="DF61" s="23"/>
      <c r="DG61" s="23"/>
      <c r="DH61" s="23"/>
      <c r="DI61" s="23" t="s">
        <v>150</v>
      </c>
      <c r="DJ61" s="23" t="s">
        <v>150</v>
      </c>
      <c r="DK61" s="23" t="s">
        <v>150</v>
      </c>
      <c r="DL61" s="23" t="s">
        <v>150</v>
      </c>
      <c r="DM61" s="23" t="s">
        <v>159</v>
      </c>
      <c r="DN61" s="23"/>
      <c r="DO61" s="23"/>
      <c r="DP61" s="23" t="s">
        <v>150</v>
      </c>
      <c r="DQ61" s="23" t="s">
        <v>150</v>
      </c>
      <c r="DR61" s="23" t="s">
        <v>150</v>
      </c>
      <c r="DS61" s="23" t="s">
        <v>150</v>
      </c>
      <c r="DT61" s="23" t="s">
        <v>159</v>
      </c>
      <c r="DU61" s="23" t="s">
        <v>150</v>
      </c>
      <c r="DV61" s="23"/>
      <c r="DW61" s="23" t="s">
        <v>159</v>
      </c>
      <c r="DX61" s="23" t="s">
        <v>150</v>
      </c>
      <c r="DY61" s="23"/>
      <c r="DZ61" s="23"/>
      <c r="EA61" s="23"/>
      <c r="EB61" s="23"/>
      <c r="EC61" s="23"/>
      <c r="ED61" s="23" t="s">
        <v>189</v>
      </c>
      <c r="EE61" s="49" t="str">
        <f t="shared" si="7"/>
        <v>36</v>
      </c>
      <c r="EF61" s="49" t="str">
        <f t="shared" si="30"/>
        <v>1</v>
      </c>
      <c r="EG61" s="49"/>
      <c r="EH61" s="51">
        <f t="shared" si="9"/>
        <v>1.012</v>
      </c>
      <c r="EI61" s="51">
        <f t="shared" si="10"/>
        <v>0.7</v>
      </c>
      <c r="EJ61" s="52">
        <f t="shared" si="11"/>
        <v>-1.2</v>
      </c>
      <c r="EK61" s="52">
        <f t="shared" si="12"/>
        <v>-1.2</v>
      </c>
      <c r="EL61" s="49">
        <f t="shared" si="13"/>
        <v>-1.2</v>
      </c>
      <c r="EM61" s="55" t="s">
        <v>152</v>
      </c>
      <c r="EN61" s="54" t="str">
        <f t="shared" si="14"/>
        <v>1</v>
      </c>
    </row>
    <row r="62" spans="1:144" ht="33.75">
      <c r="A62" s="45">
        <v>1994</v>
      </c>
      <c r="B62" s="46" t="s">
        <v>408</v>
      </c>
      <c r="C62" s="45">
        <v>24236672</v>
      </c>
      <c r="D62" s="23" t="s">
        <v>409</v>
      </c>
      <c r="E62" s="23">
        <v>1</v>
      </c>
      <c r="F62" s="23" t="s">
        <v>146</v>
      </c>
      <c r="G62" s="23">
        <v>58</v>
      </c>
      <c r="H62" s="23">
        <v>47</v>
      </c>
      <c r="I62" s="23" t="s">
        <v>180</v>
      </c>
      <c r="J62" s="23">
        <v>5</v>
      </c>
      <c r="K62" s="23"/>
      <c r="L62" s="47"/>
      <c r="M62" s="47"/>
      <c r="N62" s="48">
        <v>40828</v>
      </c>
      <c r="O62" s="48">
        <v>41425</v>
      </c>
      <c r="P62" s="47">
        <f>DATEDIF(N62,O62,"m")</f>
        <v>19</v>
      </c>
      <c r="Q62" s="47">
        <f t="shared" ca="1" si="0"/>
        <v>149</v>
      </c>
      <c r="R62" s="47">
        <v>19</v>
      </c>
      <c r="S62" s="47">
        <v>0</v>
      </c>
      <c r="T62" s="48">
        <v>41425</v>
      </c>
      <c r="U62" s="48"/>
      <c r="V62" s="47">
        <f t="shared" si="1"/>
        <v>19</v>
      </c>
      <c r="W62" s="23" t="s">
        <v>141</v>
      </c>
      <c r="X62" s="23"/>
      <c r="Y62" s="23"/>
      <c r="Z62" s="23"/>
      <c r="AA62" s="23"/>
      <c r="AB62" s="23"/>
      <c r="AC62" s="23"/>
      <c r="AD62" s="23">
        <v>2</v>
      </c>
      <c r="AE62" s="47">
        <v>19</v>
      </c>
      <c r="AF62" s="47">
        <v>0</v>
      </c>
      <c r="AG62" s="47"/>
      <c r="AH62" s="23">
        <v>1</v>
      </c>
      <c r="AI62" s="35">
        <f t="shared" si="2"/>
        <v>19</v>
      </c>
      <c r="AJ62" s="49">
        <f t="shared" si="29"/>
        <v>0</v>
      </c>
      <c r="AK62" s="23">
        <v>1</v>
      </c>
      <c r="AL62" s="23"/>
      <c r="AM62" s="23"/>
      <c r="AN62" s="23" t="s">
        <v>160</v>
      </c>
      <c r="AO62" s="23">
        <v>1</v>
      </c>
      <c r="AP62" s="23"/>
      <c r="AQ62" s="23"/>
      <c r="AR62" s="47">
        <v>3.01</v>
      </c>
      <c r="AS62" s="47">
        <f t="shared" si="15"/>
        <v>18.390312712099526</v>
      </c>
      <c r="AT62" s="47"/>
      <c r="AU62" s="47" t="e">
        <f t="shared" si="16"/>
        <v>#DIV/0!</v>
      </c>
      <c r="AV62" s="47"/>
      <c r="AW62" s="47" t="e">
        <f t="shared" si="17"/>
        <v>#DIV/0!</v>
      </c>
      <c r="AX62" s="50" t="s">
        <v>1701</v>
      </c>
      <c r="AY62" s="50" t="s">
        <v>1702</v>
      </c>
      <c r="AZ62" s="50" t="s">
        <v>1702</v>
      </c>
      <c r="BA62" s="50" t="s">
        <v>1702</v>
      </c>
      <c r="BB62" s="23" t="s">
        <v>142</v>
      </c>
      <c r="BC62" s="23" t="s">
        <v>143</v>
      </c>
      <c r="BD62" s="23" t="s">
        <v>141</v>
      </c>
      <c r="BE62" s="23"/>
      <c r="BF62" s="50"/>
      <c r="BG62" s="23"/>
      <c r="BH62" s="23"/>
      <c r="BI62" s="23">
        <v>73</v>
      </c>
      <c r="BJ62" s="23">
        <v>157.19999999999999</v>
      </c>
      <c r="BK62" s="23">
        <f t="shared" si="4"/>
        <v>1.7406306716073767</v>
      </c>
      <c r="BL62" s="23">
        <v>1</v>
      </c>
      <c r="BM62" s="46" t="s">
        <v>411</v>
      </c>
      <c r="BN62" s="23" t="s">
        <v>139</v>
      </c>
      <c r="BO62" s="23">
        <v>49</v>
      </c>
      <c r="BP62" s="23">
        <v>77</v>
      </c>
      <c r="BQ62" s="23">
        <v>168</v>
      </c>
      <c r="BR62" s="23">
        <f t="shared" si="5"/>
        <v>1.8684182949525272</v>
      </c>
      <c r="BS62" s="23">
        <f t="shared" si="6"/>
        <v>0.93160652318040094</v>
      </c>
      <c r="BT62" s="23" t="s">
        <v>158</v>
      </c>
      <c r="BU62" s="23" t="s">
        <v>171</v>
      </c>
      <c r="BV62" s="23" t="s">
        <v>148</v>
      </c>
      <c r="BW62" s="23" t="s">
        <v>149</v>
      </c>
      <c r="BX62" s="23">
        <v>3</v>
      </c>
      <c r="BY62" s="23" t="s">
        <v>150</v>
      </c>
      <c r="BZ62" s="23">
        <v>2</v>
      </c>
      <c r="CA62" s="23"/>
      <c r="CB62" s="23" t="s">
        <v>150</v>
      </c>
      <c r="CC62" s="23">
        <v>2</v>
      </c>
      <c r="CD62" s="23"/>
      <c r="CE62" s="23" t="s">
        <v>150</v>
      </c>
      <c r="CF62" s="23">
        <v>2</v>
      </c>
      <c r="CG62" s="23"/>
      <c r="CH62" s="23" t="s">
        <v>150</v>
      </c>
      <c r="CI62" s="23">
        <v>2</v>
      </c>
      <c r="CJ62" s="23"/>
      <c r="CK62" s="23">
        <v>0</v>
      </c>
      <c r="CL62" s="23">
        <v>0</v>
      </c>
      <c r="CM62" s="23"/>
      <c r="CN62" s="23"/>
      <c r="CO62" s="23"/>
      <c r="CP62" s="23"/>
      <c r="CQ62" s="23"/>
      <c r="CR62" s="23" t="s">
        <v>165</v>
      </c>
      <c r="CS62" s="23">
        <v>2</v>
      </c>
      <c r="CT62" s="23"/>
      <c r="CU62" s="23"/>
      <c r="CV62" s="23"/>
      <c r="CW62" s="23">
        <v>2</v>
      </c>
      <c r="CX62" s="23"/>
      <c r="CY62" s="23">
        <v>2</v>
      </c>
      <c r="CZ62" s="23">
        <v>0</v>
      </c>
      <c r="DA62" s="23">
        <v>2</v>
      </c>
      <c r="DB62" s="23"/>
      <c r="DC62" s="23"/>
      <c r="DD62" s="23"/>
      <c r="DE62" s="23"/>
      <c r="DF62" s="23"/>
      <c r="DG62" s="23"/>
      <c r="DH62" s="23"/>
      <c r="DI62" s="23" t="s">
        <v>150</v>
      </c>
      <c r="DJ62" s="23" t="s">
        <v>159</v>
      </c>
      <c r="DK62" s="23" t="s">
        <v>150</v>
      </c>
      <c r="DL62" s="23" t="s">
        <v>150</v>
      </c>
      <c r="DM62" s="23" t="s">
        <v>150</v>
      </c>
      <c r="DN62" s="23"/>
      <c r="DO62" s="23"/>
      <c r="DP62" s="23" t="s">
        <v>150</v>
      </c>
      <c r="DQ62" s="23" t="s">
        <v>150</v>
      </c>
      <c r="DR62" s="23" t="s">
        <v>150</v>
      </c>
      <c r="DS62" s="23" t="s">
        <v>150</v>
      </c>
      <c r="DT62" s="23" t="s">
        <v>159</v>
      </c>
      <c r="DU62" s="23" t="s">
        <v>150</v>
      </c>
      <c r="DV62" s="23"/>
      <c r="DW62" s="23" t="s">
        <v>159</v>
      </c>
      <c r="DX62" s="23" t="s">
        <v>150</v>
      </c>
      <c r="DY62" s="23"/>
      <c r="DZ62" s="23"/>
      <c r="EA62" s="23"/>
      <c r="EB62" s="23"/>
      <c r="EC62" s="23"/>
      <c r="ED62" s="23" t="s">
        <v>189</v>
      </c>
      <c r="EE62" s="49">
        <f t="shared" si="7"/>
        <v>19</v>
      </c>
      <c r="EF62" s="49">
        <f t="shared" si="30"/>
        <v>0</v>
      </c>
      <c r="EG62" s="49"/>
      <c r="EH62" s="51">
        <f t="shared" si="9"/>
        <v>1.012</v>
      </c>
      <c r="EI62" s="51">
        <f t="shared" si="10"/>
        <v>0.7</v>
      </c>
      <c r="EJ62" s="52">
        <f t="shared" si="11"/>
        <v>-1.2</v>
      </c>
      <c r="EK62" s="52">
        <f t="shared" si="12"/>
        <v>-0.24099999999999999</v>
      </c>
      <c r="EL62" s="49">
        <f t="shared" si="13"/>
        <v>-0.24099999999999999</v>
      </c>
      <c r="EM62" s="55" t="s">
        <v>163</v>
      </c>
      <c r="EN62" s="54" t="str">
        <f t="shared" si="14"/>
        <v>2</v>
      </c>
    </row>
    <row r="63" spans="1:144" ht="33.75">
      <c r="A63" s="45">
        <v>1998</v>
      </c>
      <c r="B63" s="46" t="s">
        <v>414</v>
      </c>
      <c r="C63" s="45">
        <v>14085780</v>
      </c>
      <c r="D63" s="23" t="s">
        <v>415</v>
      </c>
      <c r="E63" s="23">
        <v>2</v>
      </c>
      <c r="F63" s="23" t="s">
        <v>139</v>
      </c>
      <c r="G63" s="23">
        <v>48</v>
      </c>
      <c r="H63" s="23">
        <v>37</v>
      </c>
      <c r="I63" s="23" t="s">
        <v>153</v>
      </c>
      <c r="J63" s="23">
        <v>3</v>
      </c>
      <c r="K63" s="23"/>
      <c r="L63" s="47"/>
      <c r="M63" s="47"/>
      <c r="N63" s="48">
        <v>40849</v>
      </c>
      <c r="O63" s="48"/>
      <c r="P63" s="47" t="e">
        <f>DATEDIF(N63,O63,"m")</f>
        <v>#NUM!</v>
      </c>
      <c r="Q63" s="47">
        <f t="shared" ca="1" si="0"/>
        <v>149</v>
      </c>
      <c r="R63" s="47">
        <v>120</v>
      </c>
      <c r="S63" s="47">
        <v>1</v>
      </c>
      <c r="T63" s="47"/>
      <c r="U63" s="47"/>
      <c r="V63" s="47" t="e">
        <f t="shared" si="1"/>
        <v>#NUM!</v>
      </c>
      <c r="W63" s="47"/>
      <c r="X63" s="47"/>
      <c r="Y63" s="47"/>
      <c r="Z63" s="47"/>
      <c r="AA63" s="47"/>
      <c r="AB63" s="47"/>
      <c r="AC63" s="47"/>
      <c r="AD63" s="47">
        <v>2</v>
      </c>
      <c r="AE63" s="47">
        <v>120</v>
      </c>
      <c r="AF63" s="47">
        <v>1</v>
      </c>
      <c r="AG63" s="47"/>
      <c r="AH63" s="47">
        <v>2</v>
      </c>
      <c r="AI63" s="35" t="str">
        <f t="shared" si="2"/>
        <v>36</v>
      </c>
      <c r="AJ63" s="49">
        <v>1</v>
      </c>
      <c r="AK63" s="47">
        <v>2</v>
      </c>
      <c r="AL63" s="47"/>
      <c r="AM63" s="47"/>
      <c r="AN63" s="23" t="s">
        <v>154</v>
      </c>
      <c r="AO63" s="23">
        <v>2</v>
      </c>
      <c r="AP63" s="23"/>
      <c r="AQ63" s="23"/>
      <c r="AR63" s="47">
        <v>1.58</v>
      </c>
      <c r="AS63" s="47">
        <f t="shared" si="15"/>
        <v>56.660882079032447</v>
      </c>
      <c r="AT63" s="47">
        <v>1.5</v>
      </c>
      <c r="AU63" s="47">
        <f t="shared" si="16"/>
        <v>59.560770799923397</v>
      </c>
      <c r="AV63" s="47">
        <v>1.74</v>
      </c>
      <c r="AW63" s="47">
        <f t="shared" si="17"/>
        <v>47.7203553832937</v>
      </c>
      <c r="AX63" s="50" t="s">
        <v>1701</v>
      </c>
      <c r="AY63" s="50" t="s">
        <v>1701</v>
      </c>
      <c r="AZ63" s="50" t="s">
        <v>1701</v>
      </c>
      <c r="BA63" s="50" t="s">
        <v>1701</v>
      </c>
      <c r="BB63" s="23" t="s">
        <v>164</v>
      </c>
      <c r="BC63" s="23"/>
      <c r="BD63" s="23"/>
      <c r="BE63" s="23"/>
      <c r="BF63" s="50"/>
      <c r="BG63" s="23"/>
      <c r="BH63" s="23"/>
      <c r="BI63" s="23">
        <v>62.9</v>
      </c>
      <c r="BJ63" s="23">
        <v>160.5</v>
      </c>
      <c r="BK63" s="23">
        <f t="shared" si="4"/>
        <v>1.6586786309835031</v>
      </c>
      <c r="BL63" s="23">
        <v>1</v>
      </c>
      <c r="BM63" s="46" t="s">
        <v>416</v>
      </c>
      <c r="BN63" s="23" t="s">
        <v>146</v>
      </c>
      <c r="BO63" s="23">
        <v>36</v>
      </c>
      <c r="BP63" s="23">
        <v>57</v>
      </c>
      <c r="BQ63" s="23">
        <v>164</v>
      </c>
      <c r="BR63" s="23">
        <f t="shared" si="5"/>
        <v>1.6157528370318666</v>
      </c>
      <c r="BS63" s="23">
        <f t="shared" si="6"/>
        <v>1.0265670546681454</v>
      </c>
      <c r="BT63" s="23" t="s">
        <v>158</v>
      </c>
      <c r="BU63" s="23" t="s">
        <v>162</v>
      </c>
      <c r="BV63" s="23" t="s">
        <v>148</v>
      </c>
      <c r="BW63" s="23" t="s">
        <v>149</v>
      </c>
      <c r="BX63" s="23">
        <v>6</v>
      </c>
      <c r="BY63" s="23" t="s">
        <v>150</v>
      </c>
      <c r="BZ63" s="23">
        <v>2</v>
      </c>
      <c r="CA63" s="23" t="s">
        <v>159</v>
      </c>
      <c r="CB63" s="23" t="s">
        <v>150</v>
      </c>
      <c r="CC63" s="23">
        <v>2</v>
      </c>
      <c r="CD63" s="23" t="s">
        <v>150</v>
      </c>
      <c r="CE63" s="23" t="s">
        <v>150</v>
      </c>
      <c r="CF63" s="23">
        <v>2</v>
      </c>
      <c r="CG63" s="23" t="s">
        <v>159</v>
      </c>
      <c r="CH63" s="23" t="s">
        <v>150</v>
      </c>
      <c r="CI63" s="23">
        <v>2</v>
      </c>
      <c r="CJ63" s="23" t="s">
        <v>150</v>
      </c>
      <c r="CK63" s="23">
        <v>0</v>
      </c>
      <c r="CL63" s="23">
        <v>0</v>
      </c>
      <c r="CM63" s="23"/>
      <c r="CN63" s="23"/>
      <c r="CO63" s="23"/>
      <c r="CP63" s="23"/>
      <c r="CQ63" s="23"/>
      <c r="CR63" s="23" t="s">
        <v>165</v>
      </c>
      <c r="CS63" s="23">
        <v>2</v>
      </c>
      <c r="CT63" s="23"/>
      <c r="CU63" s="23"/>
      <c r="CV63" s="23"/>
      <c r="CW63" s="23">
        <v>2</v>
      </c>
      <c r="CX63" s="23"/>
      <c r="CY63" s="23">
        <v>2</v>
      </c>
      <c r="CZ63" s="23">
        <v>0</v>
      </c>
      <c r="DA63" s="23">
        <v>2</v>
      </c>
      <c r="DB63" s="23"/>
      <c r="DC63" s="23"/>
      <c r="DD63" s="23"/>
      <c r="DE63" s="23"/>
      <c r="DF63" s="23"/>
      <c r="DG63" s="23"/>
      <c r="DH63" s="23"/>
      <c r="DI63" s="23" t="s">
        <v>150</v>
      </c>
      <c r="DJ63" s="23" t="s">
        <v>159</v>
      </c>
      <c r="DK63" s="23" t="s">
        <v>150</v>
      </c>
      <c r="DL63" s="23" t="s">
        <v>150</v>
      </c>
      <c r="DM63" s="23" t="s">
        <v>150</v>
      </c>
      <c r="DN63" s="23"/>
      <c r="DO63" s="23"/>
      <c r="DP63" s="23" t="s">
        <v>150</v>
      </c>
      <c r="DQ63" s="23" t="s">
        <v>150</v>
      </c>
      <c r="DR63" s="23" t="s">
        <v>150</v>
      </c>
      <c r="DS63" s="23"/>
      <c r="DT63" s="23"/>
      <c r="DU63" s="23"/>
      <c r="DV63" s="23"/>
      <c r="DW63" s="23"/>
      <c r="DX63" s="23"/>
      <c r="DY63" s="23"/>
      <c r="DZ63" s="23"/>
      <c r="EA63" s="23"/>
      <c r="EB63" s="23"/>
      <c r="EC63" s="23" t="s">
        <v>304</v>
      </c>
      <c r="ED63" s="23" t="s">
        <v>189</v>
      </c>
      <c r="EE63" s="49" t="str">
        <f t="shared" si="7"/>
        <v>36</v>
      </c>
      <c r="EF63" s="49">
        <v>1</v>
      </c>
      <c r="EG63" s="49"/>
      <c r="EH63" s="51">
        <f t="shared" si="9"/>
        <v>1</v>
      </c>
      <c r="EI63" s="51">
        <f t="shared" si="10"/>
        <v>0.9</v>
      </c>
      <c r="EJ63" s="52">
        <f t="shared" si="11"/>
        <v>-1.2</v>
      </c>
      <c r="EK63" s="52">
        <f t="shared" si="12"/>
        <v>-1.2</v>
      </c>
      <c r="EL63" s="49">
        <f t="shared" si="13"/>
        <v>-1.2</v>
      </c>
      <c r="EM63" s="55" t="s">
        <v>152</v>
      </c>
      <c r="EN63" s="54" t="str">
        <f t="shared" si="14"/>
        <v>1</v>
      </c>
    </row>
    <row r="64" spans="1:144" ht="33.75">
      <c r="A64" s="45">
        <v>1999</v>
      </c>
      <c r="B64" s="46" t="s">
        <v>417</v>
      </c>
      <c r="C64" s="45">
        <v>24519902</v>
      </c>
      <c r="D64" s="23" t="s">
        <v>418</v>
      </c>
      <c r="E64" s="23">
        <v>2</v>
      </c>
      <c r="F64" s="23" t="s">
        <v>139</v>
      </c>
      <c r="G64" s="23">
        <v>66</v>
      </c>
      <c r="H64" s="23">
        <v>55</v>
      </c>
      <c r="I64" s="23" t="s">
        <v>140</v>
      </c>
      <c r="J64" s="23">
        <v>1</v>
      </c>
      <c r="K64" s="23"/>
      <c r="L64" s="47"/>
      <c r="M64" s="47"/>
      <c r="N64" s="48">
        <v>40854</v>
      </c>
      <c r="O64" s="48"/>
      <c r="P64" s="47" t="e">
        <f>DATEDIF(N64,O64,"m")</f>
        <v>#NUM!</v>
      </c>
      <c r="Q64" s="47">
        <f t="shared" ca="1" si="0"/>
        <v>149</v>
      </c>
      <c r="R64" s="47">
        <v>120</v>
      </c>
      <c r="S64" s="47">
        <v>1</v>
      </c>
      <c r="T64" s="47"/>
      <c r="U64" s="47"/>
      <c r="V64" s="47" t="e">
        <f t="shared" si="1"/>
        <v>#NUM!</v>
      </c>
      <c r="W64" s="47"/>
      <c r="X64" s="47"/>
      <c r="Y64" s="47"/>
      <c r="Z64" s="47"/>
      <c r="AA64" s="47"/>
      <c r="AB64" s="47"/>
      <c r="AC64" s="47"/>
      <c r="AD64" s="47">
        <v>2</v>
      </c>
      <c r="AE64" s="47">
        <v>120</v>
      </c>
      <c r="AF64" s="47">
        <v>1</v>
      </c>
      <c r="AG64" s="47"/>
      <c r="AH64" s="47">
        <v>2</v>
      </c>
      <c r="AI64" s="35" t="str">
        <f t="shared" si="2"/>
        <v>36</v>
      </c>
      <c r="AJ64" s="49" t="str">
        <f t="shared" ref="AJ64:AJ74" si="31">IF(AI64&lt;35,0, IF(AI64&gt;35, "1"))</f>
        <v>1</v>
      </c>
      <c r="AK64" s="47">
        <v>2</v>
      </c>
      <c r="AL64" s="47">
        <v>0</v>
      </c>
      <c r="AM64" s="47"/>
      <c r="AN64" s="23" t="s">
        <v>160</v>
      </c>
      <c r="AO64" s="23">
        <v>1</v>
      </c>
      <c r="AP64" s="23"/>
      <c r="AQ64" s="23"/>
      <c r="AR64" s="47">
        <v>1.18</v>
      </c>
      <c r="AS64" s="47">
        <f t="shared" si="15"/>
        <v>71.910993711160728</v>
      </c>
      <c r="AT64" s="47">
        <v>1.08</v>
      </c>
      <c r="AU64" s="47">
        <f t="shared" si="16"/>
        <v>78.984737138135017</v>
      </c>
      <c r="AV64" s="47">
        <v>0.95</v>
      </c>
      <c r="AW64" s="47">
        <f t="shared" si="17"/>
        <v>88.201567675130775</v>
      </c>
      <c r="AX64" s="50" t="s">
        <v>1701</v>
      </c>
      <c r="AY64" s="50" t="s">
        <v>1701</v>
      </c>
      <c r="AZ64" s="50" t="s">
        <v>1701</v>
      </c>
      <c r="BA64" s="50" t="s">
        <v>1701</v>
      </c>
      <c r="BB64" s="23" t="s">
        <v>164</v>
      </c>
      <c r="BC64" s="23"/>
      <c r="BD64" s="23"/>
      <c r="BE64" s="23"/>
      <c r="BF64" s="50"/>
      <c r="BG64" s="23"/>
      <c r="BH64" s="23"/>
      <c r="BI64" s="23">
        <v>56.2</v>
      </c>
      <c r="BJ64" s="23">
        <v>15.6</v>
      </c>
      <c r="BK64" s="23">
        <f t="shared" si="4"/>
        <v>0.29175586258575203</v>
      </c>
      <c r="BL64" s="23">
        <v>1</v>
      </c>
      <c r="BM64" s="46" t="s">
        <v>419</v>
      </c>
      <c r="BN64" s="23" t="s">
        <v>146</v>
      </c>
      <c r="BO64" s="23">
        <v>55</v>
      </c>
      <c r="BP64" s="23">
        <v>51.8</v>
      </c>
      <c r="BQ64" s="23">
        <v>150.5</v>
      </c>
      <c r="BR64" s="23">
        <f t="shared" si="5"/>
        <v>1.45770765352047</v>
      </c>
      <c r="BS64" s="23">
        <f t="shared" si="6"/>
        <v>0.20014703351604171</v>
      </c>
      <c r="BT64" s="23" t="s">
        <v>171</v>
      </c>
      <c r="BU64" s="23" t="s">
        <v>147</v>
      </c>
      <c r="BV64" s="23" t="s">
        <v>148</v>
      </c>
      <c r="BW64" s="23" t="s">
        <v>149</v>
      </c>
      <c r="BX64" s="23">
        <v>4</v>
      </c>
      <c r="BY64" s="23" t="s">
        <v>150</v>
      </c>
      <c r="BZ64" s="23">
        <v>2</v>
      </c>
      <c r="CA64" s="23"/>
      <c r="CB64" s="23" t="s">
        <v>150</v>
      </c>
      <c r="CC64" s="23">
        <v>2</v>
      </c>
      <c r="CD64" s="23"/>
      <c r="CE64" s="23" t="s">
        <v>150</v>
      </c>
      <c r="CF64" s="23">
        <v>2</v>
      </c>
      <c r="CG64" s="23"/>
      <c r="CH64" s="23" t="s">
        <v>150</v>
      </c>
      <c r="CI64" s="23">
        <v>2</v>
      </c>
      <c r="CJ64" s="23"/>
      <c r="CK64" s="23">
        <v>0</v>
      </c>
      <c r="CL64" s="23">
        <v>0</v>
      </c>
      <c r="CM64" s="23"/>
      <c r="CN64" s="23"/>
      <c r="CO64" s="23"/>
      <c r="CP64" s="23"/>
      <c r="CQ64" s="23"/>
      <c r="CR64" s="23" t="s">
        <v>143</v>
      </c>
      <c r="CS64" s="23">
        <v>1</v>
      </c>
      <c r="CT64" s="23"/>
      <c r="CU64" s="23"/>
      <c r="CV64" s="23">
        <v>100</v>
      </c>
      <c r="CW64" s="23">
        <v>1</v>
      </c>
      <c r="CX64" s="23"/>
      <c r="CY64" s="23">
        <v>2</v>
      </c>
      <c r="CZ64" s="23">
        <v>3</v>
      </c>
      <c r="DA64" s="23">
        <v>1</v>
      </c>
      <c r="DB64" s="23"/>
      <c r="DC64" s="23" t="s">
        <v>143</v>
      </c>
      <c r="DD64" s="23">
        <v>2</v>
      </c>
      <c r="DE64" s="23"/>
      <c r="DF64" s="23"/>
      <c r="DG64" s="23"/>
      <c r="DH64" s="23"/>
      <c r="DI64" s="23" t="s">
        <v>159</v>
      </c>
      <c r="DJ64" s="23" t="s">
        <v>150</v>
      </c>
      <c r="DK64" s="23" t="s">
        <v>150</v>
      </c>
      <c r="DL64" s="23" t="s">
        <v>159</v>
      </c>
      <c r="DM64" s="23" t="s">
        <v>159</v>
      </c>
      <c r="DN64" s="23"/>
      <c r="DO64" s="23"/>
      <c r="DP64" s="23" t="s">
        <v>150</v>
      </c>
      <c r="DQ64" s="23" t="s">
        <v>150</v>
      </c>
      <c r="DR64" s="23" t="s">
        <v>150</v>
      </c>
      <c r="DS64" s="23"/>
      <c r="DT64" s="23"/>
      <c r="DU64" s="23"/>
      <c r="DV64" s="23"/>
      <c r="DW64" s="23"/>
      <c r="DX64" s="23"/>
      <c r="DY64" s="23"/>
      <c r="DZ64" s="23"/>
      <c r="EA64" s="23"/>
      <c r="EB64" s="23"/>
      <c r="EC64" s="23" t="s">
        <v>184</v>
      </c>
      <c r="ED64" s="23" t="s">
        <v>189</v>
      </c>
      <c r="EE64" s="49" t="str">
        <f t="shared" si="7"/>
        <v>36</v>
      </c>
      <c r="EF64" s="49" t="str">
        <f t="shared" ref="EF64:EF74" si="32">IF(EE64&lt;35,0, IF(EE64&gt;35, "1"))</f>
        <v>1</v>
      </c>
      <c r="EG64" s="49"/>
      <c r="EH64" s="51">
        <f t="shared" si="9"/>
        <v>1</v>
      </c>
      <c r="EI64" s="51">
        <f t="shared" si="10"/>
        <v>0.9</v>
      </c>
      <c r="EJ64" s="52">
        <f t="shared" si="11"/>
        <v>-1.2</v>
      </c>
      <c r="EK64" s="52">
        <f t="shared" si="12"/>
        <v>-1.2</v>
      </c>
      <c r="EL64" s="49">
        <f t="shared" si="13"/>
        <v>-1.2</v>
      </c>
      <c r="EM64" s="53" t="s">
        <v>176</v>
      </c>
      <c r="EN64" s="54" t="str">
        <f t="shared" si="14"/>
        <v>3</v>
      </c>
    </row>
    <row r="65" spans="1:144" ht="33.75">
      <c r="A65" s="45">
        <v>2001</v>
      </c>
      <c r="B65" s="46" t="s">
        <v>420</v>
      </c>
      <c r="C65" s="45">
        <v>18918971</v>
      </c>
      <c r="D65" s="23" t="s">
        <v>421</v>
      </c>
      <c r="E65" s="23">
        <v>2</v>
      </c>
      <c r="F65" s="23" t="s">
        <v>139</v>
      </c>
      <c r="G65" s="23">
        <v>55</v>
      </c>
      <c r="H65" s="23">
        <v>44</v>
      </c>
      <c r="I65" s="23" t="s">
        <v>174</v>
      </c>
      <c r="J65" s="23">
        <v>2</v>
      </c>
      <c r="K65" s="23"/>
      <c r="L65" s="47"/>
      <c r="M65" s="47"/>
      <c r="N65" s="48">
        <v>40861</v>
      </c>
      <c r="O65" s="48"/>
      <c r="P65" s="47" t="e">
        <f>DATEDIF(N65, O65, "m")</f>
        <v>#NUM!</v>
      </c>
      <c r="Q65" s="47">
        <f t="shared" ref="Q65:Q128" ca="1" si="33">DATEDIF(N65,TODAY(),"m")</f>
        <v>148</v>
      </c>
      <c r="R65" s="47">
        <v>120</v>
      </c>
      <c r="S65" s="47">
        <v>1</v>
      </c>
      <c r="T65" s="47"/>
      <c r="U65" s="47"/>
      <c r="V65" s="47" t="e">
        <f t="shared" ref="V65:V128" si="34">DATEDIF(N65,T65,"m")</f>
        <v>#NUM!</v>
      </c>
      <c r="W65" s="47"/>
      <c r="X65" s="47"/>
      <c r="Y65" s="47"/>
      <c r="Z65" s="47"/>
      <c r="AA65" s="47"/>
      <c r="AB65" s="47"/>
      <c r="AC65" s="47"/>
      <c r="AD65" s="47">
        <v>2</v>
      </c>
      <c r="AE65" s="47">
        <v>120</v>
      </c>
      <c r="AF65" s="47">
        <v>1</v>
      </c>
      <c r="AG65" s="47"/>
      <c r="AH65" s="47">
        <v>2</v>
      </c>
      <c r="AI65" s="35" t="str">
        <f t="shared" ref="AI65:AI128" si="35">IF(R65&lt;36,R65, IF(R65&gt;36, "36"))</f>
        <v>36</v>
      </c>
      <c r="AJ65" s="49" t="str">
        <f t="shared" si="31"/>
        <v>1</v>
      </c>
      <c r="AK65" s="47">
        <v>2</v>
      </c>
      <c r="AL65" s="47">
        <v>0</v>
      </c>
      <c r="AM65" s="47"/>
      <c r="AN65" s="23" t="s">
        <v>154</v>
      </c>
      <c r="AO65" s="23">
        <v>2</v>
      </c>
      <c r="AP65" s="23"/>
      <c r="AQ65" s="23"/>
      <c r="AR65" s="47">
        <v>1.41</v>
      </c>
      <c r="AS65" s="47">
        <f t="shared" si="15"/>
        <v>62.187320886303958</v>
      </c>
      <c r="AT65" s="47">
        <v>1.34</v>
      </c>
      <c r="AU65" s="47">
        <f t="shared" si="16"/>
        <v>65.288547860828729</v>
      </c>
      <c r="AV65" s="47">
        <v>1.57</v>
      </c>
      <c r="AW65" s="47">
        <f t="shared" si="17"/>
        <v>51.686381785136398</v>
      </c>
      <c r="AX65" s="50" t="s">
        <v>1701</v>
      </c>
      <c r="AY65" s="50" t="s">
        <v>1701</v>
      </c>
      <c r="AZ65" s="50" t="s">
        <v>1701</v>
      </c>
      <c r="BA65" s="50" t="s">
        <v>1701</v>
      </c>
      <c r="BB65" s="23" t="s">
        <v>164</v>
      </c>
      <c r="BC65" s="23"/>
      <c r="BD65" s="23"/>
      <c r="BE65" s="23"/>
      <c r="BF65" s="50"/>
      <c r="BG65" s="23"/>
      <c r="BH65" s="23"/>
      <c r="BI65" s="23">
        <v>77.900000000000006</v>
      </c>
      <c r="BJ65" s="23">
        <v>171.9</v>
      </c>
      <c r="BK65" s="23">
        <f t="shared" ref="BK65:BK128" si="36">(0.007184*(BI65^0.425)*(BJ65^0.725))</f>
        <v>1.9091706698016773</v>
      </c>
      <c r="BL65" s="23">
        <v>1</v>
      </c>
      <c r="BM65" s="46" t="s">
        <v>422</v>
      </c>
      <c r="BN65" s="23" t="s">
        <v>146</v>
      </c>
      <c r="BO65" s="23">
        <v>44</v>
      </c>
      <c r="BP65" s="23">
        <v>62</v>
      </c>
      <c r="BQ65" s="23">
        <v>160</v>
      </c>
      <c r="BR65" s="23">
        <f t="shared" ref="BR65:BR128" si="37">(0.007184*(BP65^0.425)*(BQ65^0.725))</f>
        <v>1.6448253061462201</v>
      </c>
      <c r="BS65" s="23">
        <f t="shared" ref="BS65:BS128" si="38">(BK65/BR65)</f>
        <v>1.1607133369529747</v>
      </c>
      <c r="BT65" s="23" t="s">
        <v>158</v>
      </c>
      <c r="BU65" s="23" t="s">
        <v>158</v>
      </c>
      <c r="BV65" s="23" t="s">
        <v>148</v>
      </c>
      <c r="BW65" s="23" t="s">
        <v>149</v>
      </c>
      <c r="BX65" s="23">
        <v>5</v>
      </c>
      <c r="BY65" s="23" t="s">
        <v>150</v>
      </c>
      <c r="BZ65" s="23">
        <v>2</v>
      </c>
      <c r="CA65" s="23" t="s">
        <v>150</v>
      </c>
      <c r="CB65" s="23" t="s">
        <v>150</v>
      </c>
      <c r="CC65" s="23">
        <v>2</v>
      </c>
      <c r="CD65" s="23" t="s">
        <v>150</v>
      </c>
      <c r="CE65" s="23" t="s">
        <v>150</v>
      </c>
      <c r="CF65" s="23">
        <v>2</v>
      </c>
      <c r="CG65" s="23" t="s">
        <v>150</v>
      </c>
      <c r="CH65" s="23" t="s">
        <v>150</v>
      </c>
      <c r="CI65" s="23">
        <v>2</v>
      </c>
      <c r="CJ65" s="23" t="s">
        <v>150</v>
      </c>
      <c r="CK65" s="23">
        <v>0</v>
      </c>
      <c r="CL65" s="23">
        <v>0</v>
      </c>
      <c r="CM65" s="23"/>
      <c r="CN65" s="23"/>
      <c r="CO65" s="23"/>
      <c r="CP65" s="23"/>
      <c r="CQ65" s="23"/>
      <c r="CR65" s="23" t="s">
        <v>165</v>
      </c>
      <c r="CS65" s="23">
        <v>2</v>
      </c>
      <c r="CT65" s="23"/>
      <c r="CU65" s="23"/>
      <c r="CV65" s="23"/>
      <c r="CW65" s="23">
        <v>2</v>
      </c>
      <c r="CX65" s="23"/>
      <c r="CY65" s="23">
        <v>2</v>
      </c>
      <c r="CZ65" s="23">
        <v>0</v>
      </c>
      <c r="DA65" s="23">
        <v>2</v>
      </c>
      <c r="DB65" s="23"/>
      <c r="DC65" s="23"/>
      <c r="DD65" s="23"/>
      <c r="DE65" s="23"/>
      <c r="DF65" s="23"/>
      <c r="DG65" s="23"/>
      <c r="DH65" s="23"/>
      <c r="DI65" s="23" t="s">
        <v>150</v>
      </c>
      <c r="DJ65" s="23" t="s">
        <v>159</v>
      </c>
      <c r="DK65" s="23" t="s">
        <v>150</v>
      </c>
      <c r="DL65" s="23" t="s">
        <v>150</v>
      </c>
      <c r="DM65" s="23" t="s">
        <v>150</v>
      </c>
      <c r="DN65" s="23"/>
      <c r="DO65" s="23"/>
      <c r="DP65" s="23" t="s">
        <v>150</v>
      </c>
      <c r="DQ65" s="23" t="s">
        <v>150</v>
      </c>
      <c r="DR65" s="23" t="s">
        <v>150</v>
      </c>
      <c r="DS65" s="23" t="s">
        <v>150</v>
      </c>
      <c r="DT65" s="23" t="s">
        <v>159</v>
      </c>
      <c r="DU65" s="23" t="s">
        <v>150</v>
      </c>
      <c r="DV65" s="23"/>
      <c r="DW65" s="23" t="s">
        <v>159</v>
      </c>
      <c r="DX65" s="23" t="s">
        <v>150</v>
      </c>
      <c r="DY65" s="23" t="s">
        <v>150</v>
      </c>
      <c r="DZ65" s="23" t="s">
        <v>150</v>
      </c>
      <c r="EA65" s="23"/>
      <c r="EB65" s="23"/>
      <c r="EC65" s="23" t="s">
        <v>184</v>
      </c>
      <c r="ED65" s="23" t="s">
        <v>189</v>
      </c>
      <c r="EE65" s="49" t="str">
        <f t="shared" ref="EE65:EE128" si="39">IF(R65&lt;36,R65, IF(R65&gt;36, "36"))</f>
        <v>36</v>
      </c>
      <c r="EF65" s="49" t="str">
        <f t="shared" si="32"/>
        <v>1</v>
      </c>
      <c r="EG65" s="49"/>
      <c r="EH65" s="51">
        <f t="shared" ref="EH65:EH128" si="40">IF(E65=2,1,1.012)</f>
        <v>1</v>
      </c>
      <c r="EI65" s="51">
        <f t="shared" ref="EI65:EI128" si="41">IF(E65=1,0.7,0.9)</f>
        <v>0.9</v>
      </c>
      <c r="EJ65" s="52">
        <f t="shared" ref="EJ65:EJ128" si="42">IF(E65=1,IF(AR65&lt;0.7,-0.241,-1.2),IF(AR65&lt;0.9,-0.032,-1.2))</f>
        <v>-1.2</v>
      </c>
      <c r="EK65" s="52">
        <f t="shared" ref="EK65:EK128" si="43">IF(E65=1,IF(AT65&lt;0.7,-0.241,-1.2),IF(AT65&lt;0.9,-0.032,-1.2))</f>
        <v>-1.2</v>
      </c>
      <c r="EL65" s="49">
        <f t="shared" ref="EL65:EL128" si="44">IF(E65=1,IF(AV65&lt;0.7,-0.241,-1.2),IF(AV65&lt;0.9,-0.032,-1.2))</f>
        <v>-1.2</v>
      </c>
      <c r="EM65" s="53" t="s">
        <v>163</v>
      </c>
      <c r="EN65" s="54" t="str">
        <f t="shared" ref="EN65:EN128" si="45">IF(EM65="HD", "1", IF(EM65="PD", "2","3"))</f>
        <v>2</v>
      </c>
    </row>
    <row r="66" spans="1:144" ht="33.75">
      <c r="A66" s="45">
        <v>2013</v>
      </c>
      <c r="B66" s="46" t="s">
        <v>423</v>
      </c>
      <c r="C66" s="45">
        <v>17463723</v>
      </c>
      <c r="D66" s="23" t="s">
        <v>424</v>
      </c>
      <c r="E66" s="23">
        <v>2</v>
      </c>
      <c r="F66" s="23" t="s">
        <v>139</v>
      </c>
      <c r="G66" s="23">
        <v>47</v>
      </c>
      <c r="H66" s="23">
        <v>37</v>
      </c>
      <c r="I66" s="23" t="s">
        <v>153</v>
      </c>
      <c r="J66" s="23">
        <v>3</v>
      </c>
      <c r="K66" s="23" t="s">
        <v>179</v>
      </c>
      <c r="L66" s="47"/>
      <c r="M66" s="47"/>
      <c r="N66" s="48">
        <v>40896</v>
      </c>
      <c r="O66" s="48"/>
      <c r="P66" s="47" t="e">
        <f t="shared" ref="P66:P73" si="46">DATEDIF(N66,O66,"m")</f>
        <v>#NUM!</v>
      </c>
      <c r="Q66" s="47">
        <f t="shared" ca="1" si="33"/>
        <v>147</v>
      </c>
      <c r="R66" s="47">
        <v>120</v>
      </c>
      <c r="S66" s="47">
        <v>1</v>
      </c>
      <c r="T66" s="47"/>
      <c r="U66" s="47"/>
      <c r="V66" s="47" t="e">
        <f t="shared" si="34"/>
        <v>#NUM!</v>
      </c>
      <c r="W66" s="47"/>
      <c r="X66" s="47"/>
      <c r="Y66" s="47"/>
      <c r="Z66" s="47"/>
      <c r="AA66" s="47"/>
      <c r="AB66" s="47"/>
      <c r="AC66" s="47"/>
      <c r="AD66" s="47">
        <v>2</v>
      </c>
      <c r="AE66" s="47">
        <v>120</v>
      </c>
      <c r="AF66" s="47">
        <v>1</v>
      </c>
      <c r="AG66" s="47"/>
      <c r="AH66" s="47">
        <v>2</v>
      </c>
      <c r="AI66" s="35" t="str">
        <f t="shared" si="35"/>
        <v>36</v>
      </c>
      <c r="AJ66" s="49" t="str">
        <f t="shared" si="31"/>
        <v>1</v>
      </c>
      <c r="AK66" s="47">
        <v>2</v>
      </c>
      <c r="AL66" s="47">
        <v>0</v>
      </c>
      <c r="AM66" s="47"/>
      <c r="AN66" s="23" t="s">
        <v>160</v>
      </c>
      <c r="AO66" s="23">
        <v>1</v>
      </c>
      <c r="AP66" s="23"/>
      <c r="AQ66" s="23"/>
      <c r="AR66" s="47">
        <v>1.33</v>
      </c>
      <c r="AS66" s="47">
        <f t="shared" ref="AS66:AS129" si="47">141*((AR66/EI66)^EJ66)*0.9938^(H66+1)*EH66</f>
        <v>69.670650646814735</v>
      </c>
      <c r="AT66" s="47">
        <v>1.19</v>
      </c>
      <c r="AU66" s="47">
        <f t="shared" ref="AU66:AU84" si="48">141*((AT66/EI66)^EK66)*0.9938^(H66+3)*EH66</f>
        <v>78.634561024584457</v>
      </c>
      <c r="AV66" s="47">
        <v>1.4</v>
      </c>
      <c r="AW66" s="47">
        <f t="shared" ref="AW66:AW129" si="49">141*((AV66/EI66)^EL66)*0.9938^(H66+10)*EH66</f>
        <v>61.94540895118439</v>
      </c>
      <c r="AX66" s="50" t="s">
        <v>1701</v>
      </c>
      <c r="AY66" s="50" t="s">
        <v>1701</v>
      </c>
      <c r="AZ66" s="50" t="s">
        <v>1701</v>
      </c>
      <c r="BA66" s="50" t="s">
        <v>1701</v>
      </c>
      <c r="BB66" s="23" t="s">
        <v>164</v>
      </c>
      <c r="BC66" s="23"/>
      <c r="BD66" s="23"/>
      <c r="BE66" s="23"/>
      <c r="BF66" s="50"/>
      <c r="BG66" s="23"/>
      <c r="BH66" s="23"/>
      <c r="BI66" s="23">
        <v>65</v>
      </c>
      <c r="BJ66" s="23">
        <v>173.1</v>
      </c>
      <c r="BK66" s="23">
        <f t="shared" si="36"/>
        <v>1.7767236138249007</v>
      </c>
      <c r="BL66" s="23">
        <v>1</v>
      </c>
      <c r="BM66" s="46" t="s">
        <v>425</v>
      </c>
      <c r="BN66" s="23" t="s">
        <v>146</v>
      </c>
      <c r="BO66" s="23">
        <v>37</v>
      </c>
      <c r="BP66" s="23">
        <v>50</v>
      </c>
      <c r="BQ66" s="23">
        <v>153</v>
      </c>
      <c r="BR66" s="23">
        <f t="shared" si="37"/>
        <v>1.4532149694457286</v>
      </c>
      <c r="BS66" s="23">
        <f t="shared" si="38"/>
        <v>1.2226158215962788</v>
      </c>
      <c r="BT66" s="23" t="s">
        <v>147</v>
      </c>
      <c r="BU66" s="23" t="s">
        <v>158</v>
      </c>
      <c r="BV66" s="23" t="s">
        <v>148</v>
      </c>
      <c r="BW66" s="23" t="s">
        <v>149</v>
      </c>
      <c r="BX66" s="23">
        <v>5</v>
      </c>
      <c r="BY66" s="23" t="s">
        <v>150</v>
      </c>
      <c r="BZ66" s="23">
        <v>2</v>
      </c>
      <c r="CA66" s="23"/>
      <c r="CB66" s="23" t="s">
        <v>150</v>
      </c>
      <c r="CC66" s="23">
        <v>2</v>
      </c>
      <c r="CD66" s="23"/>
      <c r="CE66" s="23" t="s">
        <v>150</v>
      </c>
      <c r="CF66" s="23">
        <v>2</v>
      </c>
      <c r="CG66" s="23"/>
      <c r="CH66" s="23" t="s">
        <v>150</v>
      </c>
      <c r="CI66" s="23">
        <v>2</v>
      </c>
      <c r="CJ66" s="23"/>
      <c r="CK66" s="23">
        <v>0</v>
      </c>
      <c r="CL66" s="23">
        <v>0</v>
      </c>
      <c r="CM66" s="23"/>
      <c r="CN66" s="23"/>
      <c r="CO66" s="23"/>
      <c r="CP66" s="23"/>
      <c r="CQ66" s="23"/>
      <c r="CR66" s="23" t="s">
        <v>165</v>
      </c>
      <c r="CS66" s="23">
        <v>2</v>
      </c>
      <c r="CT66" s="23"/>
      <c r="CU66" s="23"/>
      <c r="CV66" s="23"/>
      <c r="CW66" s="23">
        <v>2</v>
      </c>
      <c r="CX66" s="23"/>
      <c r="CY66" s="23">
        <v>2</v>
      </c>
      <c r="CZ66" s="23">
        <v>0</v>
      </c>
      <c r="DA66" s="23">
        <v>2</v>
      </c>
      <c r="DB66" s="23"/>
      <c r="DC66" s="23"/>
      <c r="DD66" s="23"/>
      <c r="DE66" s="23"/>
      <c r="DF66" s="23"/>
      <c r="DG66" s="23"/>
      <c r="DH66" s="23"/>
      <c r="DI66" s="23" t="s">
        <v>150</v>
      </c>
      <c r="DJ66" s="23" t="s">
        <v>159</v>
      </c>
      <c r="DK66" s="23" t="s">
        <v>150</v>
      </c>
      <c r="DL66" s="23" t="s">
        <v>159</v>
      </c>
      <c r="DM66" s="23" t="s">
        <v>159</v>
      </c>
      <c r="DN66" s="23"/>
      <c r="DO66" s="23"/>
      <c r="DP66" s="23" t="s">
        <v>150</v>
      </c>
      <c r="DQ66" s="23" t="s">
        <v>150</v>
      </c>
      <c r="DR66" s="23" t="s">
        <v>150</v>
      </c>
      <c r="DS66" s="23" t="s">
        <v>150</v>
      </c>
      <c r="DT66" s="23" t="s">
        <v>159</v>
      </c>
      <c r="DU66" s="23" t="s">
        <v>150</v>
      </c>
      <c r="DV66" s="23"/>
      <c r="DW66" s="23" t="s">
        <v>159</v>
      </c>
      <c r="DX66" s="23" t="s">
        <v>150</v>
      </c>
      <c r="DY66" s="23" t="s">
        <v>150</v>
      </c>
      <c r="DZ66" s="23" t="s">
        <v>150</v>
      </c>
      <c r="EA66" s="23"/>
      <c r="EB66" s="23"/>
      <c r="EC66" s="23" t="s">
        <v>184</v>
      </c>
      <c r="ED66" s="23" t="s">
        <v>189</v>
      </c>
      <c r="EE66" s="49" t="str">
        <f t="shared" si="39"/>
        <v>36</v>
      </c>
      <c r="EF66" s="49" t="str">
        <f t="shared" si="32"/>
        <v>1</v>
      </c>
      <c r="EG66" s="49"/>
      <c r="EH66" s="51">
        <f t="shared" si="40"/>
        <v>1</v>
      </c>
      <c r="EI66" s="51">
        <f t="shared" si="41"/>
        <v>0.9</v>
      </c>
      <c r="EJ66" s="52">
        <f t="shared" si="42"/>
        <v>-1.2</v>
      </c>
      <c r="EK66" s="52">
        <f t="shared" si="43"/>
        <v>-1.2</v>
      </c>
      <c r="EL66" s="49">
        <f t="shared" si="44"/>
        <v>-1.2</v>
      </c>
      <c r="EM66" s="53" t="s">
        <v>152</v>
      </c>
      <c r="EN66" s="54" t="str">
        <f t="shared" si="45"/>
        <v>1</v>
      </c>
    </row>
    <row r="67" spans="1:144" ht="33.75">
      <c r="A67" s="45">
        <v>2018</v>
      </c>
      <c r="B67" s="46" t="s">
        <v>426</v>
      </c>
      <c r="C67" s="45">
        <v>13302976</v>
      </c>
      <c r="D67" s="23" t="s">
        <v>427</v>
      </c>
      <c r="E67" s="23">
        <v>2</v>
      </c>
      <c r="F67" s="23" t="s">
        <v>139</v>
      </c>
      <c r="G67" s="23">
        <v>46</v>
      </c>
      <c r="H67" s="23">
        <v>35</v>
      </c>
      <c r="I67" s="23" t="s">
        <v>174</v>
      </c>
      <c r="J67" s="23">
        <v>2</v>
      </c>
      <c r="K67" s="23"/>
      <c r="L67" s="47"/>
      <c r="M67" s="47"/>
      <c r="N67" s="48">
        <v>40899</v>
      </c>
      <c r="O67" s="48"/>
      <c r="P67" s="47" t="e">
        <f t="shared" si="46"/>
        <v>#NUM!</v>
      </c>
      <c r="Q67" s="47">
        <f t="shared" ca="1" si="33"/>
        <v>147</v>
      </c>
      <c r="R67" s="47">
        <v>120</v>
      </c>
      <c r="S67" s="47">
        <v>1</v>
      </c>
      <c r="T67" s="47"/>
      <c r="U67" s="47"/>
      <c r="V67" s="47" t="e">
        <f t="shared" si="34"/>
        <v>#NUM!</v>
      </c>
      <c r="W67" s="47"/>
      <c r="X67" s="47"/>
      <c r="Y67" s="47"/>
      <c r="Z67" s="47"/>
      <c r="AA67" s="47"/>
      <c r="AB67" s="47"/>
      <c r="AC67" s="47"/>
      <c r="AD67" s="47">
        <v>2</v>
      </c>
      <c r="AE67" s="47">
        <v>120</v>
      </c>
      <c r="AF67" s="47">
        <v>1</v>
      </c>
      <c r="AG67" s="47"/>
      <c r="AH67" s="47">
        <v>2</v>
      </c>
      <c r="AI67" s="35" t="str">
        <f t="shared" si="35"/>
        <v>36</v>
      </c>
      <c r="AJ67" s="49" t="str">
        <f t="shared" si="31"/>
        <v>1</v>
      </c>
      <c r="AK67" s="47">
        <v>2</v>
      </c>
      <c r="AL67" s="47"/>
      <c r="AM67" s="47"/>
      <c r="AN67" s="23" t="s">
        <v>160</v>
      </c>
      <c r="AO67" s="23">
        <v>1</v>
      </c>
      <c r="AP67" s="23"/>
      <c r="AQ67" s="23"/>
      <c r="AR67" s="47">
        <v>1.38</v>
      </c>
      <c r="AS67" s="47">
        <f t="shared" si="47"/>
        <v>67.486817282385431</v>
      </c>
      <c r="AT67" s="47">
        <v>1.44</v>
      </c>
      <c r="AU67" s="47">
        <f t="shared" si="48"/>
        <v>63.333989397995715</v>
      </c>
      <c r="AV67" s="47">
        <v>1.42</v>
      </c>
      <c r="AW67" s="47">
        <f t="shared" si="49"/>
        <v>61.662165017335035</v>
      </c>
      <c r="AX67" s="50" t="s">
        <v>1701</v>
      </c>
      <c r="AY67" s="50" t="s">
        <v>1701</v>
      </c>
      <c r="AZ67" s="50" t="s">
        <v>177</v>
      </c>
      <c r="BA67" s="50" t="s">
        <v>1701</v>
      </c>
      <c r="BB67" s="23" t="s">
        <v>164</v>
      </c>
      <c r="BC67" s="23"/>
      <c r="BD67" s="23"/>
      <c r="BE67" s="23"/>
      <c r="BF67" s="50"/>
      <c r="BG67" s="23"/>
      <c r="BH67" s="23"/>
      <c r="BI67" s="23">
        <v>77.349999999999994</v>
      </c>
      <c r="BJ67" s="23">
        <v>166.5</v>
      </c>
      <c r="BK67" s="23">
        <f t="shared" si="36"/>
        <v>1.8598900937187284</v>
      </c>
      <c r="BL67" s="23">
        <v>1</v>
      </c>
      <c r="BM67" s="46" t="s">
        <v>428</v>
      </c>
      <c r="BN67" s="23" t="s">
        <v>146</v>
      </c>
      <c r="BO67" s="23">
        <v>35</v>
      </c>
      <c r="BP67" s="23">
        <v>64.099999999999994</v>
      </c>
      <c r="BQ67" s="23">
        <v>163.30000000000001</v>
      </c>
      <c r="BR67" s="23">
        <f t="shared" si="37"/>
        <v>1.6931520865125409</v>
      </c>
      <c r="BS67" s="23">
        <f t="shared" si="38"/>
        <v>1.098477867720451</v>
      </c>
      <c r="BT67" s="23" t="s">
        <v>147</v>
      </c>
      <c r="BU67" s="23" t="s">
        <v>162</v>
      </c>
      <c r="BV67" s="23" t="s">
        <v>148</v>
      </c>
      <c r="BW67" s="23" t="s">
        <v>149</v>
      </c>
      <c r="BX67" s="23">
        <v>4</v>
      </c>
      <c r="BY67" s="23" t="s">
        <v>150</v>
      </c>
      <c r="BZ67" s="23">
        <v>2</v>
      </c>
      <c r="CA67" s="23"/>
      <c r="CB67" s="23" t="s">
        <v>150</v>
      </c>
      <c r="CC67" s="23">
        <v>2</v>
      </c>
      <c r="CD67" s="23"/>
      <c r="CE67" s="23" t="s">
        <v>150</v>
      </c>
      <c r="CF67" s="23">
        <v>2</v>
      </c>
      <c r="CG67" s="23"/>
      <c r="CH67" s="23" t="s">
        <v>150</v>
      </c>
      <c r="CI67" s="23">
        <v>2</v>
      </c>
      <c r="CJ67" s="23"/>
      <c r="CK67" s="23">
        <v>0</v>
      </c>
      <c r="CL67" s="23">
        <v>0</v>
      </c>
      <c r="CM67" s="23"/>
      <c r="CN67" s="23"/>
      <c r="CO67" s="23"/>
      <c r="CP67" s="23"/>
      <c r="CQ67" s="23"/>
      <c r="CR67" s="23" t="s">
        <v>165</v>
      </c>
      <c r="CS67" s="23">
        <v>2</v>
      </c>
      <c r="CT67" s="23"/>
      <c r="CU67" s="23"/>
      <c r="CV67" s="23"/>
      <c r="CW67" s="23">
        <v>2</v>
      </c>
      <c r="CX67" s="23"/>
      <c r="CY67" s="23">
        <v>2</v>
      </c>
      <c r="CZ67" s="23">
        <v>0</v>
      </c>
      <c r="DA67" s="23">
        <v>2</v>
      </c>
      <c r="DB67" s="23"/>
      <c r="DC67" s="23"/>
      <c r="DD67" s="23"/>
      <c r="DE67" s="23"/>
      <c r="DF67" s="23"/>
      <c r="DG67" s="23"/>
      <c r="DH67" s="23"/>
      <c r="DI67" s="23" t="s">
        <v>150</v>
      </c>
      <c r="DJ67" s="23" t="s">
        <v>159</v>
      </c>
      <c r="DK67" s="23" t="s">
        <v>150</v>
      </c>
      <c r="DL67" s="23" t="s">
        <v>150</v>
      </c>
      <c r="DM67" s="23" t="s">
        <v>150</v>
      </c>
      <c r="DN67" s="23"/>
      <c r="DO67" s="23"/>
      <c r="DP67" s="23" t="s">
        <v>150</v>
      </c>
      <c r="DQ67" s="23" t="s">
        <v>150</v>
      </c>
      <c r="DR67" s="23" t="s">
        <v>150</v>
      </c>
      <c r="DS67" s="23" t="s">
        <v>150</v>
      </c>
      <c r="DT67" s="23" t="s">
        <v>159</v>
      </c>
      <c r="DU67" s="23" t="s">
        <v>150</v>
      </c>
      <c r="DV67" s="23"/>
      <c r="DW67" s="23" t="s">
        <v>159</v>
      </c>
      <c r="DX67" s="23" t="s">
        <v>150</v>
      </c>
      <c r="DY67" s="23" t="s">
        <v>150</v>
      </c>
      <c r="DZ67" s="23" t="s">
        <v>150</v>
      </c>
      <c r="EA67" s="23"/>
      <c r="EB67" s="23"/>
      <c r="EC67" s="23" t="s">
        <v>184</v>
      </c>
      <c r="ED67" s="23" t="s">
        <v>187</v>
      </c>
      <c r="EE67" s="49" t="str">
        <f t="shared" si="39"/>
        <v>36</v>
      </c>
      <c r="EF67" s="49" t="str">
        <f t="shared" si="32"/>
        <v>1</v>
      </c>
      <c r="EG67" s="49"/>
      <c r="EH67" s="51">
        <f t="shared" si="40"/>
        <v>1</v>
      </c>
      <c r="EI67" s="51">
        <f t="shared" si="41"/>
        <v>0.9</v>
      </c>
      <c r="EJ67" s="52">
        <f t="shared" si="42"/>
        <v>-1.2</v>
      </c>
      <c r="EK67" s="52">
        <f t="shared" si="43"/>
        <v>-1.2</v>
      </c>
      <c r="EL67" s="49">
        <f t="shared" si="44"/>
        <v>-1.2</v>
      </c>
      <c r="EM67" s="55" t="s">
        <v>176</v>
      </c>
      <c r="EN67" s="54" t="str">
        <f t="shared" si="45"/>
        <v>3</v>
      </c>
    </row>
    <row r="68" spans="1:144" ht="33.75">
      <c r="A68" s="45">
        <v>2036</v>
      </c>
      <c r="B68" s="46" t="s">
        <v>429</v>
      </c>
      <c r="C68" s="45">
        <v>24732106</v>
      </c>
      <c r="D68" s="23" t="s">
        <v>430</v>
      </c>
      <c r="E68" s="23">
        <v>2</v>
      </c>
      <c r="F68" s="23" t="s">
        <v>139</v>
      </c>
      <c r="G68" s="23">
        <v>63</v>
      </c>
      <c r="H68" s="23">
        <v>53</v>
      </c>
      <c r="I68" s="23" t="s">
        <v>180</v>
      </c>
      <c r="J68" s="23">
        <v>5</v>
      </c>
      <c r="K68" s="23"/>
      <c r="L68" s="47"/>
      <c r="M68" s="47"/>
      <c r="N68" s="48">
        <v>40947</v>
      </c>
      <c r="O68" s="48"/>
      <c r="P68" s="47" t="e">
        <f t="shared" si="46"/>
        <v>#NUM!</v>
      </c>
      <c r="Q68" s="47">
        <f t="shared" ca="1" si="33"/>
        <v>146</v>
      </c>
      <c r="R68" s="47">
        <v>120</v>
      </c>
      <c r="S68" s="47">
        <v>1</v>
      </c>
      <c r="T68" s="48">
        <v>42468</v>
      </c>
      <c r="U68" s="48">
        <v>42468</v>
      </c>
      <c r="V68" s="47">
        <f t="shared" si="34"/>
        <v>50</v>
      </c>
      <c r="W68" s="47" t="s">
        <v>431</v>
      </c>
      <c r="X68" s="47"/>
      <c r="Y68" s="47"/>
      <c r="Z68" s="47"/>
      <c r="AA68" s="47"/>
      <c r="AB68" s="47"/>
      <c r="AC68" s="47"/>
      <c r="AD68" s="47">
        <v>2</v>
      </c>
      <c r="AE68" s="47">
        <v>50</v>
      </c>
      <c r="AF68" s="47">
        <v>0</v>
      </c>
      <c r="AG68" s="47"/>
      <c r="AH68" s="47">
        <v>2</v>
      </c>
      <c r="AI68" s="35" t="str">
        <f t="shared" si="35"/>
        <v>36</v>
      </c>
      <c r="AJ68" s="49" t="str">
        <f t="shared" si="31"/>
        <v>1</v>
      </c>
      <c r="AK68" s="47">
        <v>2</v>
      </c>
      <c r="AL68" s="47">
        <v>0</v>
      </c>
      <c r="AM68" s="47"/>
      <c r="AN68" s="23" t="s">
        <v>154</v>
      </c>
      <c r="AO68" s="23">
        <v>2</v>
      </c>
      <c r="AP68" s="23"/>
      <c r="AQ68" s="23"/>
      <c r="AR68" s="47">
        <v>1.45</v>
      </c>
      <c r="AS68" s="47">
        <f t="shared" si="47"/>
        <v>56.860950007498516</v>
      </c>
      <c r="AT68" s="47">
        <v>1.33</v>
      </c>
      <c r="AU68" s="47">
        <f t="shared" si="48"/>
        <v>62.291921804648901</v>
      </c>
      <c r="AV68" s="47">
        <v>1.1200000000000001</v>
      </c>
      <c r="AW68" s="47">
        <f t="shared" si="49"/>
        <v>73.296800675161151</v>
      </c>
      <c r="AX68" s="50" t="s">
        <v>1719</v>
      </c>
      <c r="AY68" s="50" t="s">
        <v>1701</v>
      </c>
      <c r="AZ68" s="50" t="s">
        <v>1719</v>
      </c>
      <c r="BA68" s="50" t="s">
        <v>1719</v>
      </c>
      <c r="BB68" s="23" t="s">
        <v>164</v>
      </c>
      <c r="BC68" s="23"/>
      <c r="BD68" s="23"/>
      <c r="BE68" s="23"/>
      <c r="BF68" s="50"/>
      <c r="BG68" s="23"/>
      <c r="BH68" s="23"/>
      <c r="BI68" s="23">
        <v>63.1</v>
      </c>
      <c r="BJ68" s="23">
        <v>162.69999999999999</v>
      </c>
      <c r="BK68" s="23">
        <f t="shared" si="36"/>
        <v>1.6773928103775</v>
      </c>
      <c r="BL68" s="23">
        <v>1</v>
      </c>
      <c r="BM68" s="46" t="s">
        <v>432</v>
      </c>
      <c r="BN68" s="23" t="s">
        <v>146</v>
      </c>
      <c r="BO68" s="23">
        <v>47</v>
      </c>
      <c r="BP68" s="23">
        <v>56.6</v>
      </c>
      <c r="BQ68" s="23">
        <v>154.19999999999999</v>
      </c>
      <c r="BR68" s="23">
        <f t="shared" si="37"/>
        <v>1.5405453160079565</v>
      </c>
      <c r="BS68" s="23">
        <f t="shared" si="38"/>
        <v>1.0888305543157659</v>
      </c>
      <c r="BT68" s="23" t="s">
        <v>147</v>
      </c>
      <c r="BU68" s="23" t="s">
        <v>147</v>
      </c>
      <c r="BV68" s="23" t="s">
        <v>148</v>
      </c>
      <c r="BW68" s="23" t="s">
        <v>166</v>
      </c>
      <c r="BX68" s="23">
        <v>2</v>
      </c>
      <c r="BY68" s="23"/>
      <c r="BZ68" s="23">
        <v>2</v>
      </c>
      <c r="CA68" s="23" t="s">
        <v>150</v>
      </c>
      <c r="CB68" s="23" t="s">
        <v>150</v>
      </c>
      <c r="CC68" s="23">
        <v>2</v>
      </c>
      <c r="CD68" s="23" t="s">
        <v>150</v>
      </c>
      <c r="CE68" s="23" t="s">
        <v>150</v>
      </c>
      <c r="CF68" s="23">
        <v>2</v>
      </c>
      <c r="CG68" s="23" t="s">
        <v>150</v>
      </c>
      <c r="CH68" s="23" t="s">
        <v>150</v>
      </c>
      <c r="CI68" s="23">
        <v>2</v>
      </c>
      <c r="CJ68" s="23" t="s">
        <v>150</v>
      </c>
      <c r="CK68" s="23">
        <v>0</v>
      </c>
      <c r="CL68" s="23">
        <v>0</v>
      </c>
      <c r="CM68" s="23"/>
      <c r="CN68" s="23"/>
      <c r="CO68" s="23"/>
      <c r="CP68" s="23"/>
      <c r="CQ68" s="23"/>
      <c r="CR68" s="23" t="s">
        <v>165</v>
      </c>
      <c r="CS68" s="23">
        <v>2</v>
      </c>
      <c r="CT68" s="23"/>
      <c r="CU68" s="23"/>
      <c r="CV68" s="23"/>
      <c r="CW68" s="23">
        <v>2</v>
      </c>
      <c r="CX68" s="23"/>
      <c r="CY68" s="23">
        <v>2</v>
      </c>
      <c r="CZ68" s="23">
        <v>0</v>
      </c>
      <c r="DA68" s="23">
        <v>2</v>
      </c>
      <c r="DB68" s="23"/>
      <c r="DC68" s="23"/>
      <c r="DD68" s="23"/>
      <c r="DE68" s="23"/>
      <c r="DF68" s="23"/>
      <c r="DG68" s="23"/>
      <c r="DH68" s="23"/>
      <c r="DI68" s="23" t="s">
        <v>150</v>
      </c>
      <c r="DJ68" s="23" t="s">
        <v>150</v>
      </c>
      <c r="DK68" s="23" t="s">
        <v>150</v>
      </c>
      <c r="DL68" s="23" t="s">
        <v>150</v>
      </c>
      <c r="DM68" s="23" t="s">
        <v>150</v>
      </c>
      <c r="DN68" s="23"/>
      <c r="DO68" s="23"/>
      <c r="DP68" s="23" t="s">
        <v>150</v>
      </c>
      <c r="DQ68" s="23" t="s">
        <v>150</v>
      </c>
      <c r="DR68" s="23" t="s">
        <v>150</v>
      </c>
      <c r="DS68" s="23" t="s">
        <v>150</v>
      </c>
      <c r="DT68" s="23" t="s">
        <v>159</v>
      </c>
      <c r="DU68" s="23" t="s">
        <v>159</v>
      </c>
      <c r="DV68" s="23"/>
      <c r="DW68" s="23" t="s">
        <v>159</v>
      </c>
      <c r="DX68" s="23" t="s">
        <v>150</v>
      </c>
      <c r="DY68" s="23"/>
      <c r="DZ68" s="23"/>
      <c r="EA68" s="23"/>
      <c r="EB68" s="23"/>
      <c r="EC68" s="23" t="s">
        <v>184</v>
      </c>
      <c r="ED68" s="23" t="s">
        <v>189</v>
      </c>
      <c r="EE68" s="49" t="str">
        <f t="shared" si="39"/>
        <v>36</v>
      </c>
      <c r="EF68" s="49" t="str">
        <f t="shared" si="32"/>
        <v>1</v>
      </c>
      <c r="EG68" s="49"/>
      <c r="EH68" s="51">
        <f t="shared" si="40"/>
        <v>1</v>
      </c>
      <c r="EI68" s="51">
        <f t="shared" si="41"/>
        <v>0.9</v>
      </c>
      <c r="EJ68" s="52">
        <f t="shared" si="42"/>
        <v>-1.2</v>
      </c>
      <c r="EK68" s="52">
        <f t="shared" si="43"/>
        <v>-1.2</v>
      </c>
      <c r="EL68" s="49">
        <f t="shared" si="44"/>
        <v>-1.2</v>
      </c>
      <c r="EM68" s="53" t="s">
        <v>163</v>
      </c>
      <c r="EN68" s="54" t="str">
        <f t="shared" si="45"/>
        <v>2</v>
      </c>
    </row>
    <row r="69" spans="1:144" ht="33.75">
      <c r="A69" s="45">
        <v>2040</v>
      </c>
      <c r="B69" s="46" t="s">
        <v>433</v>
      </c>
      <c r="C69" s="45">
        <v>12869922</v>
      </c>
      <c r="D69" s="23" t="s">
        <v>434</v>
      </c>
      <c r="E69" s="23">
        <v>2</v>
      </c>
      <c r="F69" s="23" t="s">
        <v>139</v>
      </c>
      <c r="G69" s="23">
        <v>67</v>
      </c>
      <c r="H69" s="23">
        <v>57</v>
      </c>
      <c r="I69" s="23" t="s">
        <v>153</v>
      </c>
      <c r="J69" s="23">
        <v>3</v>
      </c>
      <c r="K69" s="23"/>
      <c r="L69" s="47"/>
      <c r="M69" s="47"/>
      <c r="N69" s="48">
        <v>40954</v>
      </c>
      <c r="O69" s="48">
        <v>41835</v>
      </c>
      <c r="P69" s="47">
        <f t="shared" si="46"/>
        <v>29</v>
      </c>
      <c r="Q69" s="47">
        <f t="shared" ca="1" si="33"/>
        <v>145</v>
      </c>
      <c r="R69" s="47">
        <v>29</v>
      </c>
      <c r="S69" s="47">
        <v>0</v>
      </c>
      <c r="T69" s="48">
        <v>41835</v>
      </c>
      <c r="U69" s="48">
        <v>41835</v>
      </c>
      <c r="V69" s="47">
        <f t="shared" si="34"/>
        <v>29</v>
      </c>
      <c r="W69" s="47" t="s">
        <v>1720</v>
      </c>
      <c r="X69" s="47"/>
      <c r="Y69" s="47"/>
      <c r="Z69" s="47"/>
      <c r="AA69" s="47"/>
      <c r="AB69" s="47"/>
      <c r="AC69" s="47"/>
      <c r="AD69" s="47">
        <v>2</v>
      </c>
      <c r="AE69" s="47">
        <v>29</v>
      </c>
      <c r="AF69" s="47">
        <v>0</v>
      </c>
      <c r="AG69" s="47"/>
      <c r="AH69" s="47"/>
      <c r="AI69" s="35">
        <f t="shared" si="35"/>
        <v>29</v>
      </c>
      <c r="AJ69" s="49">
        <f t="shared" si="31"/>
        <v>0</v>
      </c>
      <c r="AK69" s="47"/>
      <c r="AL69" s="47">
        <v>0</v>
      </c>
      <c r="AM69" s="47"/>
      <c r="AN69" s="23" t="s">
        <v>154</v>
      </c>
      <c r="AO69" s="23">
        <v>2</v>
      </c>
      <c r="AP69" s="23"/>
      <c r="AQ69" s="23"/>
      <c r="AR69" s="47">
        <v>1.66</v>
      </c>
      <c r="AS69" s="47">
        <f t="shared" si="47"/>
        <v>47.154373387002224</v>
      </c>
      <c r="AT69" s="47"/>
      <c r="AU69" s="47" t="e">
        <f t="shared" si="48"/>
        <v>#DIV/0!</v>
      </c>
      <c r="AV69" s="47"/>
      <c r="AW69" s="47" t="e">
        <f t="shared" si="49"/>
        <v>#DIV/0!</v>
      </c>
      <c r="AX69" s="50" t="s">
        <v>1701</v>
      </c>
      <c r="AY69" s="50" t="s">
        <v>1701</v>
      </c>
      <c r="AZ69" s="50" t="s">
        <v>1721</v>
      </c>
      <c r="BA69" s="50" t="s">
        <v>1721</v>
      </c>
      <c r="BB69" s="23" t="s">
        <v>142</v>
      </c>
      <c r="BC69" s="23" t="s">
        <v>143</v>
      </c>
      <c r="BD69" s="23" t="s">
        <v>141</v>
      </c>
      <c r="BE69" s="23" t="s">
        <v>143</v>
      </c>
      <c r="BF69" s="50">
        <v>41835</v>
      </c>
      <c r="BG69" s="23" t="s">
        <v>181</v>
      </c>
      <c r="BH69" s="23" t="s">
        <v>182</v>
      </c>
      <c r="BI69" s="23">
        <v>76.95</v>
      </c>
      <c r="BJ69" s="23">
        <v>169.9</v>
      </c>
      <c r="BK69" s="23">
        <f t="shared" si="36"/>
        <v>1.883194549850878</v>
      </c>
      <c r="BL69" s="23">
        <v>1</v>
      </c>
      <c r="BM69" s="46" t="s">
        <v>436</v>
      </c>
      <c r="BN69" s="23" t="s">
        <v>146</v>
      </c>
      <c r="BO69" s="23">
        <v>54</v>
      </c>
      <c r="BP69" s="23">
        <v>58.6</v>
      </c>
      <c r="BQ69" s="23">
        <v>157.1</v>
      </c>
      <c r="BR69" s="23">
        <f t="shared" si="37"/>
        <v>1.5847127226780062</v>
      </c>
      <c r="BS69" s="23">
        <f t="shared" si="38"/>
        <v>1.1883507483100579</v>
      </c>
      <c r="BT69" s="23" t="s">
        <v>147</v>
      </c>
      <c r="BU69" s="23" t="s">
        <v>147</v>
      </c>
      <c r="BV69" s="23" t="s">
        <v>148</v>
      </c>
      <c r="BW69" s="23" t="s">
        <v>149</v>
      </c>
      <c r="BX69" s="23">
        <v>4</v>
      </c>
      <c r="BY69" s="23" t="s">
        <v>150</v>
      </c>
      <c r="BZ69" s="23">
        <v>2</v>
      </c>
      <c r="CA69" s="23" t="s">
        <v>150</v>
      </c>
      <c r="CB69" s="23" t="s">
        <v>150</v>
      </c>
      <c r="CC69" s="23">
        <v>2</v>
      </c>
      <c r="CD69" s="23" t="s">
        <v>150</v>
      </c>
      <c r="CE69" s="23" t="s">
        <v>150</v>
      </c>
      <c r="CF69" s="23">
        <v>2</v>
      </c>
      <c r="CG69" s="23" t="s">
        <v>150</v>
      </c>
      <c r="CH69" s="23" t="s">
        <v>150</v>
      </c>
      <c r="CI69" s="23">
        <v>2</v>
      </c>
      <c r="CJ69" s="23" t="s">
        <v>150</v>
      </c>
      <c r="CK69" s="23">
        <v>0</v>
      </c>
      <c r="CL69" s="23">
        <v>0</v>
      </c>
      <c r="CM69" s="23"/>
      <c r="CN69" s="23"/>
      <c r="CO69" s="23"/>
      <c r="CP69" s="23"/>
      <c r="CQ69" s="23"/>
      <c r="CR69" s="23" t="s">
        <v>165</v>
      </c>
      <c r="CS69" s="23">
        <v>2</v>
      </c>
      <c r="CT69" s="23"/>
      <c r="CU69" s="23"/>
      <c r="CV69" s="23"/>
      <c r="CW69" s="23">
        <v>2</v>
      </c>
      <c r="CX69" s="23"/>
      <c r="CY69" s="23">
        <v>2</v>
      </c>
      <c r="CZ69" s="23">
        <v>0</v>
      </c>
      <c r="DA69" s="23">
        <v>2</v>
      </c>
      <c r="DB69" s="23"/>
      <c r="DC69" s="23"/>
      <c r="DD69" s="23"/>
      <c r="DE69" s="23"/>
      <c r="DF69" s="23"/>
      <c r="DG69" s="23"/>
      <c r="DH69" s="23"/>
      <c r="DI69" s="23" t="s">
        <v>150</v>
      </c>
      <c r="DJ69" s="23" t="s">
        <v>150</v>
      </c>
      <c r="DK69" s="23"/>
      <c r="DL69" s="23"/>
      <c r="DM69" s="23"/>
      <c r="DN69" s="23"/>
      <c r="DO69" s="23"/>
      <c r="DP69" s="23" t="s">
        <v>150</v>
      </c>
      <c r="DQ69" s="23" t="s">
        <v>150</v>
      </c>
      <c r="DR69" s="23" t="s">
        <v>150</v>
      </c>
      <c r="DS69" s="23" t="s">
        <v>150</v>
      </c>
      <c r="DT69" s="23"/>
      <c r="DU69" s="23"/>
      <c r="DV69" s="23" t="s">
        <v>159</v>
      </c>
      <c r="DW69" s="23"/>
      <c r="DX69" s="23"/>
      <c r="DY69" s="23" t="s">
        <v>150</v>
      </c>
      <c r="DZ69" s="23"/>
      <c r="EA69" s="23"/>
      <c r="EB69" s="23"/>
      <c r="EC69" s="23" t="s">
        <v>184</v>
      </c>
      <c r="ED69" s="23" t="s">
        <v>189</v>
      </c>
      <c r="EE69" s="49">
        <f t="shared" si="39"/>
        <v>29</v>
      </c>
      <c r="EF69" s="49">
        <f t="shared" si="32"/>
        <v>0</v>
      </c>
      <c r="EG69" s="49"/>
      <c r="EH69" s="51">
        <f t="shared" si="40"/>
        <v>1</v>
      </c>
      <c r="EI69" s="51">
        <f t="shared" si="41"/>
        <v>0.9</v>
      </c>
      <c r="EJ69" s="52">
        <f t="shared" si="42"/>
        <v>-1.2</v>
      </c>
      <c r="EK69" s="52">
        <f t="shared" si="43"/>
        <v>-3.2000000000000001E-2</v>
      </c>
      <c r="EL69" s="49">
        <f t="shared" si="44"/>
        <v>-3.2000000000000001E-2</v>
      </c>
      <c r="EM69" s="53" t="s">
        <v>152</v>
      </c>
      <c r="EN69" s="54" t="str">
        <f t="shared" si="45"/>
        <v>1</v>
      </c>
    </row>
    <row r="70" spans="1:144" ht="33.75">
      <c r="A70" s="45">
        <v>2041</v>
      </c>
      <c r="B70" s="46" t="s">
        <v>437</v>
      </c>
      <c r="C70" s="45">
        <v>19653804</v>
      </c>
      <c r="D70" s="23" t="s">
        <v>438</v>
      </c>
      <c r="E70" s="23">
        <v>2</v>
      </c>
      <c r="F70" s="23" t="s">
        <v>139</v>
      </c>
      <c r="G70" s="23">
        <v>63</v>
      </c>
      <c r="H70" s="23">
        <v>52</v>
      </c>
      <c r="I70" s="23" t="s">
        <v>185</v>
      </c>
      <c r="J70" s="23">
        <v>4</v>
      </c>
      <c r="K70" s="23"/>
      <c r="L70" s="47"/>
      <c r="M70" s="47"/>
      <c r="N70" s="48">
        <v>40955</v>
      </c>
      <c r="O70" s="48"/>
      <c r="P70" s="47" t="e">
        <f t="shared" si="46"/>
        <v>#NUM!</v>
      </c>
      <c r="Q70" s="47">
        <f t="shared" ca="1" si="33"/>
        <v>145</v>
      </c>
      <c r="R70" s="47">
        <v>120</v>
      </c>
      <c r="S70" s="47">
        <v>1</v>
      </c>
      <c r="T70" s="47"/>
      <c r="U70" s="47"/>
      <c r="V70" s="47" t="e">
        <f t="shared" si="34"/>
        <v>#NUM!</v>
      </c>
      <c r="W70" s="47"/>
      <c r="X70" s="47"/>
      <c r="Y70" s="47"/>
      <c r="Z70" s="47"/>
      <c r="AA70" s="47"/>
      <c r="AB70" s="47"/>
      <c r="AC70" s="47"/>
      <c r="AD70" s="47">
        <v>2</v>
      </c>
      <c r="AE70" s="47">
        <v>120</v>
      </c>
      <c r="AF70" s="47">
        <v>1</v>
      </c>
      <c r="AG70" s="47"/>
      <c r="AH70" s="47">
        <v>2</v>
      </c>
      <c r="AI70" s="35" t="str">
        <f t="shared" si="35"/>
        <v>36</v>
      </c>
      <c r="AJ70" s="49" t="str">
        <f t="shared" si="31"/>
        <v>1</v>
      </c>
      <c r="AK70" s="47">
        <v>2</v>
      </c>
      <c r="AL70" s="47">
        <v>0</v>
      </c>
      <c r="AM70" s="47"/>
      <c r="AN70" s="23" t="s">
        <v>160</v>
      </c>
      <c r="AO70" s="23">
        <v>1</v>
      </c>
      <c r="AP70" s="23"/>
      <c r="AQ70" s="23"/>
      <c r="AR70" s="47">
        <v>1.45</v>
      </c>
      <c r="AS70" s="47">
        <f t="shared" si="47"/>
        <v>57.215687268563606</v>
      </c>
      <c r="AT70" s="47">
        <v>1.31</v>
      </c>
      <c r="AU70" s="47">
        <f t="shared" si="48"/>
        <v>63.83063306267789</v>
      </c>
      <c r="AV70" s="47">
        <v>1.25</v>
      </c>
      <c r="AW70" s="47">
        <f t="shared" si="49"/>
        <v>64.648080979281943</v>
      </c>
      <c r="AX70" s="50" t="s">
        <v>1719</v>
      </c>
      <c r="AY70" s="50" t="s">
        <v>1719</v>
      </c>
      <c r="AZ70" s="50" t="s">
        <v>1701</v>
      </c>
      <c r="BA70" s="50" t="s">
        <v>1701</v>
      </c>
      <c r="BB70" s="23" t="s">
        <v>164</v>
      </c>
      <c r="BC70" s="23"/>
      <c r="BD70" s="23"/>
      <c r="BE70" s="23"/>
      <c r="BF70" s="50"/>
      <c r="BG70" s="23"/>
      <c r="BH70" s="23"/>
      <c r="BI70" s="23">
        <v>76.349999999999994</v>
      </c>
      <c r="BJ70" s="23">
        <v>169.9</v>
      </c>
      <c r="BK70" s="23">
        <f t="shared" si="36"/>
        <v>1.8769398969114888</v>
      </c>
      <c r="BL70" s="23">
        <v>1</v>
      </c>
      <c r="BM70" s="46" t="s">
        <v>439</v>
      </c>
      <c r="BN70" s="23" t="s">
        <v>146</v>
      </c>
      <c r="BO70" s="23">
        <v>50</v>
      </c>
      <c r="BP70" s="23">
        <v>53</v>
      </c>
      <c r="BQ70" s="23">
        <v>153</v>
      </c>
      <c r="BR70" s="23">
        <f t="shared" si="37"/>
        <v>1.4896521082310206</v>
      </c>
      <c r="BS70" s="23">
        <f t="shared" si="38"/>
        <v>1.2599853929253166</v>
      </c>
      <c r="BT70" s="23" t="s">
        <v>147</v>
      </c>
      <c r="BU70" s="23" t="s">
        <v>147</v>
      </c>
      <c r="BV70" s="23" t="s">
        <v>148</v>
      </c>
      <c r="BW70" s="23" t="s">
        <v>149</v>
      </c>
      <c r="BX70" s="23">
        <v>5</v>
      </c>
      <c r="BY70" s="23" t="s">
        <v>150</v>
      </c>
      <c r="BZ70" s="23">
        <v>2</v>
      </c>
      <c r="CA70" s="23" t="s">
        <v>150</v>
      </c>
      <c r="CB70" s="23" t="s">
        <v>150</v>
      </c>
      <c r="CC70" s="23">
        <v>2</v>
      </c>
      <c r="CD70" s="23" t="s">
        <v>150</v>
      </c>
      <c r="CE70" s="23" t="s">
        <v>150</v>
      </c>
      <c r="CF70" s="23">
        <v>2</v>
      </c>
      <c r="CG70" s="23" t="s">
        <v>150</v>
      </c>
      <c r="CH70" s="23" t="s">
        <v>150</v>
      </c>
      <c r="CI70" s="23">
        <v>2</v>
      </c>
      <c r="CJ70" s="23" t="s">
        <v>150</v>
      </c>
      <c r="CK70" s="23">
        <v>0</v>
      </c>
      <c r="CL70" s="23">
        <v>0</v>
      </c>
      <c r="CM70" s="23"/>
      <c r="CN70" s="23"/>
      <c r="CO70" s="23"/>
      <c r="CP70" s="23"/>
      <c r="CQ70" s="23"/>
      <c r="CR70" s="23" t="s">
        <v>165</v>
      </c>
      <c r="CS70" s="23">
        <v>2</v>
      </c>
      <c r="CT70" s="23"/>
      <c r="CU70" s="23"/>
      <c r="CV70" s="23"/>
      <c r="CW70" s="23">
        <v>2</v>
      </c>
      <c r="CX70" s="23"/>
      <c r="CY70" s="23">
        <v>2</v>
      </c>
      <c r="CZ70" s="23">
        <v>0</v>
      </c>
      <c r="DA70" s="23">
        <v>2</v>
      </c>
      <c r="DB70" s="23"/>
      <c r="DC70" s="23"/>
      <c r="DD70" s="23"/>
      <c r="DE70" s="23"/>
      <c r="DF70" s="23"/>
      <c r="DG70" s="23"/>
      <c r="DH70" s="23"/>
      <c r="DI70" s="23" t="s">
        <v>150</v>
      </c>
      <c r="DJ70" s="23" t="s">
        <v>159</v>
      </c>
      <c r="DK70" s="23" t="s">
        <v>150</v>
      </c>
      <c r="DL70" s="23" t="s">
        <v>159</v>
      </c>
      <c r="DM70" s="23" t="s">
        <v>159</v>
      </c>
      <c r="DN70" s="23"/>
      <c r="DO70" s="23"/>
      <c r="DP70" s="23" t="s">
        <v>150</v>
      </c>
      <c r="DQ70" s="23" t="s">
        <v>150</v>
      </c>
      <c r="DR70" s="23" t="s">
        <v>150</v>
      </c>
      <c r="DS70" s="23"/>
      <c r="DT70" s="23"/>
      <c r="DU70" s="23"/>
      <c r="DV70" s="23"/>
      <c r="DW70" s="23"/>
      <c r="DX70" s="23"/>
      <c r="DY70" s="23"/>
      <c r="DZ70" s="23"/>
      <c r="EA70" s="23"/>
      <c r="EB70" s="23"/>
      <c r="EC70" s="23" t="s">
        <v>184</v>
      </c>
      <c r="ED70" s="23" t="s">
        <v>189</v>
      </c>
      <c r="EE70" s="49" t="str">
        <f t="shared" si="39"/>
        <v>36</v>
      </c>
      <c r="EF70" s="49" t="str">
        <f t="shared" si="32"/>
        <v>1</v>
      </c>
      <c r="EG70" s="49"/>
      <c r="EH70" s="51">
        <f t="shared" si="40"/>
        <v>1</v>
      </c>
      <c r="EI70" s="51">
        <f t="shared" si="41"/>
        <v>0.9</v>
      </c>
      <c r="EJ70" s="52">
        <f t="shared" si="42"/>
        <v>-1.2</v>
      </c>
      <c r="EK70" s="52">
        <f t="shared" si="43"/>
        <v>-1.2</v>
      </c>
      <c r="EL70" s="49">
        <f t="shared" si="44"/>
        <v>-1.2</v>
      </c>
      <c r="EM70" s="53" t="s">
        <v>152</v>
      </c>
      <c r="EN70" s="54" t="str">
        <f t="shared" si="45"/>
        <v>1</v>
      </c>
    </row>
    <row r="71" spans="1:144" ht="33.75">
      <c r="A71" s="45">
        <v>2046</v>
      </c>
      <c r="B71" s="46" t="s">
        <v>440</v>
      </c>
      <c r="C71" s="45">
        <v>24270683</v>
      </c>
      <c r="D71" s="23" t="s">
        <v>441</v>
      </c>
      <c r="E71" s="23">
        <v>2</v>
      </c>
      <c r="F71" s="23" t="s">
        <v>139</v>
      </c>
      <c r="G71" s="23">
        <v>60</v>
      </c>
      <c r="H71" s="23">
        <v>49</v>
      </c>
      <c r="I71" s="23" t="s">
        <v>180</v>
      </c>
      <c r="J71" s="23">
        <v>5</v>
      </c>
      <c r="K71" s="23"/>
      <c r="L71" s="47"/>
      <c r="M71" s="47"/>
      <c r="N71" s="48">
        <v>40959</v>
      </c>
      <c r="O71" s="48"/>
      <c r="P71" s="47" t="e">
        <f t="shared" si="46"/>
        <v>#NUM!</v>
      </c>
      <c r="Q71" s="47">
        <f t="shared" ca="1" si="33"/>
        <v>145</v>
      </c>
      <c r="R71" s="47">
        <v>120</v>
      </c>
      <c r="S71" s="47">
        <v>1</v>
      </c>
      <c r="T71" s="47"/>
      <c r="U71" s="47"/>
      <c r="V71" s="47" t="e">
        <f t="shared" si="34"/>
        <v>#NUM!</v>
      </c>
      <c r="W71" s="47"/>
      <c r="X71" s="47"/>
      <c r="Y71" s="47"/>
      <c r="Z71" s="47"/>
      <c r="AA71" s="47"/>
      <c r="AB71" s="47"/>
      <c r="AC71" s="47"/>
      <c r="AD71" s="47">
        <v>2</v>
      </c>
      <c r="AE71" s="47">
        <v>120</v>
      </c>
      <c r="AF71" s="47">
        <v>1</v>
      </c>
      <c r="AG71" s="47"/>
      <c r="AH71" s="47">
        <v>2</v>
      </c>
      <c r="AI71" s="35" t="str">
        <f t="shared" si="35"/>
        <v>36</v>
      </c>
      <c r="AJ71" s="49" t="str">
        <f t="shared" si="31"/>
        <v>1</v>
      </c>
      <c r="AK71" s="47">
        <v>2</v>
      </c>
      <c r="AL71" s="47"/>
      <c r="AM71" s="47"/>
      <c r="AN71" s="23" t="s">
        <v>160</v>
      </c>
      <c r="AO71" s="23">
        <v>1</v>
      </c>
      <c r="AP71" s="23"/>
      <c r="AQ71" s="23"/>
      <c r="AR71" s="47">
        <v>1.49</v>
      </c>
      <c r="AS71" s="47">
        <f t="shared" si="47"/>
        <v>56.420407995384252</v>
      </c>
      <c r="AT71" s="47">
        <v>1.35</v>
      </c>
      <c r="AU71" s="47">
        <f t="shared" si="48"/>
        <v>62.727388492553573</v>
      </c>
      <c r="AV71" s="47">
        <v>1.1000000000000001</v>
      </c>
      <c r="AW71" s="47">
        <f t="shared" si="49"/>
        <v>76.785541967706692</v>
      </c>
      <c r="AX71" s="50" t="s">
        <v>1701</v>
      </c>
      <c r="AY71" s="50" t="s">
        <v>1701</v>
      </c>
      <c r="AZ71" s="50" t="s">
        <v>1719</v>
      </c>
      <c r="BA71" s="50" t="s">
        <v>1701</v>
      </c>
      <c r="BB71" s="23" t="s">
        <v>164</v>
      </c>
      <c r="BC71" s="23"/>
      <c r="BD71" s="23"/>
      <c r="BE71" s="23"/>
      <c r="BF71" s="50"/>
      <c r="BG71" s="23"/>
      <c r="BH71" s="23"/>
      <c r="BI71" s="23">
        <v>57.9</v>
      </c>
      <c r="BJ71" s="23">
        <v>168.1</v>
      </c>
      <c r="BK71" s="23">
        <f t="shared" si="36"/>
        <v>1.6559274502442274</v>
      </c>
      <c r="BL71" s="23">
        <v>1</v>
      </c>
      <c r="BM71" s="46" t="s">
        <v>442</v>
      </c>
      <c r="BN71" s="23" t="s">
        <v>146</v>
      </c>
      <c r="BO71" s="23">
        <v>42</v>
      </c>
      <c r="BP71" s="23">
        <v>57.2</v>
      </c>
      <c r="BQ71" s="23">
        <v>157.19999999999999</v>
      </c>
      <c r="BR71" s="23">
        <f t="shared" si="37"/>
        <v>1.5692340700162628</v>
      </c>
      <c r="BS71" s="23">
        <f t="shared" si="38"/>
        <v>1.0552456653117823</v>
      </c>
      <c r="BT71" s="23" t="s">
        <v>162</v>
      </c>
      <c r="BU71" s="23" t="s">
        <v>162</v>
      </c>
      <c r="BV71" s="23" t="s">
        <v>148</v>
      </c>
      <c r="BW71" s="23" t="s">
        <v>149</v>
      </c>
      <c r="BX71" s="23">
        <v>4</v>
      </c>
      <c r="BY71" s="23" t="s">
        <v>150</v>
      </c>
      <c r="BZ71" s="23">
        <v>2</v>
      </c>
      <c r="CA71" s="23" t="s">
        <v>150</v>
      </c>
      <c r="CB71" s="23" t="s">
        <v>150</v>
      </c>
      <c r="CC71" s="23">
        <v>2</v>
      </c>
      <c r="CD71" s="23" t="s">
        <v>150</v>
      </c>
      <c r="CE71" s="23" t="s">
        <v>150</v>
      </c>
      <c r="CF71" s="23">
        <v>2</v>
      </c>
      <c r="CG71" s="23" t="s">
        <v>150</v>
      </c>
      <c r="CH71" s="23" t="s">
        <v>150</v>
      </c>
      <c r="CI71" s="23">
        <v>2</v>
      </c>
      <c r="CJ71" s="23" t="s">
        <v>150</v>
      </c>
      <c r="CK71" s="23">
        <v>0</v>
      </c>
      <c r="CL71" s="23">
        <v>25</v>
      </c>
      <c r="CM71" s="23"/>
      <c r="CN71" s="23"/>
      <c r="CO71" s="23"/>
      <c r="CP71" s="23"/>
      <c r="CQ71" s="23"/>
      <c r="CR71" s="23" t="s">
        <v>165</v>
      </c>
      <c r="CS71" s="23">
        <v>2</v>
      </c>
      <c r="CT71" s="23"/>
      <c r="CU71" s="23"/>
      <c r="CV71" s="23"/>
      <c r="CW71" s="23">
        <v>2</v>
      </c>
      <c r="CX71" s="23"/>
      <c r="CY71" s="23">
        <v>2</v>
      </c>
      <c r="CZ71" s="23">
        <v>0</v>
      </c>
      <c r="DA71" s="23">
        <v>2</v>
      </c>
      <c r="DB71" s="23"/>
      <c r="DC71" s="23"/>
      <c r="DD71" s="23"/>
      <c r="DE71" s="23"/>
      <c r="DF71" s="23"/>
      <c r="DG71" s="23"/>
      <c r="DH71" s="23"/>
      <c r="DI71" s="23" t="s">
        <v>159</v>
      </c>
      <c r="DJ71" s="23" t="s">
        <v>150</v>
      </c>
      <c r="DK71" s="23" t="s">
        <v>150</v>
      </c>
      <c r="DL71" s="23" t="s">
        <v>159</v>
      </c>
      <c r="DM71" s="23" t="s">
        <v>159</v>
      </c>
      <c r="DN71" s="23"/>
      <c r="DO71" s="23"/>
      <c r="DP71" s="23" t="s">
        <v>150</v>
      </c>
      <c r="DQ71" s="23" t="s">
        <v>150</v>
      </c>
      <c r="DR71" s="23" t="s">
        <v>150</v>
      </c>
      <c r="DS71" s="23"/>
      <c r="DT71" s="23"/>
      <c r="DU71" s="23"/>
      <c r="DV71" s="23"/>
      <c r="DW71" s="23"/>
      <c r="DX71" s="23"/>
      <c r="DY71" s="23"/>
      <c r="DZ71" s="23"/>
      <c r="EA71" s="23"/>
      <c r="EB71" s="23"/>
      <c r="EC71" s="23" t="s">
        <v>184</v>
      </c>
      <c r="ED71" s="23" t="s">
        <v>189</v>
      </c>
      <c r="EE71" s="49" t="str">
        <f t="shared" si="39"/>
        <v>36</v>
      </c>
      <c r="EF71" s="49" t="str">
        <f t="shared" si="32"/>
        <v>1</v>
      </c>
      <c r="EG71" s="49"/>
      <c r="EH71" s="51">
        <f t="shared" si="40"/>
        <v>1</v>
      </c>
      <c r="EI71" s="51">
        <f t="shared" si="41"/>
        <v>0.9</v>
      </c>
      <c r="EJ71" s="52">
        <f t="shared" si="42"/>
        <v>-1.2</v>
      </c>
      <c r="EK71" s="52">
        <f t="shared" si="43"/>
        <v>-1.2</v>
      </c>
      <c r="EL71" s="49">
        <f t="shared" si="44"/>
        <v>-1.2</v>
      </c>
      <c r="EM71" s="55" t="s">
        <v>152</v>
      </c>
      <c r="EN71" s="54" t="str">
        <f t="shared" si="45"/>
        <v>1</v>
      </c>
    </row>
    <row r="72" spans="1:144" ht="45">
      <c r="A72" s="45">
        <v>2050</v>
      </c>
      <c r="B72" s="46" t="s">
        <v>443</v>
      </c>
      <c r="C72" s="45">
        <v>22312864</v>
      </c>
      <c r="D72" s="23" t="s">
        <v>444</v>
      </c>
      <c r="E72" s="23">
        <v>1</v>
      </c>
      <c r="F72" s="23" t="s">
        <v>146</v>
      </c>
      <c r="G72" s="23">
        <v>47</v>
      </c>
      <c r="H72" s="23">
        <v>36</v>
      </c>
      <c r="I72" s="23" t="s">
        <v>153</v>
      </c>
      <c r="J72" s="23">
        <v>3</v>
      </c>
      <c r="K72" s="23"/>
      <c r="L72" s="47" t="s">
        <v>1722</v>
      </c>
      <c r="M72" s="47">
        <v>1</v>
      </c>
      <c r="N72" s="48">
        <v>40966</v>
      </c>
      <c r="O72" s="48"/>
      <c r="P72" s="47" t="e">
        <f t="shared" si="46"/>
        <v>#NUM!</v>
      </c>
      <c r="Q72" s="47">
        <f t="shared" ca="1" si="33"/>
        <v>145</v>
      </c>
      <c r="R72" s="47">
        <v>120</v>
      </c>
      <c r="S72" s="47">
        <v>1</v>
      </c>
      <c r="T72" s="47"/>
      <c r="U72" s="47"/>
      <c r="V72" s="47" t="e">
        <f t="shared" si="34"/>
        <v>#NUM!</v>
      </c>
      <c r="W72" s="47"/>
      <c r="X72" s="47"/>
      <c r="Y72" s="47"/>
      <c r="Z72" s="47"/>
      <c r="AA72" s="47"/>
      <c r="AB72" s="47"/>
      <c r="AC72" s="47"/>
      <c r="AD72" s="47">
        <v>2</v>
      </c>
      <c r="AE72" s="47">
        <v>120</v>
      </c>
      <c r="AF72" s="47">
        <v>1</v>
      </c>
      <c r="AG72" s="47"/>
      <c r="AH72" s="47">
        <v>2</v>
      </c>
      <c r="AI72" s="35" t="str">
        <f t="shared" si="35"/>
        <v>36</v>
      </c>
      <c r="AJ72" s="49" t="str">
        <f t="shared" si="31"/>
        <v>1</v>
      </c>
      <c r="AK72" s="47">
        <v>2</v>
      </c>
      <c r="AL72" s="47">
        <v>1</v>
      </c>
      <c r="AM72" s="47" t="s">
        <v>446</v>
      </c>
      <c r="AN72" s="23" t="s">
        <v>160</v>
      </c>
      <c r="AO72" s="23">
        <v>1</v>
      </c>
      <c r="AP72" s="23"/>
      <c r="AQ72" s="23"/>
      <c r="AR72" s="47">
        <v>1.01</v>
      </c>
      <c r="AS72" s="47">
        <f t="shared" si="47"/>
        <v>73.012016586700099</v>
      </c>
      <c r="AT72" s="47">
        <v>0.93</v>
      </c>
      <c r="AU72" s="47">
        <f t="shared" si="48"/>
        <v>79.61564885435449</v>
      </c>
      <c r="AV72" s="47">
        <v>2.12</v>
      </c>
      <c r="AW72" s="47">
        <f t="shared" si="49"/>
        <v>28.357496744701589</v>
      </c>
      <c r="AX72" s="50" t="s">
        <v>1719</v>
      </c>
      <c r="AY72" s="50" t="s">
        <v>1719</v>
      </c>
      <c r="AZ72" s="50" t="s">
        <v>1719</v>
      </c>
      <c r="BA72" s="50" t="s">
        <v>1719</v>
      </c>
      <c r="BB72" s="23" t="s">
        <v>164</v>
      </c>
      <c r="BC72" s="23"/>
      <c r="BD72" s="23"/>
      <c r="BE72" s="23"/>
      <c r="BF72" s="50"/>
      <c r="BG72" s="23"/>
      <c r="BH72" s="23"/>
      <c r="BI72" s="23">
        <v>39.950000000000003</v>
      </c>
      <c r="BJ72" s="23">
        <v>155.4</v>
      </c>
      <c r="BK72" s="23">
        <f t="shared" si="36"/>
        <v>1.3360199467562899</v>
      </c>
      <c r="BL72" s="23">
        <v>1</v>
      </c>
      <c r="BM72" s="46" t="s">
        <v>447</v>
      </c>
      <c r="BN72" s="23" t="s">
        <v>139</v>
      </c>
      <c r="BO72" s="23">
        <v>37</v>
      </c>
      <c r="BP72" s="23">
        <v>60.5</v>
      </c>
      <c r="BQ72" s="23">
        <v>167.6</v>
      </c>
      <c r="BR72" s="23">
        <f t="shared" si="37"/>
        <v>1.683491849984434</v>
      </c>
      <c r="BS72" s="23">
        <f t="shared" si="38"/>
        <v>0.79360048388036042</v>
      </c>
      <c r="BT72" s="23" t="s">
        <v>158</v>
      </c>
      <c r="BU72" s="23" t="s">
        <v>158</v>
      </c>
      <c r="BV72" s="23" t="s">
        <v>148</v>
      </c>
      <c r="BW72" s="23" t="s">
        <v>149</v>
      </c>
      <c r="BX72" s="23">
        <v>6</v>
      </c>
      <c r="BY72" s="23" t="s">
        <v>150</v>
      </c>
      <c r="BZ72" s="23">
        <v>2</v>
      </c>
      <c r="CA72" s="23" t="s">
        <v>150</v>
      </c>
      <c r="CB72" s="23" t="s">
        <v>150</v>
      </c>
      <c r="CC72" s="23">
        <v>2</v>
      </c>
      <c r="CD72" s="23" t="s">
        <v>150</v>
      </c>
      <c r="CE72" s="23" t="s">
        <v>150</v>
      </c>
      <c r="CF72" s="23">
        <v>2</v>
      </c>
      <c r="CG72" s="23" t="s">
        <v>150</v>
      </c>
      <c r="CH72" s="23" t="s">
        <v>150</v>
      </c>
      <c r="CI72" s="23">
        <v>2</v>
      </c>
      <c r="CJ72" s="23" t="s">
        <v>150</v>
      </c>
      <c r="CK72" s="23">
        <v>25</v>
      </c>
      <c r="CL72" s="23">
        <v>25</v>
      </c>
      <c r="CM72" s="23"/>
      <c r="CN72" s="23"/>
      <c r="CO72" s="23"/>
      <c r="CP72" s="23"/>
      <c r="CQ72" s="23"/>
      <c r="CR72" s="23" t="s">
        <v>165</v>
      </c>
      <c r="CS72" s="23">
        <v>2</v>
      </c>
      <c r="CT72" s="23"/>
      <c r="CU72" s="23"/>
      <c r="CV72" s="23"/>
      <c r="CW72" s="23">
        <v>2</v>
      </c>
      <c r="CX72" s="23"/>
      <c r="CY72" s="23">
        <v>2</v>
      </c>
      <c r="CZ72" s="23">
        <v>0</v>
      </c>
      <c r="DA72" s="23">
        <v>2</v>
      </c>
      <c r="DB72" s="23"/>
      <c r="DC72" s="23"/>
      <c r="DD72" s="23"/>
      <c r="DE72" s="23"/>
      <c r="DF72" s="23"/>
      <c r="DG72" s="23"/>
      <c r="DH72" s="23"/>
      <c r="DI72" s="23" t="s">
        <v>150</v>
      </c>
      <c r="DJ72" s="23" t="s">
        <v>159</v>
      </c>
      <c r="DK72" s="23" t="s">
        <v>150</v>
      </c>
      <c r="DL72" s="23" t="s">
        <v>150</v>
      </c>
      <c r="DM72" s="23" t="s">
        <v>150</v>
      </c>
      <c r="DN72" s="23"/>
      <c r="DO72" s="23"/>
      <c r="DP72" s="23" t="s">
        <v>150</v>
      </c>
      <c r="DQ72" s="23" t="s">
        <v>150</v>
      </c>
      <c r="DR72" s="23" t="s">
        <v>150</v>
      </c>
      <c r="DS72" s="23"/>
      <c r="DT72" s="23"/>
      <c r="DU72" s="23"/>
      <c r="DV72" s="23"/>
      <c r="DW72" s="23"/>
      <c r="DX72" s="23"/>
      <c r="DY72" s="23"/>
      <c r="DZ72" s="23"/>
      <c r="EA72" s="23"/>
      <c r="EB72" s="23"/>
      <c r="EC72" s="23" t="s">
        <v>173</v>
      </c>
      <c r="ED72" s="23" t="s">
        <v>189</v>
      </c>
      <c r="EE72" s="49" t="str">
        <f t="shared" si="39"/>
        <v>36</v>
      </c>
      <c r="EF72" s="49" t="str">
        <f t="shared" si="32"/>
        <v>1</v>
      </c>
      <c r="EG72" s="49"/>
      <c r="EH72" s="51">
        <f t="shared" si="40"/>
        <v>1.012</v>
      </c>
      <c r="EI72" s="51">
        <f t="shared" si="41"/>
        <v>0.7</v>
      </c>
      <c r="EJ72" s="52">
        <f t="shared" si="42"/>
        <v>-1.2</v>
      </c>
      <c r="EK72" s="52">
        <f t="shared" si="43"/>
        <v>-1.2</v>
      </c>
      <c r="EL72" s="49">
        <f t="shared" si="44"/>
        <v>-1.2</v>
      </c>
      <c r="EM72" s="53" t="s">
        <v>152</v>
      </c>
      <c r="EN72" s="54" t="str">
        <f t="shared" si="45"/>
        <v>1</v>
      </c>
    </row>
    <row r="73" spans="1:144" ht="33.75">
      <c r="A73" s="45">
        <v>2058</v>
      </c>
      <c r="B73" s="46" t="s">
        <v>448</v>
      </c>
      <c r="C73" s="45">
        <v>24761322</v>
      </c>
      <c r="D73" s="23" t="s">
        <v>449</v>
      </c>
      <c r="E73" s="23">
        <v>2</v>
      </c>
      <c r="F73" s="23" t="s">
        <v>139</v>
      </c>
      <c r="G73" s="23">
        <v>76</v>
      </c>
      <c r="H73" s="23">
        <v>65</v>
      </c>
      <c r="I73" s="23" t="s">
        <v>140</v>
      </c>
      <c r="J73" s="23">
        <v>1</v>
      </c>
      <c r="K73" s="23"/>
      <c r="L73" s="47"/>
      <c r="M73" s="47"/>
      <c r="N73" s="48">
        <v>40987</v>
      </c>
      <c r="O73" s="48"/>
      <c r="P73" s="47" t="e">
        <f t="shared" si="46"/>
        <v>#NUM!</v>
      </c>
      <c r="Q73" s="47">
        <f t="shared" ca="1" si="33"/>
        <v>144</v>
      </c>
      <c r="R73" s="47">
        <v>120</v>
      </c>
      <c r="S73" s="47">
        <v>1</v>
      </c>
      <c r="T73" s="47"/>
      <c r="U73" s="47"/>
      <c r="V73" s="47" t="e">
        <f t="shared" si="34"/>
        <v>#NUM!</v>
      </c>
      <c r="W73" s="47"/>
      <c r="X73" s="47"/>
      <c r="Y73" s="47"/>
      <c r="Z73" s="47"/>
      <c r="AA73" s="47"/>
      <c r="AB73" s="47"/>
      <c r="AC73" s="47"/>
      <c r="AD73" s="47">
        <v>2</v>
      </c>
      <c r="AE73" s="47">
        <v>120</v>
      </c>
      <c r="AF73" s="47">
        <v>1</v>
      </c>
      <c r="AG73" s="47"/>
      <c r="AH73" s="47">
        <v>2</v>
      </c>
      <c r="AI73" s="35" t="str">
        <f t="shared" si="35"/>
        <v>36</v>
      </c>
      <c r="AJ73" s="49" t="str">
        <f t="shared" si="31"/>
        <v>1</v>
      </c>
      <c r="AK73" s="47">
        <v>2</v>
      </c>
      <c r="AL73" s="47">
        <v>0</v>
      </c>
      <c r="AM73" s="47"/>
      <c r="AN73" s="23" t="s">
        <v>160</v>
      </c>
      <c r="AO73" s="23">
        <v>1</v>
      </c>
      <c r="AP73" s="23"/>
      <c r="AQ73" s="23"/>
      <c r="AR73" s="47">
        <v>1.39</v>
      </c>
      <c r="AS73" s="47">
        <f t="shared" si="47"/>
        <v>55.516983741440754</v>
      </c>
      <c r="AT73" s="47">
        <v>1.56</v>
      </c>
      <c r="AU73" s="47">
        <f t="shared" si="48"/>
        <v>47.741063554878657</v>
      </c>
      <c r="AV73" s="47">
        <v>2.0299999999999998</v>
      </c>
      <c r="AW73" s="47">
        <f t="shared" si="49"/>
        <v>33.322632936531541</v>
      </c>
      <c r="AX73" s="50" t="s">
        <v>1719</v>
      </c>
      <c r="AY73" s="50" t="s">
        <v>1701</v>
      </c>
      <c r="AZ73" s="50" t="s">
        <v>1719</v>
      </c>
      <c r="BA73" s="50" t="s">
        <v>1719</v>
      </c>
      <c r="BB73" s="23" t="s">
        <v>164</v>
      </c>
      <c r="BC73" s="23"/>
      <c r="BD73" s="23"/>
      <c r="BE73" s="23"/>
      <c r="BF73" s="50"/>
      <c r="BG73" s="23"/>
      <c r="BH73" s="23"/>
      <c r="BI73" s="23">
        <v>58.9</v>
      </c>
      <c r="BJ73" s="23">
        <v>170.3</v>
      </c>
      <c r="BK73" s="23">
        <f t="shared" si="36"/>
        <v>1.6838210858299631</v>
      </c>
      <c r="BL73" s="23">
        <v>1</v>
      </c>
      <c r="BM73" s="46" t="s">
        <v>450</v>
      </c>
      <c r="BN73" s="23" t="s">
        <v>146</v>
      </c>
      <c r="BO73" s="23">
        <v>61</v>
      </c>
      <c r="BP73" s="23">
        <v>54.5</v>
      </c>
      <c r="BQ73" s="23">
        <v>153</v>
      </c>
      <c r="BR73" s="23">
        <f t="shared" si="37"/>
        <v>1.5074264261738057</v>
      </c>
      <c r="BS73" s="23">
        <f t="shared" si="38"/>
        <v>1.1170170938981663</v>
      </c>
      <c r="BT73" s="23" t="s">
        <v>162</v>
      </c>
      <c r="BU73" s="23" t="s">
        <v>158</v>
      </c>
      <c r="BV73" s="23" t="s">
        <v>148</v>
      </c>
      <c r="BW73" s="23" t="s">
        <v>149</v>
      </c>
      <c r="BX73" s="23">
        <v>6</v>
      </c>
      <c r="BY73" s="23" t="s">
        <v>150</v>
      </c>
      <c r="BZ73" s="23">
        <v>2</v>
      </c>
      <c r="CA73" s="23" t="s">
        <v>150</v>
      </c>
      <c r="CB73" s="23" t="s">
        <v>150</v>
      </c>
      <c r="CC73" s="23">
        <v>2</v>
      </c>
      <c r="CD73" s="23" t="s">
        <v>150</v>
      </c>
      <c r="CE73" s="23" t="s">
        <v>150</v>
      </c>
      <c r="CF73" s="23">
        <v>2</v>
      </c>
      <c r="CG73" s="23" t="s">
        <v>150</v>
      </c>
      <c r="CH73" s="23" t="s">
        <v>150</v>
      </c>
      <c r="CI73" s="23">
        <v>2</v>
      </c>
      <c r="CJ73" s="23" t="s">
        <v>150</v>
      </c>
      <c r="CK73" s="23">
        <v>0</v>
      </c>
      <c r="CL73" s="23">
        <v>0</v>
      </c>
      <c r="CM73" s="23"/>
      <c r="CN73" s="23"/>
      <c r="CO73" s="23"/>
      <c r="CP73" s="23"/>
      <c r="CQ73" s="23"/>
      <c r="CR73" s="23" t="s">
        <v>165</v>
      </c>
      <c r="CS73" s="23">
        <v>2</v>
      </c>
      <c r="CT73" s="23"/>
      <c r="CU73" s="23"/>
      <c r="CV73" s="23"/>
      <c r="CW73" s="23">
        <v>2</v>
      </c>
      <c r="CX73" s="23"/>
      <c r="CY73" s="23">
        <v>2</v>
      </c>
      <c r="CZ73" s="23">
        <v>0</v>
      </c>
      <c r="DA73" s="23">
        <v>2</v>
      </c>
      <c r="DB73" s="23"/>
      <c r="DC73" s="23"/>
      <c r="DD73" s="23"/>
      <c r="DE73" s="23"/>
      <c r="DF73" s="23"/>
      <c r="DG73" s="23"/>
      <c r="DH73" s="23"/>
      <c r="DI73" s="23" t="s">
        <v>150</v>
      </c>
      <c r="DJ73" s="23" t="s">
        <v>159</v>
      </c>
      <c r="DK73" s="23" t="s">
        <v>150</v>
      </c>
      <c r="DL73" s="23" t="s">
        <v>159</v>
      </c>
      <c r="DM73" s="23" t="s">
        <v>159</v>
      </c>
      <c r="DN73" s="23"/>
      <c r="DO73" s="23"/>
      <c r="DP73" s="23" t="s">
        <v>159</v>
      </c>
      <c r="DQ73" s="23" t="s">
        <v>150</v>
      </c>
      <c r="DR73" s="23" t="s">
        <v>150</v>
      </c>
      <c r="DS73" s="23"/>
      <c r="DT73" s="23"/>
      <c r="DU73" s="23"/>
      <c r="DV73" s="23"/>
      <c r="DW73" s="23"/>
      <c r="DX73" s="23"/>
      <c r="DY73" s="23"/>
      <c r="DZ73" s="23"/>
      <c r="EA73" s="23"/>
      <c r="EB73" s="23"/>
      <c r="EC73" s="23" t="s">
        <v>184</v>
      </c>
      <c r="ED73" s="23" t="s">
        <v>189</v>
      </c>
      <c r="EE73" s="49" t="str">
        <f t="shared" si="39"/>
        <v>36</v>
      </c>
      <c r="EF73" s="49" t="str">
        <f t="shared" si="32"/>
        <v>1</v>
      </c>
      <c r="EG73" s="49"/>
      <c r="EH73" s="51">
        <f t="shared" si="40"/>
        <v>1</v>
      </c>
      <c r="EI73" s="51">
        <f t="shared" si="41"/>
        <v>0.9</v>
      </c>
      <c r="EJ73" s="52">
        <f t="shared" si="42"/>
        <v>-1.2</v>
      </c>
      <c r="EK73" s="52">
        <f t="shared" si="43"/>
        <v>-1.2</v>
      </c>
      <c r="EL73" s="49">
        <f t="shared" si="44"/>
        <v>-1.2</v>
      </c>
      <c r="EM73" s="55" t="s">
        <v>152</v>
      </c>
      <c r="EN73" s="54" t="str">
        <f t="shared" si="45"/>
        <v>1</v>
      </c>
    </row>
    <row r="74" spans="1:144" ht="33.75">
      <c r="A74" s="45">
        <v>2066</v>
      </c>
      <c r="B74" s="46" t="s">
        <v>451</v>
      </c>
      <c r="C74" s="45">
        <v>24762401</v>
      </c>
      <c r="D74" s="23" t="s">
        <v>452</v>
      </c>
      <c r="E74" s="23">
        <v>2</v>
      </c>
      <c r="F74" s="23" t="s">
        <v>139</v>
      </c>
      <c r="G74" s="23">
        <v>64</v>
      </c>
      <c r="H74" s="23">
        <v>53</v>
      </c>
      <c r="I74" s="23" t="s">
        <v>180</v>
      </c>
      <c r="J74" s="23">
        <v>5</v>
      </c>
      <c r="K74" s="23"/>
      <c r="L74" s="47"/>
      <c r="M74" s="47"/>
      <c r="N74" s="48">
        <v>41015</v>
      </c>
      <c r="O74" s="48"/>
      <c r="P74" s="47" t="e">
        <f>DATEDIF(N74, O74, "m")</f>
        <v>#NUM!</v>
      </c>
      <c r="Q74" s="47">
        <f t="shared" ca="1" si="33"/>
        <v>143</v>
      </c>
      <c r="R74" s="47">
        <v>120</v>
      </c>
      <c r="S74" s="47">
        <v>1</v>
      </c>
      <c r="T74" s="47"/>
      <c r="U74" s="47"/>
      <c r="V74" s="47" t="e">
        <f t="shared" si="34"/>
        <v>#NUM!</v>
      </c>
      <c r="W74" s="47"/>
      <c r="X74" s="47"/>
      <c r="Y74" s="47"/>
      <c r="Z74" s="47"/>
      <c r="AA74" s="47"/>
      <c r="AB74" s="47"/>
      <c r="AC74" s="47"/>
      <c r="AD74" s="47">
        <v>2</v>
      </c>
      <c r="AE74" s="47">
        <v>120</v>
      </c>
      <c r="AF74" s="47">
        <v>1</v>
      </c>
      <c r="AG74" s="47"/>
      <c r="AH74" s="47">
        <v>2</v>
      </c>
      <c r="AI74" s="35" t="str">
        <f t="shared" si="35"/>
        <v>36</v>
      </c>
      <c r="AJ74" s="49" t="str">
        <f t="shared" si="31"/>
        <v>1</v>
      </c>
      <c r="AK74" s="47">
        <v>2</v>
      </c>
      <c r="AL74" s="47">
        <v>0</v>
      </c>
      <c r="AM74" s="47"/>
      <c r="AN74" s="23" t="s">
        <v>154</v>
      </c>
      <c r="AO74" s="23">
        <v>2</v>
      </c>
      <c r="AP74" s="23"/>
      <c r="AQ74" s="23"/>
      <c r="AR74" s="47">
        <v>1.88</v>
      </c>
      <c r="AS74" s="47">
        <f t="shared" si="47"/>
        <v>41.635740682382114</v>
      </c>
      <c r="AT74" s="47">
        <v>1.77</v>
      </c>
      <c r="AU74" s="47">
        <f t="shared" si="48"/>
        <v>44.206464149049395</v>
      </c>
      <c r="AV74" s="47">
        <v>2.4500000000000002</v>
      </c>
      <c r="AW74" s="47">
        <f t="shared" si="49"/>
        <v>28.651498740276363</v>
      </c>
      <c r="AX74" s="50" t="s">
        <v>1701</v>
      </c>
      <c r="AY74" s="50" t="s">
        <v>1719</v>
      </c>
      <c r="AZ74" s="50" t="s">
        <v>1701</v>
      </c>
      <c r="BA74" s="50" t="s">
        <v>1719</v>
      </c>
      <c r="BB74" s="23" t="s">
        <v>164</v>
      </c>
      <c r="BC74" s="23"/>
      <c r="BD74" s="23"/>
      <c r="BE74" s="23"/>
      <c r="BF74" s="50"/>
      <c r="BG74" s="23"/>
      <c r="BH74" s="23"/>
      <c r="BI74" s="23">
        <v>77</v>
      </c>
      <c r="BJ74" s="23">
        <v>177</v>
      </c>
      <c r="BK74" s="23">
        <f t="shared" si="36"/>
        <v>1.9404635977156124</v>
      </c>
      <c r="BL74" s="23">
        <v>1</v>
      </c>
      <c r="BM74" s="46" t="s">
        <v>453</v>
      </c>
      <c r="BN74" s="23" t="s">
        <v>146</v>
      </c>
      <c r="BO74" s="23">
        <v>52</v>
      </c>
      <c r="BP74" s="23">
        <v>64.400000000000006</v>
      </c>
      <c r="BQ74" s="23">
        <v>160</v>
      </c>
      <c r="BR74" s="23">
        <f t="shared" si="37"/>
        <v>1.6715901552119052</v>
      </c>
      <c r="BS74" s="23">
        <f t="shared" si="38"/>
        <v>1.1608489028637659</v>
      </c>
      <c r="BT74" s="23" t="s">
        <v>162</v>
      </c>
      <c r="BU74" s="23" t="s">
        <v>158</v>
      </c>
      <c r="BV74" s="23" t="s">
        <v>148</v>
      </c>
      <c r="BW74" s="23" t="s">
        <v>149</v>
      </c>
      <c r="BX74" s="23">
        <v>3</v>
      </c>
      <c r="BY74" s="23" t="s">
        <v>150</v>
      </c>
      <c r="BZ74" s="23">
        <v>2</v>
      </c>
      <c r="CA74" s="23"/>
      <c r="CB74" s="23" t="s">
        <v>150</v>
      </c>
      <c r="CC74" s="23">
        <v>2</v>
      </c>
      <c r="CD74" s="23"/>
      <c r="CE74" s="23" t="s">
        <v>150</v>
      </c>
      <c r="CF74" s="23">
        <v>2</v>
      </c>
      <c r="CG74" s="23"/>
      <c r="CH74" s="23" t="s">
        <v>150</v>
      </c>
      <c r="CI74" s="23">
        <v>2</v>
      </c>
      <c r="CJ74" s="23"/>
      <c r="CK74" s="23">
        <v>0</v>
      </c>
      <c r="CL74" s="23">
        <v>0</v>
      </c>
      <c r="CM74" s="23"/>
      <c r="CN74" s="23"/>
      <c r="CO74" s="23"/>
      <c r="CP74" s="23"/>
      <c r="CQ74" s="23"/>
      <c r="CR74" s="23" t="s">
        <v>165</v>
      </c>
      <c r="CS74" s="23">
        <v>2</v>
      </c>
      <c r="CT74" s="23"/>
      <c r="CU74" s="23"/>
      <c r="CV74" s="23"/>
      <c r="CW74" s="23">
        <v>2</v>
      </c>
      <c r="CX74" s="23"/>
      <c r="CY74" s="23">
        <v>2</v>
      </c>
      <c r="CZ74" s="23">
        <v>0</v>
      </c>
      <c r="DA74" s="23">
        <v>2</v>
      </c>
      <c r="DB74" s="23"/>
      <c r="DC74" s="23"/>
      <c r="DD74" s="23"/>
      <c r="DE74" s="23"/>
      <c r="DF74" s="23"/>
      <c r="DG74" s="23"/>
      <c r="DH74" s="23"/>
      <c r="DI74" s="23" t="s">
        <v>150</v>
      </c>
      <c r="DJ74" s="23" t="s">
        <v>159</v>
      </c>
      <c r="DK74" s="23" t="s">
        <v>150</v>
      </c>
      <c r="DL74" s="23" t="s">
        <v>150</v>
      </c>
      <c r="DM74" s="23" t="s">
        <v>150</v>
      </c>
      <c r="DN74" s="23"/>
      <c r="DO74" s="23"/>
      <c r="DP74" s="23" t="s">
        <v>150</v>
      </c>
      <c r="DQ74" s="23" t="s">
        <v>150</v>
      </c>
      <c r="DR74" s="23" t="s">
        <v>150</v>
      </c>
      <c r="DS74" s="23"/>
      <c r="DT74" s="23"/>
      <c r="DU74" s="23"/>
      <c r="DV74" s="23"/>
      <c r="DW74" s="23"/>
      <c r="DX74" s="23"/>
      <c r="DY74" s="23"/>
      <c r="DZ74" s="23"/>
      <c r="EA74" s="23"/>
      <c r="EB74" s="23"/>
      <c r="EC74" s="23" t="s">
        <v>173</v>
      </c>
      <c r="ED74" s="23" t="s">
        <v>189</v>
      </c>
      <c r="EE74" s="49" t="str">
        <f t="shared" si="39"/>
        <v>36</v>
      </c>
      <c r="EF74" s="49" t="str">
        <f t="shared" si="32"/>
        <v>1</v>
      </c>
      <c r="EG74" s="49"/>
      <c r="EH74" s="51">
        <f t="shared" si="40"/>
        <v>1</v>
      </c>
      <c r="EI74" s="51">
        <f t="shared" si="41"/>
        <v>0.9</v>
      </c>
      <c r="EJ74" s="52">
        <f t="shared" si="42"/>
        <v>-1.2</v>
      </c>
      <c r="EK74" s="52">
        <f t="shared" si="43"/>
        <v>-1.2</v>
      </c>
      <c r="EL74" s="49">
        <f t="shared" si="44"/>
        <v>-1.2</v>
      </c>
      <c r="EM74" s="55" t="s">
        <v>152</v>
      </c>
      <c r="EN74" s="54" t="str">
        <f t="shared" si="45"/>
        <v>1</v>
      </c>
    </row>
    <row r="75" spans="1:144" ht="33.75">
      <c r="A75" s="45">
        <v>2077</v>
      </c>
      <c r="B75" s="46" t="s">
        <v>454</v>
      </c>
      <c r="C75" s="45">
        <v>24936634</v>
      </c>
      <c r="D75" s="23" t="s">
        <v>455</v>
      </c>
      <c r="E75" s="23">
        <v>2</v>
      </c>
      <c r="F75" s="23" t="s">
        <v>139</v>
      </c>
      <c r="G75" s="23">
        <v>52</v>
      </c>
      <c r="H75" s="23">
        <v>42</v>
      </c>
      <c r="I75" s="23" t="s">
        <v>180</v>
      </c>
      <c r="J75" s="23">
        <v>5</v>
      </c>
      <c r="K75" s="23"/>
      <c r="L75" s="47"/>
      <c r="M75" s="47"/>
      <c r="N75" s="48">
        <v>41036</v>
      </c>
      <c r="O75" s="48">
        <v>42471</v>
      </c>
      <c r="P75" s="47">
        <f t="shared" ref="P75:P81" si="50">DATEDIF(N75,O75,"m")</f>
        <v>47</v>
      </c>
      <c r="Q75" s="47">
        <f t="shared" ca="1" si="33"/>
        <v>143</v>
      </c>
      <c r="R75" s="47">
        <v>47</v>
      </c>
      <c r="S75" s="47">
        <v>0</v>
      </c>
      <c r="T75" s="48">
        <v>42471</v>
      </c>
      <c r="U75" s="48"/>
      <c r="V75" s="47">
        <f t="shared" si="34"/>
        <v>47</v>
      </c>
      <c r="W75" s="23" t="s">
        <v>141</v>
      </c>
      <c r="X75" s="23"/>
      <c r="Y75" s="23"/>
      <c r="Z75" s="23"/>
      <c r="AA75" s="23"/>
      <c r="AB75" s="23"/>
      <c r="AC75" s="23"/>
      <c r="AD75" s="23">
        <v>2</v>
      </c>
      <c r="AE75" s="47">
        <v>47</v>
      </c>
      <c r="AF75" s="47">
        <v>0</v>
      </c>
      <c r="AG75" s="47"/>
      <c r="AH75" s="23">
        <v>2</v>
      </c>
      <c r="AI75" s="35" t="str">
        <f t="shared" si="35"/>
        <v>36</v>
      </c>
      <c r="AJ75" s="49">
        <v>1</v>
      </c>
      <c r="AK75" s="23">
        <v>1</v>
      </c>
      <c r="AL75" s="23">
        <v>0</v>
      </c>
      <c r="AM75" s="23"/>
      <c r="AN75" s="23" t="s">
        <v>154</v>
      </c>
      <c r="AO75" s="23">
        <v>2</v>
      </c>
      <c r="AP75" s="23"/>
      <c r="AQ75" s="23"/>
      <c r="AR75" s="47">
        <v>1.41</v>
      </c>
      <c r="AS75" s="47">
        <f t="shared" si="47"/>
        <v>62.965674853951576</v>
      </c>
      <c r="AT75" s="47">
        <v>1.65</v>
      </c>
      <c r="AU75" s="47">
        <f t="shared" si="48"/>
        <v>51.49725135344147</v>
      </c>
      <c r="AV75" s="47"/>
      <c r="AW75" s="47" t="e">
        <f t="shared" si="49"/>
        <v>#DIV/0!</v>
      </c>
      <c r="AX75" s="50" t="s">
        <v>1719</v>
      </c>
      <c r="AY75" s="50" t="s">
        <v>1719</v>
      </c>
      <c r="AZ75" s="50" t="s">
        <v>1701</v>
      </c>
      <c r="BA75" s="50" t="s">
        <v>1702</v>
      </c>
      <c r="BB75" s="23" t="s">
        <v>142</v>
      </c>
      <c r="BC75" s="23" t="s">
        <v>143</v>
      </c>
      <c r="BD75" s="23" t="s">
        <v>141</v>
      </c>
      <c r="BE75" s="23"/>
      <c r="BF75" s="50"/>
      <c r="BG75" s="23"/>
      <c r="BH75" s="23"/>
      <c r="BI75" s="23">
        <v>76.400000000000006</v>
      </c>
      <c r="BJ75" s="23">
        <v>172</v>
      </c>
      <c r="BK75" s="23">
        <f t="shared" si="36"/>
        <v>1.8942579781270239</v>
      </c>
      <c r="BL75" s="23">
        <v>1</v>
      </c>
      <c r="BM75" s="46" t="s">
        <v>457</v>
      </c>
      <c r="BN75" s="23" t="s">
        <v>146</v>
      </c>
      <c r="BO75" s="23">
        <v>41</v>
      </c>
      <c r="BP75" s="23">
        <v>49.3</v>
      </c>
      <c r="BQ75" s="23">
        <v>153.80000000000001</v>
      </c>
      <c r="BR75" s="23">
        <f t="shared" si="37"/>
        <v>1.4500053598012468</v>
      </c>
      <c r="BS75" s="23">
        <f t="shared" si="38"/>
        <v>1.3063799835792822</v>
      </c>
      <c r="BT75" s="23" t="s">
        <v>147</v>
      </c>
      <c r="BU75" s="23" t="s">
        <v>158</v>
      </c>
      <c r="BV75" s="23" t="s">
        <v>148</v>
      </c>
      <c r="BW75" s="23" t="s">
        <v>149</v>
      </c>
      <c r="BX75" s="23">
        <v>5</v>
      </c>
      <c r="BY75" s="23" t="s">
        <v>150</v>
      </c>
      <c r="BZ75" s="23">
        <v>2</v>
      </c>
      <c r="CA75" s="23"/>
      <c r="CB75" s="23" t="s">
        <v>150</v>
      </c>
      <c r="CC75" s="23">
        <v>2</v>
      </c>
      <c r="CD75" s="23"/>
      <c r="CE75" s="23" t="s">
        <v>150</v>
      </c>
      <c r="CF75" s="23">
        <v>2</v>
      </c>
      <c r="CG75" s="23"/>
      <c r="CH75" s="23" t="s">
        <v>150</v>
      </c>
      <c r="CI75" s="23">
        <v>2</v>
      </c>
      <c r="CJ75" s="23"/>
      <c r="CK75" s="23">
        <v>0</v>
      </c>
      <c r="CL75" s="23">
        <v>0</v>
      </c>
      <c r="CM75" s="23"/>
      <c r="CN75" s="23"/>
      <c r="CO75" s="23"/>
      <c r="CP75" s="23"/>
      <c r="CQ75" s="23"/>
      <c r="CR75" s="23" t="s">
        <v>165</v>
      </c>
      <c r="CS75" s="23">
        <v>2</v>
      </c>
      <c r="CT75" s="23"/>
      <c r="CU75" s="23"/>
      <c r="CV75" s="23"/>
      <c r="CW75" s="23">
        <v>2</v>
      </c>
      <c r="CX75" s="23"/>
      <c r="CY75" s="23">
        <v>2</v>
      </c>
      <c r="CZ75" s="23">
        <v>0</v>
      </c>
      <c r="DA75" s="23">
        <v>2</v>
      </c>
      <c r="DB75" s="23"/>
      <c r="DC75" s="23"/>
      <c r="DD75" s="23"/>
      <c r="DE75" s="23"/>
      <c r="DF75" s="23"/>
      <c r="DG75" s="23"/>
      <c r="DH75" s="23"/>
      <c r="DI75" s="23" t="s">
        <v>150</v>
      </c>
      <c r="DJ75" s="23" t="s">
        <v>150</v>
      </c>
      <c r="DK75" s="23" t="s">
        <v>150</v>
      </c>
      <c r="DL75" s="23" t="s">
        <v>150</v>
      </c>
      <c r="DM75" s="23" t="s">
        <v>159</v>
      </c>
      <c r="DN75" s="23"/>
      <c r="DO75" s="23"/>
      <c r="DP75" s="23" t="s">
        <v>150</v>
      </c>
      <c r="DQ75" s="23" t="s">
        <v>150</v>
      </c>
      <c r="DR75" s="23" t="s">
        <v>150</v>
      </c>
      <c r="DS75" s="23"/>
      <c r="DT75" s="23"/>
      <c r="DU75" s="23"/>
      <c r="DV75" s="23"/>
      <c r="DW75" s="23"/>
      <c r="DX75" s="23"/>
      <c r="DY75" s="23"/>
      <c r="DZ75" s="23"/>
      <c r="EA75" s="23"/>
      <c r="EB75" s="23"/>
      <c r="EC75" s="23" t="s">
        <v>184</v>
      </c>
      <c r="ED75" s="23" t="s">
        <v>189</v>
      </c>
      <c r="EE75" s="49" t="str">
        <f t="shared" si="39"/>
        <v>36</v>
      </c>
      <c r="EF75" s="49">
        <v>1</v>
      </c>
      <c r="EG75" s="49"/>
      <c r="EH75" s="51">
        <f t="shared" si="40"/>
        <v>1</v>
      </c>
      <c r="EI75" s="51">
        <f t="shared" si="41"/>
        <v>0.9</v>
      </c>
      <c r="EJ75" s="52">
        <f t="shared" si="42"/>
        <v>-1.2</v>
      </c>
      <c r="EK75" s="52">
        <f t="shared" si="43"/>
        <v>-1.2</v>
      </c>
      <c r="EL75" s="49">
        <f t="shared" si="44"/>
        <v>-3.2000000000000001E-2</v>
      </c>
      <c r="EM75" s="55" t="s">
        <v>152</v>
      </c>
      <c r="EN75" s="54" t="str">
        <f t="shared" si="45"/>
        <v>1</v>
      </c>
    </row>
    <row r="76" spans="1:144" ht="33.75">
      <c r="A76" s="45">
        <v>2090</v>
      </c>
      <c r="B76" s="46" t="s">
        <v>461</v>
      </c>
      <c r="C76" s="45">
        <v>24295074</v>
      </c>
      <c r="D76" s="23" t="s">
        <v>462</v>
      </c>
      <c r="E76" s="23">
        <v>2</v>
      </c>
      <c r="F76" s="23" t="s">
        <v>139</v>
      </c>
      <c r="G76" s="23">
        <v>60</v>
      </c>
      <c r="H76" s="23">
        <v>50</v>
      </c>
      <c r="I76" s="23" t="s">
        <v>140</v>
      </c>
      <c r="J76" s="23">
        <v>1</v>
      </c>
      <c r="K76" s="23"/>
      <c r="L76" s="47"/>
      <c r="M76" s="47"/>
      <c r="N76" s="48">
        <v>41071</v>
      </c>
      <c r="O76" s="48"/>
      <c r="P76" s="47" t="e">
        <f t="shared" si="50"/>
        <v>#NUM!</v>
      </c>
      <c r="Q76" s="47">
        <f t="shared" ca="1" si="33"/>
        <v>141</v>
      </c>
      <c r="R76" s="47">
        <v>120</v>
      </c>
      <c r="S76" s="47">
        <v>1</v>
      </c>
      <c r="T76" s="47"/>
      <c r="U76" s="47"/>
      <c r="V76" s="47" t="e">
        <f t="shared" si="34"/>
        <v>#NUM!</v>
      </c>
      <c r="W76" s="47"/>
      <c r="X76" s="47"/>
      <c r="Y76" s="47"/>
      <c r="Z76" s="47"/>
      <c r="AA76" s="47"/>
      <c r="AB76" s="47"/>
      <c r="AC76" s="47"/>
      <c r="AD76" s="47">
        <v>2</v>
      </c>
      <c r="AE76" s="47">
        <v>120</v>
      </c>
      <c r="AF76" s="47">
        <v>1</v>
      </c>
      <c r="AG76" s="47"/>
      <c r="AH76" s="47">
        <v>2</v>
      </c>
      <c r="AI76" s="35" t="str">
        <f t="shared" si="35"/>
        <v>36</v>
      </c>
      <c r="AJ76" s="49" t="str">
        <f t="shared" ref="AJ76:AJ87" si="51">IF(AI76&lt;35,0, IF(AI76&gt;35, "1"))</f>
        <v>1</v>
      </c>
      <c r="AK76" s="47">
        <v>2</v>
      </c>
      <c r="AL76" s="47">
        <v>0</v>
      </c>
      <c r="AM76" s="47"/>
      <c r="AN76" s="23" t="s">
        <v>154</v>
      </c>
      <c r="AO76" s="23">
        <v>2</v>
      </c>
      <c r="AP76" s="23"/>
      <c r="AQ76" s="23"/>
      <c r="AR76" s="47">
        <v>1.29</v>
      </c>
      <c r="AS76" s="47">
        <f t="shared" si="47"/>
        <v>66.657816664190605</v>
      </c>
      <c r="AT76" s="47">
        <v>1.38</v>
      </c>
      <c r="AU76" s="47">
        <f t="shared" si="48"/>
        <v>60.715813461526082</v>
      </c>
      <c r="AV76" s="47">
        <v>1.4</v>
      </c>
      <c r="AW76" s="47">
        <f t="shared" si="49"/>
        <v>57.134183558660759</v>
      </c>
      <c r="AX76" s="50" t="s">
        <v>1719</v>
      </c>
      <c r="AY76" s="50" t="s">
        <v>1719</v>
      </c>
      <c r="AZ76" s="50" t="s">
        <v>1719</v>
      </c>
      <c r="BA76" s="50" t="s">
        <v>1719</v>
      </c>
      <c r="BB76" s="23" t="s">
        <v>164</v>
      </c>
      <c r="BC76" s="23"/>
      <c r="BD76" s="23"/>
      <c r="BE76" s="23"/>
      <c r="BF76" s="50"/>
      <c r="BG76" s="23"/>
      <c r="BH76" s="23"/>
      <c r="BI76" s="23">
        <v>63.3</v>
      </c>
      <c r="BJ76" s="23">
        <v>157</v>
      </c>
      <c r="BK76" s="23">
        <f t="shared" si="36"/>
        <v>1.6367793921120493</v>
      </c>
      <c r="BL76" s="23">
        <v>1</v>
      </c>
      <c r="BM76" s="46" t="s">
        <v>463</v>
      </c>
      <c r="BN76" s="23" t="s">
        <v>146</v>
      </c>
      <c r="BO76" s="23">
        <v>49</v>
      </c>
      <c r="BP76" s="23">
        <v>51</v>
      </c>
      <c r="BQ76" s="23">
        <v>154</v>
      </c>
      <c r="BR76" s="23">
        <f t="shared" si="37"/>
        <v>1.4724351321080393</v>
      </c>
      <c r="BS76" s="23">
        <f t="shared" si="38"/>
        <v>1.1116139220127976</v>
      </c>
      <c r="BT76" s="23" t="s">
        <v>171</v>
      </c>
      <c r="BU76" s="23" t="s">
        <v>162</v>
      </c>
      <c r="BV76" s="23" t="s">
        <v>148</v>
      </c>
      <c r="BW76" s="23" t="s">
        <v>149</v>
      </c>
      <c r="BX76" s="23">
        <v>3</v>
      </c>
      <c r="BY76" s="23" t="s">
        <v>150</v>
      </c>
      <c r="BZ76" s="23">
        <v>2</v>
      </c>
      <c r="CA76" s="23"/>
      <c r="CB76" s="23" t="s">
        <v>150</v>
      </c>
      <c r="CC76" s="23">
        <v>2</v>
      </c>
      <c r="CD76" s="23"/>
      <c r="CE76" s="23" t="s">
        <v>150</v>
      </c>
      <c r="CF76" s="23">
        <v>2</v>
      </c>
      <c r="CG76" s="23"/>
      <c r="CH76" s="23" t="s">
        <v>150</v>
      </c>
      <c r="CI76" s="23">
        <v>2</v>
      </c>
      <c r="CJ76" s="23"/>
      <c r="CK76" s="23">
        <v>0</v>
      </c>
      <c r="CL76" s="23">
        <v>0</v>
      </c>
      <c r="CM76" s="23"/>
      <c r="CN76" s="23"/>
      <c r="CO76" s="23"/>
      <c r="CP76" s="23"/>
      <c r="CQ76" s="23"/>
      <c r="CR76" s="23" t="s">
        <v>165</v>
      </c>
      <c r="CS76" s="23">
        <v>2</v>
      </c>
      <c r="CT76" s="23"/>
      <c r="CU76" s="23"/>
      <c r="CV76" s="23"/>
      <c r="CW76" s="23">
        <v>2</v>
      </c>
      <c r="CX76" s="23"/>
      <c r="CY76" s="23">
        <v>2</v>
      </c>
      <c r="CZ76" s="23">
        <v>0</v>
      </c>
      <c r="DA76" s="23">
        <v>2</v>
      </c>
      <c r="DB76" s="23"/>
      <c r="DC76" s="23"/>
      <c r="DD76" s="23"/>
      <c r="DE76" s="23"/>
      <c r="DF76" s="23"/>
      <c r="DG76" s="23"/>
      <c r="DH76" s="23"/>
      <c r="DI76" s="23" t="s">
        <v>150</v>
      </c>
      <c r="DJ76" s="23" t="s">
        <v>150</v>
      </c>
      <c r="DK76" s="23" t="s">
        <v>150</v>
      </c>
      <c r="DL76" s="23" t="s">
        <v>150</v>
      </c>
      <c r="DM76" s="23" t="s">
        <v>150</v>
      </c>
      <c r="DN76" s="23"/>
      <c r="DO76" s="23"/>
      <c r="DP76" s="23" t="s">
        <v>150</v>
      </c>
      <c r="DQ76" s="23" t="s">
        <v>150</v>
      </c>
      <c r="DR76" s="23" t="s">
        <v>150</v>
      </c>
      <c r="DS76" s="23"/>
      <c r="DT76" s="23"/>
      <c r="DU76" s="23"/>
      <c r="DV76" s="23"/>
      <c r="DW76" s="23"/>
      <c r="DX76" s="23"/>
      <c r="DY76" s="23"/>
      <c r="DZ76" s="23"/>
      <c r="EA76" s="23"/>
      <c r="EB76" s="23"/>
      <c r="EC76" s="23" t="s">
        <v>184</v>
      </c>
      <c r="ED76" s="23" t="s">
        <v>189</v>
      </c>
      <c r="EE76" s="49" t="str">
        <f t="shared" si="39"/>
        <v>36</v>
      </c>
      <c r="EF76" s="49" t="str">
        <f t="shared" ref="EF76:EF87" si="52">IF(EE76&lt;35,0, IF(EE76&gt;35, "1"))</f>
        <v>1</v>
      </c>
      <c r="EG76" s="49"/>
      <c r="EH76" s="51">
        <f t="shared" si="40"/>
        <v>1</v>
      </c>
      <c r="EI76" s="51">
        <f t="shared" si="41"/>
        <v>0.9</v>
      </c>
      <c r="EJ76" s="52">
        <f t="shared" si="42"/>
        <v>-1.2</v>
      </c>
      <c r="EK76" s="52">
        <f t="shared" si="43"/>
        <v>-1.2</v>
      </c>
      <c r="EL76" s="49">
        <f t="shared" si="44"/>
        <v>-1.2</v>
      </c>
      <c r="EM76" s="55" t="s">
        <v>152</v>
      </c>
      <c r="EN76" s="54" t="str">
        <f t="shared" si="45"/>
        <v>1</v>
      </c>
    </row>
    <row r="77" spans="1:144" ht="33.75">
      <c r="A77" s="45">
        <v>2091</v>
      </c>
      <c r="B77" s="46" t="s">
        <v>464</v>
      </c>
      <c r="C77" s="45">
        <v>23664564</v>
      </c>
      <c r="D77" s="23" t="s">
        <v>465</v>
      </c>
      <c r="E77" s="23">
        <v>2</v>
      </c>
      <c r="F77" s="23" t="s">
        <v>139</v>
      </c>
      <c r="G77" s="23">
        <v>53</v>
      </c>
      <c r="H77" s="23">
        <v>42</v>
      </c>
      <c r="I77" s="23" t="s">
        <v>140</v>
      </c>
      <c r="J77" s="23">
        <v>1</v>
      </c>
      <c r="K77" s="23"/>
      <c r="L77" s="47"/>
      <c r="M77" s="47"/>
      <c r="N77" s="48">
        <v>41078</v>
      </c>
      <c r="O77" s="48"/>
      <c r="P77" s="47" t="e">
        <f t="shared" si="50"/>
        <v>#NUM!</v>
      </c>
      <c r="Q77" s="47">
        <f t="shared" ca="1" si="33"/>
        <v>141</v>
      </c>
      <c r="R77" s="47">
        <v>120</v>
      </c>
      <c r="S77" s="47">
        <v>1</v>
      </c>
      <c r="T77" s="47"/>
      <c r="U77" s="47"/>
      <c r="V77" s="47" t="e">
        <f t="shared" si="34"/>
        <v>#NUM!</v>
      </c>
      <c r="W77" s="47"/>
      <c r="X77" s="47"/>
      <c r="Y77" s="47"/>
      <c r="Z77" s="47"/>
      <c r="AA77" s="47"/>
      <c r="AB77" s="47"/>
      <c r="AC77" s="47"/>
      <c r="AD77" s="47">
        <v>2</v>
      </c>
      <c r="AE77" s="47">
        <v>120</v>
      </c>
      <c r="AF77" s="47">
        <v>1</v>
      </c>
      <c r="AG77" s="47"/>
      <c r="AH77" s="47">
        <v>2</v>
      </c>
      <c r="AI77" s="35" t="str">
        <f t="shared" si="35"/>
        <v>36</v>
      </c>
      <c r="AJ77" s="49" t="str">
        <f t="shared" si="51"/>
        <v>1</v>
      </c>
      <c r="AK77" s="47">
        <v>2</v>
      </c>
      <c r="AL77" s="47">
        <v>0</v>
      </c>
      <c r="AM77" s="47"/>
      <c r="AN77" s="23" t="s">
        <v>160</v>
      </c>
      <c r="AO77" s="23">
        <v>1</v>
      </c>
      <c r="AP77" s="23"/>
      <c r="AQ77" s="23"/>
      <c r="AR77" s="47">
        <v>1.33</v>
      </c>
      <c r="AS77" s="47">
        <f t="shared" si="47"/>
        <v>67.537476344304039</v>
      </c>
      <c r="AT77" s="47"/>
      <c r="AU77" s="47" t="e">
        <f t="shared" si="48"/>
        <v>#DIV/0!</v>
      </c>
      <c r="AV77" s="47"/>
      <c r="AW77" s="47" t="e">
        <f t="shared" si="49"/>
        <v>#DIV/0!</v>
      </c>
      <c r="AX77" s="50" t="s">
        <v>1719</v>
      </c>
      <c r="AY77" s="50" t="s">
        <v>1719</v>
      </c>
      <c r="AZ77" s="50" t="s">
        <v>1719</v>
      </c>
      <c r="BA77" s="50" t="s">
        <v>1719</v>
      </c>
      <c r="BB77" s="23" t="s">
        <v>175</v>
      </c>
      <c r="BC77" s="23"/>
      <c r="BD77" s="23"/>
      <c r="BE77" s="23"/>
      <c r="BF77" s="50"/>
      <c r="BG77" s="23"/>
      <c r="BH77" s="23"/>
      <c r="BI77" s="23">
        <v>68</v>
      </c>
      <c r="BJ77" s="23">
        <v>178</v>
      </c>
      <c r="BK77" s="23">
        <f t="shared" si="36"/>
        <v>1.8481495599975248</v>
      </c>
      <c r="BL77" s="23">
        <v>1</v>
      </c>
      <c r="BM77" s="46" t="s">
        <v>466</v>
      </c>
      <c r="BN77" s="23" t="s">
        <v>146</v>
      </c>
      <c r="BO77" s="23">
        <v>39</v>
      </c>
      <c r="BP77" s="23">
        <v>50</v>
      </c>
      <c r="BQ77" s="23">
        <v>158</v>
      </c>
      <c r="BR77" s="23">
        <f t="shared" si="37"/>
        <v>1.4874931126404893</v>
      </c>
      <c r="BS77" s="23">
        <f t="shared" si="38"/>
        <v>1.242459238494775</v>
      </c>
      <c r="BT77" s="23" t="s">
        <v>171</v>
      </c>
      <c r="BU77" s="23" t="s">
        <v>147</v>
      </c>
      <c r="BV77" s="23" t="s">
        <v>148</v>
      </c>
      <c r="BW77" s="23" t="s">
        <v>149</v>
      </c>
      <c r="BX77" s="23">
        <v>5</v>
      </c>
      <c r="BY77" s="23" t="s">
        <v>150</v>
      </c>
      <c r="BZ77" s="23">
        <v>2</v>
      </c>
      <c r="CA77" s="23" t="s">
        <v>150</v>
      </c>
      <c r="CB77" s="23" t="s">
        <v>150</v>
      </c>
      <c r="CC77" s="23">
        <v>2</v>
      </c>
      <c r="CD77" s="23" t="s">
        <v>150</v>
      </c>
      <c r="CE77" s="23" t="s">
        <v>150</v>
      </c>
      <c r="CF77" s="23">
        <v>2</v>
      </c>
      <c r="CG77" s="23" t="s">
        <v>150</v>
      </c>
      <c r="CH77" s="23" t="s">
        <v>150</v>
      </c>
      <c r="CI77" s="23">
        <v>2</v>
      </c>
      <c r="CJ77" s="23" t="s">
        <v>150</v>
      </c>
      <c r="CK77" s="23">
        <v>0</v>
      </c>
      <c r="CL77" s="23">
        <v>0</v>
      </c>
      <c r="CM77" s="23"/>
      <c r="CN77" s="23"/>
      <c r="CO77" s="23"/>
      <c r="CP77" s="23"/>
      <c r="CQ77" s="23"/>
      <c r="CR77" s="23" t="s">
        <v>143</v>
      </c>
      <c r="CS77" s="23">
        <v>1</v>
      </c>
      <c r="CT77" s="23"/>
      <c r="CU77" s="23"/>
      <c r="CV77" s="23">
        <v>100</v>
      </c>
      <c r="CW77" s="23">
        <v>1</v>
      </c>
      <c r="CX77" s="23"/>
      <c r="CY77" s="23">
        <v>2</v>
      </c>
      <c r="CZ77" s="23">
        <v>5</v>
      </c>
      <c r="DA77" s="23">
        <v>1</v>
      </c>
      <c r="DB77" s="23"/>
      <c r="DC77" s="23" t="s">
        <v>143</v>
      </c>
      <c r="DD77" s="23">
        <v>2</v>
      </c>
      <c r="DE77" s="23"/>
      <c r="DF77" s="23"/>
      <c r="DG77" s="23"/>
      <c r="DH77" s="23"/>
      <c r="DI77" s="23" t="s">
        <v>150</v>
      </c>
      <c r="DJ77" s="23" t="s">
        <v>150</v>
      </c>
      <c r="DK77" s="23" t="s">
        <v>150</v>
      </c>
      <c r="DL77" s="23" t="s">
        <v>150</v>
      </c>
      <c r="DM77" s="23" t="s">
        <v>150</v>
      </c>
      <c r="DN77" s="23"/>
      <c r="DO77" s="23"/>
      <c r="DP77" s="23" t="s">
        <v>150</v>
      </c>
      <c r="DQ77" s="23" t="s">
        <v>150</v>
      </c>
      <c r="DR77" s="23" t="s">
        <v>150</v>
      </c>
      <c r="DS77" s="23" t="s">
        <v>150</v>
      </c>
      <c r="DT77" s="23" t="s">
        <v>159</v>
      </c>
      <c r="DU77" s="23" t="s">
        <v>150</v>
      </c>
      <c r="DV77" s="23"/>
      <c r="DW77" s="23" t="s">
        <v>159</v>
      </c>
      <c r="DX77" s="23" t="s">
        <v>150</v>
      </c>
      <c r="DY77" s="23" t="s">
        <v>150</v>
      </c>
      <c r="DZ77" s="23" t="s">
        <v>150</v>
      </c>
      <c r="EA77" s="23"/>
      <c r="EB77" s="23"/>
      <c r="EC77" s="23" t="s">
        <v>184</v>
      </c>
      <c r="ED77" s="23" t="s">
        <v>189</v>
      </c>
      <c r="EE77" s="49" t="str">
        <f t="shared" si="39"/>
        <v>36</v>
      </c>
      <c r="EF77" s="49" t="str">
        <f t="shared" si="52"/>
        <v>1</v>
      </c>
      <c r="EG77" s="49"/>
      <c r="EH77" s="51">
        <f t="shared" si="40"/>
        <v>1</v>
      </c>
      <c r="EI77" s="51">
        <f t="shared" si="41"/>
        <v>0.9</v>
      </c>
      <c r="EJ77" s="52">
        <f t="shared" si="42"/>
        <v>-1.2</v>
      </c>
      <c r="EK77" s="52">
        <f t="shared" si="43"/>
        <v>-3.2000000000000001E-2</v>
      </c>
      <c r="EL77" s="49">
        <f t="shared" si="44"/>
        <v>-3.2000000000000001E-2</v>
      </c>
      <c r="EM77" s="53" t="s">
        <v>176</v>
      </c>
      <c r="EN77" s="54" t="str">
        <f t="shared" si="45"/>
        <v>3</v>
      </c>
    </row>
    <row r="78" spans="1:144" ht="67.5">
      <c r="A78" s="45">
        <v>2097</v>
      </c>
      <c r="B78" s="46" t="s">
        <v>467</v>
      </c>
      <c r="C78" s="45">
        <v>23976134</v>
      </c>
      <c r="D78" s="23" t="s">
        <v>468</v>
      </c>
      <c r="E78" s="23">
        <v>2</v>
      </c>
      <c r="F78" s="23" t="s">
        <v>139</v>
      </c>
      <c r="G78" s="23">
        <v>59</v>
      </c>
      <c r="H78" s="23">
        <v>49</v>
      </c>
      <c r="I78" s="23" t="s">
        <v>140</v>
      </c>
      <c r="J78" s="23">
        <v>1</v>
      </c>
      <c r="K78" s="23"/>
      <c r="L78" s="47"/>
      <c r="M78" s="47"/>
      <c r="N78" s="48">
        <v>41095</v>
      </c>
      <c r="O78" s="48"/>
      <c r="P78" s="47" t="e">
        <f t="shared" si="50"/>
        <v>#NUM!</v>
      </c>
      <c r="Q78" s="47">
        <f t="shared" ca="1" si="33"/>
        <v>141</v>
      </c>
      <c r="R78" s="47">
        <v>120</v>
      </c>
      <c r="S78" s="47">
        <v>1</v>
      </c>
      <c r="T78" s="47"/>
      <c r="U78" s="47"/>
      <c r="V78" s="47" t="e">
        <f t="shared" si="34"/>
        <v>#NUM!</v>
      </c>
      <c r="W78" s="47"/>
      <c r="X78" s="47"/>
      <c r="Y78" s="47"/>
      <c r="Z78" s="47"/>
      <c r="AA78" s="47"/>
      <c r="AB78" s="47"/>
      <c r="AC78" s="47"/>
      <c r="AD78" s="47">
        <v>2</v>
      </c>
      <c r="AE78" s="47">
        <v>120</v>
      </c>
      <c r="AF78" s="47">
        <v>1</v>
      </c>
      <c r="AG78" s="47"/>
      <c r="AH78" s="47">
        <v>2</v>
      </c>
      <c r="AI78" s="35" t="str">
        <f t="shared" si="35"/>
        <v>36</v>
      </c>
      <c r="AJ78" s="49" t="str">
        <f t="shared" si="51"/>
        <v>1</v>
      </c>
      <c r="AK78" s="47">
        <v>2</v>
      </c>
      <c r="AL78" s="47">
        <v>1</v>
      </c>
      <c r="AM78" s="47" t="s">
        <v>469</v>
      </c>
      <c r="AN78" s="23" t="s">
        <v>154</v>
      </c>
      <c r="AO78" s="23">
        <v>2</v>
      </c>
      <c r="AP78" s="23"/>
      <c r="AQ78" s="23"/>
      <c r="AR78" s="47">
        <v>1.25</v>
      </c>
      <c r="AS78" s="47">
        <f t="shared" si="47"/>
        <v>69.657475175730553</v>
      </c>
      <c r="AT78" s="47">
        <v>1.08</v>
      </c>
      <c r="AU78" s="47">
        <f t="shared" si="48"/>
        <v>81.987798048215879</v>
      </c>
      <c r="AV78" s="47">
        <v>1.88</v>
      </c>
      <c r="AW78" s="47">
        <f t="shared" si="49"/>
        <v>40.360938577548929</v>
      </c>
      <c r="AX78" s="50" t="s">
        <v>1719</v>
      </c>
      <c r="AY78" s="50" t="s">
        <v>1719</v>
      </c>
      <c r="AZ78" s="50" t="s">
        <v>1701</v>
      </c>
      <c r="BA78" s="50" t="s">
        <v>1719</v>
      </c>
      <c r="BB78" s="23" t="s">
        <v>164</v>
      </c>
      <c r="BC78" s="23"/>
      <c r="BD78" s="23"/>
      <c r="BE78" s="23"/>
      <c r="BF78" s="50"/>
      <c r="BG78" s="23"/>
      <c r="BH78" s="23"/>
      <c r="BI78" s="23">
        <v>64.8</v>
      </c>
      <c r="BJ78" s="23">
        <v>163</v>
      </c>
      <c r="BK78" s="23">
        <f t="shared" si="36"/>
        <v>1.6987196649220522</v>
      </c>
      <c r="BL78" s="23">
        <v>1</v>
      </c>
      <c r="BM78" s="46" t="s">
        <v>470</v>
      </c>
      <c r="BN78" s="23" t="s">
        <v>146</v>
      </c>
      <c r="BO78" s="23">
        <v>48</v>
      </c>
      <c r="BP78" s="23"/>
      <c r="BQ78" s="23"/>
      <c r="BR78" s="23">
        <f t="shared" si="37"/>
        <v>0</v>
      </c>
      <c r="BS78" s="23" t="e">
        <f t="shared" si="38"/>
        <v>#DIV/0!</v>
      </c>
      <c r="BT78" s="23" t="s">
        <v>147</v>
      </c>
      <c r="BU78" s="23" t="s">
        <v>158</v>
      </c>
      <c r="BV78" s="23" t="s">
        <v>148</v>
      </c>
      <c r="BW78" s="23" t="s">
        <v>149</v>
      </c>
      <c r="BX78" s="23">
        <v>5</v>
      </c>
      <c r="BY78" s="23" t="s">
        <v>150</v>
      </c>
      <c r="BZ78" s="23">
        <v>2</v>
      </c>
      <c r="CA78" s="23"/>
      <c r="CB78" s="23" t="s">
        <v>150</v>
      </c>
      <c r="CC78" s="23">
        <v>2</v>
      </c>
      <c r="CD78" s="23"/>
      <c r="CE78" s="23" t="s">
        <v>150</v>
      </c>
      <c r="CF78" s="23">
        <v>2</v>
      </c>
      <c r="CG78" s="23"/>
      <c r="CH78" s="23" t="s">
        <v>150</v>
      </c>
      <c r="CI78" s="23">
        <v>2</v>
      </c>
      <c r="CJ78" s="23"/>
      <c r="CK78" s="23">
        <v>0</v>
      </c>
      <c r="CL78" s="23">
        <v>0</v>
      </c>
      <c r="CM78" s="23"/>
      <c r="CN78" s="23"/>
      <c r="CO78" s="23"/>
      <c r="CP78" s="23"/>
      <c r="CQ78" s="23"/>
      <c r="CR78" s="23" t="s">
        <v>165</v>
      </c>
      <c r="CS78" s="23">
        <v>2</v>
      </c>
      <c r="CT78" s="23"/>
      <c r="CU78" s="23"/>
      <c r="CV78" s="23"/>
      <c r="CW78" s="23">
        <v>2</v>
      </c>
      <c r="CX78" s="23"/>
      <c r="CY78" s="23">
        <v>2</v>
      </c>
      <c r="CZ78" s="23">
        <v>0</v>
      </c>
      <c r="DA78" s="23">
        <v>2</v>
      </c>
      <c r="DB78" s="23"/>
      <c r="DC78" s="23"/>
      <c r="DD78" s="23"/>
      <c r="DE78" s="23"/>
      <c r="DF78" s="23"/>
      <c r="DG78" s="23"/>
      <c r="DH78" s="23"/>
      <c r="DI78" s="23" t="s">
        <v>150</v>
      </c>
      <c r="DJ78" s="23" t="s">
        <v>150</v>
      </c>
      <c r="DK78" s="23" t="s">
        <v>150</v>
      </c>
      <c r="DL78" s="23" t="s">
        <v>150</v>
      </c>
      <c r="DM78" s="23" t="s">
        <v>150</v>
      </c>
      <c r="DN78" s="23"/>
      <c r="DO78" s="23"/>
      <c r="DP78" s="23" t="s">
        <v>150</v>
      </c>
      <c r="DQ78" s="23" t="s">
        <v>150</v>
      </c>
      <c r="DR78" s="23" t="s">
        <v>150</v>
      </c>
      <c r="DS78" s="23" t="s">
        <v>150</v>
      </c>
      <c r="DT78" s="23" t="s">
        <v>159</v>
      </c>
      <c r="DU78" s="23" t="s">
        <v>150</v>
      </c>
      <c r="DV78" s="23"/>
      <c r="DW78" s="23"/>
      <c r="DX78" s="23"/>
      <c r="DY78" s="23" t="s">
        <v>150</v>
      </c>
      <c r="DZ78" s="23"/>
      <c r="EA78" s="23"/>
      <c r="EB78" s="23"/>
      <c r="EC78" s="23" t="s">
        <v>184</v>
      </c>
      <c r="ED78" s="23" t="s">
        <v>189</v>
      </c>
      <c r="EE78" s="49" t="str">
        <f t="shared" si="39"/>
        <v>36</v>
      </c>
      <c r="EF78" s="49" t="str">
        <f t="shared" si="52"/>
        <v>1</v>
      </c>
      <c r="EG78" s="49"/>
      <c r="EH78" s="51">
        <f t="shared" si="40"/>
        <v>1</v>
      </c>
      <c r="EI78" s="51">
        <f t="shared" si="41"/>
        <v>0.9</v>
      </c>
      <c r="EJ78" s="52">
        <f t="shared" si="42"/>
        <v>-1.2</v>
      </c>
      <c r="EK78" s="52">
        <f t="shared" si="43"/>
        <v>-1.2</v>
      </c>
      <c r="EL78" s="49">
        <f t="shared" si="44"/>
        <v>-1.2</v>
      </c>
      <c r="EM78" s="55" t="s">
        <v>152</v>
      </c>
      <c r="EN78" s="54" t="str">
        <f t="shared" si="45"/>
        <v>1</v>
      </c>
    </row>
    <row r="79" spans="1:144" ht="33.75">
      <c r="A79" s="45">
        <v>2105</v>
      </c>
      <c r="B79" s="46" t="s">
        <v>471</v>
      </c>
      <c r="C79" s="45">
        <v>25366573</v>
      </c>
      <c r="D79" s="23" t="s">
        <v>472</v>
      </c>
      <c r="E79" s="23">
        <v>2</v>
      </c>
      <c r="F79" s="23" t="s">
        <v>139</v>
      </c>
      <c r="G79" s="23">
        <v>60</v>
      </c>
      <c r="H79" s="23">
        <v>50</v>
      </c>
      <c r="I79" s="23" t="s">
        <v>180</v>
      </c>
      <c r="J79" s="23">
        <v>5</v>
      </c>
      <c r="K79" s="23"/>
      <c r="L79" s="47"/>
      <c r="M79" s="47"/>
      <c r="N79" s="48">
        <v>41116</v>
      </c>
      <c r="O79" s="48"/>
      <c r="P79" s="47" t="e">
        <f t="shared" si="50"/>
        <v>#NUM!</v>
      </c>
      <c r="Q79" s="47">
        <f t="shared" ca="1" si="33"/>
        <v>140</v>
      </c>
      <c r="R79" s="47">
        <v>120</v>
      </c>
      <c r="S79" s="47">
        <v>1</v>
      </c>
      <c r="T79" s="48">
        <v>42667</v>
      </c>
      <c r="U79" s="48">
        <v>42667</v>
      </c>
      <c r="V79" s="47">
        <f t="shared" si="34"/>
        <v>50</v>
      </c>
      <c r="W79" s="47" t="s">
        <v>354</v>
      </c>
      <c r="X79" s="47"/>
      <c r="Y79" s="47"/>
      <c r="Z79" s="47"/>
      <c r="AA79" s="47"/>
      <c r="AB79" s="47"/>
      <c r="AC79" s="47"/>
      <c r="AD79" s="47">
        <v>2</v>
      </c>
      <c r="AE79" s="47">
        <v>120</v>
      </c>
      <c r="AF79" s="47">
        <v>1</v>
      </c>
      <c r="AG79" s="47"/>
      <c r="AH79" s="47">
        <v>2</v>
      </c>
      <c r="AI79" s="35" t="str">
        <f t="shared" si="35"/>
        <v>36</v>
      </c>
      <c r="AJ79" s="49" t="str">
        <f t="shared" si="51"/>
        <v>1</v>
      </c>
      <c r="AK79" s="47">
        <v>2</v>
      </c>
      <c r="AL79" s="47">
        <v>0</v>
      </c>
      <c r="AM79" s="47"/>
      <c r="AN79" s="23" t="s">
        <v>154</v>
      </c>
      <c r="AO79" s="23">
        <v>2</v>
      </c>
      <c r="AP79" s="23"/>
      <c r="AQ79" s="23"/>
      <c r="AR79" s="47">
        <v>1.35</v>
      </c>
      <c r="AS79" s="47">
        <f t="shared" si="47"/>
        <v>63.118724584980463</v>
      </c>
      <c r="AT79" s="47">
        <v>1.34</v>
      </c>
      <c r="AU79" s="47">
        <f t="shared" si="48"/>
        <v>62.897149498824959</v>
      </c>
      <c r="AV79" s="47">
        <v>1.32</v>
      </c>
      <c r="AW79" s="47">
        <f t="shared" si="49"/>
        <v>61.314183756966216</v>
      </c>
      <c r="AX79" s="50" t="s">
        <v>1719</v>
      </c>
      <c r="AY79" s="50" t="s">
        <v>1719</v>
      </c>
      <c r="AZ79" s="50" t="s">
        <v>1719</v>
      </c>
      <c r="BA79" s="50" t="s">
        <v>1719</v>
      </c>
      <c r="BB79" s="23" t="s">
        <v>164</v>
      </c>
      <c r="BC79" s="23"/>
      <c r="BD79" s="23"/>
      <c r="BE79" s="23"/>
      <c r="BF79" s="50"/>
      <c r="BG79" s="23"/>
      <c r="BH79" s="23"/>
      <c r="BI79" s="23">
        <v>80.599999999999994</v>
      </c>
      <c r="BJ79" s="23">
        <v>174.6</v>
      </c>
      <c r="BK79" s="23">
        <f t="shared" si="36"/>
        <v>1.9590286614907995</v>
      </c>
      <c r="BL79" s="23">
        <v>1</v>
      </c>
      <c r="BM79" s="46" t="s">
        <v>473</v>
      </c>
      <c r="BN79" s="23" t="s">
        <v>146</v>
      </c>
      <c r="BO79" s="23">
        <v>45</v>
      </c>
      <c r="BP79" s="23">
        <v>53.15</v>
      </c>
      <c r="BQ79" s="23">
        <v>153.69999999999999</v>
      </c>
      <c r="BR79" s="23">
        <f t="shared" si="37"/>
        <v>1.4963864497187926</v>
      </c>
      <c r="BS79" s="23">
        <f t="shared" si="38"/>
        <v>1.3091729491796378</v>
      </c>
      <c r="BT79" s="23" t="s">
        <v>162</v>
      </c>
      <c r="BU79" s="23" t="s">
        <v>162</v>
      </c>
      <c r="BV79" s="23" t="s">
        <v>148</v>
      </c>
      <c r="BW79" s="23" t="s">
        <v>149</v>
      </c>
      <c r="BX79" s="23">
        <v>6</v>
      </c>
      <c r="BY79" s="23" t="s">
        <v>150</v>
      </c>
      <c r="BZ79" s="23">
        <v>2</v>
      </c>
      <c r="CA79" s="23"/>
      <c r="CB79" s="23" t="s">
        <v>150</v>
      </c>
      <c r="CC79" s="23">
        <v>2</v>
      </c>
      <c r="CD79" s="23"/>
      <c r="CE79" s="23" t="s">
        <v>150</v>
      </c>
      <c r="CF79" s="23">
        <v>2</v>
      </c>
      <c r="CG79" s="23"/>
      <c r="CH79" s="23" t="s">
        <v>150</v>
      </c>
      <c r="CI79" s="23">
        <v>2</v>
      </c>
      <c r="CJ79" s="23"/>
      <c r="CK79" s="23">
        <v>0</v>
      </c>
      <c r="CL79" s="23">
        <v>0</v>
      </c>
      <c r="CM79" s="23"/>
      <c r="CN79" s="23"/>
      <c r="CO79" s="23"/>
      <c r="CP79" s="23"/>
      <c r="CQ79" s="23"/>
      <c r="CR79" s="23" t="s">
        <v>165</v>
      </c>
      <c r="CS79" s="23">
        <v>2</v>
      </c>
      <c r="CT79" s="23"/>
      <c r="CU79" s="23"/>
      <c r="CV79" s="23"/>
      <c r="CW79" s="23">
        <v>2</v>
      </c>
      <c r="CX79" s="23"/>
      <c r="CY79" s="23">
        <v>2</v>
      </c>
      <c r="CZ79" s="23">
        <v>0</v>
      </c>
      <c r="DA79" s="23">
        <v>2</v>
      </c>
      <c r="DB79" s="23"/>
      <c r="DC79" s="23"/>
      <c r="DD79" s="23"/>
      <c r="DE79" s="23"/>
      <c r="DF79" s="23"/>
      <c r="DG79" s="23"/>
      <c r="DH79" s="23"/>
      <c r="DI79" s="23" t="s">
        <v>159</v>
      </c>
      <c r="DJ79" s="23" t="s">
        <v>150</v>
      </c>
      <c r="DK79" s="23" t="s">
        <v>150</v>
      </c>
      <c r="DL79" s="23" t="s">
        <v>159</v>
      </c>
      <c r="DM79" s="23" t="s">
        <v>159</v>
      </c>
      <c r="DN79" s="23"/>
      <c r="DO79" s="23"/>
      <c r="DP79" s="23" t="s">
        <v>150</v>
      </c>
      <c r="DQ79" s="23" t="s">
        <v>150</v>
      </c>
      <c r="DR79" s="23" t="s">
        <v>150</v>
      </c>
      <c r="DS79" s="23" t="s">
        <v>150</v>
      </c>
      <c r="DT79" s="23" t="s">
        <v>159</v>
      </c>
      <c r="DU79" s="23" t="s">
        <v>150</v>
      </c>
      <c r="DV79" s="23"/>
      <c r="DW79" s="23" t="s">
        <v>159</v>
      </c>
      <c r="DX79" s="23" t="s">
        <v>150</v>
      </c>
      <c r="DY79" s="23" t="s">
        <v>150</v>
      </c>
      <c r="DZ79" s="23"/>
      <c r="EA79" s="23"/>
      <c r="EB79" s="23"/>
      <c r="EC79" s="23" t="s">
        <v>184</v>
      </c>
      <c r="ED79" s="23" t="s">
        <v>189</v>
      </c>
      <c r="EE79" s="49" t="str">
        <f t="shared" si="39"/>
        <v>36</v>
      </c>
      <c r="EF79" s="49" t="str">
        <f t="shared" si="52"/>
        <v>1</v>
      </c>
      <c r="EG79" s="49"/>
      <c r="EH79" s="51">
        <f t="shared" si="40"/>
        <v>1</v>
      </c>
      <c r="EI79" s="51">
        <f t="shared" si="41"/>
        <v>0.9</v>
      </c>
      <c r="EJ79" s="52">
        <f t="shared" si="42"/>
        <v>-1.2</v>
      </c>
      <c r="EK79" s="52">
        <f t="shared" si="43"/>
        <v>-1.2</v>
      </c>
      <c r="EL79" s="49">
        <f t="shared" si="44"/>
        <v>-1.2</v>
      </c>
      <c r="EM79" s="53" t="s">
        <v>152</v>
      </c>
      <c r="EN79" s="54" t="str">
        <f t="shared" si="45"/>
        <v>1</v>
      </c>
    </row>
    <row r="80" spans="1:144" ht="33.75">
      <c r="A80" s="45">
        <v>2111</v>
      </c>
      <c r="B80" s="46" t="s">
        <v>474</v>
      </c>
      <c r="C80" s="45">
        <v>21494714</v>
      </c>
      <c r="D80" s="23" t="s">
        <v>475</v>
      </c>
      <c r="E80" s="23">
        <v>1</v>
      </c>
      <c r="F80" s="23" t="s">
        <v>146</v>
      </c>
      <c r="G80" s="23">
        <v>62</v>
      </c>
      <c r="H80" s="23">
        <v>52</v>
      </c>
      <c r="I80" s="23" t="s">
        <v>180</v>
      </c>
      <c r="J80" s="23">
        <v>5</v>
      </c>
      <c r="K80" s="23"/>
      <c r="L80" s="47" t="s">
        <v>1707</v>
      </c>
      <c r="M80" s="47">
        <v>2</v>
      </c>
      <c r="N80" s="48">
        <v>41127</v>
      </c>
      <c r="O80" s="48"/>
      <c r="P80" s="47" t="e">
        <f t="shared" si="50"/>
        <v>#NUM!</v>
      </c>
      <c r="Q80" s="47">
        <f t="shared" ca="1" si="33"/>
        <v>140</v>
      </c>
      <c r="R80" s="47">
        <v>120</v>
      </c>
      <c r="S80" s="47">
        <v>1</v>
      </c>
      <c r="T80" s="47"/>
      <c r="U80" s="47"/>
      <c r="V80" s="47" t="e">
        <f t="shared" si="34"/>
        <v>#NUM!</v>
      </c>
      <c r="W80" s="47"/>
      <c r="X80" s="47"/>
      <c r="Y80" s="47"/>
      <c r="Z80" s="47"/>
      <c r="AA80" s="47"/>
      <c r="AB80" s="47"/>
      <c r="AC80" s="47"/>
      <c r="AD80" s="47">
        <v>2</v>
      </c>
      <c r="AE80" s="47">
        <v>120</v>
      </c>
      <c r="AF80" s="47">
        <v>1</v>
      </c>
      <c r="AG80" s="47"/>
      <c r="AH80" s="47">
        <v>2</v>
      </c>
      <c r="AI80" s="35" t="str">
        <f t="shared" si="35"/>
        <v>36</v>
      </c>
      <c r="AJ80" s="49" t="str">
        <f t="shared" si="51"/>
        <v>1</v>
      </c>
      <c r="AK80" s="47">
        <v>2</v>
      </c>
      <c r="AL80" s="47">
        <v>0</v>
      </c>
      <c r="AM80" s="47"/>
      <c r="AN80" s="23" t="s">
        <v>160</v>
      </c>
      <c r="AO80" s="23">
        <v>1</v>
      </c>
      <c r="AP80" s="23"/>
      <c r="AQ80" s="23"/>
      <c r="AR80" s="47">
        <v>1.39</v>
      </c>
      <c r="AS80" s="47">
        <f t="shared" si="47"/>
        <v>45.055323321302943</v>
      </c>
      <c r="AT80" s="47">
        <v>1.28</v>
      </c>
      <c r="AU80" s="47">
        <f t="shared" si="48"/>
        <v>49.125828993544857</v>
      </c>
      <c r="AV80" s="47">
        <v>0.9</v>
      </c>
      <c r="AW80" s="47">
        <f t="shared" si="49"/>
        <v>71.77344485617914</v>
      </c>
      <c r="AX80" s="50" t="s">
        <v>1719</v>
      </c>
      <c r="AY80" s="50" t="s">
        <v>1719</v>
      </c>
      <c r="AZ80" s="50" t="s">
        <v>1719</v>
      </c>
      <c r="BA80" s="50" t="s">
        <v>1719</v>
      </c>
      <c r="BB80" s="23" t="s">
        <v>164</v>
      </c>
      <c r="BC80" s="23"/>
      <c r="BD80" s="23"/>
      <c r="BE80" s="23"/>
      <c r="BF80" s="50"/>
      <c r="BG80" s="23"/>
      <c r="BH80" s="23"/>
      <c r="BI80" s="23">
        <v>46.7</v>
      </c>
      <c r="BJ80" s="23">
        <v>155</v>
      </c>
      <c r="BK80" s="23">
        <f t="shared" si="36"/>
        <v>1.4250052982316883</v>
      </c>
      <c r="BL80" s="23">
        <v>1</v>
      </c>
      <c r="BM80" s="46" t="s">
        <v>476</v>
      </c>
      <c r="BN80" s="23" t="s">
        <v>139</v>
      </c>
      <c r="BO80" s="23">
        <v>55</v>
      </c>
      <c r="BP80" s="23">
        <v>59.2</v>
      </c>
      <c r="BQ80" s="23">
        <v>168</v>
      </c>
      <c r="BR80" s="23">
        <f t="shared" si="37"/>
        <v>1.6709069993652956</v>
      </c>
      <c r="BS80" s="23">
        <f t="shared" si="38"/>
        <v>0.85283340052617251</v>
      </c>
      <c r="BT80" s="23" t="s">
        <v>162</v>
      </c>
      <c r="BU80" s="23" t="s">
        <v>158</v>
      </c>
      <c r="BV80" s="23" t="s">
        <v>148</v>
      </c>
      <c r="BW80" s="23" t="s">
        <v>149</v>
      </c>
      <c r="BX80" s="23">
        <v>4</v>
      </c>
      <c r="BY80" s="23" t="s">
        <v>150</v>
      </c>
      <c r="BZ80" s="23">
        <v>2</v>
      </c>
      <c r="CA80" s="23"/>
      <c r="CB80" s="23" t="s">
        <v>150</v>
      </c>
      <c r="CC80" s="23">
        <v>2</v>
      </c>
      <c r="CD80" s="23"/>
      <c r="CE80" s="23" t="s">
        <v>150</v>
      </c>
      <c r="CF80" s="23">
        <v>2</v>
      </c>
      <c r="CG80" s="23"/>
      <c r="CH80" s="23" t="s">
        <v>150</v>
      </c>
      <c r="CI80" s="23">
        <v>2</v>
      </c>
      <c r="CJ80" s="23"/>
      <c r="CK80" s="23">
        <v>0</v>
      </c>
      <c r="CL80" s="23">
        <v>0</v>
      </c>
      <c r="CM80" s="23"/>
      <c r="CN80" s="23"/>
      <c r="CO80" s="23"/>
      <c r="CP80" s="23"/>
      <c r="CQ80" s="23"/>
      <c r="CR80" s="23" t="s">
        <v>143</v>
      </c>
      <c r="CS80" s="23">
        <v>1</v>
      </c>
      <c r="CT80" s="23"/>
      <c r="CU80" s="23"/>
      <c r="CV80" s="23">
        <v>100</v>
      </c>
      <c r="CW80" s="23">
        <v>1</v>
      </c>
      <c r="CX80" s="23"/>
      <c r="CY80" s="23">
        <v>2</v>
      </c>
      <c r="CZ80" s="23">
        <v>5</v>
      </c>
      <c r="DA80" s="23">
        <v>1</v>
      </c>
      <c r="DB80" s="23"/>
      <c r="DC80" s="23" t="s">
        <v>143</v>
      </c>
      <c r="DD80" s="23">
        <v>2</v>
      </c>
      <c r="DE80" s="23"/>
      <c r="DF80" s="23"/>
      <c r="DG80" s="23"/>
      <c r="DH80" s="23"/>
      <c r="DI80" s="23" t="s">
        <v>150</v>
      </c>
      <c r="DJ80" s="23" t="s">
        <v>159</v>
      </c>
      <c r="DK80" s="23" t="s">
        <v>150</v>
      </c>
      <c r="DL80" s="23" t="s">
        <v>150</v>
      </c>
      <c r="DM80" s="23" t="s">
        <v>150</v>
      </c>
      <c r="DN80" s="23"/>
      <c r="DO80" s="23"/>
      <c r="DP80" s="23" t="s">
        <v>150</v>
      </c>
      <c r="DQ80" s="23" t="s">
        <v>150</v>
      </c>
      <c r="DR80" s="23" t="s">
        <v>150</v>
      </c>
      <c r="DS80" s="23"/>
      <c r="DT80" s="23" t="s">
        <v>159</v>
      </c>
      <c r="DU80" s="23" t="s">
        <v>150</v>
      </c>
      <c r="DV80" s="23"/>
      <c r="DW80" s="23" t="s">
        <v>159</v>
      </c>
      <c r="DX80" s="23" t="s">
        <v>150</v>
      </c>
      <c r="DY80" s="23" t="s">
        <v>150</v>
      </c>
      <c r="DZ80" s="23" t="s">
        <v>150</v>
      </c>
      <c r="EA80" s="23"/>
      <c r="EB80" s="23"/>
      <c r="EC80" s="23" t="s">
        <v>184</v>
      </c>
      <c r="ED80" s="23" t="s">
        <v>187</v>
      </c>
      <c r="EE80" s="49" t="str">
        <f t="shared" si="39"/>
        <v>36</v>
      </c>
      <c r="EF80" s="49" t="str">
        <f t="shared" si="52"/>
        <v>1</v>
      </c>
      <c r="EG80" s="49"/>
      <c r="EH80" s="51">
        <f t="shared" si="40"/>
        <v>1.012</v>
      </c>
      <c r="EI80" s="51">
        <f t="shared" si="41"/>
        <v>0.7</v>
      </c>
      <c r="EJ80" s="52">
        <f t="shared" si="42"/>
        <v>-1.2</v>
      </c>
      <c r="EK80" s="52">
        <f t="shared" si="43"/>
        <v>-1.2</v>
      </c>
      <c r="EL80" s="49">
        <f t="shared" si="44"/>
        <v>-1.2</v>
      </c>
      <c r="EM80" s="55" t="s">
        <v>176</v>
      </c>
      <c r="EN80" s="54" t="str">
        <f t="shared" si="45"/>
        <v>3</v>
      </c>
    </row>
    <row r="81" spans="1:144" ht="78.75">
      <c r="A81" s="45">
        <v>2128</v>
      </c>
      <c r="B81" s="46" t="s">
        <v>477</v>
      </c>
      <c r="C81" s="45">
        <v>21426771</v>
      </c>
      <c r="D81" s="23" t="s">
        <v>478</v>
      </c>
      <c r="E81" s="23">
        <v>2</v>
      </c>
      <c r="F81" s="23" t="s">
        <v>139</v>
      </c>
      <c r="G81" s="23">
        <v>61</v>
      </c>
      <c r="H81" s="23">
        <v>51</v>
      </c>
      <c r="I81" s="23" t="s">
        <v>180</v>
      </c>
      <c r="J81" s="23">
        <v>5</v>
      </c>
      <c r="K81" s="23"/>
      <c r="L81" s="47"/>
      <c r="M81" s="47"/>
      <c r="N81" s="48">
        <v>41151</v>
      </c>
      <c r="O81" s="48">
        <v>44396</v>
      </c>
      <c r="P81" s="47">
        <f t="shared" si="50"/>
        <v>106</v>
      </c>
      <c r="Q81" s="47">
        <f t="shared" ca="1" si="33"/>
        <v>139</v>
      </c>
      <c r="R81" s="47">
        <v>106</v>
      </c>
      <c r="S81" s="47">
        <v>0</v>
      </c>
      <c r="T81" s="48">
        <v>41263</v>
      </c>
      <c r="U81" s="48">
        <v>44396</v>
      </c>
      <c r="V81" s="47">
        <f t="shared" si="34"/>
        <v>3</v>
      </c>
      <c r="W81" s="23" t="s">
        <v>1723</v>
      </c>
      <c r="X81" s="23"/>
      <c r="Y81" s="23"/>
      <c r="Z81" s="23"/>
      <c r="AA81" s="23"/>
      <c r="AB81" s="23"/>
      <c r="AC81" s="23"/>
      <c r="AD81" s="23">
        <v>1</v>
      </c>
      <c r="AE81" s="47">
        <v>3</v>
      </c>
      <c r="AF81" s="47">
        <v>0</v>
      </c>
      <c r="AG81" s="47"/>
      <c r="AH81" s="23">
        <v>1</v>
      </c>
      <c r="AI81" s="35" t="str">
        <f t="shared" si="35"/>
        <v>36</v>
      </c>
      <c r="AJ81" s="49" t="str">
        <f t="shared" si="51"/>
        <v>1</v>
      </c>
      <c r="AK81" s="23">
        <v>1</v>
      </c>
      <c r="AL81" s="23"/>
      <c r="AM81" s="23"/>
      <c r="AN81" s="23" t="s">
        <v>160</v>
      </c>
      <c r="AO81" s="23">
        <v>1</v>
      </c>
      <c r="AP81" s="23"/>
      <c r="AQ81" s="23"/>
      <c r="AR81" s="47">
        <v>1.17</v>
      </c>
      <c r="AS81" s="47">
        <f t="shared" si="47"/>
        <v>74.479147188377439</v>
      </c>
      <c r="AT81" s="47">
        <v>2.06</v>
      </c>
      <c r="AU81" s="47">
        <f t="shared" si="48"/>
        <v>37.309123786521361</v>
      </c>
      <c r="AV81" s="47"/>
      <c r="AW81" s="47" t="e">
        <f t="shared" si="49"/>
        <v>#DIV/0!</v>
      </c>
      <c r="AX81" s="50" t="s">
        <v>1719</v>
      </c>
      <c r="AY81" s="50" t="s">
        <v>1719</v>
      </c>
      <c r="AZ81" s="50" t="s">
        <v>1719</v>
      </c>
      <c r="BA81" s="50" t="s">
        <v>1721</v>
      </c>
      <c r="BB81" s="23" t="s">
        <v>142</v>
      </c>
      <c r="BC81" s="23" t="s">
        <v>143</v>
      </c>
      <c r="BD81" s="23" t="s">
        <v>141</v>
      </c>
      <c r="BE81" s="23"/>
      <c r="BF81" s="50"/>
      <c r="BG81" s="23"/>
      <c r="BH81" s="23"/>
      <c r="BI81" s="23">
        <v>59.4</v>
      </c>
      <c r="BJ81" s="23">
        <v>166.3</v>
      </c>
      <c r="BK81" s="23">
        <f t="shared" si="36"/>
        <v>1.6610107510025436</v>
      </c>
      <c r="BL81" s="23">
        <v>1</v>
      </c>
      <c r="BM81" s="46" t="s">
        <v>480</v>
      </c>
      <c r="BN81" s="23" t="s">
        <v>146</v>
      </c>
      <c r="BO81" s="23">
        <v>49</v>
      </c>
      <c r="BP81" s="23">
        <v>72.099999999999994</v>
      </c>
      <c r="BQ81" s="23">
        <v>158.4</v>
      </c>
      <c r="BR81" s="23">
        <f t="shared" si="37"/>
        <v>1.7410502853433663</v>
      </c>
      <c r="BS81" s="23">
        <f t="shared" si="38"/>
        <v>0.95402801687313843</v>
      </c>
      <c r="BT81" s="23" t="s">
        <v>147</v>
      </c>
      <c r="BU81" s="23" t="s">
        <v>162</v>
      </c>
      <c r="BV81" s="23" t="s">
        <v>148</v>
      </c>
      <c r="BW81" s="23" t="s">
        <v>149</v>
      </c>
      <c r="BX81" s="23">
        <v>4</v>
      </c>
      <c r="BY81" s="23" t="s">
        <v>150</v>
      </c>
      <c r="BZ81" s="23">
        <v>2</v>
      </c>
      <c r="CA81" s="23" t="s">
        <v>159</v>
      </c>
      <c r="CB81" s="23" t="s">
        <v>150</v>
      </c>
      <c r="CC81" s="23">
        <v>2</v>
      </c>
      <c r="CD81" s="23" t="s">
        <v>150</v>
      </c>
      <c r="CE81" s="23" t="s">
        <v>150</v>
      </c>
      <c r="CF81" s="23">
        <v>2</v>
      </c>
      <c r="CG81" s="23" t="s">
        <v>159</v>
      </c>
      <c r="CH81" s="23" t="s">
        <v>150</v>
      </c>
      <c r="CI81" s="23">
        <v>2</v>
      </c>
      <c r="CJ81" s="23" t="s">
        <v>150</v>
      </c>
      <c r="CK81" s="23">
        <v>0</v>
      </c>
      <c r="CL81" s="23">
        <v>0</v>
      </c>
      <c r="CM81" s="23"/>
      <c r="CN81" s="23"/>
      <c r="CO81" s="23"/>
      <c r="CP81" s="23"/>
      <c r="CQ81" s="23"/>
      <c r="CR81" s="23" t="s">
        <v>165</v>
      </c>
      <c r="CS81" s="23">
        <v>2</v>
      </c>
      <c r="CT81" s="23"/>
      <c r="CU81" s="23"/>
      <c r="CV81" s="23"/>
      <c r="CW81" s="23">
        <v>2</v>
      </c>
      <c r="CX81" s="23"/>
      <c r="CY81" s="23">
        <v>2</v>
      </c>
      <c r="CZ81" s="23">
        <v>0</v>
      </c>
      <c r="DA81" s="23">
        <v>2</v>
      </c>
      <c r="DB81" s="23"/>
      <c r="DC81" s="23"/>
      <c r="DD81" s="23"/>
      <c r="DE81" s="23"/>
      <c r="DF81" s="23"/>
      <c r="DG81" s="23"/>
      <c r="DH81" s="23"/>
      <c r="DI81" s="23" t="s">
        <v>150</v>
      </c>
      <c r="DJ81" s="23" t="s">
        <v>150</v>
      </c>
      <c r="DK81" s="23" t="s">
        <v>150</v>
      </c>
      <c r="DL81" s="23" t="s">
        <v>150</v>
      </c>
      <c r="DM81" s="23" t="s">
        <v>150</v>
      </c>
      <c r="DN81" s="23"/>
      <c r="DO81" s="23"/>
      <c r="DP81" s="23" t="s">
        <v>150</v>
      </c>
      <c r="DQ81" s="23" t="s">
        <v>150</v>
      </c>
      <c r="DR81" s="23" t="s">
        <v>150</v>
      </c>
      <c r="DS81" s="23" t="s">
        <v>150</v>
      </c>
      <c r="DT81" s="23" t="s">
        <v>159</v>
      </c>
      <c r="DU81" s="23" t="s">
        <v>150</v>
      </c>
      <c r="DV81" s="23"/>
      <c r="DW81" s="23" t="s">
        <v>159</v>
      </c>
      <c r="DX81" s="23" t="s">
        <v>150</v>
      </c>
      <c r="DY81" s="23"/>
      <c r="DZ81" s="23"/>
      <c r="EA81" s="23"/>
      <c r="EB81" s="23"/>
      <c r="EC81" s="23"/>
      <c r="ED81" s="23" t="s">
        <v>189</v>
      </c>
      <c r="EE81" s="49" t="str">
        <f t="shared" si="39"/>
        <v>36</v>
      </c>
      <c r="EF81" s="49" t="str">
        <f t="shared" si="52"/>
        <v>1</v>
      </c>
      <c r="EG81" s="49"/>
      <c r="EH81" s="51">
        <f t="shared" si="40"/>
        <v>1</v>
      </c>
      <c r="EI81" s="51">
        <f t="shared" si="41"/>
        <v>0.9</v>
      </c>
      <c r="EJ81" s="52">
        <f t="shared" si="42"/>
        <v>-1.2</v>
      </c>
      <c r="EK81" s="52">
        <f t="shared" si="43"/>
        <v>-1.2</v>
      </c>
      <c r="EL81" s="49">
        <f t="shared" si="44"/>
        <v>-3.2000000000000001E-2</v>
      </c>
      <c r="EM81" s="55" t="s">
        <v>163</v>
      </c>
      <c r="EN81" s="54" t="str">
        <f t="shared" si="45"/>
        <v>2</v>
      </c>
    </row>
    <row r="82" spans="1:144" ht="90">
      <c r="A82" s="45">
        <v>2129</v>
      </c>
      <c r="B82" s="46" t="s">
        <v>481</v>
      </c>
      <c r="C82" s="45">
        <v>25534344</v>
      </c>
      <c r="D82" s="23" t="s">
        <v>482</v>
      </c>
      <c r="E82" s="23">
        <v>1</v>
      </c>
      <c r="F82" s="23" t="s">
        <v>146</v>
      </c>
      <c r="G82" s="23">
        <v>53</v>
      </c>
      <c r="H82" s="23">
        <v>43</v>
      </c>
      <c r="I82" s="23" t="s">
        <v>140</v>
      </c>
      <c r="J82" s="23">
        <v>1</v>
      </c>
      <c r="K82" s="23"/>
      <c r="L82" s="47"/>
      <c r="M82" s="47"/>
      <c r="N82" s="48">
        <v>41155</v>
      </c>
      <c r="O82" s="48">
        <v>43577</v>
      </c>
      <c r="P82" s="47">
        <f>DATEDIF(N82, O82, "m")</f>
        <v>79</v>
      </c>
      <c r="Q82" s="47">
        <f t="shared" ca="1" si="33"/>
        <v>139</v>
      </c>
      <c r="R82" s="47">
        <v>79</v>
      </c>
      <c r="S82" s="47">
        <v>0</v>
      </c>
      <c r="T82" s="48">
        <v>43284</v>
      </c>
      <c r="U82" s="48">
        <v>43577</v>
      </c>
      <c r="V82" s="47">
        <f t="shared" si="34"/>
        <v>70</v>
      </c>
      <c r="W82" s="23" t="s">
        <v>1724</v>
      </c>
      <c r="X82" s="23"/>
      <c r="Y82" s="23"/>
      <c r="Z82" s="23"/>
      <c r="AA82" s="23"/>
      <c r="AB82" s="23"/>
      <c r="AC82" s="23"/>
      <c r="AD82" s="23">
        <v>2</v>
      </c>
      <c r="AE82" s="47">
        <v>70</v>
      </c>
      <c r="AF82" s="47">
        <v>0</v>
      </c>
      <c r="AG82" s="47"/>
      <c r="AH82" s="23">
        <v>2</v>
      </c>
      <c r="AI82" s="35" t="str">
        <f t="shared" si="35"/>
        <v>36</v>
      </c>
      <c r="AJ82" s="49" t="str">
        <f t="shared" si="51"/>
        <v>1</v>
      </c>
      <c r="AK82" s="23">
        <v>1</v>
      </c>
      <c r="AL82" s="23">
        <v>0</v>
      </c>
      <c r="AM82" s="23"/>
      <c r="AN82" s="23" t="s">
        <v>170</v>
      </c>
      <c r="AO82" s="23">
        <v>3</v>
      </c>
      <c r="AP82" s="23"/>
      <c r="AQ82" s="23"/>
      <c r="AR82" s="47">
        <v>0.94</v>
      </c>
      <c r="AS82" s="47">
        <f t="shared" si="47"/>
        <v>76.193779169640408</v>
      </c>
      <c r="AT82" s="47">
        <v>0.97</v>
      </c>
      <c r="AU82" s="47">
        <f t="shared" si="48"/>
        <v>72.467760924452975</v>
      </c>
      <c r="AV82" s="47"/>
      <c r="AW82" s="47" t="e">
        <f t="shared" si="49"/>
        <v>#DIV/0!</v>
      </c>
      <c r="AX82" s="50" t="s">
        <v>1719</v>
      </c>
      <c r="AY82" s="50" t="s">
        <v>1719</v>
      </c>
      <c r="AZ82" s="50" t="s">
        <v>1719</v>
      </c>
      <c r="BA82" s="50" t="s">
        <v>1721</v>
      </c>
      <c r="BB82" s="23" t="s">
        <v>142</v>
      </c>
      <c r="BC82" s="23" t="s">
        <v>143</v>
      </c>
      <c r="BD82" s="23" t="s">
        <v>141</v>
      </c>
      <c r="BE82" s="23"/>
      <c r="BF82" s="50"/>
      <c r="BG82" s="23"/>
      <c r="BH82" s="23"/>
      <c r="BI82" s="23">
        <v>56</v>
      </c>
      <c r="BJ82" s="23">
        <v>155.80000000000001</v>
      </c>
      <c r="BK82" s="23">
        <f t="shared" si="36"/>
        <v>1.545103722378339</v>
      </c>
      <c r="BL82" s="23">
        <v>1</v>
      </c>
      <c r="BM82" s="46" t="s">
        <v>484</v>
      </c>
      <c r="BN82" s="23" t="s">
        <v>139</v>
      </c>
      <c r="BO82" s="23">
        <v>48</v>
      </c>
      <c r="BP82" s="23">
        <v>75.400000000000006</v>
      </c>
      <c r="BQ82" s="23">
        <v>168.5</v>
      </c>
      <c r="BR82" s="23">
        <f t="shared" si="37"/>
        <v>1.8558124200966977</v>
      </c>
      <c r="BS82" s="23">
        <f t="shared" si="38"/>
        <v>0.83257537542389703</v>
      </c>
      <c r="BT82" s="23" t="s">
        <v>162</v>
      </c>
      <c r="BU82" s="23" t="s">
        <v>162</v>
      </c>
      <c r="BV82" s="23" t="s">
        <v>148</v>
      </c>
      <c r="BW82" s="23" t="s">
        <v>149</v>
      </c>
      <c r="BX82" s="23">
        <v>6</v>
      </c>
      <c r="BY82" s="23" t="s">
        <v>150</v>
      </c>
      <c r="BZ82" s="23">
        <v>2</v>
      </c>
      <c r="CA82" s="23" t="s">
        <v>150</v>
      </c>
      <c r="CB82" s="23" t="s">
        <v>150</v>
      </c>
      <c r="CC82" s="23">
        <v>2</v>
      </c>
      <c r="CD82" s="23" t="s">
        <v>150</v>
      </c>
      <c r="CE82" s="23" t="s">
        <v>150</v>
      </c>
      <c r="CF82" s="23">
        <v>2</v>
      </c>
      <c r="CG82" s="23" t="s">
        <v>150</v>
      </c>
      <c r="CH82" s="23" t="s">
        <v>150</v>
      </c>
      <c r="CI82" s="23">
        <v>2</v>
      </c>
      <c r="CJ82" s="23" t="s">
        <v>150</v>
      </c>
      <c r="CK82" s="23">
        <v>0</v>
      </c>
      <c r="CL82" s="23">
        <v>0</v>
      </c>
      <c r="CM82" s="23"/>
      <c r="CN82" s="23"/>
      <c r="CO82" s="23"/>
      <c r="CP82" s="23"/>
      <c r="CQ82" s="23"/>
      <c r="CR82" s="23" t="s">
        <v>165</v>
      </c>
      <c r="CS82" s="23">
        <v>2</v>
      </c>
      <c r="CT82" s="23"/>
      <c r="CU82" s="23"/>
      <c r="CV82" s="23"/>
      <c r="CW82" s="23">
        <v>2</v>
      </c>
      <c r="CX82" s="23"/>
      <c r="CY82" s="23">
        <v>2</v>
      </c>
      <c r="CZ82" s="23">
        <v>0</v>
      </c>
      <c r="DA82" s="23">
        <v>2</v>
      </c>
      <c r="DB82" s="23"/>
      <c r="DC82" s="23"/>
      <c r="DD82" s="23"/>
      <c r="DE82" s="23"/>
      <c r="DF82" s="23"/>
      <c r="DG82" s="23"/>
      <c r="DH82" s="23"/>
      <c r="DI82" s="23" t="s">
        <v>150</v>
      </c>
      <c r="DJ82" s="23" t="s">
        <v>159</v>
      </c>
      <c r="DK82" s="23" t="s">
        <v>150</v>
      </c>
      <c r="DL82" s="23" t="s">
        <v>150</v>
      </c>
      <c r="DM82" s="23" t="s">
        <v>150</v>
      </c>
      <c r="DN82" s="23"/>
      <c r="DO82" s="23"/>
      <c r="DP82" s="23" t="s">
        <v>150</v>
      </c>
      <c r="DQ82" s="23" t="s">
        <v>150</v>
      </c>
      <c r="DR82" s="23" t="s">
        <v>150</v>
      </c>
      <c r="DS82" s="23" t="s">
        <v>150</v>
      </c>
      <c r="DT82" s="23" t="s">
        <v>159</v>
      </c>
      <c r="DU82" s="23" t="s">
        <v>150</v>
      </c>
      <c r="DV82" s="23"/>
      <c r="DW82" s="23"/>
      <c r="DX82" s="23"/>
      <c r="DY82" s="23" t="s">
        <v>150</v>
      </c>
      <c r="DZ82" s="23" t="s">
        <v>150</v>
      </c>
      <c r="EA82" s="23"/>
      <c r="EB82" s="23"/>
      <c r="EC82" s="23" t="s">
        <v>184</v>
      </c>
      <c r="ED82" s="23" t="s">
        <v>189</v>
      </c>
      <c r="EE82" s="49" t="str">
        <f t="shared" si="39"/>
        <v>36</v>
      </c>
      <c r="EF82" s="49" t="str">
        <f t="shared" si="52"/>
        <v>1</v>
      </c>
      <c r="EG82" s="49"/>
      <c r="EH82" s="51">
        <f t="shared" si="40"/>
        <v>1.012</v>
      </c>
      <c r="EI82" s="51">
        <f t="shared" si="41"/>
        <v>0.7</v>
      </c>
      <c r="EJ82" s="52">
        <f t="shared" si="42"/>
        <v>-1.2</v>
      </c>
      <c r="EK82" s="52">
        <f t="shared" si="43"/>
        <v>-1.2</v>
      </c>
      <c r="EL82" s="49">
        <f t="shared" si="44"/>
        <v>-0.24099999999999999</v>
      </c>
      <c r="EM82" s="53" t="s">
        <v>152</v>
      </c>
      <c r="EN82" s="54" t="str">
        <f t="shared" si="45"/>
        <v>1</v>
      </c>
    </row>
    <row r="83" spans="1:144" ht="33.75">
      <c r="A83" s="45">
        <v>2132</v>
      </c>
      <c r="B83" s="46" t="s">
        <v>485</v>
      </c>
      <c r="C83" s="45">
        <v>25541033</v>
      </c>
      <c r="D83" s="23" t="s">
        <v>486</v>
      </c>
      <c r="E83" s="23">
        <v>2</v>
      </c>
      <c r="F83" s="23" t="s">
        <v>139</v>
      </c>
      <c r="G83" s="23">
        <v>60</v>
      </c>
      <c r="H83" s="23">
        <v>49</v>
      </c>
      <c r="I83" s="23" t="s">
        <v>180</v>
      </c>
      <c r="J83" s="23">
        <v>5</v>
      </c>
      <c r="K83" s="23"/>
      <c r="L83" s="47"/>
      <c r="M83" s="47"/>
      <c r="N83" s="48">
        <v>41162</v>
      </c>
      <c r="O83" s="48"/>
      <c r="P83" s="47" t="e">
        <f t="shared" ref="P83:P89" si="53">DATEDIF(N83,O83,"m")</f>
        <v>#NUM!</v>
      </c>
      <c r="Q83" s="47">
        <f t="shared" ca="1" si="33"/>
        <v>138</v>
      </c>
      <c r="R83" s="47">
        <v>120</v>
      </c>
      <c r="S83" s="47">
        <v>1</v>
      </c>
      <c r="T83" s="47"/>
      <c r="U83" s="47"/>
      <c r="V83" s="47" t="e">
        <f t="shared" si="34"/>
        <v>#NUM!</v>
      </c>
      <c r="W83" s="47"/>
      <c r="X83" s="47"/>
      <c r="Y83" s="47"/>
      <c r="Z83" s="47"/>
      <c r="AA83" s="47"/>
      <c r="AB83" s="47"/>
      <c r="AC83" s="47"/>
      <c r="AD83" s="47">
        <v>2</v>
      </c>
      <c r="AE83" s="47">
        <v>120</v>
      </c>
      <c r="AF83" s="47">
        <v>1</v>
      </c>
      <c r="AG83" s="47"/>
      <c r="AH83" s="47">
        <v>2</v>
      </c>
      <c r="AI83" s="35" t="str">
        <f t="shared" si="35"/>
        <v>36</v>
      </c>
      <c r="AJ83" s="49" t="str">
        <f t="shared" si="51"/>
        <v>1</v>
      </c>
      <c r="AK83" s="47">
        <v>2</v>
      </c>
      <c r="AL83" s="47">
        <v>0</v>
      </c>
      <c r="AM83" s="47"/>
      <c r="AN83" s="23" t="s">
        <v>154</v>
      </c>
      <c r="AO83" s="23">
        <v>2</v>
      </c>
      <c r="AP83" s="23"/>
      <c r="AQ83" s="23"/>
      <c r="AR83" s="47">
        <v>1.36</v>
      </c>
      <c r="AS83" s="47">
        <f t="shared" si="47"/>
        <v>62.952510540442042</v>
      </c>
      <c r="AT83" s="47">
        <v>1.57</v>
      </c>
      <c r="AU83" s="47">
        <f t="shared" si="48"/>
        <v>52.333303050797007</v>
      </c>
      <c r="AV83" s="47">
        <v>1.39</v>
      </c>
      <c r="AW83" s="47">
        <f t="shared" si="49"/>
        <v>57.987303765917638</v>
      </c>
      <c r="AX83" s="50" t="s">
        <v>1719</v>
      </c>
      <c r="AY83" s="50" t="s">
        <v>1719</v>
      </c>
      <c r="AZ83" s="50" t="s">
        <v>1719</v>
      </c>
      <c r="BA83" s="50" t="s">
        <v>1719</v>
      </c>
      <c r="BB83" s="23" t="s">
        <v>164</v>
      </c>
      <c r="BC83" s="23"/>
      <c r="BD83" s="23"/>
      <c r="BE83" s="23"/>
      <c r="BF83" s="50"/>
      <c r="BG83" s="23"/>
      <c r="BH83" s="23"/>
      <c r="BI83" s="23">
        <v>65.2</v>
      </c>
      <c r="BJ83" s="23">
        <v>178</v>
      </c>
      <c r="BK83" s="23">
        <f t="shared" si="36"/>
        <v>1.8154155601605171</v>
      </c>
      <c r="BL83" s="23">
        <v>1</v>
      </c>
      <c r="BM83" s="46" t="s">
        <v>487</v>
      </c>
      <c r="BN83" s="23" t="s">
        <v>146</v>
      </c>
      <c r="BO83" s="23">
        <v>46</v>
      </c>
      <c r="BP83" s="23">
        <v>49.9</v>
      </c>
      <c r="BQ83" s="23">
        <v>158.80000000000001</v>
      </c>
      <c r="BR83" s="23">
        <f t="shared" si="37"/>
        <v>1.4916799992733898</v>
      </c>
      <c r="BS83" s="23">
        <f t="shared" si="38"/>
        <v>1.2170274864882693</v>
      </c>
      <c r="BT83" s="23" t="s">
        <v>147</v>
      </c>
      <c r="BU83" s="23" t="s">
        <v>147</v>
      </c>
      <c r="BV83" s="23" t="s">
        <v>148</v>
      </c>
      <c r="BW83" s="23" t="s">
        <v>149</v>
      </c>
      <c r="BX83" s="23">
        <v>4</v>
      </c>
      <c r="BY83" s="23" t="s">
        <v>150</v>
      </c>
      <c r="BZ83" s="23">
        <v>2</v>
      </c>
      <c r="CA83" s="23" t="s">
        <v>150</v>
      </c>
      <c r="CB83" s="23" t="s">
        <v>150</v>
      </c>
      <c r="CC83" s="23">
        <v>2</v>
      </c>
      <c r="CD83" s="23" t="s">
        <v>150</v>
      </c>
      <c r="CE83" s="23" t="s">
        <v>150</v>
      </c>
      <c r="CF83" s="23">
        <v>2</v>
      </c>
      <c r="CG83" s="23" t="s">
        <v>150</v>
      </c>
      <c r="CH83" s="23" t="s">
        <v>150</v>
      </c>
      <c r="CI83" s="23">
        <v>2</v>
      </c>
      <c r="CJ83" s="23" t="s">
        <v>150</v>
      </c>
      <c r="CK83" s="23">
        <v>0</v>
      </c>
      <c r="CL83" s="23">
        <v>0</v>
      </c>
      <c r="CM83" s="23"/>
      <c r="CN83" s="23"/>
      <c r="CO83" s="23"/>
      <c r="CP83" s="23"/>
      <c r="CQ83" s="23"/>
      <c r="CR83" s="23" t="s">
        <v>165</v>
      </c>
      <c r="CS83" s="23">
        <v>2</v>
      </c>
      <c r="CT83" s="23"/>
      <c r="CU83" s="23"/>
      <c r="CV83" s="23"/>
      <c r="CW83" s="23">
        <v>2</v>
      </c>
      <c r="CX83" s="23"/>
      <c r="CY83" s="23">
        <v>2</v>
      </c>
      <c r="CZ83" s="23">
        <v>0</v>
      </c>
      <c r="DA83" s="23">
        <v>2</v>
      </c>
      <c r="DB83" s="23"/>
      <c r="DC83" s="23" t="s">
        <v>143</v>
      </c>
      <c r="DD83" s="23">
        <v>2</v>
      </c>
      <c r="DE83" s="23" t="s">
        <v>165</v>
      </c>
      <c r="DF83" s="23" t="s">
        <v>165</v>
      </c>
      <c r="DG83" s="23"/>
      <c r="DH83" s="23"/>
      <c r="DI83" s="23" t="s">
        <v>150</v>
      </c>
      <c r="DJ83" s="23" t="s">
        <v>159</v>
      </c>
      <c r="DK83" s="23" t="s">
        <v>150</v>
      </c>
      <c r="DL83" s="23" t="s">
        <v>150</v>
      </c>
      <c r="DM83" s="23" t="s">
        <v>150</v>
      </c>
      <c r="DN83" s="23"/>
      <c r="DO83" s="23"/>
      <c r="DP83" s="23" t="s">
        <v>150</v>
      </c>
      <c r="DQ83" s="23" t="s">
        <v>150</v>
      </c>
      <c r="DR83" s="23" t="s">
        <v>150</v>
      </c>
      <c r="DS83" s="23"/>
      <c r="DT83" s="23" t="s">
        <v>159</v>
      </c>
      <c r="DU83" s="23" t="s">
        <v>150</v>
      </c>
      <c r="DV83" s="23"/>
      <c r="DW83" s="23" t="s">
        <v>159</v>
      </c>
      <c r="DX83" s="23" t="s">
        <v>150</v>
      </c>
      <c r="DY83" s="23"/>
      <c r="DZ83" s="23"/>
      <c r="EA83" s="23"/>
      <c r="EB83" s="23"/>
      <c r="EC83" s="23" t="s">
        <v>184</v>
      </c>
      <c r="ED83" s="23" t="s">
        <v>189</v>
      </c>
      <c r="EE83" s="49" t="str">
        <f t="shared" si="39"/>
        <v>36</v>
      </c>
      <c r="EF83" s="49" t="str">
        <f t="shared" si="52"/>
        <v>1</v>
      </c>
      <c r="EG83" s="49"/>
      <c r="EH83" s="51">
        <f t="shared" si="40"/>
        <v>1</v>
      </c>
      <c r="EI83" s="51">
        <f t="shared" si="41"/>
        <v>0.9</v>
      </c>
      <c r="EJ83" s="52">
        <f t="shared" si="42"/>
        <v>-1.2</v>
      </c>
      <c r="EK83" s="52">
        <f t="shared" si="43"/>
        <v>-1.2</v>
      </c>
      <c r="EL83" s="49">
        <f t="shared" si="44"/>
        <v>-1.2</v>
      </c>
      <c r="EM83" s="53" t="s">
        <v>176</v>
      </c>
      <c r="EN83" s="54" t="str">
        <f t="shared" si="45"/>
        <v>3</v>
      </c>
    </row>
    <row r="84" spans="1:144" ht="33.75">
      <c r="A84" s="45">
        <v>2137</v>
      </c>
      <c r="B84" s="46" t="s">
        <v>488</v>
      </c>
      <c r="C84" s="45">
        <v>25463441</v>
      </c>
      <c r="D84" s="23" t="s">
        <v>489</v>
      </c>
      <c r="E84" s="23">
        <v>2</v>
      </c>
      <c r="F84" s="23" t="s">
        <v>139</v>
      </c>
      <c r="G84" s="23">
        <v>62</v>
      </c>
      <c r="H84" s="23">
        <v>52</v>
      </c>
      <c r="I84" s="23" t="s">
        <v>153</v>
      </c>
      <c r="J84" s="23">
        <v>3</v>
      </c>
      <c r="K84" s="23"/>
      <c r="L84" s="47"/>
      <c r="M84" s="47"/>
      <c r="N84" s="48">
        <v>41186</v>
      </c>
      <c r="O84" s="48"/>
      <c r="P84" s="47" t="e">
        <f t="shared" si="53"/>
        <v>#NUM!</v>
      </c>
      <c r="Q84" s="47">
        <f t="shared" ca="1" si="33"/>
        <v>138</v>
      </c>
      <c r="R84" s="47">
        <v>120</v>
      </c>
      <c r="S84" s="47">
        <v>1</v>
      </c>
      <c r="T84" s="47"/>
      <c r="U84" s="47"/>
      <c r="V84" s="47" t="e">
        <f t="shared" si="34"/>
        <v>#NUM!</v>
      </c>
      <c r="W84" s="47"/>
      <c r="X84" s="47"/>
      <c r="Y84" s="47"/>
      <c r="Z84" s="47"/>
      <c r="AA84" s="47"/>
      <c r="AB84" s="47"/>
      <c r="AC84" s="47"/>
      <c r="AD84" s="47">
        <v>2</v>
      </c>
      <c r="AE84" s="47">
        <v>120</v>
      </c>
      <c r="AF84" s="47">
        <v>1</v>
      </c>
      <c r="AG84" s="47"/>
      <c r="AH84" s="47">
        <v>2</v>
      </c>
      <c r="AI84" s="35" t="str">
        <f t="shared" si="35"/>
        <v>36</v>
      </c>
      <c r="AJ84" s="49" t="str">
        <f t="shared" si="51"/>
        <v>1</v>
      </c>
      <c r="AK84" s="47">
        <v>2</v>
      </c>
      <c r="AL84" s="47"/>
      <c r="AM84" s="47"/>
      <c r="AN84" s="23" t="s">
        <v>160</v>
      </c>
      <c r="AO84" s="23">
        <v>1</v>
      </c>
      <c r="AP84" s="23"/>
      <c r="AQ84" s="23"/>
      <c r="AR84" s="47">
        <v>1.19</v>
      </c>
      <c r="AS84" s="47">
        <f t="shared" si="47"/>
        <v>72.527109267674305</v>
      </c>
      <c r="AT84" s="47">
        <v>1.29</v>
      </c>
      <c r="AU84" s="47">
        <f t="shared" si="48"/>
        <v>65.02001332255341</v>
      </c>
      <c r="AV84" s="47">
        <v>1.1100000000000001</v>
      </c>
      <c r="AW84" s="47">
        <f t="shared" si="49"/>
        <v>74.552133914410135</v>
      </c>
      <c r="AX84" s="50" t="s">
        <v>1719</v>
      </c>
      <c r="AY84" s="50" t="s">
        <v>1719</v>
      </c>
      <c r="AZ84" s="50" t="s">
        <v>1719</v>
      </c>
      <c r="BA84" s="50" t="s">
        <v>1719</v>
      </c>
      <c r="BB84" s="23" t="s">
        <v>164</v>
      </c>
      <c r="BC84" s="23"/>
      <c r="BD84" s="23"/>
      <c r="BE84" s="23"/>
      <c r="BF84" s="50"/>
      <c r="BG84" s="23"/>
      <c r="BH84" s="23"/>
      <c r="BI84" s="23">
        <v>75.7</v>
      </c>
      <c r="BJ84" s="23">
        <v>167.5</v>
      </c>
      <c r="BK84" s="23">
        <f t="shared" si="36"/>
        <v>1.8509420021967409</v>
      </c>
      <c r="BL84" s="23">
        <v>1</v>
      </c>
      <c r="BM84" s="46" t="s">
        <v>490</v>
      </c>
      <c r="BN84" s="23" t="s">
        <v>146</v>
      </c>
      <c r="BO84" s="23">
        <v>49</v>
      </c>
      <c r="BP84" s="23">
        <v>50.4</v>
      </c>
      <c r="BQ84" s="23">
        <v>154</v>
      </c>
      <c r="BR84" s="23">
        <f t="shared" si="37"/>
        <v>1.4650478999930425</v>
      </c>
      <c r="BS84" s="23">
        <f t="shared" si="38"/>
        <v>1.263400331283046</v>
      </c>
      <c r="BT84" s="23" t="s">
        <v>158</v>
      </c>
      <c r="BU84" s="23" t="s">
        <v>147</v>
      </c>
      <c r="BV84" s="23" t="s">
        <v>148</v>
      </c>
      <c r="BW84" s="23" t="s">
        <v>149</v>
      </c>
      <c r="BX84" s="23">
        <v>3</v>
      </c>
      <c r="BY84" s="23" t="s">
        <v>150</v>
      </c>
      <c r="BZ84" s="23">
        <v>2</v>
      </c>
      <c r="CA84" s="23" t="s">
        <v>159</v>
      </c>
      <c r="CB84" s="23" t="s">
        <v>150</v>
      </c>
      <c r="CC84" s="23">
        <v>2</v>
      </c>
      <c r="CD84" s="23" t="s">
        <v>150</v>
      </c>
      <c r="CE84" s="23" t="s">
        <v>150</v>
      </c>
      <c r="CF84" s="23">
        <v>2</v>
      </c>
      <c r="CG84" s="23" t="s">
        <v>159</v>
      </c>
      <c r="CH84" s="23" t="s">
        <v>150</v>
      </c>
      <c r="CI84" s="23">
        <v>2</v>
      </c>
      <c r="CJ84" s="23" t="s">
        <v>150</v>
      </c>
      <c r="CK84" s="23">
        <v>0</v>
      </c>
      <c r="CL84" s="23">
        <v>0</v>
      </c>
      <c r="CM84" s="23"/>
      <c r="CN84" s="23"/>
      <c r="CO84" s="23"/>
      <c r="CP84" s="23"/>
      <c r="CQ84" s="23"/>
      <c r="CR84" s="23" t="s">
        <v>165</v>
      </c>
      <c r="CS84" s="23">
        <v>2</v>
      </c>
      <c r="CT84" s="23"/>
      <c r="CU84" s="23"/>
      <c r="CV84" s="23"/>
      <c r="CW84" s="23">
        <v>2</v>
      </c>
      <c r="CX84" s="23"/>
      <c r="CY84" s="23">
        <v>2</v>
      </c>
      <c r="CZ84" s="23">
        <v>0</v>
      </c>
      <c r="DA84" s="23">
        <v>2</v>
      </c>
      <c r="DB84" s="23"/>
      <c r="DC84" s="23" t="s">
        <v>143</v>
      </c>
      <c r="DD84" s="23">
        <v>2</v>
      </c>
      <c r="DE84" s="23"/>
      <c r="DF84" s="23"/>
      <c r="DG84" s="23"/>
      <c r="DH84" s="23"/>
      <c r="DI84" s="23" t="s">
        <v>150</v>
      </c>
      <c r="DJ84" s="23" t="s">
        <v>159</v>
      </c>
      <c r="DK84" s="23" t="s">
        <v>150</v>
      </c>
      <c r="DL84" s="23" t="s">
        <v>159</v>
      </c>
      <c r="DM84" s="23" t="s">
        <v>159</v>
      </c>
      <c r="DN84" s="23"/>
      <c r="DO84" s="23"/>
      <c r="DP84" s="23" t="s">
        <v>150</v>
      </c>
      <c r="DQ84" s="23" t="s">
        <v>150</v>
      </c>
      <c r="DR84" s="23" t="s">
        <v>150</v>
      </c>
      <c r="DS84" s="23"/>
      <c r="DT84" s="23" t="s">
        <v>159</v>
      </c>
      <c r="DU84" s="23" t="s">
        <v>150</v>
      </c>
      <c r="DV84" s="23"/>
      <c r="DW84" s="23" t="s">
        <v>159</v>
      </c>
      <c r="DX84" s="23" t="s">
        <v>150</v>
      </c>
      <c r="DY84" s="23" t="s">
        <v>150</v>
      </c>
      <c r="DZ84" s="23" t="s">
        <v>150</v>
      </c>
      <c r="EA84" s="23"/>
      <c r="EB84" s="23"/>
      <c r="EC84" s="23" t="s">
        <v>184</v>
      </c>
      <c r="ED84" s="23" t="s">
        <v>189</v>
      </c>
      <c r="EE84" s="49" t="str">
        <f t="shared" si="39"/>
        <v>36</v>
      </c>
      <c r="EF84" s="49" t="str">
        <f t="shared" si="52"/>
        <v>1</v>
      </c>
      <c r="EG84" s="49"/>
      <c r="EH84" s="51">
        <f t="shared" si="40"/>
        <v>1</v>
      </c>
      <c r="EI84" s="51">
        <f t="shared" si="41"/>
        <v>0.9</v>
      </c>
      <c r="EJ84" s="52">
        <f t="shared" si="42"/>
        <v>-1.2</v>
      </c>
      <c r="EK84" s="52">
        <f t="shared" si="43"/>
        <v>-1.2</v>
      </c>
      <c r="EL84" s="49">
        <f t="shared" si="44"/>
        <v>-1.2</v>
      </c>
      <c r="EM84" s="55" t="s">
        <v>176</v>
      </c>
      <c r="EN84" s="54" t="str">
        <f t="shared" si="45"/>
        <v>3</v>
      </c>
    </row>
    <row r="85" spans="1:144" ht="56.25">
      <c r="A85" s="45">
        <v>2143</v>
      </c>
      <c r="B85" s="46" t="s">
        <v>491</v>
      </c>
      <c r="C85" s="45">
        <v>25762351</v>
      </c>
      <c r="D85" s="23" t="s">
        <v>492</v>
      </c>
      <c r="E85" s="23">
        <v>2</v>
      </c>
      <c r="F85" s="23" t="s">
        <v>139</v>
      </c>
      <c r="G85" s="23">
        <v>70</v>
      </c>
      <c r="H85" s="23">
        <v>60</v>
      </c>
      <c r="I85" s="23" t="s">
        <v>140</v>
      </c>
      <c r="J85" s="23">
        <v>1</v>
      </c>
      <c r="K85" s="23"/>
      <c r="L85" s="47"/>
      <c r="M85" s="47"/>
      <c r="N85" s="48">
        <v>41206</v>
      </c>
      <c r="O85" s="48"/>
      <c r="P85" s="47" t="e">
        <f t="shared" si="53"/>
        <v>#NUM!</v>
      </c>
      <c r="Q85" s="47">
        <f t="shared" ca="1" si="33"/>
        <v>137</v>
      </c>
      <c r="R85" s="47">
        <v>120</v>
      </c>
      <c r="S85" s="47">
        <v>1</v>
      </c>
      <c r="T85" s="48">
        <v>41255</v>
      </c>
      <c r="U85" s="48">
        <v>41255</v>
      </c>
      <c r="V85" s="47">
        <f t="shared" si="34"/>
        <v>1</v>
      </c>
      <c r="W85" s="47" t="s">
        <v>1725</v>
      </c>
      <c r="X85" s="47"/>
      <c r="Y85" s="47"/>
      <c r="Z85" s="47"/>
      <c r="AA85" s="47"/>
      <c r="AB85" s="47"/>
      <c r="AC85" s="47"/>
      <c r="AD85" s="47">
        <v>2</v>
      </c>
      <c r="AE85" s="47">
        <v>120</v>
      </c>
      <c r="AF85" s="47">
        <v>1</v>
      </c>
      <c r="AG85" s="47"/>
      <c r="AH85" s="47">
        <v>2</v>
      </c>
      <c r="AI85" s="35" t="str">
        <f t="shared" si="35"/>
        <v>36</v>
      </c>
      <c r="AJ85" s="49" t="str">
        <f t="shared" si="51"/>
        <v>1</v>
      </c>
      <c r="AK85" s="47">
        <v>2</v>
      </c>
      <c r="AL85" s="47"/>
      <c r="AM85" s="47"/>
      <c r="AN85" s="23" t="s">
        <v>154</v>
      </c>
      <c r="AO85" s="23">
        <v>2</v>
      </c>
      <c r="AP85" s="23"/>
      <c r="AQ85" s="23"/>
      <c r="AR85" s="47">
        <v>1.17</v>
      </c>
      <c r="AS85" s="47">
        <f t="shared" si="47"/>
        <v>70.42480074019636</v>
      </c>
      <c r="AT85" s="47">
        <v>1.23</v>
      </c>
      <c r="AU85" s="47">
        <f>141*((AT85/EI85)^EJ85)*0.9938^(H85+3)*EH85</f>
        <v>65.502897614420917</v>
      </c>
      <c r="AV85" s="47">
        <v>0.84</v>
      </c>
      <c r="AW85" s="47">
        <f t="shared" si="49"/>
        <v>91.433933688045101</v>
      </c>
      <c r="AX85" s="50" t="s">
        <v>1719</v>
      </c>
      <c r="AY85" s="50" t="s">
        <v>1719</v>
      </c>
      <c r="AZ85" s="50" t="s">
        <v>1719</v>
      </c>
      <c r="BA85" s="50" t="s">
        <v>1719</v>
      </c>
      <c r="BB85" s="23" t="s">
        <v>164</v>
      </c>
      <c r="BC85" s="23"/>
      <c r="BD85" s="23"/>
      <c r="BE85" s="23"/>
      <c r="BF85" s="50"/>
      <c r="BG85" s="23"/>
      <c r="BH85" s="23"/>
      <c r="BI85" s="23">
        <v>79</v>
      </c>
      <c r="BJ85" s="23">
        <v>170.6</v>
      </c>
      <c r="BK85" s="23">
        <f t="shared" si="36"/>
        <v>1.9100407458428099</v>
      </c>
      <c r="BL85" s="23">
        <v>1</v>
      </c>
      <c r="BM85" s="46" t="s">
        <v>494</v>
      </c>
      <c r="BN85" s="23" t="s">
        <v>146</v>
      </c>
      <c r="BO85" s="23">
        <v>48</v>
      </c>
      <c r="BP85" s="23">
        <v>74.650000000000006</v>
      </c>
      <c r="BQ85" s="23">
        <v>155.9</v>
      </c>
      <c r="BR85" s="23">
        <f t="shared" si="37"/>
        <v>1.7466964086233685</v>
      </c>
      <c r="BS85" s="23">
        <f t="shared" si="38"/>
        <v>1.0935161579385044</v>
      </c>
      <c r="BT85" s="23" t="s">
        <v>147</v>
      </c>
      <c r="BU85" s="23" t="s">
        <v>158</v>
      </c>
      <c r="BV85" s="23" t="s">
        <v>148</v>
      </c>
      <c r="BW85" s="23" t="s">
        <v>149</v>
      </c>
      <c r="BX85" s="23">
        <v>5</v>
      </c>
      <c r="BY85" s="23" t="s">
        <v>150</v>
      </c>
      <c r="BZ85" s="23">
        <v>2</v>
      </c>
      <c r="CA85" s="23" t="s">
        <v>150</v>
      </c>
      <c r="CB85" s="23" t="s">
        <v>150</v>
      </c>
      <c r="CC85" s="23">
        <v>2</v>
      </c>
      <c r="CD85" s="23" t="s">
        <v>150</v>
      </c>
      <c r="CE85" s="23" t="s">
        <v>150</v>
      </c>
      <c r="CF85" s="23">
        <v>2</v>
      </c>
      <c r="CG85" s="23" t="s">
        <v>150</v>
      </c>
      <c r="CH85" s="23" t="s">
        <v>150</v>
      </c>
      <c r="CI85" s="23">
        <v>2</v>
      </c>
      <c r="CJ85" s="23" t="s">
        <v>150</v>
      </c>
      <c r="CK85" s="23">
        <v>16.7</v>
      </c>
      <c r="CL85" s="23">
        <v>0</v>
      </c>
      <c r="CM85" s="23"/>
      <c r="CN85" s="23"/>
      <c r="CO85" s="23"/>
      <c r="CP85" s="23"/>
      <c r="CQ85" s="23"/>
      <c r="CR85" s="23" t="s">
        <v>165</v>
      </c>
      <c r="CS85" s="23">
        <v>2</v>
      </c>
      <c r="CT85" s="23"/>
      <c r="CU85" s="23"/>
      <c r="CV85" s="23"/>
      <c r="CW85" s="23">
        <v>2</v>
      </c>
      <c r="CX85" s="23"/>
      <c r="CY85" s="23">
        <v>2</v>
      </c>
      <c r="CZ85" s="23">
        <v>0</v>
      </c>
      <c r="DA85" s="23">
        <v>2</v>
      </c>
      <c r="DB85" s="23"/>
      <c r="DC85" s="23" t="s">
        <v>143</v>
      </c>
      <c r="DD85" s="23">
        <v>2</v>
      </c>
      <c r="DE85" s="23"/>
      <c r="DF85" s="23"/>
      <c r="DG85" s="23"/>
      <c r="DH85" s="23"/>
      <c r="DI85" s="23" t="s">
        <v>150</v>
      </c>
      <c r="DJ85" s="23" t="s">
        <v>159</v>
      </c>
      <c r="DK85" s="23" t="s">
        <v>150</v>
      </c>
      <c r="DL85" s="23" t="s">
        <v>150</v>
      </c>
      <c r="DM85" s="23" t="s">
        <v>150</v>
      </c>
      <c r="DN85" s="23"/>
      <c r="DO85" s="23"/>
      <c r="DP85" s="23" t="s">
        <v>150</v>
      </c>
      <c r="DQ85" s="23" t="s">
        <v>150</v>
      </c>
      <c r="DR85" s="23" t="s">
        <v>150</v>
      </c>
      <c r="DS85" s="23"/>
      <c r="DT85" s="23" t="s">
        <v>159</v>
      </c>
      <c r="DU85" s="23" t="s">
        <v>150</v>
      </c>
      <c r="DV85" s="23"/>
      <c r="DW85" s="23" t="s">
        <v>159</v>
      </c>
      <c r="DX85" s="23" t="s">
        <v>150</v>
      </c>
      <c r="DY85" s="23"/>
      <c r="DZ85" s="23"/>
      <c r="EA85" s="23"/>
      <c r="EB85" s="23"/>
      <c r="EC85" s="23" t="s">
        <v>184</v>
      </c>
      <c r="ED85" s="23" t="s">
        <v>189</v>
      </c>
      <c r="EE85" s="49" t="str">
        <f t="shared" si="39"/>
        <v>36</v>
      </c>
      <c r="EF85" s="49" t="str">
        <f t="shared" si="52"/>
        <v>1</v>
      </c>
      <c r="EG85" s="49"/>
      <c r="EH85" s="51">
        <f t="shared" si="40"/>
        <v>1</v>
      </c>
      <c r="EI85" s="51">
        <f t="shared" si="41"/>
        <v>0.9</v>
      </c>
      <c r="EJ85" s="52">
        <f t="shared" si="42"/>
        <v>-1.2</v>
      </c>
      <c r="EK85" s="52">
        <f t="shared" si="43"/>
        <v>-1.2</v>
      </c>
      <c r="EL85" s="49">
        <f t="shared" si="44"/>
        <v>-3.2000000000000001E-2</v>
      </c>
      <c r="EM85" s="55" t="s">
        <v>163</v>
      </c>
      <c r="EN85" s="54" t="str">
        <f t="shared" si="45"/>
        <v>2</v>
      </c>
    </row>
    <row r="86" spans="1:144" ht="33.75">
      <c r="A86" s="45">
        <v>2161</v>
      </c>
      <c r="B86" s="46" t="s">
        <v>495</v>
      </c>
      <c r="C86" s="45">
        <v>25838683</v>
      </c>
      <c r="D86" s="23" t="s">
        <v>496</v>
      </c>
      <c r="E86" s="23">
        <v>2</v>
      </c>
      <c r="F86" s="23" t="s">
        <v>139</v>
      </c>
      <c r="G86" s="23">
        <v>55</v>
      </c>
      <c r="H86" s="23">
        <v>45</v>
      </c>
      <c r="I86" s="23" t="s">
        <v>140</v>
      </c>
      <c r="J86" s="23">
        <v>1</v>
      </c>
      <c r="K86" s="23"/>
      <c r="L86" s="47"/>
      <c r="M86" s="47"/>
      <c r="N86" s="48">
        <v>41260</v>
      </c>
      <c r="O86" s="48"/>
      <c r="P86" s="47" t="e">
        <f t="shared" si="53"/>
        <v>#NUM!</v>
      </c>
      <c r="Q86" s="47">
        <f t="shared" ca="1" si="33"/>
        <v>135</v>
      </c>
      <c r="R86" s="47">
        <v>118</v>
      </c>
      <c r="S86" s="47">
        <v>1</v>
      </c>
      <c r="T86" s="48">
        <v>41339</v>
      </c>
      <c r="U86" s="48"/>
      <c r="V86" s="47">
        <f t="shared" si="34"/>
        <v>2</v>
      </c>
      <c r="W86" s="47" t="s">
        <v>1714</v>
      </c>
      <c r="X86" s="47"/>
      <c r="Y86" s="47"/>
      <c r="Z86" s="47"/>
      <c r="AA86" s="47"/>
      <c r="AB86" s="47"/>
      <c r="AC86" s="47"/>
      <c r="AD86" s="47">
        <v>1</v>
      </c>
      <c r="AE86" s="47">
        <v>2</v>
      </c>
      <c r="AF86" s="47">
        <v>0</v>
      </c>
      <c r="AG86" s="47"/>
      <c r="AH86" s="47">
        <v>1</v>
      </c>
      <c r="AI86" s="35" t="str">
        <f t="shared" si="35"/>
        <v>36</v>
      </c>
      <c r="AJ86" s="49" t="str">
        <f t="shared" si="51"/>
        <v>1</v>
      </c>
      <c r="AK86" s="47">
        <v>1</v>
      </c>
      <c r="AL86" s="47">
        <v>0</v>
      </c>
      <c r="AM86" s="47"/>
      <c r="AN86" s="23" t="s">
        <v>154</v>
      </c>
      <c r="AO86" s="23">
        <v>2</v>
      </c>
      <c r="AP86" s="23"/>
      <c r="AQ86" s="23"/>
      <c r="AR86" s="47">
        <v>1.42</v>
      </c>
      <c r="AS86" s="47">
        <f t="shared" si="47"/>
        <v>61.279859594227574</v>
      </c>
      <c r="AT86" s="47">
        <v>1.79</v>
      </c>
      <c r="AU86" s="47">
        <f t="shared" ref="AU86:AU149" si="54">141*((AT86/EI86)^EK86)*0.9938^(H86+3)*EH86</f>
        <v>45.839315352216289</v>
      </c>
      <c r="AV86" s="47"/>
      <c r="AW86" s="47" t="e">
        <f t="shared" si="49"/>
        <v>#DIV/0!</v>
      </c>
      <c r="AX86" s="50" t="s">
        <v>1719</v>
      </c>
      <c r="AY86" s="50" t="s">
        <v>1719</v>
      </c>
      <c r="AZ86" s="50" t="s">
        <v>1719</v>
      </c>
      <c r="BA86" s="50" t="s">
        <v>1719</v>
      </c>
      <c r="BB86" s="23" t="s">
        <v>164</v>
      </c>
      <c r="BC86" s="23"/>
      <c r="BD86" s="23"/>
      <c r="BE86" s="23"/>
      <c r="BF86" s="50"/>
      <c r="BG86" s="23"/>
      <c r="BH86" s="23"/>
      <c r="BI86" s="23">
        <v>83.9</v>
      </c>
      <c r="BJ86" s="23">
        <v>173</v>
      </c>
      <c r="BK86" s="23">
        <f t="shared" si="36"/>
        <v>1.9794684394810813</v>
      </c>
      <c r="BL86" s="23">
        <v>1</v>
      </c>
      <c r="BM86" s="46" t="s">
        <v>497</v>
      </c>
      <c r="BN86" s="23" t="s">
        <v>146</v>
      </c>
      <c r="BO86" s="23">
        <v>52</v>
      </c>
      <c r="BP86" s="23">
        <v>66</v>
      </c>
      <c r="BQ86" s="23">
        <v>162</v>
      </c>
      <c r="BR86" s="23">
        <f t="shared" si="37"/>
        <v>1.7043974737041447</v>
      </c>
      <c r="BS86" s="23">
        <f t="shared" si="38"/>
        <v>1.1613889776421273</v>
      </c>
      <c r="BT86" s="23" t="s">
        <v>171</v>
      </c>
      <c r="BU86" s="23" t="s">
        <v>158</v>
      </c>
      <c r="BV86" s="23" t="s">
        <v>148</v>
      </c>
      <c r="BW86" s="23" t="s">
        <v>149</v>
      </c>
      <c r="BX86" s="23">
        <v>5</v>
      </c>
      <c r="BY86" s="23" t="s">
        <v>150</v>
      </c>
      <c r="BZ86" s="23">
        <v>2</v>
      </c>
      <c r="CA86" s="23" t="s">
        <v>150</v>
      </c>
      <c r="CB86" s="23" t="s">
        <v>150</v>
      </c>
      <c r="CC86" s="23">
        <v>2</v>
      </c>
      <c r="CD86" s="23" t="s">
        <v>150</v>
      </c>
      <c r="CE86" s="23" t="s">
        <v>150</v>
      </c>
      <c r="CF86" s="23">
        <v>2</v>
      </c>
      <c r="CG86" s="23" t="s">
        <v>150</v>
      </c>
      <c r="CH86" s="23" t="s">
        <v>150</v>
      </c>
      <c r="CI86" s="23">
        <v>2</v>
      </c>
      <c r="CJ86" s="23" t="s">
        <v>150</v>
      </c>
      <c r="CK86" s="23">
        <v>0</v>
      </c>
      <c r="CL86" s="23">
        <v>0</v>
      </c>
      <c r="CM86" s="23"/>
      <c r="CN86" s="23"/>
      <c r="CO86" s="23"/>
      <c r="CP86" s="23"/>
      <c r="CQ86" s="23"/>
      <c r="CR86" s="23" t="s">
        <v>143</v>
      </c>
      <c r="CS86" s="23">
        <v>1</v>
      </c>
      <c r="CT86" s="23"/>
      <c r="CU86" s="23"/>
      <c r="CV86" s="23"/>
      <c r="CW86" s="23">
        <v>2</v>
      </c>
      <c r="CX86" s="23"/>
      <c r="CY86" s="23">
        <v>2</v>
      </c>
      <c r="CZ86" s="23">
        <v>0</v>
      </c>
      <c r="DA86" s="23">
        <v>2</v>
      </c>
      <c r="DB86" s="23"/>
      <c r="DC86" s="23"/>
      <c r="DD86" s="23"/>
      <c r="DE86" s="23"/>
      <c r="DF86" s="23"/>
      <c r="DG86" s="23"/>
      <c r="DH86" s="23"/>
      <c r="DI86" s="23" t="s">
        <v>159</v>
      </c>
      <c r="DJ86" s="23" t="s">
        <v>150</v>
      </c>
      <c r="DK86" s="23" t="s">
        <v>150</v>
      </c>
      <c r="DL86" s="23" t="s">
        <v>150</v>
      </c>
      <c r="DM86" s="23" t="s">
        <v>159</v>
      </c>
      <c r="DN86" s="23"/>
      <c r="DO86" s="23"/>
      <c r="DP86" s="23" t="s">
        <v>150</v>
      </c>
      <c r="DQ86" s="23" t="s">
        <v>150</v>
      </c>
      <c r="DR86" s="23" t="s">
        <v>150</v>
      </c>
      <c r="DS86" s="23"/>
      <c r="DT86" s="23" t="s">
        <v>159</v>
      </c>
      <c r="DU86" s="23" t="s">
        <v>150</v>
      </c>
      <c r="DV86" s="23"/>
      <c r="DW86" s="23" t="s">
        <v>159</v>
      </c>
      <c r="DX86" s="23" t="s">
        <v>159</v>
      </c>
      <c r="DY86" s="23" t="s">
        <v>150</v>
      </c>
      <c r="DZ86" s="23"/>
      <c r="EA86" s="23"/>
      <c r="EB86" s="23"/>
      <c r="EC86" s="23"/>
      <c r="ED86" s="23" t="s">
        <v>189</v>
      </c>
      <c r="EE86" s="49" t="str">
        <f t="shared" si="39"/>
        <v>36</v>
      </c>
      <c r="EF86" s="49" t="str">
        <f t="shared" si="52"/>
        <v>1</v>
      </c>
      <c r="EG86" s="49"/>
      <c r="EH86" s="51">
        <f t="shared" si="40"/>
        <v>1</v>
      </c>
      <c r="EI86" s="51">
        <f t="shared" si="41"/>
        <v>0.9</v>
      </c>
      <c r="EJ86" s="52">
        <f t="shared" si="42"/>
        <v>-1.2</v>
      </c>
      <c r="EK86" s="52">
        <f t="shared" si="43"/>
        <v>-1.2</v>
      </c>
      <c r="EL86" s="49">
        <f t="shared" si="44"/>
        <v>-3.2000000000000001E-2</v>
      </c>
      <c r="EM86" s="53" t="s">
        <v>152</v>
      </c>
      <c r="EN86" s="54" t="str">
        <f t="shared" si="45"/>
        <v>1</v>
      </c>
    </row>
    <row r="87" spans="1:144" ht="45">
      <c r="A87" s="45">
        <v>2166</v>
      </c>
      <c r="B87" s="46" t="s">
        <v>500</v>
      </c>
      <c r="C87" s="45">
        <v>22702624</v>
      </c>
      <c r="D87" s="23" t="s">
        <v>501</v>
      </c>
      <c r="E87" s="23">
        <v>1</v>
      </c>
      <c r="F87" s="23" t="s">
        <v>146</v>
      </c>
      <c r="G87" s="23">
        <v>52</v>
      </c>
      <c r="H87" s="23">
        <v>43</v>
      </c>
      <c r="I87" s="23" t="s">
        <v>153</v>
      </c>
      <c r="J87" s="23">
        <v>3</v>
      </c>
      <c r="K87" s="23" t="s">
        <v>179</v>
      </c>
      <c r="L87" s="47" t="s">
        <v>1726</v>
      </c>
      <c r="M87" s="47">
        <v>3</v>
      </c>
      <c r="N87" s="48">
        <v>41274</v>
      </c>
      <c r="O87" s="48"/>
      <c r="P87" s="47" t="e">
        <f t="shared" si="53"/>
        <v>#NUM!</v>
      </c>
      <c r="Q87" s="47">
        <f t="shared" ca="1" si="33"/>
        <v>135</v>
      </c>
      <c r="R87" s="47">
        <v>118</v>
      </c>
      <c r="S87" s="47">
        <v>1</v>
      </c>
      <c r="T87" s="48">
        <v>41663</v>
      </c>
      <c r="U87" s="48"/>
      <c r="V87" s="47">
        <f t="shared" si="34"/>
        <v>12</v>
      </c>
      <c r="W87" s="47" t="s">
        <v>503</v>
      </c>
      <c r="X87" s="47"/>
      <c r="Y87" s="47"/>
      <c r="Z87" s="47"/>
      <c r="AA87" s="47"/>
      <c r="AB87" s="47"/>
      <c r="AC87" s="47"/>
      <c r="AD87" s="47">
        <v>1</v>
      </c>
      <c r="AE87" s="47">
        <v>12</v>
      </c>
      <c r="AF87" s="47">
        <v>0</v>
      </c>
      <c r="AG87" s="47"/>
      <c r="AH87" s="47">
        <v>1</v>
      </c>
      <c r="AI87" s="35" t="str">
        <f t="shared" si="35"/>
        <v>36</v>
      </c>
      <c r="AJ87" s="49" t="str">
        <f t="shared" si="51"/>
        <v>1</v>
      </c>
      <c r="AK87" s="47">
        <v>1</v>
      </c>
      <c r="AL87" s="47"/>
      <c r="AM87" s="47"/>
      <c r="AN87" s="23" t="s">
        <v>160</v>
      </c>
      <c r="AO87" s="23">
        <v>1</v>
      </c>
      <c r="AP87" s="23"/>
      <c r="AQ87" s="23"/>
      <c r="AR87" s="47">
        <v>1.5</v>
      </c>
      <c r="AS87" s="47">
        <f t="shared" si="47"/>
        <v>43.487398521896417</v>
      </c>
      <c r="AT87" s="47">
        <v>1.81</v>
      </c>
      <c r="AU87" s="47">
        <f t="shared" si="54"/>
        <v>34.281248809343744</v>
      </c>
      <c r="AV87" s="47"/>
      <c r="AW87" s="47" t="e">
        <f t="shared" si="49"/>
        <v>#DIV/0!</v>
      </c>
      <c r="AX87" s="50" t="s">
        <v>1719</v>
      </c>
      <c r="AY87" s="50" t="s">
        <v>1701</v>
      </c>
      <c r="AZ87" s="50" t="s">
        <v>1701</v>
      </c>
      <c r="BA87" s="50" t="s">
        <v>1719</v>
      </c>
      <c r="BB87" s="23" t="s">
        <v>164</v>
      </c>
      <c r="BC87" s="23"/>
      <c r="BD87" s="23"/>
      <c r="BE87" s="23"/>
      <c r="BF87" s="50"/>
      <c r="BG87" s="23"/>
      <c r="BH87" s="23"/>
      <c r="BI87" s="23">
        <v>72.599999999999994</v>
      </c>
      <c r="BJ87" s="23">
        <v>158.1</v>
      </c>
      <c r="BK87" s="23">
        <f t="shared" si="36"/>
        <v>1.7437731776683403</v>
      </c>
      <c r="BL87" s="23">
        <v>1</v>
      </c>
      <c r="BM87" s="46" t="s">
        <v>504</v>
      </c>
      <c r="BN87" s="23" t="s">
        <v>139</v>
      </c>
      <c r="BO87" s="23">
        <v>49</v>
      </c>
      <c r="BP87" s="23">
        <v>65</v>
      </c>
      <c r="BQ87" s="23">
        <v>163</v>
      </c>
      <c r="BR87" s="23">
        <f t="shared" si="37"/>
        <v>1.7009459497034476</v>
      </c>
      <c r="BS87" s="23">
        <f t="shared" si="38"/>
        <v>1.025178476701367</v>
      </c>
      <c r="BT87" s="23" t="s">
        <v>147</v>
      </c>
      <c r="BU87" s="23" t="s">
        <v>147</v>
      </c>
      <c r="BV87" s="23" t="s">
        <v>148</v>
      </c>
      <c r="BW87" s="23" t="s">
        <v>149</v>
      </c>
      <c r="BX87" s="23">
        <v>6</v>
      </c>
      <c r="BY87" s="23" t="s">
        <v>150</v>
      </c>
      <c r="BZ87" s="23">
        <v>2</v>
      </c>
      <c r="CA87" s="23" t="s">
        <v>150</v>
      </c>
      <c r="CB87" s="23" t="s">
        <v>150</v>
      </c>
      <c r="CC87" s="23">
        <v>2</v>
      </c>
      <c r="CD87" s="23" t="s">
        <v>150</v>
      </c>
      <c r="CE87" s="23" t="s">
        <v>150</v>
      </c>
      <c r="CF87" s="23">
        <v>2</v>
      </c>
      <c r="CG87" s="23" t="s">
        <v>150</v>
      </c>
      <c r="CH87" s="23" t="s">
        <v>150</v>
      </c>
      <c r="CI87" s="23">
        <v>2</v>
      </c>
      <c r="CJ87" s="23" t="s">
        <v>150</v>
      </c>
      <c r="CK87" s="23">
        <v>0</v>
      </c>
      <c r="CL87" s="23">
        <v>25</v>
      </c>
      <c r="CM87" s="23"/>
      <c r="CN87" s="23"/>
      <c r="CO87" s="23"/>
      <c r="CP87" s="23"/>
      <c r="CQ87" s="23"/>
      <c r="CR87" s="23" t="s">
        <v>143</v>
      </c>
      <c r="CS87" s="23">
        <v>1</v>
      </c>
      <c r="CT87" s="23"/>
      <c r="CU87" s="23"/>
      <c r="CV87" s="23">
        <v>375</v>
      </c>
      <c r="CW87" s="23">
        <v>1</v>
      </c>
      <c r="CX87" s="23"/>
      <c r="CY87" s="23">
        <v>2</v>
      </c>
      <c r="CZ87" s="23">
        <v>3</v>
      </c>
      <c r="DA87" s="23">
        <v>1</v>
      </c>
      <c r="DB87" s="23"/>
      <c r="DC87" s="23" t="s">
        <v>143</v>
      </c>
      <c r="DD87" s="23">
        <v>2</v>
      </c>
      <c r="DE87" s="23"/>
      <c r="DF87" s="23"/>
      <c r="DG87" s="23"/>
      <c r="DH87" s="23"/>
      <c r="DI87" s="23" t="s">
        <v>150</v>
      </c>
      <c r="DJ87" s="23" t="s">
        <v>150</v>
      </c>
      <c r="DK87" s="23" t="s">
        <v>150</v>
      </c>
      <c r="DL87" s="23" t="s">
        <v>150</v>
      </c>
      <c r="DM87" s="23" t="s">
        <v>150</v>
      </c>
      <c r="DN87" s="23"/>
      <c r="DO87" s="23"/>
      <c r="DP87" s="23" t="s">
        <v>150</v>
      </c>
      <c r="DQ87" s="23" t="s">
        <v>150</v>
      </c>
      <c r="DR87" s="23" t="s">
        <v>150</v>
      </c>
      <c r="DS87" s="23"/>
      <c r="DT87" s="23" t="s">
        <v>159</v>
      </c>
      <c r="DU87" s="23" t="s">
        <v>150</v>
      </c>
      <c r="DV87" s="23"/>
      <c r="DW87" s="23" t="s">
        <v>159</v>
      </c>
      <c r="DX87" s="23" t="s">
        <v>150</v>
      </c>
      <c r="DY87" s="23" t="s">
        <v>150</v>
      </c>
      <c r="DZ87" s="23"/>
      <c r="EA87" s="23"/>
      <c r="EB87" s="23"/>
      <c r="EC87" s="23" t="s">
        <v>184</v>
      </c>
      <c r="ED87" s="23" t="s">
        <v>189</v>
      </c>
      <c r="EE87" s="49" t="str">
        <f t="shared" si="39"/>
        <v>36</v>
      </c>
      <c r="EF87" s="49" t="str">
        <f t="shared" si="52"/>
        <v>1</v>
      </c>
      <c r="EG87" s="49"/>
      <c r="EH87" s="51">
        <f t="shared" si="40"/>
        <v>1.012</v>
      </c>
      <c r="EI87" s="51">
        <f t="shared" si="41"/>
        <v>0.7</v>
      </c>
      <c r="EJ87" s="52">
        <f t="shared" si="42"/>
        <v>-1.2</v>
      </c>
      <c r="EK87" s="52">
        <f t="shared" si="43"/>
        <v>-1.2</v>
      </c>
      <c r="EL87" s="49">
        <f t="shared" si="44"/>
        <v>-0.24099999999999999</v>
      </c>
      <c r="EM87" s="53" t="s">
        <v>176</v>
      </c>
      <c r="EN87" s="54" t="str">
        <f t="shared" si="45"/>
        <v>3</v>
      </c>
    </row>
    <row r="88" spans="1:144" ht="33.75">
      <c r="A88" s="45">
        <v>2170</v>
      </c>
      <c r="B88" s="46" t="s">
        <v>505</v>
      </c>
      <c r="C88" s="45">
        <v>24610275</v>
      </c>
      <c r="D88" s="23" t="s">
        <v>506</v>
      </c>
      <c r="E88" s="23">
        <v>2</v>
      </c>
      <c r="F88" s="23" t="s">
        <v>139</v>
      </c>
      <c r="G88" s="23">
        <v>63</v>
      </c>
      <c r="H88" s="23">
        <v>53</v>
      </c>
      <c r="I88" s="23" t="s">
        <v>185</v>
      </c>
      <c r="J88" s="23">
        <v>4</v>
      </c>
      <c r="K88" s="23"/>
      <c r="L88" s="47"/>
      <c r="M88" s="47"/>
      <c r="N88" s="48">
        <v>41288</v>
      </c>
      <c r="O88" s="48"/>
      <c r="P88" s="47" t="e">
        <f t="shared" si="53"/>
        <v>#NUM!</v>
      </c>
      <c r="Q88" s="47">
        <f t="shared" ca="1" si="33"/>
        <v>134</v>
      </c>
      <c r="R88" s="47">
        <v>117</v>
      </c>
      <c r="S88" s="47">
        <v>1</v>
      </c>
      <c r="T88" s="47"/>
      <c r="U88" s="47"/>
      <c r="V88" s="47" t="e">
        <f t="shared" si="34"/>
        <v>#NUM!</v>
      </c>
      <c r="W88" s="47"/>
      <c r="X88" s="47"/>
      <c r="Y88" s="47"/>
      <c r="Z88" s="47"/>
      <c r="AA88" s="47"/>
      <c r="AB88" s="47"/>
      <c r="AC88" s="47"/>
      <c r="AD88" s="47">
        <v>2</v>
      </c>
      <c r="AE88" s="47">
        <v>117</v>
      </c>
      <c r="AF88" s="47">
        <v>0</v>
      </c>
      <c r="AG88" s="47"/>
      <c r="AH88" s="47">
        <v>2</v>
      </c>
      <c r="AI88" s="35" t="str">
        <f t="shared" si="35"/>
        <v>36</v>
      </c>
      <c r="AJ88" s="49">
        <v>1</v>
      </c>
      <c r="AK88" s="47">
        <v>2</v>
      </c>
      <c r="AL88" s="47">
        <v>0</v>
      </c>
      <c r="AM88" s="47"/>
      <c r="AN88" s="23" t="s">
        <v>154</v>
      </c>
      <c r="AO88" s="23">
        <v>2</v>
      </c>
      <c r="AP88" s="23"/>
      <c r="AQ88" s="23"/>
      <c r="AR88" s="47">
        <v>1.59</v>
      </c>
      <c r="AS88" s="47">
        <f t="shared" si="47"/>
        <v>50.907194643281485</v>
      </c>
      <c r="AT88" s="47">
        <v>1.67</v>
      </c>
      <c r="AU88" s="47">
        <f t="shared" si="54"/>
        <v>47.401701766103734</v>
      </c>
      <c r="AV88" s="47"/>
      <c r="AW88" s="47" t="e">
        <f t="shared" si="49"/>
        <v>#DIV/0!</v>
      </c>
      <c r="AX88" s="50" t="s">
        <v>1719</v>
      </c>
      <c r="AY88" s="50" t="s">
        <v>1719</v>
      </c>
      <c r="AZ88" s="50" t="s">
        <v>1719</v>
      </c>
      <c r="BA88" s="50" t="s">
        <v>1719</v>
      </c>
      <c r="BB88" s="23" t="s">
        <v>164</v>
      </c>
      <c r="BC88" s="23"/>
      <c r="BD88" s="23"/>
      <c r="BE88" s="23"/>
      <c r="BF88" s="50"/>
      <c r="BG88" s="23"/>
      <c r="BH88" s="23"/>
      <c r="BI88" s="23">
        <v>72</v>
      </c>
      <c r="BJ88" s="23">
        <v>171.1</v>
      </c>
      <c r="BK88" s="23">
        <f t="shared" si="36"/>
        <v>1.8400892644841067</v>
      </c>
      <c r="BL88" s="23">
        <v>1</v>
      </c>
      <c r="BM88" s="46" t="s">
        <v>507</v>
      </c>
      <c r="BN88" s="23" t="s">
        <v>146</v>
      </c>
      <c r="BO88" s="23">
        <v>51</v>
      </c>
      <c r="BP88" s="23">
        <v>61.9</v>
      </c>
      <c r="BQ88" s="23">
        <v>149</v>
      </c>
      <c r="BR88" s="23">
        <f t="shared" si="37"/>
        <v>1.560971213339013</v>
      </c>
      <c r="BS88" s="23">
        <f t="shared" si="38"/>
        <v>1.1788105051265123</v>
      </c>
      <c r="BT88" s="23" t="s">
        <v>162</v>
      </c>
      <c r="BU88" s="23" t="s">
        <v>158</v>
      </c>
      <c r="BV88" s="23" t="s">
        <v>148</v>
      </c>
      <c r="BW88" s="23" t="s">
        <v>149</v>
      </c>
      <c r="BX88" s="23">
        <v>5</v>
      </c>
      <c r="BY88" s="23" t="s">
        <v>150</v>
      </c>
      <c r="BZ88" s="23">
        <v>2</v>
      </c>
      <c r="CA88" s="23" t="s">
        <v>150</v>
      </c>
      <c r="CB88" s="23" t="s">
        <v>150</v>
      </c>
      <c r="CC88" s="23">
        <v>2</v>
      </c>
      <c r="CD88" s="23" t="s">
        <v>150</v>
      </c>
      <c r="CE88" s="23" t="s">
        <v>150</v>
      </c>
      <c r="CF88" s="23">
        <v>2</v>
      </c>
      <c r="CG88" s="23" t="s">
        <v>150</v>
      </c>
      <c r="CH88" s="23" t="s">
        <v>150</v>
      </c>
      <c r="CI88" s="23">
        <v>2</v>
      </c>
      <c r="CJ88" s="23" t="s">
        <v>150</v>
      </c>
      <c r="CK88" s="23">
        <v>0</v>
      </c>
      <c r="CL88" s="23">
        <v>0</v>
      </c>
      <c r="CM88" s="23"/>
      <c r="CN88" s="23"/>
      <c r="CO88" s="23"/>
      <c r="CP88" s="23"/>
      <c r="CQ88" s="23"/>
      <c r="CR88" s="23" t="s">
        <v>165</v>
      </c>
      <c r="CS88" s="23">
        <v>2</v>
      </c>
      <c r="CT88" s="23"/>
      <c r="CU88" s="23"/>
      <c r="CV88" s="23"/>
      <c r="CW88" s="23">
        <v>2</v>
      </c>
      <c r="CX88" s="23"/>
      <c r="CY88" s="23">
        <v>2</v>
      </c>
      <c r="CZ88" s="23">
        <v>0</v>
      </c>
      <c r="DA88" s="23">
        <v>2</v>
      </c>
      <c r="DB88" s="23"/>
      <c r="DC88" s="23" t="s">
        <v>143</v>
      </c>
      <c r="DD88" s="23">
        <v>2</v>
      </c>
      <c r="DE88" s="23"/>
      <c r="DF88" s="23"/>
      <c r="DG88" s="23"/>
      <c r="DH88" s="23"/>
      <c r="DI88" s="23" t="s">
        <v>150</v>
      </c>
      <c r="DJ88" s="23" t="s">
        <v>150</v>
      </c>
      <c r="DK88" s="23" t="s">
        <v>150</v>
      </c>
      <c r="DL88" s="23" t="s">
        <v>159</v>
      </c>
      <c r="DM88" s="23" t="s">
        <v>150</v>
      </c>
      <c r="DN88" s="23"/>
      <c r="DO88" s="23"/>
      <c r="DP88" s="23" t="s">
        <v>150</v>
      </c>
      <c r="DQ88" s="23" t="s">
        <v>150</v>
      </c>
      <c r="DR88" s="23" t="s">
        <v>150</v>
      </c>
      <c r="DS88" s="23"/>
      <c r="DT88" s="23" t="s">
        <v>159</v>
      </c>
      <c r="DU88" s="23" t="s">
        <v>150</v>
      </c>
      <c r="DV88" s="23"/>
      <c r="DW88" s="23" t="s">
        <v>159</v>
      </c>
      <c r="DX88" s="23" t="s">
        <v>150</v>
      </c>
      <c r="DY88" s="23" t="s">
        <v>150</v>
      </c>
      <c r="DZ88" s="23" t="s">
        <v>150</v>
      </c>
      <c r="EA88" s="23"/>
      <c r="EB88" s="23"/>
      <c r="EC88" s="23" t="s">
        <v>184</v>
      </c>
      <c r="ED88" s="23" t="s">
        <v>189</v>
      </c>
      <c r="EE88" s="49" t="str">
        <f t="shared" si="39"/>
        <v>36</v>
      </c>
      <c r="EF88" s="49">
        <v>1</v>
      </c>
      <c r="EG88" s="49"/>
      <c r="EH88" s="51">
        <f t="shared" si="40"/>
        <v>1</v>
      </c>
      <c r="EI88" s="51">
        <f t="shared" si="41"/>
        <v>0.9</v>
      </c>
      <c r="EJ88" s="52">
        <f t="shared" si="42"/>
        <v>-1.2</v>
      </c>
      <c r="EK88" s="52">
        <f t="shared" si="43"/>
        <v>-1.2</v>
      </c>
      <c r="EL88" s="49">
        <f t="shared" si="44"/>
        <v>-3.2000000000000001E-2</v>
      </c>
      <c r="EM88" s="55" t="s">
        <v>176</v>
      </c>
      <c r="EN88" s="54" t="str">
        <f t="shared" si="45"/>
        <v>3</v>
      </c>
    </row>
    <row r="89" spans="1:144" ht="33.75">
      <c r="A89" s="45">
        <v>2173</v>
      </c>
      <c r="B89" s="46" t="s">
        <v>508</v>
      </c>
      <c r="C89" s="45">
        <v>26087473</v>
      </c>
      <c r="D89" s="23" t="s">
        <v>509</v>
      </c>
      <c r="E89" s="23">
        <v>2</v>
      </c>
      <c r="F89" s="23" t="s">
        <v>139</v>
      </c>
      <c r="G89" s="23">
        <v>62</v>
      </c>
      <c r="H89" s="23">
        <v>52</v>
      </c>
      <c r="I89" s="23" t="s">
        <v>153</v>
      </c>
      <c r="J89" s="23">
        <v>3</v>
      </c>
      <c r="K89" s="23" t="s">
        <v>179</v>
      </c>
      <c r="L89" s="47"/>
      <c r="M89" s="47"/>
      <c r="N89" s="48">
        <v>41298</v>
      </c>
      <c r="O89" s="48"/>
      <c r="P89" s="47" t="e">
        <f t="shared" si="53"/>
        <v>#NUM!</v>
      </c>
      <c r="Q89" s="47">
        <f t="shared" ca="1" si="33"/>
        <v>134</v>
      </c>
      <c r="R89" s="47">
        <v>117</v>
      </c>
      <c r="S89" s="47">
        <v>1</v>
      </c>
      <c r="T89" s="47"/>
      <c r="U89" s="47"/>
      <c r="V89" s="47" t="e">
        <f t="shared" si="34"/>
        <v>#NUM!</v>
      </c>
      <c r="W89" s="47"/>
      <c r="X89" s="47"/>
      <c r="Y89" s="47"/>
      <c r="Z89" s="47"/>
      <c r="AA89" s="47"/>
      <c r="AB89" s="47"/>
      <c r="AC89" s="47"/>
      <c r="AD89" s="47">
        <v>2</v>
      </c>
      <c r="AE89" s="47">
        <v>117</v>
      </c>
      <c r="AF89" s="47">
        <v>0</v>
      </c>
      <c r="AG89" s="47"/>
      <c r="AH89" s="47">
        <v>2</v>
      </c>
      <c r="AI89" s="35" t="str">
        <f t="shared" si="35"/>
        <v>36</v>
      </c>
      <c r="AJ89" s="49" t="str">
        <f>IF(AI89&lt;35,0, IF(AI89&gt;35, "1"))</f>
        <v>1</v>
      </c>
      <c r="AK89" s="47">
        <v>2</v>
      </c>
      <c r="AL89" s="47">
        <v>0</v>
      </c>
      <c r="AM89" s="47"/>
      <c r="AN89" s="23" t="s">
        <v>154</v>
      </c>
      <c r="AO89" s="23">
        <v>2</v>
      </c>
      <c r="AP89" s="23"/>
      <c r="AQ89" s="23"/>
      <c r="AR89" s="47">
        <v>1.81</v>
      </c>
      <c r="AS89" s="47">
        <f t="shared" si="47"/>
        <v>43.847257193726769</v>
      </c>
      <c r="AT89" s="47">
        <v>1.71</v>
      </c>
      <c r="AU89" s="47">
        <f t="shared" si="54"/>
        <v>46.361702311776085</v>
      </c>
      <c r="AV89" s="47"/>
      <c r="AW89" s="47" t="e">
        <f t="shared" si="49"/>
        <v>#DIV/0!</v>
      </c>
      <c r="AX89" s="50" t="s">
        <v>1719</v>
      </c>
      <c r="AY89" s="50" t="s">
        <v>1719</v>
      </c>
      <c r="AZ89" s="50" t="s">
        <v>1719</v>
      </c>
      <c r="BA89" s="50" t="s">
        <v>1719</v>
      </c>
      <c r="BB89" s="23" t="s">
        <v>164</v>
      </c>
      <c r="BC89" s="23"/>
      <c r="BD89" s="23"/>
      <c r="BE89" s="23"/>
      <c r="BF89" s="50"/>
      <c r="BG89" s="23"/>
      <c r="BH89" s="23"/>
      <c r="BI89" s="23">
        <v>64.8</v>
      </c>
      <c r="BJ89" s="23">
        <v>167</v>
      </c>
      <c r="BK89" s="23">
        <f t="shared" si="36"/>
        <v>1.7288413555284994</v>
      </c>
      <c r="BL89" s="23">
        <v>1</v>
      </c>
      <c r="BM89" s="46" t="s">
        <v>510</v>
      </c>
      <c r="BN89" s="23" t="s">
        <v>146</v>
      </c>
      <c r="BO89" s="23">
        <v>55</v>
      </c>
      <c r="BP89" s="23">
        <v>50.75</v>
      </c>
      <c r="BQ89" s="23">
        <v>149.69999999999999</v>
      </c>
      <c r="BR89" s="23">
        <f t="shared" si="37"/>
        <v>1.4395025836860456</v>
      </c>
      <c r="BS89" s="23">
        <f t="shared" si="38"/>
        <v>1.2009991333961776</v>
      </c>
      <c r="BT89" s="23" t="s">
        <v>171</v>
      </c>
      <c r="BU89" s="23" t="s">
        <v>158</v>
      </c>
      <c r="BV89" s="23" t="s">
        <v>148</v>
      </c>
      <c r="BW89" s="23" t="s">
        <v>166</v>
      </c>
      <c r="BX89" s="23">
        <v>3</v>
      </c>
      <c r="BY89" s="23" t="s">
        <v>150</v>
      </c>
      <c r="BZ89" s="23">
        <v>2</v>
      </c>
      <c r="CA89" s="23" t="s">
        <v>150</v>
      </c>
      <c r="CB89" s="23" t="s">
        <v>150</v>
      </c>
      <c r="CC89" s="23">
        <v>2</v>
      </c>
      <c r="CD89" s="23" t="s">
        <v>150</v>
      </c>
      <c r="CE89" s="23" t="s">
        <v>150</v>
      </c>
      <c r="CF89" s="23">
        <v>2</v>
      </c>
      <c r="CG89" s="23" t="s">
        <v>150</v>
      </c>
      <c r="CH89" s="23" t="s">
        <v>150</v>
      </c>
      <c r="CI89" s="23">
        <v>2</v>
      </c>
      <c r="CJ89" s="23" t="s">
        <v>150</v>
      </c>
      <c r="CK89" s="23">
        <v>0</v>
      </c>
      <c r="CL89" s="23">
        <v>0</v>
      </c>
      <c r="CM89" s="23"/>
      <c r="CN89" s="23"/>
      <c r="CO89" s="23"/>
      <c r="CP89" s="23"/>
      <c r="CQ89" s="23"/>
      <c r="CR89" s="23" t="s">
        <v>143</v>
      </c>
      <c r="CS89" s="23">
        <v>1</v>
      </c>
      <c r="CT89" s="23"/>
      <c r="CU89" s="23"/>
      <c r="CV89" s="23">
        <v>100</v>
      </c>
      <c r="CW89" s="23">
        <v>1</v>
      </c>
      <c r="CX89" s="23"/>
      <c r="CY89" s="23">
        <v>2</v>
      </c>
      <c r="CZ89" s="23">
        <v>5</v>
      </c>
      <c r="DA89" s="23">
        <v>1</v>
      </c>
      <c r="DB89" s="23" t="s">
        <v>143</v>
      </c>
      <c r="DC89" s="23" t="s">
        <v>165</v>
      </c>
      <c r="DD89" s="23">
        <v>1</v>
      </c>
      <c r="DE89" s="23" t="s">
        <v>165</v>
      </c>
      <c r="DF89" s="23" t="s">
        <v>165</v>
      </c>
      <c r="DG89" s="23" t="s">
        <v>165</v>
      </c>
      <c r="DH89" s="23" t="s">
        <v>165</v>
      </c>
      <c r="DI89" s="23" t="s">
        <v>150</v>
      </c>
      <c r="DJ89" s="23" t="s">
        <v>150</v>
      </c>
      <c r="DK89" s="23" t="s">
        <v>150</v>
      </c>
      <c r="DL89" s="23" t="s">
        <v>150</v>
      </c>
      <c r="DM89" s="23"/>
      <c r="DN89" s="23"/>
      <c r="DO89" s="23"/>
      <c r="DP89" s="23" t="s">
        <v>150</v>
      </c>
      <c r="DQ89" s="23" t="s">
        <v>150</v>
      </c>
      <c r="DR89" s="23" t="s">
        <v>150</v>
      </c>
      <c r="DS89" s="23"/>
      <c r="DT89" s="23" t="s">
        <v>159</v>
      </c>
      <c r="DU89" s="23" t="s">
        <v>150</v>
      </c>
      <c r="DV89" s="23"/>
      <c r="DW89" s="23" t="s">
        <v>159</v>
      </c>
      <c r="DX89" s="23" t="s">
        <v>150</v>
      </c>
      <c r="DY89" s="23"/>
      <c r="DZ89" s="23"/>
      <c r="EA89" s="23"/>
      <c r="EB89" s="23"/>
      <c r="EC89" s="23"/>
      <c r="ED89" s="23" t="s">
        <v>187</v>
      </c>
      <c r="EE89" s="49" t="str">
        <f t="shared" si="39"/>
        <v>36</v>
      </c>
      <c r="EF89" s="49" t="str">
        <f>IF(EE89&lt;35,0, IF(EE89&gt;35, "1"))</f>
        <v>1</v>
      </c>
      <c r="EG89" s="49"/>
      <c r="EH89" s="51">
        <f t="shared" si="40"/>
        <v>1</v>
      </c>
      <c r="EI89" s="51">
        <f t="shared" si="41"/>
        <v>0.9</v>
      </c>
      <c r="EJ89" s="52">
        <f t="shared" si="42"/>
        <v>-1.2</v>
      </c>
      <c r="EK89" s="52">
        <f t="shared" si="43"/>
        <v>-1.2</v>
      </c>
      <c r="EL89" s="49">
        <f t="shared" si="44"/>
        <v>-3.2000000000000001E-2</v>
      </c>
      <c r="EM89" s="53" t="s">
        <v>176</v>
      </c>
      <c r="EN89" s="54" t="str">
        <f t="shared" si="45"/>
        <v>3</v>
      </c>
    </row>
    <row r="90" spans="1:144" ht="78.75">
      <c r="A90" s="45">
        <v>2174</v>
      </c>
      <c r="B90" s="46" t="s">
        <v>511</v>
      </c>
      <c r="C90" s="45">
        <v>23432965</v>
      </c>
      <c r="D90" s="23" t="s">
        <v>512</v>
      </c>
      <c r="E90" s="23">
        <v>2</v>
      </c>
      <c r="F90" s="23" t="s">
        <v>139</v>
      </c>
      <c r="G90" s="23">
        <v>67</v>
      </c>
      <c r="H90" s="23">
        <v>57</v>
      </c>
      <c r="I90" s="23" t="s">
        <v>140</v>
      </c>
      <c r="J90" s="23">
        <v>1</v>
      </c>
      <c r="K90" s="23"/>
      <c r="L90" s="47"/>
      <c r="M90" s="47"/>
      <c r="N90" s="48">
        <v>41302</v>
      </c>
      <c r="O90" s="48">
        <v>42642</v>
      </c>
      <c r="P90" s="47">
        <f>DATEDIF(N90, O90, "m")</f>
        <v>44</v>
      </c>
      <c r="Q90" s="47">
        <f t="shared" ca="1" si="33"/>
        <v>134</v>
      </c>
      <c r="R90" s="47">
        <v>44</v>
      </c>
      <c r="S90" s="47">
        <v>0</v>
      </c>
      <c r="T90" s="48">
        <v>41722</v>
      </c>
      <c r="U90" s="48"/>
      <c r="V90" s="47">
        <f t="shared" si="34"/>
        <v>13</v>
      </c>
      <c r="W90" s="47" t="s">
        <v>513</v>
      </c>
      <c r="X90" s="47"/>
      <c r="Y90" s="47"/>
      <c r="Z90" s="47"/>
      <c r="AA90" s="47"/>
      <c r="AB90" s="47"/>
      <c r="AC90" s="47"/>
      <c r="AD90" s="47">
        <v>2</v>
      </c>
      <c r="AE90" s="47">
        <v>13</v>
      </c>
      <c r="AF90" s="47">
        <v>0</v>
      </c>
      <c r="AG90" s="47"/>
      <c r="AH90" s="47">
        <v>1</v>
      </c>
      <c r="AI90" s="35" t="str">
        <f t="shared" si="35"/>
        <v>36</v>
      </c>
      <c r="AJ90" s="49" t="str">
        <f>IF(AI90&lt;35,0, IF(AI90&gt;35, "1"))</f>
        <v>1</v>
      </c>
      <c r="AK90" s="47">
        <v>1</v>
      </c>
      <c r="AL90" s="47">
        <v>1</v>
      </c>
      <c r="AM90" s="47" t="s">
        <v>514</v>
      </c>
      <c r="AN90" s="23" t="s">
        <v>160</v>
      </c>
      <c r="AO90" s="23">
        <v>1</v>
      </c>
      <c r="AP90" s="23"/>
      <c r="AQ90" s="23"/>
      <c r="AR90" s="47">
        <v>2.12</v>
      </c>
      <c r="AS90" s="47">
        <f t="shared" si="47"/>
        <v>35.159982530544468</v>
      </c>
      <c r="AT90" s="47">
        <v>4.29</v>
      </c>
      <c r="AU90" s="47">
        <f t="shared" si="54"/>
        <v>14.903933974331805</v>
      </c>
      <c r="AV90" s="47"/>
      <c r="AW90" s="47" t="e">
        <f t="shared" si="49"/>
        <v>#DIV/0!</v>
      </c>
      <c r="AX90" s="50" t="s">
        <v>1719</v>
      </c>
      <c r="AY90" s="50" t="s">
        <v>1719</v>
      </c>
      <c r="AZ90" s="50" t="s">
        <v>1719</v>
      </c>
      <c r="BA90" s="50" t="s">
        <v>1721</v>
      </c>
      <c r="BB90" s="23" t="s">
        <v>142</v>
      </c>
      <c r="BC90" s="23" t="s">
        <v>143</v>
      </c>
      <c r="BD90" s="23" t="s">
        <v>141</v>
      </c>
      <c r="BE90" s="23" t="s">
        <v>143</v>
      </c>
      <c r="BF90" s="50">
        <v>43433</v>
      </c>
      <c r="BG90" s="23"/>
      <c r="BH90" s="23"/>
      <c r="BI90" s="23">
        <v>74.900000000000006</v>
      </c>
      <c r="BJ90" s="23">
        <v>173.6</v>
      </c>
      <c r="BK90" s="23">
        <f t="shared" si="36"/>
        <v>1.8910135631096501</v>
      </c>
      <c r="BL90" s="23">
        <v>1</v>
      </c>
      <c r="BM90" s="46" t="s">
        <v>515</v>
      </c>
      <c r="BN90" s="23" t="s">
        <v>146</v>
      </c>
      <c r="BO90" s="23">
        <v>58</v>
      </c>
      <c r="BP90" s="23">
        <v>50</v>
      </c>
      <c r="BQ90" s="23">
        <v>145</v>
      </c>
      <c r="BR90" s="23">
        <f t="shared" si="37"/>
        <v>1.3977206358942535</v>
      </c>
      <c r="BS90" s="23">
        <f t="shared" si="38"/>
        <v>1.3529266969001932</v>
      </c>
      <c r="BT90" s="23" t="s">
        <v>147</v>
      </c>
      <c r="BU90" s="23" t="s">
        <v>158</v>
      </c>
      <c r="BV90" s="23" t="s">
        <v>148</v>
      </c>
      <c r="BW90" s="23" t="s">
        <v>149</v>
      </c>
      <c r="BX90" s="23">
        <v>5</v>
      </c>
      <c r="BY90" s="23" t="s">
        <v>150</v>
      </c>
      <c r="BZ90" s="23">
        <v>2</v>
      </c>
      <c r="CA90" s="23"/>
      <c r="CB90" s="23" t="s">
        <v>150</v>
      </c>
      <c r="CC90" s="23">
        <v>2</v>
      </c>
      <c r="CD90" s="23"/>
      <c r="CE90" s="23" t="s">
        <v>150</v>
      </c>
      <c r="CF90" s="23">
        <v>2</v>
      </c>
      <c r="CG90" s="23"/>
      <c r="CH90" s="23" t="s">
        <v>150</v>
      </c>
      <c r="CI90" s="23">
        <v>2</v>
      </c>
      <c r="CJ90" s="23"/>
      <c r="CK90" s="23">
        <v>16.7</v>
      </c>
      <c r="CL90" s="23">
        <v>0</v>
      </c>
      <c r="CM90" s="23"/>
      <c r="CN90" s="23"/>
      <c r="CO90" s="23"/>
      <c r="CP90" s="23"/>
      <c r="CQ90" s="23"/>
      <c r="CR90" s="23" t="s">
        <v>165</v>
      </c>
      <c r="CS90" s="23">
        <v>2</v>
      </c>
      <c r="CT90" s="23"/>
      <c r="CU90" s="23"/>
      <c r="CV90" s="23"/>
      <c r="CW90" s="23">
        <v>2</v>
      </c>
      <c r="CX90" s="23"/>
      <c r="CY90" s="23">
        <v>2</v>
      </c>
      <c r="CZ90" s="23">
        <v>0</v>
      </c>
      <c r="DA90" s="23">
        <v>2</v>
      </c>
      <c r="DB90" s="23"/>
      <c r="DC90" s="23" t="s">
        <v>143</v>
      </c>
      <c r="DD90" s="23">
        <v>2</v>
      </c>
      <c r="DE90" s="23" t="s">
        <v>165</v>
      </c>
      <c r="DF90" s="23" t="s">
        <v>165</v>
      </c>
      <c r="DG90" s="23" t="s">
        <v>165</v>
      </c>
      <c r="DH90" s="23" t="s">
        <v>165</v>
      </c>
      <c r="DI90" s="23" t="s">
        <v>150</v>
      </c>
      <c r="DJ90" s="23" t="s">
        <v>159</v>
      </c>
      <c r="DK90" s="23" t="s">
        <v>150</v>
      </c>
      <c r="DL90" s="23" t="s">
        <v>150</v>
      </c>
      <c r="DM90" s="23"/>
      <c r="DN90" s="23"/>
      <c r="DO90" s="23"/>
      <c r="DP90" s="23" t="s">
        <v>150</v>
      </c>
      <c r="DQ90" s="23" t="s">
        <v>150</v>
      </c>
      <c r="DR90" s="23" t="s">
        <v>150</v>
      </c>
      <c r="DS90" s="23"/>
      <c r="DT90" s="23" t="s">
        <v>159</v>
      </c>
      <c r="DU90" s="23" t="s">
        <v>150</v>
      </c>
      <c r="DV90" s="23"/>
      <c r="DW90" s="23" t="s">
        <v>159</v>
      </c>
      <c r="DX90" s="23" t="s">
        <v>150</v>
      </c>
      <c r="DY90" s="23"/>
      <c r="DZ90" s="23"/>
      <c r="EA90" s="23"/>
      <c r="EB90" s="23"/>
      <c r="EC90" s="23" t="s">
        <v>184</v>
      </c>
      <c r="ED90" s="23" t="s">
        <v>187</v>
      </c>
      <c r="EE90" s="49" t="str">
        <f t="shared" si="39"/>
        <v>36</v>
      </c>
      <c r="EF90" s="49" t="str">
        <f>IF(EE90&lt;35,0, IF(EE90&gt;35, "1"))</f>
        <v>1</v>
      </c>
      <c r="EG90" s="49"/>
      <c r="EH90" s="51">
        <f t="shared" si="40"/>
        <v>1</v>
      </c>
      <c r="EI90" s="51">
        <f t="shared" si="41"/>
        <v>0.9</v>
      </c>
      <c r="EJ90" s="52">
        <f t="shared" si="42"/>
        <v>-1.2</v>
      </c>
      <c r="EK90" s="52">
        <f t="shared" si="43"/>
        <v>-1.2</v>
      </c>
      <c r="EL90" s="49">
        <f t="shared" si="44"/>
        <v>-3.2000000000000001E-2</v>
      </c>
      <c r="EM90" s="55" t="s">
        <v>152</v>
      </c>
      <c r="EN90" s="54" t="str">
        <f t="shared" si="45"/>
        <v>1</v>
      </c>
    </row>
    <row r="91" spans="1:144" ht="112.5">
      <c r="A91" s="45">
        <v>2175</v>
      </c>
      <c r="B91" s="46" t="s">
        <v>516</v>
      </c>
      <c r="C91" s="45">
        <v>22644461</v>
      </c>
      <c r="D91" s="23" t="s">
        <v>517</v>
      </c>
      <c r="E91" s="23">
        <v>1</v>
      </c>
      <c r="F91" s="23" t="s">
        <v>146</v>
      </c>
      <c r="G91" s="23">
        <v>49</v>
      </c>
      <c r="H91" s="23">
        <v>39</v>
      </c>
      <c r="I91" s="23" t="s">
        <v>1727</v>
      </c>
      <c r="J91" s="23">
        <v>5</v>
      </c>
      <c r="K91" s="23"/>
      <c r="L91" s="47"/>
      <c r="M91" s="47"/>
      <c r="N91" s="48">
        <v>41311</v>
      </c>
      <c r="O91" s="48">
        <v>43194</v>
      </c>
      <c r="P91" s="47">
        <f t="shared" ref="P91:P101" si="55">DATEDIF(N91,O91,"m")</f>
        <v>61</v>
      </c>
      <c r="Q91" s="47">
        <f t="shared" ca="1" si="33"/>
        <v>134</v>
      </c>
      <c r="R91" s="47">
        <v>61</v>
      </c>
      <c r="S91" s="47">
        <v>0</v>
      </c>
      <c r="T91" s="48">
        <v>42732</v>
      </c>
      <c r="U91" s="48">
        <v>43194</v>
      </c>
      <c r="V91" s="47">
        <f t="shared" si="34"/>
        <v>46</v>
      </c>
      <c r="W91" s="47" t="s">
        <v>1728</v>
      </c>
      <c r="X91" s="47"/>
      <c r="Y91" s="47"/>
      <c r="Z91" s="47"/>
      <c r="AA91" s="47"/>
      <c r="AB91" s="47"/>
      <c r="AC91" s="47"/>
      <c r="AD91" s="47">
        <v>2</v>
      </c>
      <c r="AE91" s="47">
        <v>46</v>
      </c>
      <c r="AF91" s="47">
        <v>0</v>
      </c>
      <c r="AG91" s="47"/>
      <c r="AH91" s="47">
        <v>2</v>
      </c>
      <c r="AI91" s="35" t="str">
        <f t="shared" si="35"/>
        <v>36</v>
      </c>
      <c r="AJ91" s="49">
        <v>1</v>
      </c>
      <c r="AK91" s="47">
        <v>1</v>
      </c>
      <c r="AL91" s="47">
        <v>1</v>
      </c>
      <c r="AM91" s="47" t="s">
        <v>520</v>
      </c>
      <c r="AN91" s="23" t="s">
        <v>160</v>
      </c>
      <c r="AO91" s="23">
        <v>1</v>
      </c>
      <c r="AP91" s="23"/>
      <c r="AQ91" s="23"/>
      <c r="AR91" s="47">
        <v>0.88</v>
      </c>
      <c r="AS91" s="47">
        <f t="shared" si="47"/>
        <v>84.546914524750633</v>
      </c>
      <c r="AT91" s="47">
        <v>1.35</v>
      </c>
      <c r="AU91" s="47">
        <f t="shared" si="54"/>
        <v>49.96598257529827</v>
      </c>
      <c r="AV91" s="47"/>
      <c r="AW91" s="47" t="e">
        <f t="shared" si="49"/>
        <v>#DIV/0!</v>
      </c>
      <c r="AX91" s="50" t="s">
        <v>1719</v>
      </c>
      <c r="AY91" s="50" t="s">
        <v>1719</v>
      </c>
      <c r="AZ91" s="50" t="s">
        <v>1719</v>
      </c>
      <c r="BA91" s="50" t="s">
        <v>1721</v>
      </c>
      <c r="BB91" s="23" t="s">
        <v>142</v>
      </c>
      <c r="BC91" s="23" t="s">
        <v>143</v>
      </c>
      <c r="BD91" s="23" t="s">
        <v>141</v>
      </c>
      <c r="BE91" s="23"/>
      <c r="BF91" s="50"/>
      <c r="BG91" s="23"/>
      <c r="BH91" s="23"/>
      <c r="BI91" s="23">
        <v>50.25</v>
      </c>
      <c r="BJ91" s="23">
        <v>153</v>
      </c>
      <c r="BK91" s="23">
        <f t="shared" si="36"/>
        <v>1.4562986237535092</v>
      </c>
      <c r="BL91" s="23">
        <v>1</v>
      </c>
      <c r="BM91" s="46" t="s">
        <v>521</v>
      </c>
      <c r="BN91" s="23" t="s">
        <v>139</v>
      </c>
      <c r="BO91" s="23">
        <v>39</v>
      </c>
      <c r="BP91" s="23">
        <v>84</v>
      </c>
      <c r="BQ91" s="23">
        <v>176</v>
      </c>
      <c r="BR91" s="23">
        <f t="shared" si="37"/>
        <v>2.0053108535711974</v>
      </c>
      <c r="BS91" s="23">
        <f t="shared" si="38"/>
        <v>0.72622088548517605</v>
      </c>
      <c r="BT91" s="23" t="s">
        <v>171</v>
      </c>
      <c r="BU91" s="23" t="s">
        <v>158</v>
      </c>
      <c r="BV91" s="23" t="s">
        <v>148</v>
      </c>
      <c r="BW91" s="23" t="s">
        <v>149</v>
      </c>
      <c r="BX91" s="23">
        <v>5</v>
      </c>
      <c r="BY91" s="23" t="s">
        <v>150</v>
      </c>
      <c r="BZ91" s="23">
        <v>2</v>
      </c>
      <c r="CA91" s="23" t="s">
        <v>150</v>
      </c>
      <c r="CB91" s="23" t="s">
        <v>150</v>
      </c>
      <c r="CC91" s="23">
        <v>2</v>
      </c>
      <c r="CD91" s="23" t="s">
        <v>150</v>
      </c>
      <c r="CE91" s="23" t="s">
        <v>150</v>
      </c>
      <c r="CF91" s="23">
        <v>2</v>
      </c>
      <c r="CG91" s="23" t="s">
        <v>150</v>
      </c>
      <c r="CH91" s="23" t="s">
        <v>150</v>
      </c>
      <c r="CI91" s="23">
        <v>2</v>
      </c>
      <c r="CJ91" s="23" t="s">
        <v>150</v>
      </c>
      <c r="CK91" s="23">
        <v>0</v>
      </c>
      <c r="CL91" s="23">
        <v>0</v>
      </c>
      <c r="CM91" s="23"/>
      <c r="CN91" s="23"/>
      <c r="CO91" s="23"/>
      <c r="CP91" s="23"/>
      <c r="CQ91" s="23"/>
      <c r="CR91" s="23" t="s">
        <v>165</v>
      </c>
      <c r="CS91" s="23">
        <v>2</v>
      </c>
      <c r="CT91" s="23"/>
      <c r="CU91" s="23"/>
      <c r="CV91" s="23"/>
      <c r="CW91" s="23">
        <v>2</v>
      </c>
      <c r="CX91" s="23"/>
      <c r="CY91" s="23">
        <v>2</v>
      </c>
      <c r="CZ91" s="23">
        <v>0</v>
      </c>
      <c r="DA91" s="23">
        <v>2</v>
      </c>
      <c r="DB91" s="23"/>
      <c r="DC91" s="23" t="s">
        <v>143</v>
      </c>
      <c r="DD91" s="23">
        <v>2</v>
      </c>
      <c r="DE91" s="23"/>
      <c r="DF91" s="23"/>
      <c r="DG91" s="23"/>
      <c r="DH91" s="23"/>
      <c r="DI91" s="23" t="s">
        <v>150</v>
      </c>
      <c r="DJ91" s="23" t="s">
        <v>159</v>
      </c>
      <c r="DK91" s="23"/>
      <c r="DL91" s="23"/>
      <c r="DM91" s="23" t="s">
        <v>150</v>
      </c>
      <c r="DN91" s="23"/>
      <c r="DO91" s="23"/>
      <c r="DP91" s="23" t="s">
        <v>150</v>
      </c>
      <c r="DQ91" s="23" t="s">
        <v>150</v>
      </c>
      <c r="DR91" s="23" t="s">
        <v>150</v>
      </c>
      <c r="DS91" s="23"/>
      <c r="DT91" s="23" t="s">
        <v>159</v>
      </c>
      <c r="DU91" s="23" t="s">
        <v>150</v>
      </c>
      <c r="DV91" s="23"/>
      <c r="DW91" s="23" t="s">
        <v>159</v>
      </c>
      <c r="DX91" s="23" t="s">
        <v>150</v>
      </c>
      <c r="DY91" s="23"/>
      <c r="DZ91" s="23"/>
      <c r="EA91" s="23"/>
      <c r="EB91" s="23"/>
      <c r="EC91" s="23" t="s">
        <v>184</v>
      </c>
      <c r="ED91" s="23" t="s">
        <v>189</v>
      </c>
      <c r="EE91" s="49" t="str">
        <f t="shared" si="39"/>
        <v>36</v>
      </c>
      <c r="EF91" s="49">
        <v>1</v>
      </c>
      <c r="EG91" s="49"/>
      <c r="EH91" s="51">
        <f t="shared" si="40"/>
        <v>1.012</v>
      </c>
      <c r="EI91" s="51">
        <f t="shared" si="41"/>
        <v>0.7</v>
      </c>
      <c r="EJ91" s="52">
        <f t="shared" si="42"/>
        <v>-1.2</v>
      </c>
      <c r="EK91" s="52">
        <f t="shared" si="43"/>
        <v>-1.2</v>
      </c>
      <c r="EL91" s="49">
        <f t="shared" si="44"/>
        <v>-0.24099999999999999</v>
      </c>
      <c r="EM91" s="53" t="s">
        <v>176</v>
      </c>
      <c r="EN91" s="54" t="str">
        <f t="shared" si="45"/>
        <v>3</v>
      </c>
    </row>
    <row r="92" spans="1:144" ht="33.75">
      <c r="A92" s="45">
        <v>2179</v>
      </c>
      <c r="B92" s="46" t="s">
        <v>522</v>
      </c>
      <c r="C92" s="45">
        <v>22339536</v>
      </c>
      <c r="D92" s="23" t="s">
        <v>523</v>
      </c>
      <c r="E92" s="23">
        <v>2</v>
      </c>
      <c r="F92" s="23" t="s">
        <v>139</v>
      </c>
      <c r="G92" s="23">
        <v>74</v>
      </c>
      <c r="H92" s="23">
        <v>64</v>
      </c>
      <c r="I92" s="23" t="s">
        <v>140</v>
      </c>
      <c r="J92" s="23">
        <v>1</v>
      </c>
      <c r="K92" s="23"/>
      <c r="L92" s="47"/>
      <c r="M92" s="47"/>
      <c r="N92" s="48">
        <v>41319</v>
      </c>
      <c r="O92" s="48"/>
      <c r="P92" s="47" t="e">
        <f t="shared" si="55"/>
        <v>#NUM!</v>
      </c>
      <c r="Q92" s="47">
        <f t="shared" ca="1" si="33"/>
        <v>133</v>
      </c>
      <c r="R92" s="47">
        <v>116</v>
      </c>
      <c r="S92" s="47">
        <v>1</v>
      </c>
      <c r="T92" s="47"/>
      <c r="U92" s="47"/>
      <c r="V92" s="47" t="e">
        <f t="shared" si="34"/>
        <v>#NUM!</v>
      </c>
      <c r="W92" s="47"/>
      <c r="X92" s="47"/>
      <c r="Y92" s="47"/>
      <c r="Z92" s="47"/>
      <c r="AA92" s="47"/>
      <c r="AB92" s="47"/>
      <c r="AC92" s="47"/>
      <c r="AD92" s="47">
        <v>2</v>
      </c>
      <c r="AE92" s="47">
        <v>116</v>
      </c>
      <c r="AF92" s="47">
        <v>1</v>
      </c>
      <c r="AG92" s="47"/>
      <c r="AH92" s="47">
        <v>2</v>
      </c>
      <c r="AI92" s="35" t="str">
        <f t="shared" si="35"/>
        <v>36</v>
      </c>
      <c r="AJ92" s="49" t="str">
        <f t="shared" ref="AJ92:AJ99" si="56">IF(AI92&lt;35,0, IF(AI92&gt;35, "1"))</f>
        <v>1</v>
      </c>
      <c r="AK92" s="47">
        <v>2</v>
      </c>
      <c r="AL92" s="47"/>
      <c r="AM92" s="47"/>
      <c r="AN92" s="23" t="s">
        <v>160</v>
      </c>
      <c r="AO92" s="23">
        <v>1</v>
      </c>
      <c r="AP92" s="23"/>
      <c r="AQ92" s="23"/>
      <c r="AR92" s="47">
        <v>1.26</v>
      </c>
      <c r="AS92" s="47">
        <f t="shared" si="47"/>
        <v>62.84923219715337</v>
      </c>
      <c r="AT92" s="47">
        <v>1.1100000000000001</v>
      </c>
      <c r="AU92" s="47">
        <f t="shared" si="54"/>
        <v>72.26949847485109</v>
      </c>
      <c r="AV92" s="47"/>
      <c r="AW92" s="47" t="e">
        <f t="shared" si="49"/>
        <v>#DIV/0!</v>
      </c>
      <c r="AX92" s="50" t="s">
        <v>1719</v>
      </c>
      <c r="AY92" s="50" t="s">
        <v>1719</v>
      </c>
      <c r="AZ92" s="50" t="s">
        <v>1719</v>
      </c>
      <c r="BA92" s="50" t="s">
        <v>1719</v>
      </c>
      <c r="BB92" s="23" t="s">
        <v>164</v>
      </c>
      <c r="BC92" s="23"/>
      <c r="BD92" s="23"/>
      <c r="BE92" s="23"/>
      <c r="BF92" s="50"/>
      <c r="BG92" s="23"/>
      <c r="BH92" s="23"/>
      <c r="BI92" s="23">
        <v>66</v>
      </c>
      <c r="BJ92" s="23">
        <v>169</v>
      </c>
      <c r="BK92" s="23">
        <f t="shared" si="36"/>
        <v>1.7574798609150442</v>
      </c>
      <c r="BL92" s="23">
        <v>1</v>
      </c>
      <c r="BM92" s="46" t="s">
        <v>524</v>
      </c>
      <c r="BN92" s="23" t="s">
        <v>146</v>
      </c>
      <c r="BO92" s="23">
        <v>60</v>
      </c>
      <c r="BP92" s="23">
        <v>69</v>
      </c>
      <c r="BQ92" s="23">
        <v>158.6</v>
      </c>
      <c r="BR92" s="23">
        <f t="shared" si="37"/>
        <v>1.7103972708083948</v>
      </c>
      <c r="BS92" s="23">
        <f t="shared" si="38"/>
        <v>1.0275272832284141</v>
      </c>
      <c r="BT92" s="23" t="s">
        <v>147</v>
      </c>
      <c r="BU92" s="23" t="s">
        <v>171</v>
      </c>
      <c r="BV92" s="23" t="s">
        <v>148</v>
      </c>
      <c r="BW92" s="23" t="s">
        <v>149</v>
      </c>
      <c r="BX92" s="23">
        <v>4</v>
      </c>
      <c r="BY92" s="23" t="s">
        <v>150</v>
      </c>
      <c r="BZ92" s="23">
        <v>2</v>
      </c>
      <c r="CA92" s="23" t="s">
        <v>159</v>
      </c>
      <c r="CB92" s="23" t="s">
        <v>150</v>
      </c>
      <c r="CC92" s="23">
        <v>2</v>
      </c>
      <c r="CD92" s="23" t="s">
        <v>150</v>
      </c>
      <c r="CE92" s="23" t="s">
        <v>150</v>
      </c>
      <c r="CF92" s="23">
        <v>2</v>
      </c>
      <c r="CG92" s="23" t="s">
        <v>159</v>
      </c>
      <c r="CH92" s="23" t="s">
        <v>150</v>
      </c>
      <c r="CI92" s="23">
        <v>2</v>
      </c>
      <c r="CJ92" s="23" t="s">
        <v>150</v>
      </c>
      <c r="CK92" s="23">
        <v>16.7</v>
      </c>
      <c r="CL92" s="23">
        <v>0</v>
      </c>
      <c r="CM92" s="23"/>
      <c r="CN92" s="23"/>
      <c r="CO92" s="23"/>
      <c r="CP92" s="23" t="s">
        <v>0</v>
      </c>
      <c r="CQ92" s="23">
        <v>0</v>
      </c>
      <c r="CR92" s="23" t="s">
        <v>165</v>
      </c>
      <c r="CS92" s="23">
        <v>2</v>
      </c>
      <c r="CT92" s="23"/>
      <c r="CU92" s="23"/>
      <c r="CV92" s="23"/>
      <c r="CW92" s="23">
        <v>2</v>
      </c>
      <c r="CX92" s="23"/>
      <c r="CY92" s="23">
        <v>2</v>
      </c>
      <c r="CZ92" s="23">
        <v>0</v>
      </c>
      <c r="DA92" s="23">
        <v>2</v>
      </c>
      <c r="DB92" s="23"/>
      <c r="DC92" s="23" t="s">
        <v>143</v>
      </c>
      <c r="DD92" s="23">
        <v>2</v>
      </c>
      <c r="DE92" s="23"/>
      <c r="DF92" s="23"/>
      <c r="DG92" s="23"/>
      <c r="DH92" s="23"/>
      <c r="DI92" s="23" t="s">
        <v>150</v>
      </c>
      <c r="DJ92" s="23" t="s">
        <v>150</v>
      </c>
      <c r="DK92" s="23" t="s">
        <v>150</v>
      </c>
      <c r="DL92" s="23" t="s">
        <v>150</v>
      </c>
      <c r="DM92" s="23" t="s">
        <v>150</v>
      </c>
      <c r="DN92" s="23"/>
      <c r="DO92" s="23"/>
      <c r="DP92" s="23" t="s">
        <v>150</v>
      </c>
      <c r="DQ92" s="23" t="s">
        <v>150</v>
      </c>
      <c r="DR92" s="23" t="s">
        <v>150</v>
      </c>
      <c r="DS92" s="23"/>
      <c r="DT92" s="23" t="s">
        <v>159</v>
      </c>
      <c r="DU92" s="23" t="s">
        <v>150</v>
      </c>
      <c r="DV92" s="23"/>
      <c r="DW92" s="23" t="s">
        <v>159</v>
      </c>
      <c r="DX92" s="23" t="s">
        <v>150</v>
      </c>
      <c r="DY92" s="23"/>
      <c r="DZ92" s="23"/>
      <c r="EA92" s="23"/>
      <c r="EB92" s="23"/>
      <c r="EC92" s="23" t="s">
        <v>184</v>
      </c>
      <c r="ED92" s="23" t="s">
        <v>187</v>
      </c>
      <c r="EE92" s="49" t="str">
        <f t="shared" si="39"/>
        <v>36</v>
      </c>
      <c r="EF92" s="49" t="str">
        <f t="shared" ref="EF92:EF99" si="57">IF(EE92&lt;35,0, IF(EE92&gt;35, "1"))</f>
        <v>1</v>
      </c>
      <c r="EG92" s="49"/>
      <c r="EH92" s="51">
        <f t="shared" si="40"/>
        <v>1</v>
      </c>
      <c r="EI92" s="51">
        <f t="shared" si="41"/>
        <v>0.9</v>
      </c>
      <c r="EJ92" s="52">
        <f t="shared" si="42"/>
        <v>-1.2</v>
      </c>
      <c r="EK92" s="52">
        <f t="shared" si="43"/>
        <v>-1.2</v>
      </c>
      <c r="EL92" s="49">
        <f t="shared" si="44"/>
        <v>-3.2000000000000001E-2</v>
      </c>
      <c r="EM92" s="53" t="s">
        <v>152</v>
      </c>
      <c r="EN92" s="54" t="str">
        <f t="shared" si="45"/>
        <v>1</v>
      </c>
    </row>
    <row r="93" spans="1:144" ht="33.75">
      <c r="A93" s="45">
        <v>2186</v>
      </c>
      <c r="B93" s="46" t="s">
        <v>526</v>
      </c>
      <c r="C93" s="45">
        <v>22868301</v>
      </c>
      <c r="D93" s="23" t="s">
        <v>527</v>
      </c>
      <c r="E93" s="23">
        <v>2</v>
      </c>
      <c r="F93" s="23" t="s">
        <v>139</v>
      </c>
      <c r="G93" s="23">
        <v>60</v>
      </c>
      <c r="H93" s="23">
        <v>50</v>
      </c>
      <c r="I93" s="23" t="s">
        <v>180</v>
      </c>
      <c r="J93" s="23">
        <v>5</v>
      </c>
      <c r="K93" s="23"/>
      <c r="L93" s="47"/>
      <c r="M93" s="47"/>
      <c r="N93" s="48">
        <v>41332</v>
      </c>
      <c r="O93" s="48"/>
      <c r="P93" s="47" t="e">
        <f t="shared" si="55"/>
        <v>#NUM!</v>
      </c>
      <c r="Q93" s="47">
        <f t="shared" ca="1" si="33"/>
        <v>133</v>
      </c>
      <c r="R93" s="47">
        <v>116</v>
      </c>
      <c r="S93" s="47">
        <v>1</v>
      </c>
      <c r="T93" s="47"/>
      <c r="U93" s="47"/>
      <c r="V93" s="47" t="e">
        <f t="shared" si="34"/>
        <v>#NUM!</v>
      </c>
      <c r="W93" s="47"/>
      <c r="X93" s="47"/>
      <c r="Y93" s="47"/>
      <c r="Z93" s="47"/>
      <c r="AA93" s="47"/>
      <c r="AB93" s="47"/>
      <c r="AC93" s="47"/>
      <c r="AD93" s="47">
        <v>2</v>
      </c>
      <c r="AE93" s="47">
        <v>116</v>
      </c>
      <c r="AF93" s="47">
        <v>1</v>
      </c>
      <c r="AG93" s="47"/>
      <c r="AH93" s="47">
        <v>2</v>
      </c>
      <c r="AI93" s="35" t="str">
        <f t="shared" si="35"/>
        <v>36</v>
      </c>
      <c r="AJ93" s="49" t="str">
        <f t="shared" si="56"/>
        <v>1</v>
      </c>
      <c r="AK93" s="47">
        <v>2</v>
      </c>
      <c r="AL93" s="47"/>
      <c r="AM93" s="47"/>
      <c r="AN93" s="23" t="s">
        <v>160</v>
      </c>
      <c r="AO93" s="23">
        <v>1</v>
      </c>
      <c r="AP93" s="23"/>
      <c r="AQ93" s="23"/>
      <c r="AR93" s="47">
        <v>1.05</v>
      </c>
      <c r="AS93" s="47">
        <f t="shared" si="47"/>
        <v>85.33586164933692</v>
      </c>
      <c r="AT93" s="47">
        <v>0.85</v>
      </c>
      <c r="AU93" s="47">
        <f t="shared" si="54"/>
        <v>101.59212979368895</v>
      </c>
      <c r="AV93" s="47"/>
      <c r="AW93" s="47" t="e">
        <f t="shared" si="49"/>
        <v>#DIV/0!</v>
      </c>
      <c r="AX93" s="50" t="s">
        <v>1719</v>
      </c>
      <c r="AY93" s="50" t="s">
        <v>1719</v>
      </c>
      <c r="AZ93" s="50" t="s">
        <v>1719</v>
      </c>
      <c r="BA93" s="50" t="s">
        <v>1719</v>
      </c>
      <c r="BB93" s="23" t="s">
        <v>164</v>
      </c>
      <c r="BC93" s="23"/>
      <c r="BD93" s="23"/>
      <c r="BE93" s="23"/>
      <c r="BF93" s="50"/>
      <c r="BG93" s="23"/>
      <c r="BH93" s="23"/>
      <c r="BI93" s="23">
        <v>60</v>
      </c>
      <c r="BJ93" s="23">
        <v>170</v>
      </c>
      <c r="BK93" s="23">
        <f t="shared" si="36"/>
        <v>1.6949468066347395</v>
      </c>
      <c r="BL93" s="23">
        <v>1</v>
      </c>
      <c r="BM93" s="46" t="s">
        <v>528</v>
      </c>
      <c r="BN93" s="23" t="s">
        <v>146</v>
      </c>
      <c r="BO93" s="23">
        <v>50</v>
      </c>
      <c r="BP93" s="23">
        <v>77</v>
      </c>
      <c r="BQ93" s="23">
        <v>160</v>
      </c>
      <c r="BR93" s="23">
        <f t="shared" si="37"/>
        <v>1.8034822373954926</v>
      </c>
      <c r="BS93" s="23">
        <f t="shared" si="38"/>
        <v>0.93981896327546033</v>
      </c>
      <c r="BT93" s="23" t="s">
        <v>158</v>
      </c>
      <c r="BU93" s="23" t="s">
        <v>147</v>
      </c>
      <c r="BV93" s="23" t="s">
        <v>148</v>
      </c>
      <c r="BW93" s="23" t="s">
        <v>149</v>
      </c>
      <c r="BX93" s="23">
        <v>5</v>
      </c>
      <c r="BY93" s="23" t="s">
        <v>150</v>
      </c>
      <c r="BZ93" s="23">
        <v>2</v>
      </c>
      <c r="CA93" s="23" t="s">
        <v>159</v>
      </c>
      <c r="CB93" s="23" t="s">
        <v>150</v>
      </c>
      <c r="CC93" s="23">
        <v>2</v>
      </c>
      <c r="CD93" s="23" t="s">
        <v>150</v>
      </c>
      <c r="CE93" s="23" t="s">
        <v>150</v>
      </c>
      <c r="CF93" s="23">
        <v>2</v>
      </c>
      <c r="CG93" s="23" t="s">
        <v>159</v>
      </c>
      <c r="CH93" s="23" t="s">
        <v>150</v>
      </c>
      <c r="CI93" s="23">
        <v>2</v>
      </c>
      <c r="CJ93" s="23" t="s">
        <v>150</v>
      </c>
      <c r="CK93" s="23">
        <v>0</v>
      </c>
      <c r="CL93" s="23">
        <v>0</v>
      </c>
      <c r="CM93" s="23"/>
      <c r="CN93" s="23"/>
      <c r="CO93" s="23"/>
      <c r="CP93" s="23"/>
      <c r="CQ93" s="23">
        <v>0</v>
      </c>
      <c r="CR93" s="23" t="s">
        <v>165</v>
      </c>
      <c r="CS93" s="23">
        <v>2</v>
      </c>
      <c r="CT93" s="23"/>
      <c r="CU93" s="23"/>
      <c r="CV93" s="23"/>
      <c r="CW93" s="23">
        <v>2</v>
      </c>
      <c r="CX93" s="23"/>
      <c r="CY93" s="23">
        <v>2</v>
      </c>
      <c r="CZ93" s="23">
        <v>0</v>
      </c>
      <c r="DA93" s="23">
        <v>2</v>
      </c>
      <c r="DB93" s="23"/>
      <c r="DC93" s="23" t="s">
        <v>143</v>
      </c>
      <c r="DD93" s="23">
        <v>2</v>
      </c>
      <c r="DE93" s="23"/>
      <c r="DF93" s="23"/>
      <c r="DG93" s="23"/>
      <c r="DH93" s="23"/>
      <c r="DI93" s="23" t="s">
        <v>150</v>
      </c>
      <c r="DJ93" s="23" t="s">
        <v>159</v>
      </c>
      <c r="DK93" s="23" t="s">
        <v>150</v>
      </c>
      <c r="DL93" s="23" t="s">
        <v>150</v>
      </c>
      <c r="DM93" s="23" t="s">
        <v>159</v>
      </c>
      <c r="DN93" s="23"/>
      <c r="DO93" s="23"/>
      <c r="DP93" s="23" t="s">
        <v>150</v>
      </c>
      <c r="DQ93" s="23" t="s">
        <v>150</v>
      </c>
      <c r="DR93" s="23" t="s">
        <v>150</v>
      </c>
      <c r="DS93" s="23"/>
      <c r="DT93" s="23" t="s">
        <v>159</v>
      </c>
      <c r="DU93" s="23" t="s">
        <v>150</v>
      </c>
      <c r="DV93" s="23"/>
      <c r="DW93" s="23" t="s">
        <v>159</v>
      </c>
      <c r="DX93" s="23" t="s">
        <v>150</v>
      </c>
      <c r="DY93" s="23" t="s">
        <v>150</v>
      </c>
      <c r="DZ93" s="23" t="s">
        <v>150</v>
      </c>
      <c r="EA93" s="23"/>
      <c r="EB93" s="23"/>
      <c r="EC93" s="23"/>
      <c r="ED93" s="23" t="s">
        <v>189</v>
      </c>
      <c r="EE93" s="49" t="str">
        <f t="shared" si="39"/>
        <v>36</v>
      </c>
      <c r="EF93" s="49" t="str">
        <f t="shared" si="57"/>
        <v>1</v>
      </c>
      <c r="EG93" s="49"/>
      <c r="EH93" s="51">
        <f t="shared" si="40"/>
        <v>1</v>
      </c>
      <c r="EI93" s="51">
        <f t="shared" si="41"/>
        <v>0.9</v>
      </c>
      <c r="EJ93" s="52">
        <f t="shared" si="42"/>
        <v>-1.2</v>
      </c>
      <c r="EK93" s="52">
        <f t="shared" si="43"/>
        <v>-3.2000000000000001E-2</v>
      </c>
      <c r="EL93" s="49">
        <f t="shared" si="44"/>
        <v>-3.2000000000000001E-2</v>
      </c>
      <c r="EM93" s="55" t="s">
        <v>152</v>
      </c>
      <c r="EN93" s="54" t="str">
        <f t="shared" si="45"/>
        <v>1</v>
      </c>
    </row>
    <row r="94" spans="1:144" ht="45">
      <c r="A94" s="45">
        <v>2230</v>
      </c>
      <c r="B94" s="46" t="s">
        <v>532</v>
      </c>
      <c r="C94" s="45">
        <v>25640706</v>
      </c>
      <c r="D94" s="23" t="s">
        <v>533</v>
      </c>
      <c r="E94" s="23">
        <v>1</v>
      </c>
      <c r="F94" s="23" t="s">
        <v>146</v>
      </c>
      <c r="G94" s="23">
        <v>62</v>
      </c>
      <c r="H94" s="23">
        <v>53</v>
      </c>
      <c r="I94" s="23" t="s">
        <v>140</v>
      </c>
      <c r="J94" s="23">
        <v>1</v>
      </c>
      <c r="K94" s="23"/>
      <c r="L94" s="47"/>
      <c r="M94" s="47"/>
      <c r="N94" s="48">
        <v>41451</v>
      </c>
      <c r="O94" s="48"/>
      <c r="P94" s="47" t="e">
        <f t="shared" si="55"/>
        <v>#NUM!</v>
      </c>
      <c r="Q94" s="47">
        <f t="shared" ca="1" si="33"/>
        <v>129</v>
      </c>
      <c r="R94" s="47">
        <v>112</v>
      </c>
      <c r="S94" s="47">
        <v>1</v>
      </c>
      <c r="T94" s="48">
        <v>42486</v>
      </c>
      <c r="U94" s="48"/>
      <c r="V94" s="47">
        <f t="shared" si="34"/>
        <v>34</v>
      </c>
      <c r="W94" s="47" t="s">
        <v>1729</v>
      </c>
      <c r="X94" s="47"/>
      <c r="Y94" s="47"/>
      <c r="Z94" s="47"/>
      <c r="AA94" s="47"/>
      <c r="AB94" s="47"/>
      <c r="AC94" s="47"/>
      <c r="AD94" s="47">
        <v>2</v>
      </c>
      <c r="AE94" s="47">
        <v>34</v>
      </c>
      <c r="AF94" s="47">
        <v>0</v>
      </c>
      <c r="AG94" s="47"/>
      <c r="AH94" s="47">
        <v>1</v>
      </c>
      <c r="AI94" s="35" t="str">
        <f t="shared" si="35"/>
        <v>36</v>
      </c>
      <c r="AJ94" s="49" t="str">
        <f t="shared" si="56"/>
        <v>1</v>
      </c>
      <c r="AK94" s="47">
        <v>1</v>
      </c>
      <c r="AL94" s="47"/>
      <c r="AM94" s="47"/>
      <c r="AN94" s="23" t="s">
        <v>1712</v>
      </c>
      <c r="AO94" s="23">
        <v>1</v>
      </c>
      <c r="AP94" s="23">
        <v>1.53</v>
      </c>
      <c r="AQ94" s="23"/>
      <c r="AR94" s="47">
        <v>1.04</v>
      </c>
      <c r="AS94" s="47">
        <f t="shared" si="47"/>
        <v>63.419506192957201</v>
      </c>
      <c r="AT94" s="47">
        <v>1.47</v>
      </c>
      <c r="AU94" s="47">
        <f t="shared" si="54"/>
        <v>41.350431552318589</v>
      </c>
      <c r="AV94" s="47"/>
      <c r="AW94" s="47" t="e">
        <f t="shared" si="49"/>
        <v>#DIV/0!</v>
      </c>
      <c r="AX94" s="50" t="s">
        <v>1719</v>
      </c>
      <c r="AY94" s="50" t="s">
        <v>1701</v>
      </c>
      <c r="AZ94" s="50" t="s">
        <v>1719</v>
      </c>
      <c r="BA94" s="50" t="s">
        <v>1719</v>
      </c>
      <c r="BB94" s="23" t="s">
        <v>164</v>
      </c>
      <c r="BC94" s="23"/>
      <c r="BD94" s="23"/>
      <c r="BE94" s="23"/>
      <c r="BF94" s="50"/>
      <c r="BG94" s="23"/>
      <c r="BH94" s="23"/>
      <c r="BI94" s="23">
        <v>62.55</v>
      </c>
      <c r="BJ94" s="23">
        <v>157.30000000000001</v>
      </c>
      <c r="BK94" s="23">
        <f t="shared" si="36"/>
        <v>1.6307645272883897</v>
      </c>
      <c r="BL94" s="23">
        <v>1</v>
      </c>
      <c r="BM94" s="46" t="s">
        <v>535</v>
      </c>
      <c r="BN94" s="23" t="s">
        <v>139</v>
      </c>
      <c r="BO94" s="23">
        <v>43</v>
      </c>
      <c r="BP94" s="23">
        <v>53.8</v>
      </c>
      <c r="BQ94" s="23">
        <v>169.2</v>
      </c>
      <c r="BR94" s="23">
        <f t="shared" si="37"/>
        <v>1.6126460266717566</v>
      </c>
      <c r="BS94" s="23">
        <f t="shared" si="38"/>
        <v>1.0112352619961038</v>
      </c>
      <c r="BT94" s="23" t="s">
        <v>162</v>
      </c>
      <c r="BU94" s="23" t="s">
        <v>171</v>
      </c>
      <c r="BV94" s="23" t="s">
        <v>148</v>
      </c>
      <c r="BW94" s="23" t="s">
        <v>149</v>
      </c>
      <c r="BX94" s="23">
        <v>5</v>
      </c>
      <c r="BY94" s="23" t="s">
        <v>150</v>
      </c>
      <c r="BZ94" s="23">
        <v>2</v>
      </c>
      <c r="CA94" s="23" t="s">
        <v>159</v>
      </c>
      <c r="CB94" s="23" t="s">
        <v>150</v>
      </c>
      <c r="CC94" s="23">
        <v>2</v>
      </c>
      <c r="CD94" s="23" t="s">
        <v>150</v>
      </c>
      <c r="CE94" s="23" t="s">
        <v>159</v>
      </c>
      <c r="CF94" s="23">
        <v>1</v>
      </c>
      <c r="CG94" s="23" t="s">
        <v>159</v>
      </c>
      <c r="CH94" s="23" t="s">
        <v>150</v>
      </c>
      <c r="CI94" s="23">
        <v>2</v>
      </c>
      <c r="CJ94" s="23" t="s">
        <v>150</v>
      </c>
      <c r="CK94" s="23">
        <v>0</v>
      </c>
      <c r="CL94" s="23">
        <v>0</v>
      </c>
      <c r="CM94" s="23"/>
      <c r="CN94" s="23"/>
      <c r="CO94" s="23"/>
      <c r="CP94" s="23"/>
      <c r="CQ94" s="23">
        <v>0</v>
      </c>
      <c r="CR94" s="23" t="s">
        <v>165</v>
      </c>
      <c r="CS94" s="23">
        <v>2</v>
      </c>
      <c r="CT94" s="23"/>
      <c r="CU94" s="23"/>
      <c r="CV94" s="23"/>
      <c r="CW94" s="23">
        <v>2</v>
      </c>
      <c r="CX94" s="23"/>
      <c r="CY94" s="23">
        <v>2</v>
      </c>
      <c r="CZ94" s="23">
        <v>0</v>
      </c>
      <c r="DA94" s="23">
        <v>2</v>
      </c>
      <c r="DB94" s="23"/>
      <c r="DC94" s="23" t="s">
        <v>143</v>
      </c>
      <c r="DD94" s="23">
        <v>2</v>
      </c>
      <c r="DE94" s="23" t="s">
        <v>165</v>
      </c>
      <c r="DF94" s="23" t="s">
        <v>165</v>
      </c>
      <c r="DG94" s="23" t="s">
        <v>165</v>
      </c>
      <c r="DH94" s="23" t="s">
        <v>165</v>
      </c>
      <c r="DI94" s="23" t="s">
        <v>150</v>
      </c>
      <c r="DJ94" s="23" t="s">
        <v>150</v>
      </c>
      <c r="DK94" s="23" t="s">
        <v>150</v>
      </c>
      <c r="DL94" s="23" t="s">
        <v>159</v>
      </c>
      <c r="DM94" s="23" t="s">
        <v>159</v>
      </c>
      <c r="DN94" s="23"/>
      <c r="DO94" s="23"/>
      <c r="DP94" s="23" t="s">
        <v>150</v>
      </c>
      <c r="DQ94" s="23" t="s">
        <v>150</v>
      </c>
      <c r="DR94" s="23" t="s">
        <v>150</v>
      </c>
      <c r="DS94" s="23"/>
      <c r="DT94" s="23" t="s">
        <v>159</v>
      </c>
      <c r="DU94" s="23" t="s">
        <v>150</v>
      </c>
      <c r="DV94" s="23"/>
      <c r="DW94" s="23" t="s">
        <v>159</v>
      </c>
      <c r="DX94" s="23" t="s">
        <v>150</v>
      </c>
      <c r="DY94" s="23" t="s">
        <v>150</v>
      </c>
      <c r="DZ94" s="23" t="s">
        <v>150</v>
      </c>
      <c r="EA94" s="23"/>
      <c r="EB94" s="23"/>
      <c r="EC94" s="23"/>
      <c r="ED94" s="23" t="s">
        <v>189</v>
      </c>
      <c r="EE94" s="49" t="str">
        <f t="shared" si="39"/>
        <v>36</v>
      </c>
      <c r="EF94" s="49" t="str">
        <f t="shared" si="57"/>
        <v>1</v>
      </c>
      <c r="EG94" s="49"/>
      <c r="EH94" s="51">
        <f t="shared" si="40"/>
        <v>1.012</v>
      </c>
      <c r="EI94" s="51">
        <f t="shared" si="41"/>
        <v>0.7</v>
      </c>
      <c r="EJ94" s="52">
        <f t="shared" si="42"/>
        <v>-1.2</v>
      </c>
      <c r="EK94" s="52">
        <f t="shared" si="43"/>
        <v>-1.2</v>
      </c>
      <c r="EL94" s="49">
        <f t="shared" si="44"/>
        <v>-0.24099999999999999</v>
      </c>
      <c r="EM94" s="55" t="s">
        <v>152</v>
      </c>
      <c r="EN94" s="54" t="str">
        <f t="shared" si="45"/>
        <v>1</v>
      </c>
    </row>
    <row r="95" spans="1:144" ht="33.75">
      <c r="A95" s="45">
        <v>2243</v>
      </c>
      <c r="B95" s="46" t="s">
        <v>536</v>
      </c>
      <c r="C95" s="45">
        <v>26643094</v>
      </c>
      <c r="D95" s="23" t="s">
        <v>537</v>
      </c>
      <c r="E95" s="23">
        <v>1</v>
      </c>
      <c r="F95" s="23" t="s">
        <v>146</v>
      </c>
      <c r="G95" s="23">
        <v>66</v>
      </c>
      <c r="H95" s="23">
        <v>56</v>
      </c>
      <c r="I95" s="23" t="s">
        <v>180</v>
      </c>
      <c r="J95" s="23">
        <v>5</v>
      </c>
      <c r="K95" s="23"/>
      <c r="L95" s="47"/>
      <c r="M95" s="47"/>
      <c r="N95" s="48">
        <v>41480</v>
      </c>
      <c r="O95" s="48"/>
      <c r="P95" s="47" t="e">
        <f t="shared" si="55"/>
        <v>#NUM!</v>
      </c>
      <c r="Q95" s="47">
        <f t="shared" ca="1" si="33"/>
        <v>128</v>
      </c>
      <c r="R95" s="47">
        <v>111</v>
      </c>
      <c r="S95" s="47">
        <v>1</v>
      </c>
      <c r="T95" s="47"/>
      <c r="U95" s="47"/>
      <c r="V95" s="47" t="e">
        <f t="shared" si="34"/>
        <v>#NUM!</v>
      </c>
      <c r="W95" s="47"/>
      <c r="X95" s="47"/>
      <c r="Y95" s="47"/>
      <c r="Z95" s="47"/>
      <c r="AA95" s="47"/>
      <c r="AB95" s="47"/>
      <c r="AC95" s="47"/>
      <c r="AD95" s="47">
        <v>2</v>
      </c>
      <c r="AE95" s="47">
        <v>111</v>
      </c>
      <c r="AF95" s="47">
        <v>1</v>
      </c>
      <c r="AG95" s="47"/>
      <c r="AH95" s="47">
        <v>2</v>
      </c>
      <c r="AI95" s="35" t="str">
        <f t="shared" si="35"/>
        <v>36</v>
      </c>
      <c r="AJ95" s="49" t="str">
        <f t="shared" si="56"/>
        <v>1</v>
      </c>
      <c r="AK95" s="47">
        <v>2</v>
      </c>
      <c r="AL95" s="47">
        <v>0</v>
      </c>
      <c r="AM95" s="47"/>
      <c r="AN95" s="23" t="s">
        <v>1712</v>
      </c>
      <c r="AO95" s="23">
        <v>1</v>
      </c>
      <c r="AP95" s="23">
        <v>1.5</v>
      </c>
      <c r="AQ95" s="23"/>
      <c r="AR95" s="47">
        <v>1.0900000000000001</v>
      </c>
      <c r="AS95" s="47">
        <f t="shared" si="47"/>
        <v>58.836664331460675</v>
      </c>
      <c r="AT95" s="47">
        <v>0.94</v>
      </c>
      <c r="AU95" s="47">
        <f t="shared" si="54"/>
        <v>69.407180248685236</v>
      </c>
      <c r="AV95" s="47"/>
      <c r="AW95" s="47" t="e">
        <f t="shared" si="49"/>
        <v>#DIV/0!</v>
      </c>
      <c r="AX95" s="50" t="s">
        <v>1719</v>
      </c>
      <c r="AY95" s="50" t="s">
        <v>1719</v>
      </c>
      <c r="AZ95" s="50" t="s">
        <v>1719</v>
      </c>
      <c r="BA95" s="50" t="s">
        <v>1719</v>
      </c>
      <c r="BB95" s="23" t="s">
        <v>164</v>
      </c>
      <c r="BC95" s="23"/>
      <c r="BD95" s="23"/>
      <c r="BE95" s="23"/>
      <c r="BF95" s="50"/>
      <c r="BG95" s="23"/>
      <c r="BH95" s="23"/>
      <c r="BI95" s="23">
        <v>43.25</v>
      </c>
      <c r="BJ95" s="23">
        <v>151</v>
      </c>
      <c r="BK95" s="23">
        <f t="shared" si="36"/>
        <v>1.3533767394199201</v>
      </c>
      <c r="BL95" s="23">
        <v>1</v>
      </c>
      <c r="BM95" s="46" t="s">
        <v>538</v>
      </c>
      <c r="BN95" s="23" t="s">
        <v>139</v>
      </c>
      <c r="BO95" s="23">
        <v>58</v>
      </c>
      <c r="BP95" s="23">
        <v>79</v>
      </c>
      <c r="BQ95" s="23">
        <v>175</v>
      </c>
      <c r="BR95" s="23">
        <f t="shared" si="37"/>
        <v>1.945630755550664</v>
      </c>
      <c r="BS95" s="23">
        <f t="shared" si="38"/>
        <v>0.69559793684330373</v>
      </c>
      <c r="BT95" s="23" t="s">
        <v>147</v>
      </c>
      <c r="BU95" s="23" t="s">
        <v>158</v>
      </c>
      <c r="BV95" s="23" t="s">
        <v>148</v>
      </c>
      <c r="BW95" s="23" t="s">
        <v>149</v>
      </c>
      <c r="BX95" s="23">
        <v>5</v>
      </c>
      <c r="BY95" s="23" t="s">
        <v>150</v>
      </c>
      <c r="BZ95" s="23">
        <v>2</v>
      </c>
      <c r="CA95" s="23" t="s">
        <v>150</v>
      </c>
      <c r="CB95" s="23" t="s">
        <v>150</v>
      </c>
      <c r="CC95" s="23">
        <v>2</v>
      </c>
      <c r="CD95" s="23" t="s">
        <v>150</v>
      </c>
      <c r="CE95" s="23" t="s">
        <v>150</v>
      </c>
      <c r="CF95" s="23">
        <v>2</v>
      </c>
      <c r="CG95" s="23" t="s">
        <v>150</v>
      </c>
      <c r="CH95" s="23" t="s">
        <v>150</v>
      </c>
      <c r="CI95" s="23">
        <v>2</v>
      </c>
      <c r="CJ95" s="23" t="s">
        <v>150</v>
      </c>
      <c r="CK95" s="23">
        <v>0</v>
      </c>
      <c r="CL95" s="23">
        <v>0</v>
      </c>
      <c r="CM95" s="23"/>
      <c r="CN95" s="23"/>
      <c r="CO95" s="23"/>
      <c r="CP95" s="23" t="s">
        <v>0</v>
      </c>
      <c r="CQ95" s="23">
        <v>0</v>
      </c>
      <c r="CR95" s="23" t="s">
        <v>165</v>
      </c>
      <c r="CS95" s="23">
        <v>2</v>
      </c>
      <c r="CT95" s="23"/>
      <c r="CU95" s="23"/>
      <c r="CV95" s="23"/>
      <c r="CW95" s="23">
        <v>2</v>
      </c>
      <c r="CX95" s="23"/>
      <c r="CY95" s="23">
        <v>2</v>
      </c>
      <c r="CZ95" s="23">
        <v>0</v>
      </c>
      <c r="DA95" s="23">
        <v>2</v>
      </c>
      <c r="DB95" s="23"/>
      <c r="DC95" s="23" t="s">
        <v>143</v>
      </c>
      <c r="DD95" s="23">
        <v>2</v>
      </c>
      <c r="DE95" s="23" t="s">
        <v>165</v>
      </c>
      <c r="DF95" s="23" t="s">
        <v>165</v>
      </c>
      <c r="DG95" s="23" t="s">
        <v>165</v>
      </c>
      <c r="DH95" s="23" t="s">
        <v>165</v>
      </c>
      <c r="DI95" s="23" t="s">
        <v>150</v>
      </c>
      <c r="DJ95" s="23" t="s">
        <v>159</v>
      </c>
      <c r="DK95" s="23" t="s">
        <v>150</v>
      </c>
      <c r="DL95" s="23" t="s">
        <v>159</v>
      </c>
      <c r="DM95" s="23" t="s">
        <v>150</v>
      </c>
      <c r="DN95" s="23"/>
      <c r="DO95" s="23"/>
      <c r="DP95" s="23" t="s">
        <v>150</v>
      </c>
      <c r="DQ95" s="23" t="s">
        <v>150</v>
      </c>
      <c r="DR95" s="23" t="s">
        <v>150</v>
      </c>
      <c r="DS95" s="23"/>
      <c r="DT95" s="23" t="s">
        <v>159</v>
      </c>
      <c r="DU95" s="23" t="s">
        <v>150</v>
      </c>
      <c r="DV95" s="23"/>
      <c r="DW95" s="23" t="s">
        <v>159</v>
      </c>
      <c r="DX95" s="23" t="s">
        <v>150</v>
      </c>
      <c r="DY95" s="23" t="s">
        <v>150</v>
      </c>
      <c r="DZ95" s="23" t="s">
        <v>150</v>
      </c>
      <c r="EA95" s="23"/>
      <c r="EB95" s="23"/>
      <c r="EC95" s="23" t="s">
        <v>184</v>
      </c>
      <c r="ED95" s="23" t="s">
        <v>189</v>
      </c>
      <c r="EE95" s="49" t="str">
        <f t="shared" si="39"/>
        <v>36</v>
      </c>
      <c r="EF95" s="49" t="str">
        <f t="shared" si="57"/>
        <v>1</v>
      </c>
      <c r="EG95" s="49"/>
      <c r="EH95" s="51">
        <f t="shared" si="40"/>
        <v>1.012</v>
      </c>
      <c r="EI95" s="51">
        <f t="shared" si="41"/>
        <v>0.7</v>
      </c>
      <c r="EJ95" s="52">
        <f t="shared" si="42"/>
        <v>-1.2</v>
      </c>
      <c r="EK95" s="52">
        <f t="shared" si="43"/>
        <v>-1.2</v>
      </c>
      <c r="EL95" s="49">
        <f t="shared" si="44"/>
        <v>-0.24099999999999999</v>
      </c>
      <c r="EM95" s="53" t="s">
        <v>152</v>
      </c>
      <c r="EN95" s="54" t="str">
        <f t="shared" si="45"/>
        <v>1</v>
      </c>
    </row>
    <row r="96" spans="1:144" ht="33.75">
      <c r="A96" s="45">
        <v>2248</v>
      </c>
      <c r="B96" s="46" t="s">
        <v>539</v>
      </c>
      <c r="C96" s="45">
        <v>8449618</v>
      </c>
      <c r="D96" s="23" t="s">
        <v>540</v>
      </c>
      <c r="E96" s="23">
        <v>2</v>
      </c>
      <c r="F96" s="23" t="s">
        <v>139</v>
      </c>
      <c r="G96" s="23">
        <v>65</v>
      </c>
      <c r="H96" s="23">
        <v>56</v>
      </c>
      <c r="I96" s="23" t="s">
        <v>174</v>
      </c>
      <c r="J96" s="23">
        <v>2</v>
      </c>
      <c r="K96" s="23"/>
      <c r="L96" s="47"/>
      <c r="M96" s="47"/>
      <c r="N96" s="48">
        <v>41493</v>
      </c>
      <c r="O96" s="48">
        <v>41513</v>
      </c>
      <c r="P96" s="47">
        <f t="shared" si="55"/>
        <v>0</v>
      </c>
      <c r="Q96" s="47">
        <f t="shared" ca="1" si="33"/>
        <v>128</v>
      </c>
      <c r="R96" s="47">
        <v>0</v>
      </c>
      <c r="S96" s="47">
        <v>0</v>
      </c>
      <c r="T96" s="48">
        <v>41513</v>
      </c>
      <c r="U96" s="48"/>
      <c r="V96" s="47">
        <f t="shared" si="34"/>
        <v>0</v>
      </c>
      <c r="W96" s="47" t="s">
        <v>1730</v>
      </c>
      <c r="X96" s="47"/>
      <c r="Y96" s="47"/>
      <c r="Z96" s="47"/>
      <c r="AA96" s="47"/>
      <c r="AB96" s="47"/>
      <c r="AC96" s="47"/>
      <c r="AD96" s="47">
        <v>1</v>
      </c>
      <c r="AE96" s="47">
        <v>0</v>
      </c>
      <c r="AF96" s="47">
        <v>0</v>
      </c>
      <c r="AG96" s="47"/>
      <c r="AH96" s="47">
        <v>1</v>
      </c>
      <c r="AI96" s="35">
        <f t="shared" si="35"/>
        <v>0</v>
      </c>
      <c r="AJ96" s="49">
        <f t="shared" si="56"/>
        <v>0</v>
      </c>
      <c r="AK96" s="47">
        <v>1</v>
      </c>
      <c r="AL96" s="47"/>
      <c r="AM96" s="47"/>
      <c r="AN96" s="23" t="s">
        <v>1704</v>
      </c>
      <c r="AO96" s="23">
        <v>2</v>
      </c>
      <c r="AP96" s="23">
        <v>2.79</v>
      </c>
      <c r="AQ96" s="23"/>
      <c r="AR96" s="47"/>
      <c r="AS96" s="47" t="e">
        <f t="shared" si="47"/>
        <v>#DIV/0!</v>
      </c>
      <c r="AT96" s="47"/>
      <c r="AU96" s="47" t="e">
        <f t="shared" si="54"/>
        <v>#DIV/0!</v>
      </c>
      <c r="AV96" s="47"/>
      <c r="AW96" s="47" t="e">
        <f t="shared" si="49"/>
        <v>#DIV/0!</v>
      </c>
      <c r="AX96" s="50" t="s">
        <v>1719</v>
      </c>
      <c r="AY96" s="50" t="s">
        <v>1719</v>
      </c>
      <c r="AZ96" s="50" t="s">
        <v>1719</v>
      </c>
      <c r="BA96" s="50" t="s">
        <v>1719</v>
      </c>
      <c r="BB96" s="23" t="s">
        <v>142</v>
      </c>
      <c r="BC96" s="23" t="s">
        <v>143</v>
      </c>
      <c r="BD96" s="23" t="s">
        <v>156</v>
      </c>
      <c r="BE96" s="23" t="s">
        <v>143</v>
      </c>
      <c r="BF96" s="50">
        <v>41513</v>
      </c>
      <c r="BG96" s="23" t="s">
        <v>161</v>
      </c>
      <c r="BH96" s="23" t="s">
        <v>157</v>
      </c>
      <c r="BI96" s="23">
        <v>69.599999999999994</v>
      </c>
      <c r="BJ96" s="23">
        <v>173.8</v>
      </c>
      <c r="BK96" s="23">
        <f t="shared" si="36"/>
        <v>1.8344730470395627</v>
      </c>
      <c r="BL96" s="23">
        <v>2</v>
      </c>
      <c r="BM96" s="46" t="s">
        <v>541</v>
      </c>
      <c r="BN96" s="23" t="s">
        <v>146</v>
      </c>
      <c r="BO96" s="23">
        <v>55</v>
      </c>
      <c r="BP96" s="23">
        <v>47.5</v>
      </c>
      <c r="BQ96" s="23">
        <v>153.5</v>
      </c>
      <c r="BR96" s="23">
        <f t="shared" si="37"/>
        <v>1.4252455152800843</v>
      </c>
      <c r="BS96" s="23">
        <f t="shared" si="38"/>
        <v>1.2871277456214683</v>
      </c>
      <c r="BT96" s="23" t="s">
        <v>158</v>
      </c>
      <c r="BU96" s="23" t="s">
        <v>162</v>
      </c>
      <c r="BV96" s="23" t="s">
        <v>148</v>
      </c>
      <c r="BW96" s="23" t="s">
        <v>149</v>
      </c>
      <c r="BX96" s="23">
        <v>5</v>
      </c>
      <c r="BY96" s="23" t="s">
        <v>150</v>
      </c>
      <c r="BZ96" s="23">
        <v>2</v>
      </c>
      <c r="CA96" s="23" t="s">
        <v>159</v>
      </c>
      <c r="CB96" s="23" t="s">
        <v>150</v>
      </c>
      <c r="CC96" s="23">
        <v>2</v>
      </c>
      <c r="CD96" s="23" t="s">
        <v>150</v>
      </c>
      <c r="CE96" s="23" t="s">
        <v>150</v>
      </c>
      <c r="CF96" s="23">
        <v>2</v>
      </c>
      <c r="CG96" s="23" t="s">
        <v>159</v>
      </c>
      <c r="CH96" s="23" t="s">
        <v>150</v>
      </c>
      <c r="CI96" s="23">
        <v>2</v>
      </c>
      <c r="CJ96" s="23" t="s">
        <v>150</v>
      </c>
      <c r="CK96" s="23">
        <v>0</v>
      </c>
      <c r="CL96" s="23">
        <v>0</v>
      </c>
      <c r="CM96" s="23"/>
      <c r="CN96" s="23"/>
      <c r="CO96" s="23"/>
      <c r="CP96" s="23"/>
      <c r="CQ96" s="23">
        <v>0</v>
      </c>
      <c r="CR96" s="23" t="s">
        <v>165</v>
      </c>
      <c r="CS96" s="23">
        <v>2</v>
      </c>
      <c r="CT96" s="23"/>
      <c r="CU96" s="23"/>
      <c r="CV96" s="23"/>
      <c r="CW96" s="23">
        <v>2</v>
      </c>
      <c r="CX96" s="23"/>
      <c r="CY96" s="23">
        <v>2</v>
      </c>
      <c r="CZ96" s="23">
        <v>0</v>
      </c>
      <c r="DA96" s="23">
        <v>2</v>
      </c>
      <c r="DB96" s="23"/>
      <c r="DC96" s="23" t="s">
        <v>143</v>
      </c>
      <c r="DD96" s="23">
        <v>2</v>
      </c>
      <c r="DE96" s="23"/>
      <c r="DF96" s="23"/>
      <c r="DG96" s="23"/>
      <c r="DH96" s="23"/>
      <c r="DI96" s="23" t="s">
        <v>150</v>
      </c>
      <c r="DJ96" s="23" t="s">
        <v>159</v>
      </c>
      <c r="DK96" s="23" t="s">
        <v>150</v>
      </c>
      <c r="DL96" s="23" t="s">
        <v>159</v>
      </c>
      <c r="DM96" s="23" t="s">
        <v>159</v>
      </c>
      <c r="DN96" s="23"/>
      <c r="DO96" s="23"/>
      <c r="DP96" s="23" t="s">
        <v>159</v>
      </c>
      <c r="DQ96" s="23" t="s">
        <v>150</v>
      </c>
      <c r="DR96" s="23" t="s">
        <v>150</v>
      </c>
      <c r="DS96" s="23"/>
      <c r="DT96" s="23" t="s">
        <v>159</v>
      </c>
      <c r="DU96" s="23" t="s">
        <v>150</v>
      </c>
      <c r="DV96" s="23"/>
      <c r="DW96" s="23" t="s">
        <v>159</v>
      </c>
      <c r="DX96" s="23" t="s">
        <v>150</v>
      </c>
      <c r="DY96" s="23" t="s">
        <v>150</v>
      </c>
      <c r="DZ96" s="23" t="s">
        <v>150</v>
      </c>
      <c r="EA96" s="23"/>
      <c r="EB96" s="23"/>
      <c r="EC96" s="23"/>
      <c r="ED96" s="23" t="s">
        <v>189</v>
      </c>
      <c r="EE96" s="49">
        <f t="shared" si="39"/>
        <v>0</v>
      </c>
      <c r="EF96" s="49">
        <f t="shared" si="57"/>
        <v>0</v>
      </c>
      <c r="EG96" s="49"/>
      <c r="EH96" s="51">
        <f t="shared" si="40"/>
        <v>1</v>
      </c>
      <c r="EI96" s="51">
        <f t="shared" si="41"/>
        <v>0.9</v>
      </c>
      <c r="EJ96" s="52">
        <f t="shared" si="42"/>
        <v>-3.2000000000000001E-2</v>
      </c>
      <c r="EK96" s="52">
        <f t="shared" si="43"/>
        <v>-3.2000000000000001E-2</v>
      </c>
      <c r="EL96" s="49">
        <f t="shared" si="44"/>
        <v>-3.2000000000000001E-2</v>
      </c>
      <c r="EM96" s="55" t="s">
        <v>152</v>
      </c>
      <c r="EN96" s="54" t="str">
        <f t="shared" si="45"/>
        <v>1</v>
      </c>
    </row>
    <row r="97" spans="1:144" ht="45">
      <c r="A97" s="45">
        <v>2249</v>
      </c>
      <c r="B97" s="46" t="s">
        <v>542</v>
      </c>
      <c r="C97" s="45">
        <v>26708496</v>
      </c>
      <c r="D97" s="23" t="s">
        <v>543</v>
      </c>
      <c r="E97" s="23">
        <v>2</v>
      </c>
      <c r="F97" s="23" t="s">
        <v>139</v>
      </c>
      <c r="G97" s="23">
        <v>46</v>
      </c>
      <c r="H97" s="23">
        <v>37</v>
      </c>
      <c r="I97" s="23" t="s">
        <v>174</v>
      </c>
      <c r="J97" s="23">
        <v>2</v>
      </c>
      <c r="K97" s="23"/>
      <c r="L97" s="47"/>
      <c r="M97" s="47"/>
      <c r="N97" s="48">
        <v>41500</v>
      </c>
      <c r="O97" s="48"/>
      <c r="P97" s="47" t="e">
        <f t="shared" si="55"/>
        <v>#NUM!</v>
      </c>
      <c r="Q97" s="47">
        <f t="shared" ca="1" si="33"/>
        <v>127</v>
      </c>
      <c r="R97" s="47">
        <v>110</v>
      </c>
      <c r="S97" s="47">
        <v>1</v>
      </c>
      <c r="T97" s="48">
        <v>41583</v>
      </c>
      <c r="U97" s="48"/>
      <c r="V97" s="47">
        <f t="shared" si="34"/>
        <v>2</v>
      </c>
      <c r="W97" s="47" t="s">
        <v>1731</v>
      </c>
      <c r="X97" s="47"/>
      <c r="Y97" s="47"/>
      <c r="Z97" s="47"/>
      <c r="AA97" s="47"/>
      <c r="AB97" s="47"/>
      <c r="AC97" s="47"/>
      <c r="AD97" s="47">
        <v>1</v>
      </c>
      <c r="AE97" s="47">
        <v>2</v>
      </c>
      <c r="AF97" s="47">
        <v>0</v>
      </c>
      <c r="AG97" s="47"/>
      <c r="AH97" s="47">
        <v>1</v>
      </c>
      <c r="AI97" s="35" t="str">
        <f t="shared" si="35"/>
        <v>36</v>
      </c>
      <c r="AJ97" s="49" t="str">
        <f t="shared" si="56"/>
        <v>1</v>
      </c>
      <c r="AK97" s="47">
        <v>1</v>
      </c>
      <c r="AL97" s="47">
        <v>0</v>
      </c>
      <c r="AM97" s="47"/>
      <c r="AN97" s="23" t="s">
        <v>1712</v>
      </c>
      <c r="AO97" s="23">
        <v>1</v>
      </c>
      <c r="AP97" s="23">
        <v>2.65</v>
      </c>
      <c r="AQ97" s="23"/>
      <c r="AR97" s="47">
        <v>1.45</v>
      </c>
      <c r="AS97" s="47">
        <f t="shared" si="47"/>
        <v>62.810208182498847</v>
      </c>
      <c r="AT97" s="47">
        <v>1.55</v>
      </c>
      <c r="AU97" s="47">
        <f t="shared" si="54"/>
        <v>57.262694847546499</v>
      </c>
      <c r="AV97" s="47"/>
      <c r="AW97" s="47" t="e">
        <f t="shared" si="49"/>
        <v>#DIV/0!</v>
      </c>
      <c r="AX97" s="50" t="s">
        <v>1719</v>
      </c>
      <c r="AY97" s="50" t="s">
        <v>1719</v>
      </c>
      <c r="AZ97" s="50" t="s">
        <v>1719</v>
      </c>
      <c r="BA97" s="50" t="s">
        <v>1719</v>
      </c>
      <c r="BB97" s="23" t="s">
        <v>164</v>
      </c>
      <c r="BC97" s="23"/>
      <c r="BD97" s="23"/>
      <c r="BE97" s="23"/>
      <c r="BF97" s="50"/>
      <c r="BG97" s="23"/>
      <c r="BH97" s="23"/>
      <c r="BI97" s="23">
        <v>62.5</v>
      </c>
      <c r="BJ97" s="23">
        <v>166.1</v>
      </c>
      <c r="BK97" s="23">
        <f t="shared" si="36"/>
        <v>1.6958339075114188</v>
      </c>
      <c r="BL97" s="23">
        <v>1</v>
      </c>
      <c r="BM97" s="46" t="s">
        <v>545</v>
      </c>
      <c r="BN97" s="23" t="s">
        <v>146</v>
      </c>
      <c r="BO97" s="23">
        <v>38</v>
      </c>
      <c r="BP97" s="23">
        <v>52</v>
      </c>
      <c r="BQ97" s="23">
        <v>155</v>
      </c>
      <c r="BR97" s="23">
        <f t="shared" si="37"/>
        <v>1.4916200962515525</v>
      </c>
      <c r="BS97" s="23">
        <f t="shared" si="38"/>
        <v>1.1369073879958151</v>
      </c>
      <c r="BT97" s="23" t="s">
        <v>147</v>
      </c>
      <c r="BU97" s="23" t="s">
        <v>158</v>
      </c>
      <c r="BV97" s="23" t="s">
        <v>148</v>
      </c>
      <c r="BW97" s="23" t="s">
        <v>149</v>
      </c>
      <c r="BX97" s="23">
        <v>5</v>
      </c>
      <c r="BY97" s="23" t="s">
        <v>150</v>
      </c>
      <c r="BZ97" s="23">
        <v>2</v>
      </c>
      <c r="CA97" s="23" t="s">
        <v>150</v>
      </c>
      <c r="CB97" s="23" t="s">
        <v>150</v>
      </c>
      <c r="CC97" s="23">
        <v>2</v>
      </c>
      <c r="CD97" s="23" t="s">
        <v>150</v>
      </c>
      <c r="CE97" s="23" t="s">
        <v>150</v>
      </c>
      <c r="CF97" s="23">
        <v>2</v>
      </c>
      <c r="CG97" s="23" t="s">
        <v>150</v>
      </c>
      <c r="CH97" s="23" t="s">
        <v>150</v>
      </c>
      <c r="CI97" s="23">
        <v>2</v>
      </c>
      <c r="CJ97" s="23" t="s">
        <v>150</v>
      </c>
      <c r="CK97" s="23">
        <v>0</v>
      </c>
      <c r="CL97" s="23">
        <v>0</v>
      </c>
      <c r="CM97" s="23"/>
      <c r="CN97" s="23"/>
      <c r="CO97" s="23"/>
      <c r="CP97" s="23"/>
      <c r="CQ97" s="23">
        <v>0</v>
      </c>
      <c r="CR97" s="23" t="s">
        <v>165</v>
      </c>
      <c r="CS97" s="23">
        <v>2</v>
      </c>
      <c r="CT97" s="23"/>
      <c r="CU97" s="23"/>
      <c r="CV97" s="23"/>
      <c r="CW97" s="23">
        <v>2</v>
      </c>
      <c r="CX97" s="23"/>
      <c r="CY97" s="23">
        <v>2</v>
      </c>
      <c r="CZ97" s="23">
        <v>0</v>
      </c>
      <c r="DA97" s="23">
        <v>2</v>
      </c>
      <c r="DB97" s="23"/>
      <c r="DC97" s="23" t="s">
        <v>143</v>
      </c>
      <c r="DD97" s="23">
        <v>2</v>
      </c>
      <c r="DE97" s="23"/>
      <c r="DF97" s="23"/>
      <c r="DG97" s="23"/>
      <c r="DH97" s="23"/>
      <c r="DI97" s="23" t="s">
        <v>159</v>
      </c>
      <c r="DJ97" s="23" t="s">
        <v>150</v>
      </c>
      <c r="DK97" s="23" t="s">
        <v>159</v>
      </c>
      <c r="DL97" s="23" t="s">
        <v>150</v>
      </c>
      <c r="DM97" s="23" t="s">
        <v>159</v>
      </c>
      <c r="DN97" s="23"/>
      <c r="DO97" s="23"/>
      <c r="DP97" s="23" t="s">
        <v>150</v>
      </c>
      <c r="DQ97" s="23" t="s">
        <v>150</v>
      </c>
      <c r="DR97" s="23" t="s">
        <v>150</v>
      </c>
      <c r="DS97" s="23"/>
      <c r="DT97" s="23" t="s">
        <v>159</v>
      </c>
      <c r="DU97" s="23" t="s">
        <v>150</v>
      </c>
      <c r="DV97" s="23"/>
      <c r="DW97" s="23" t="s">
        <v>159</v>
      </c>
      <c r="DX97" s="23" t="s">
        <v>150</v>
      </c>
      <c r="DY97" s="23" t="s">
        <v>150</v>
      </c>
      <c r="DZ97" s="23"/>
      <c r="EA97" s="23"/>
      <c r="EB97" s="23"/>
      <c r="EC97" s="23" t="s">
        <v>184</v>
      </c>
      <c r="ED97" s="23" t="s">
        <v>189</v>
      </c>
      <c r="EE97" s="49" t="str">
        <f t="shared" si="39"/>
        <v>36</v>
      </c>
      <c r="EF97" s="49" t="str">
        <f t="shared" si="57"/>
        <v>1</v>
      </c>
      <c r="EG97" s="49"/>
      <c r="EH97" s="51">
        <f t="shared" si="40"/>
        <v>1</v>
      </c>
      <c r="EI97" s="51">
        <f t="shared" si="41"/>
        <v>0.9</v>
      </c>
      <c r="EJ97" s="52">
        <f t="shared" si="42"/>
        <v>-1.2</v>
      </c>
      <c r="EK97" s="52">
        <f t="shared" si="43"/>
        <v>-1.2</v>
      </c>
      <c r="EL97" s="49">
        <f t="shared" si="44"/>
        <v>-3.2000000000000001E-2</v>
      </c>
      <c r="EM97" s="53" t="s">
        <v>163</v>
      </c>
      <c r="EN97" s="54" t="str">
        <f t="shared" si="45"/>
        <v>2</v>
      </c>
    </row>
    <row r="98" spans="1:144" ht="56.25">
      <c r="A98" s="45">
        <v>2258</v>
      </c>
      <c r="B98" s="46" t="s">
        <v>546</v>
      </c>
      <c r="C98" s="45">
        <v>26771972</v>
      </c>
      <c r="D98" s="23" t="s">
        <v>547</v>
      </c>
      <c r="E98" s="23">
        <v>2</v>
      </c>
      <c r="F98" s="23" t="s">
        <v>139</v>
      </c>
      <c r="G98" s="23">
        <v>72</v>
      </c>
      <c r="H98" s="23">
        <v>63</v>
      </c>
      <c r="I98" s="23"/>
      <c r="J98" s="23">
        <v>5</v>
      </c>
      <c r="K98" s="23"/>
      <c r="L98" s="47"/>
      <c r="M98" s="47"/>
      <c r="N98" s="48">
        <v>41522</v>
      </c>
      <c r="O98" s="48"/>
      <c r="P98" s="47" t="e">
        <f t="shared" si="55"/>
        <v>#NUM!</v>
      </c>
      <c r="Q98" s="47">
        <f t="shared" ca="1" si="33"/>
        <v>127</v>
      </c>
      <c r="R98" s="47">
        <v>109</v>
      </c>
      <c r="S98" s="47">
        <v>1</v>
      </c>
      <c r="T98" s="48">
        <v>41736</v>
      </c>
      <c r="U98" s="48">
        <v>41736</v>
      </c>
      <c r="V98" s="47">
        <f t="shared" si="34"/>
        <v>7</v>
      </c>
      <c r="W98" s="47" t="s">
        <v>1732</v>
      </c>
      <c r="X98" s="47"/>
      <c r="Y98" s="47"/>
      <c r="Z98" s="47"/>
      <c r="AA98" s="47"/>
      <c r="AB98" s="47"/>
      <c r="AC98" s="47"/>
      <c r="AD98" s="47">
        <v>2</v>
      </c>
      <c r="AE98" s="47">
        <v>7</v>
      </c>
      <c r="AF98" s="47">
        <v>0</v>
      </c>
      <c r="AG98" s="47"/>
      <c r="AH98" s="47">
        <v>2</v>
      </c>
      <c r="AI98" s="35" t="str">
        <f t="shared" si="35"/>
        <v>36</v>
      </c>
      <c r="AJ98" s="49" t="str">
        <f t="shared" si="56"/>
        <v>1</v>
      </c>
      <c r="AK98" s="47">
        <v>2</v>
      </c>
      <c r="AL98" s="47">
        <v>0</v>
      </c>
      <c r="AM98" s="47"/>
      <c r="AN98" s="23" t="s">
        <v>1712</v>
      </c>
      <c r="AO98" s="23">
        <v>1</v>
      </c>
      <c r="AP98" s="23">
        <v>2.09</v>
      </c>
      <c r="AQ98" s="23"/>
      <c r="AR98" s="47">
        <v>2.08</v>
      </c>
      <c r="AS98" s="47">
        <f t="shared" si="47"/>
        <v>34.655297884303032</v>
      </c>
      <c r="AT98" s="47">
        <v>2.15</v>
      </c>
      <c r="AU98" s="47">
        <f t="shared" si="54"/>
        <v>32.894059307399317</v>
      </c>
      <c r="AV98" s="47"/>
      <c r="AW98" s="47" t="e">
        <f t="shared" si="49"/>
        <v>#DIV/0!</v>
      </c>
      <c r="AX98" s="50" t="s">
        <v>1719</v>
      </c>
      <c r="AY98" s="50" t="s">
        <v>1719</v>
      </c>
      <c r="AZ98" s="50" t="s">
        <v>1719</v>
      </c>
      <c r="BA98" s="50" t="s">
        <v>1719</v>
      </c>
      <c r="BB98" s="23" t="s">
        <v>175</v>
      </c>
      <c r="BC98" s="23"/>
      <c r="BD98" s="23"/>
      <c r="BE98" s="23"/>
      <c r="BF98" s="50"/>
      <c r="BG98" s="23"/>
      <c r="BH98" s="23"/>
      <c r="BI98" s="23">
        <v>72.8</v>
      </c>
      <c r="BJ98" s="23">
        <v>165.8</v>
      </c>
      <c r="BK98" s="23">
        <f t="shared" si="36"/>
        <v>1.8070532121036476</v>
      </c>
      <c r="BL98" s="23">
        <v>1</v>
      </c>
      <c r="BM98" s="46" t="s">
        <v>549</v>
      </c>
      <c r="BN98" s="23" t="s">
        <v>146</v>
      </c>
      <c r="BO98" s="23">
        <v>61</v>
      </c>
      <c r="BP98" s="23">
        <v>46</v>
      </c>
      <c r="BQ98" s="23">
        <v>147</v>
      </c>
      <c r="BR98" s="23">
        <f t="shared" si="37"/>
        <v>1.362521832036903</v>
      </c>
      <c r="BS98" s="23">
        <f t="shared" si="38"/>
        <v>1.3262563355789991</v>
      </c>
      <c r="BT98" s="23" t="s">
        <v>171</v>
      </c>
      <c r="BU98" s="23" t="s">
        <v>158</v>
      </c>
      <c r="BV98" s="23" t="s">
        <v>148</v>
      </c>
      <c r="BW98" s="23" t="s">
        <v>149</v>
      </c>
      <c r="BX98" s="23">
        <v>6</v>
      </c>
      <c r="BY98" s="23" t="s">
        <v>150</v>
      </c>
      <c r="BZ98" s="23">
        <v>2</v>
      </c>
      <c r="CA98" s="23" t="s">
        <v>150</v>
      </c>
      <c r="CB98" s="23" t="s">
        <v>150</v>
      </c>
      <c r="CC98" s="23">
        <v>2</v>
      </c>
      <c r="CD98" s="23" t="s">
        <v>150</v>
      </c>
      <c r="CE98" s="23" t="s">
        <v>150</v>
      </c>
      <c r="CF98" s="23">
        <v>22</v>
      </c>
      <c r="CG98" s="23" t="s">
        <v>150</v>
      </c>
      <c r="CH98" s="23" t="s">
        <v>150</v>
      </c>
      <c r="CI98" s="23">
        <v>2</v>
      </c>
      <c r="CJ98" s="23" t="s">
        <v>150</v>
      </c>
      <c r="CK98" s="23">
        <v>0</v>
      </c>
      <c r="CL98" s="23">
        <v>0</v>
      </c>
      <c r="CM98" s="23"/>
      <c r="CN98" s="23"/>
      <c r="CO98" s="23"/>
      <c r="CP98" s="23" t="s">
        <v>0</v>
      </c>
      <c r="CQ98" s="23">
        <v>0</v>
      </c>
      <c r="CR98" s="23" t="s">
        <v>143</v>
      </c>
      <c r="CS98" s="23">
        <v>1</v>
      </c>
      <c r="CT98" s="23"/>
      <c r="CU98" s="23"/>
      <c r="CV98" s="23">
        <v>100</v>
      </c>
      <c r="CW98" s="23">
        <v>1</v>
      </c>
      <c r="CX98" s="23"/>
      <c r="CY98" s="23">
        <v>2</v>
      </c>
      <c r="CZ98" s="23">
        <v>5</v>
      </c>
      <c r="DA98" s="23">
        <v>1</v>
      </c>
      <c r="DB98" s="23"/>
      <c r="DC98" s="23" t="s">
        <v>143</v>
      </c>
      <c r="DD98" s="23">
        <v>2</v>
      </c>
      <c r="DE98" s="23" t="s">
        <v>165</v>
      </c>
      <c r="DF98" s="23" t="s">
        <v>165</v>
      </c>
      <c r="DG98" s="23" t="s">
        <v>165</v>
      </c>
      <c r="DH98" s="23" t="s">
        <v>165</v>
      </c>
      <c r="DI98" s="23" t="s">
        <v>150</v>
      </c>
      <c r="DJ98" s="23" t="s">
        <v>159</v>
      </c>
      <c r="DK98" s="23" t="s">
        <v>150</v>
      </c>
      <c r="DL98" s="23" t="s">
        <v>159</v>
      </c>
      <c r="DM98" s="23" t="s">
        <v>159</v>
      </c>
      <c r="DN98" s="23"/>
      <c r="DO98" s="23"/>
      <c r="DP98" s="23" t="s">
        <v>150</v>
      </c>
      <c r="DQ98" s="23" t="s">
        <v>150</v>
      </c>
      <c r="DR98" s="23" t="s">
        <v>150</v>
      </c>
      <c r="DS98" s="23"/>
      <c r="DT98" s="23" t="s">
        <v>159</v>
      </c>
      <c r="DU98" s="23" t="s">
        <v>150</v>
      </c>
      <c r="DV98" s="23"/>
      <c r="DW98" s="23"/>
      <c r="DX98" s="23"/>
      <c r="DY98" s="23" t="s">
        <v>150</v>
      </c>
      <c r="DZ98" s="23" t="s">
        <v>150</v>
      </c>
      <c r="EA98" s="23"/>
      <c r="EB98" s="23"/>
      <c r="EC98" s="23" t="s">
        <v>304</v>
      </c>
      <c r="ED98" s="23" t="s">
        <v>189</v>
      </c>
      <c r="EE98" s="49" t="str">
        <f t="shared" si="39"/>
        <v>36</v>
      </c>
      <c r="EF98" s="49" t="str">
        <f t="shared" si="57"/>
        <v>1</v>
      </c>
      <c r="EG98" s="49"/>
      <c r="EH98" s="51">
        <f t="shared" si="40"/>
        <v>1</v>
      </c>
      <c r="EI98" s="51">
        <f t="shared" si="41"/>
        <v>0.9</v>
      </c>
      <c r="EJ98" s="52">
        <f t="shared" si="42"/>
        <v>-1.2</v>
      </c>
      <c r="EK98" s="52">
        <f t="shared" si="43"/>
        <v>-1.2</v>
      </c>
      <c r="EL98" s="49">
        <f t="shared" si="44"/>
        <v>-3.2000000000000001E-2</v>
      </c>
      <c r="EM98" s="53" t="s">
        <v>152</v>
      </c>
      <c r="EN98" s="54" t="str">
        <f t="shared" si="45"/>
        <v>1</v>
      </c>
    </row>
    <row r="99" spans="1:144" ht="33.75">
      <c r="A99" s="45">
        <v>2260</v>
      </c>
      <c r="B99" s="46" t="s">
        <v>550</v>
      </c>
      <c r="C99" s="45">
        <v>26657394</v>
      </c>
      <c r="D99" s="23" t="s">
        <v>551</v>
      </c>
      <c r="E99" s="23">
        <v>2</v>
      </c>
      <c r="F99" s="23" t="s">
        <v>139</v>
      </c>
      <c r="G99" s="23">
        <v>53</v>
      </c>
      <c r="H99" s="23">
        <v>44</v>
      </c>
      <c r="I99" s="23" t="s">
        <v>153</v>
      </c>
      <c r="J99" s="23">
        <v>3</v>
      </c>
      <c r="K99" s="23" t="s">
        <v>190</v>
      </c>
      <c r="L99" s="47"/>
      <c r="M99" s="47"/>
      <c r="N99" s="48">
        <v>41526</v>
      </c>
      <c r="O99" s="48"/>
      <c r="P99" s="47" t="e">
        <f t="shared" si="55"/>
        <v>#NUM!</v>
      </c>
      <c r="Q99" s="47">
        <f t="shared" ca="1" si="33"/>
        <v>127</v>
      </c>
      <c r="R99" s="47">
        <v>109</v>
      </c>
      <c r="S99" s="47">
        <v>1</v>
      </c>
      <c r="T99" s="48">
        <v>41611</v>
      </c>
      <c r="U99" s="48">
        <v>41611</v>
      </c>
      <c r="V99" s="47">
        <f t="shared" si="34"/>
        <v>2</v>
      </c>
      <c r="W99" s="47" t="s">
        <v>1733</v>
      </c>
      <c r="X99" s="47"/>
      <c r="Y99" s="47"/>
      <c r="Z99" s="47"/>
      <c r="AA99" s="47"/>
      <c r="AB99" s="47"/>
      <c r="AC99" s="47"/>
      <c r="AD99" s="47">
        <v>2</v>
      </c>
      <c r="AE99" s="47">
        <v>2</v>
      </c>
      <c r="AF99" s="47">
        <v>0</v>
      </c>
      <c r="AG99" s="47"/>
      <c r="AH99" s="47">
        <v>2</v>
      </c>
      <c r="AI99" s="35" t="str">
        <f t="shared" si="35"/>
        <v>36</v>
      </c>
      <c r="AJ99" s="49" t="str">
        <f t="shared" si="56"/>
        <v>1</v>
      </c>
      <c r="AK99" s="47">
        <v>2</v>
      </c>
      <c r="AL99" s="47">
        <v>0</v>
      </c>
      <c r="AM99" s="47"/>
      <c r="AN99" s="23" t="s">
        <v>1712</v>
      </c>
      <c r="AO99" s="23">
        <v>1</v>
      </c>
      <c r="AP99" s="23">
        <v>2.4</v>
      </c>
      <c r="AQ99" s="23"/>
      <c r="AR99" s="47">
        <v>1.3</v>
      </c>
      <c r="AS99" s="47">
        <f t="shared" si="47"/>
        <v>68.553993605790026</v>
      </c>
      <c r="AT99" s="47">
        <v>1.29</v>
      </c>
      <c r="AU99" s="47">
        <f t="shared" si="54"/>
        <v>68.336874992543528</v>
      </c>
      <c r="AV99" s="47"/>
      <c r="AW99" s="47" t="e">
        <f t="shared" si="49"/>
        <v>#DIV/0!</v>
      </c>
      <c r="AX99" s="50" t="s">
        <v>1719</v>
      </c>
      <c r="AY99" s="50" t="s">
        <v>1719</v>
      </c>
      <c r="AZ99" s="50" t="s">
        <v>1719</v>
      </c>
      <c r="BA99" s="50" t="s">
        <v>1719</v>
      </c>
      <c r="BB99" s="23" t="s">
        <v>164</v>
      </c>
      <c r="BC99" s="23"/>
      <c r="BD99" s="23"/>
      <c r="BE99" s="23"/>
      <c r="BF99" s="50"/>
      <c r="BG99" s="23"/>
      <c r="BH99" s="23"/>
      <c r="BI99" s="23">
        <v>58.15</v>
      </c>
      <c r="BJ99" s="23">
        <v>164.3</v>
      </c>
      <c r="BK99" s="23">
        <f t="shared" si="36"/>
        <v>1.6316882560760051</v>
      </c>
      <c r="BL99" s="23">
        <v>1</v>
      </c>
      <c r="BM99" s="46" t="s">
        <v>553</v>
      </c>
      <c r="BN99" s="23" t="s">
        <v>146</v>
      </c>
      <c r="BO99" s="23">
        <v>42</v>
      </c>
      <c r="BP99" s="23">
        <v>53</v>
      </c>
      <c r="BQ99" s="23">
        <v>152</v>
      </c>
      <c r="BR99" s="23">
        <f t="shared" si="37"/>
        <v>1.4825869378333447</v>
      </c>
      <c r="BS99" s="23">
        <f t="shared" si="38"/>
        <v>1.1005683474188417</v>
      </c>
      <c r="BT99" s="23" t="s">
        <v>171</v>
      </c>
      <c r="BU99" s="23" t="s">
        <v>147</v>
      </c>
      <c r="BV99" s="23" t="s">
        <v>148</v>
      </c>
      <c r="BW99" s="23" t="s">
        <v>149</v>
      </c>
      <c r="BX99" s="23">
        <v>5</v>
      </c>
      <c r="BY99" s="23" t="s">
        <v>150</v>
      </c>
      <c r="BZ99" s="23">
        <v>2</v>
      </c>
      <c r="CA99" s="23" t="s">
        <v>150</v>
      </c>
      <c r="CB99" s="23" t="s">
        <v>150</v>
      </c>
      <c r="CC99" s="23">
        <v>2</v>
      </c>
      <c r="CD99" s="23" t="s">
        <v>150</v>
      </c>
      <c r="CE99" s="23" t="s">
        <v>150</v>
      </c>
      <c r="CF99" s="23">
        <v>2</v>
      </c>
      <c r="CG99" s="23" t="s">
        <v>150</v>
      </c>
      <c r="CH99" s="23" t="s">
        <v>150</v>
      </c>
      <c r="CI99" s="23">
        <v>2</v>
      </c>
      <c r="CJ99" s="23" t="s">
        <v>150</v>
      </c>
      <c r="CK99" s="23">
        <v>0</v>
      </c>
      <c r="CL99" s="23">
        <v>0</v>
      </c>
      <c r="CM99" s="23" t="s">
        <v>0</v>
      </c>
      <c r="CN99" s="23">
        <v>0</v>
      </c>
      <c r="CO99" s="23"/>
      <c r="CP99" s="23"/>
      <c r="CQ99" s="23">
        <v>0</v>
      </c>
      <c r="CR99" s="23" t="s">
        <v>165</v>
      </c>
      <c r="CS99" s="23">
        <v>2</v>
      </c>
      <c r="CT99" s="23"/>
      <c r="CU99" s="23"/>
      <c r="CV99" s="23"/>
      <c r="CW99" s="23">
        <v>2</v>
      </c>
      <c r="CX99" s="23"/>
      <c r="CY99" s="23">
        <v>2</v>
      </c>
      <c r="CZ99" s="23">
        <v>0</v>
      </c>
      <c r="DA99" s="23">
        <v>2</v>
      </c>
      <c r="DB99" s="23"/>
      <c r="DC99" s="23" t="s">
        <v>143</v>
      </c>
      <c r="DD99" s="23">
        <v>2</v>
      </c>
      <c r="DE99" s="23" t="s">
        <v>165</v>
      </c>
      <c r="DF99" s="23" t="s">
        <v>165</v>
      </c>
      <c r="DG99" s="23" t="s">
        <v>165</v>
      </c>
      <c r="DH99" s="23" t="s">
        <v>165</v>
      </c>
      <c r="DI99" s="23" t="s">
        <v>150</v>
      </c>
      <c r="DJ99" s="23" t="s">
        <v>150</v>
      </c>
      <c r="DK99" s="23" t="s">
        <v>150</v>
      </c>
      <c r="DL99" s="23" t="s">
        <v>150</v>
      </c>
      <c r="DM99" s="23" t="s">
        <v>159</v>
      </c>
      <c r="DN99" s="23"/>
      <c r="DO99" s="23"/>
      <c r="DP99" s="23" t="s">
        <v>150</v>
      </c>
      <c r="DQ99" s="23" t="s">
        <v>150</v>
      </c>
      <c r="DR99" s="23" t="s">
        <v>150</v>
      </c>
      <c r="DS99" s="23"/>
      <c r="DT99" s="23" t="s">
        <v>159</v>
      </c>
      <c r="DU99" s="23" t="s">
        <v>150</v>
      </c>
      <c r="DV99" s="23"/>
      <c r="DW99" s="23" t="s">
        <v>159</v>
      </c>
      <c r="DX99" s="23" t="s">
        <v>150</v>
      </c>
      <c r="DY99" s="23" t="s">
        <v>150</v>
      </c>
      <c r="DZ99" s="23" t="s">
        <v>150</v>
      </c>
      <c r="EA99" s="23"/>
      <c r="EB99" s="23"/>
      <c r="EC99" s="23" t="s">
        <v>184</v>
      </c>
      <c r="ED99" s="23" t="s">
        <v>189</v>
      </c>
      <c r="EE99" s="49" t="str">
        <f t="shared" si="39"/>
        <v>36</v>
      </c>
      <c r="EF99" s="49" t="str">
        <f t="shared" si="57"/>
        <v>1</v>
      </c>
      <c r="EG99" s="49"/>
      <c r="EH99" s="51">
        <f t="shared" si="40"/>
        <v>1</v>
      </c>
      <c r="EI99" s="51">
        <f t="shared" si="41"/>
        <v>0.9</v>
      </c>
      <c r="EJ99" s="52">
        <f t="shared" si="42"/>
        <v>-1.2</v>
      </c>
      <c r="EK99" s="52">
        <f t="shared" si="43"/>
        <v>-1.2</v>
      </c>
      <c r="EL99" s="49">
        <f t="shared" si="44"/>
        <v>-3.2000000000000001E-2</v>
      </c>
      <c r="EM99" s="55" t="s">
        <v>176</v>
      </c>
      <c r="EN99" s="54" t="str">
        <f t="shared" si="45"/>
        <v>3</v>
      </c>
    </row>
    <row r="100" spans="1:144" ht="33.75">
      <c r="A100" s="45">
        <v>2261</v>
      </c>
      <c r="B100" s="46" t="s">
        <v>554</v>
      </c>
      <c r="C100" s="45">
        <v>19753482</v>
      </c>
      <c r="D100" s="23" t="s">
        <v>555</v>
      </c>
      <c r="E100" s="23">
        <v>2</v>
      </c>
      <c r="F100" s="23" t="s">
        <v>139</v>
      </c>
      <c r="G100" s="23">
        <v>66</v>
      </c>
      <c r="H100" s="23">
        <v>57</v>
      </c>
      <c r="I100" s="23" t="s">
        <v>140</v>
      </c>
      <c r="J100" s="23">
        <v>1</v>
      </c>
      <c r="K100" s="23"/>
      <c r="L100" s="47"/>
      <c r="M100" s="47"/>
      <c r="N100" s="48">
        <v>41533</v>
      </c>
      <c r="O100" s="48">
        <v>44046</v>
      </c>
      <c r="P100" s="47">
        <f t="shared" si="55"/>
        <v>82</v>
      </c>
      <c r="Q100" s="47">
        <f t="shared" ca="1" si="33"/>
        <v>126</v>
      </c>
      <c r="R100" s="47">
        <v>82</v>
      </c>
      <c r="S100" s="47">
        <v>0</v>
      </c>
      <c r="T100" s="48">
        <v>44046</v>
      </c>
      <c r="U100" s="48">
        <v>44046</v>
      </c>
      <c r="V100" s="47">
        <f t="shared" si="34"/>
        <v>82</v>
      </c>
      <c r="W100" s="47" t="s">
        <v>1734</v>
      </c>
      <c r="X100" s="47"/>
      <c r="Y100" s="47"/>
      <c r="Z100" s="47"/>
      <c r="AA100" s="47"/>
      <c r="AB100" s="47"/>
      <c r="AC100" s="47"/>
      <c r="AD100" s="47">
        <v>2</v>
      </c>
      <c r="AE100" s="47">
        <v>82</v>
      </c>
      <c r="AF100" s="47">
        <v>0</v>
      </c>
      <c r="AG100" s="47"/>
      <c r="AH100" s="47">
        <v>2</v>
      </c>
      <c r="AI100" s="35" t="str">
        <f t="shared" si="35"/>
        <v>36</v>
      </c>
      <c r="AJ100" s="49">
        <v>1</v>
      </c>
      <c r="AK100" s="47"/>
      <c r="AL100" s="47">
        <v>0</v>
      </c>
      <c r="AM100" s="47"/>
      <c r="AN100" s="23" t="s">
        <v>1712</v>
      </c>
      <c r="AO100" s="23">
        <v>1</v>
      </c>
      <c r="AP100" s="23">
        <v>1.57</v>
      </c>
      <c r="AQ100" s="23"/>
      <c r="AR100" s="47">
        <v>1.03</v>
      </c>
      <c r="AS100" s="47">
        <f t="shared" si="47"/>
        <v>83.607842014434254</v>
      </c>
      <c r="AT100" s="47">
        <v>0.92</v>
      </c>
      <c r="AU100" s="47">
        <f t="shared" si="54"/>
        <v>94.55930591539493</v>
      </c>
      <c r="AV100" s="47"/>
      <c r="AW100" s="47" t="e">
        <f t="shared" si="49"/>
        <v>#DIV/0!</v>
      </c>
      <c r="AX100" s="50" t="s">
        <v>1719</v>
      </c>
      <c r="AY100" s="50" t="s">
        <v>1719</v>
      </c>
      <c r="AZ100" s="50" t="s">
        <v>1719</v>
      </c>
      <c r="BA100" s="50" t="s">
        <v>1721</v>
      </c>
      <c r="BB100" s="23" t="s">
        <v>142</v>
      </c>
      <c r="BC100" s="23" t="s">
        <v>143</v>
      </c>
      <c r="BD100" s="23"/>
      <c r="BE100" s="23" t="s">
        <v>143</v>
      </c>
      <c r="BF100" s="50">
        <v>44046</v>
      </c>
      <c r="BG100" s="23" t="s">
        <v>181</v>
      </c>
      <c r="BH100" s="23" t="s">
        <v>157</v>
      </c>
      <c r="BI100" s="23">
        <v>82.85</v>
      </c>
      <c r="BJ100" s="23">
        <v>165.5</v>
      </c>
      <c r="BK100" s="23">
        <f t="shared" si="36"/>
        <v>1.9066421522054056</v>
      </c>
      <c r="BL100" s="23">
        <v>1</v>
      </c>
      <c r="BM100" s="46" t="s">
        <v>557</v>
      </c>
      <c r="BN100" s="23" t="s">
        <v>146</v>
      </c>
      <c r="BO100" s="23">
        <v>55</v>
      </c>
      <c r="BP100" s="23">
        <v>69</v>
      </c>
      <c r="BQ100" s="23">
        <v>162</v>
      </c>
      <c r="BR100" s="23">
        <f t="shared" si="37"/>
        <v>1.7369030299156933</v>
      </c>
      <c r="BS100" s="23">
        <f t="shared" si="38"/>
        <v>1.097725157574255</v>
      </c>
      <c r="BT100" s="23" t="s">
        <v>162</v>
      </c>
      <c r="BU100" s="23" t="s">
        <v>158</v>
      </c>
      <c r="BV100" s="23" t="s">
        <v>148</v>
      </c>
      <c r="BW100" s="23" t="s">
        <v>149</v>
      </c>
      <c r="BX100" s="23">
        <v>5</v>
      </c>
      <c r="BY100" s="23" t="s">
        <v>150</v>
      </c>
      <c r="BZ100" s="23">
        <v>2</v>
      </c>
      <c r="CA100" s="23" t="s">
        <v>150</v>
      </c>
      <c r="CB100" s="23" t="s">
        <v>150</v>
      </c>
      <c r="CC100" s="23">
        <v>2</v>
      </c>
      <c r="CD100" s="23" t="s">
        <v>150</v>
      </c>
      <c r="CE100" s="23" t="s">
        <v>150</v>
      </c>
      <c r="CF100" s="23">
        <v>2</v>
      </c>
      <c r="CG100" s="23" t="s">
        <v>150</v>
      </c>
      <c r="CH100" s="23" t="s">
        <v>150</v>
      </c>
      <c r="CI100" s="23">
        <v>2</v>
      </c>
      <c r="CJ100" s="23" t="s">
        <v>150</v>
      </c>
      <c r="CK100" s="23">
        <v>0</v>
      </c>
      <c r="CL100" s="23">
        <v>0</v>
      </c>
      <c r="CM100" s="23"/>
      <c r="CN100" s="23">
        <v>0</v>
      </c>
      <c r="CO100" s="23"/>
      <c r="CP100" s="23"/>
      <c r="CQ100" s="23">
        <v>0</v>
      </c>
      <c r="CR100" s="23" t="s">
        <v>165</v>
      </c>
      <c r="CS100" s="23">
        <v>2</v>
      </c>
      <c r="CT100" s="23"/>
      <c r="CU100" s="23"/>
      <c r="CV100" s="23"/>
      <c r="CW100" s="23">
        <v>2</v>
      </c>
      <c r="CX100" s="23"/>
      <c r="CY100" s="23">
        <v>2</v>
      </c>
      <c r="CZ100" s="23">
        <v>0</v>
      </c>
      <c r="DA100" s="23">
        <v>2</v>
      </c>
      <c r="DB100" s="23"/>
      <c r="DC100" s="23" t="s">
        <v>143</v>
      </c>
      <c r="DD100" s="23">
        <v>2</v>
      </c>
      <c r="DE100" s="23" t="s">
        <v>165</v>
      </c>
      <c r="DF100" s="23" t="s">
        <v>165</v>
      </c>
      <c r="DG100" s="23" t="s">
        <v>165</v>
      </c>
      <c r="DH100" s="23" t="s">
        <v>165</v>
      </c>
      <c r="DI100" s="23" t="s">
        <v>150</v>
      </c>
      <c r="DJ100" s="23" t="s">
        <v>150</v>
      </c>
      <c r="DK100" s="23" t="s">
        <v>150</v>
      </c>
      <c r="DL100" s="23" t="s">
        <v>159</v>
      </c>
      <c r="DM100" s="23" t="s">
        <v>159</v>
      </c>
      <c r="DN100" s="23"/>
      <c r="DO100" s="23"/>
      <c r="DP100" s="23" t="s">
        <v>150</v>
      </c>
      <c r="DQ100" s="23" t="s">
        <v>150</v>
      </c>
      <c r="DR100" s="23" t="s">
        <v>150</v>
      </c>
      <c r="DS100" s="23"/>
      <c r="DT100" s="23" t="s">
        <v>159</v>
      </c>
      <c r="DU100" s="23" t="s">
        <v>150</v>
      </c>
      <c r="DV100" s="23"/>
      <c r="DW100" s="23" t="s">
        <v>159</v>
      </c>
      <c r="DX100" s="23" t="s">
        <v>150</v>
      </c>
      <c r="DY100" s="23" t="s">
        <v>150</v>
      </c>
      <c r="DZ100" s="23" t="s">
        <v>150</v>
      </c>
      <c r="EA100" s="23"/>
      <c r="EB100" s="23"/>
      <c r="EC100" s="23"/>
      <c r="ED100" s="23" t="s">
        <v>189</v>
      </c>
      <c r="EE100" s="49" t="str">
        <f t="shared" si="39"/>
        <v>36</v>
      </c>
      <c r="EF100" s="49">
        <v>1</v>
      </c>
      <c r="EG100" s="49"/>
      <c r="EH100" s="51">
        <f t="shared" si="40"/>
        <v>1</v>
      </c>
      <c r="EI100" s="51">
        <f t="shared" si="41"/>
        <v>0.9</v>
      </c>
      <c r="EJ100" s="52">
        <f t="shared" si="42"/>
        <v>-1.2</v>
      </c>
      <c r="EK100" s="52">
        <f t="shared" si="43"/>
        <v>-1.2</v>
      </c>
      <c r="EL100" s="49">
        <f t="shared" si="44"/>
        <v>-3.2000000000000001E-2</v>
      </c>
      <c r="EM100" s="55" t="s">
        <v>152</v>
      </c>
      <c r="EN100" s="54" t="str">
        <f t="shared" si="45"/>
        <v>1</v>
      </c>
    </row>
    <row r="101" spans="1:144" ht="56.25">
      <c r="A101" s="45">
        <v>2271</v>
      </c>
      <c r="B101" s="46" t="s">
        <v>563</v>
      </c>
      <c r="C101" s="45">
        <v>26800724</v>
      </c>
      <c r="D101" s="23" t="s">
        <v>564</v>
      </c>
      <c r="E101" s="23">
        <v>2</v>
      </c>
      <c r="F101" s="23" t="s">
        <v>139</v>
      </c>
      <c r="G101" s="23">
        <v>47</v>
      </c>
      <c r="H101" s="23">
        <v>38</v>
      </c>
      <c r="I101" s="23" t="s">
        <v>174</v>
      </c>
      <c r="J101" s="23">
        <v>2</v>
      </c>
      <c r="K101" s="23"/>
      <c r="L101" s="47"/>
      <c r="M101" s="47"/>
      <c r="N101" s="48">
        <v>41561</v>
      </c>
      <c r="O101" s="48"/>
      <c r="P101" s="47" t="e">
        <f t="shared" si="55"/>
        <v>#NUM!</v>
      </c>
      <c r="Q101" s="47">
        <f t="shared" ca="1" si="33"/>
        <v>125</v>
      </c>
      <c r="R101" s="47">
        <v>108</v>
      </c>
      <c r="S101" s="47">
        <v>1</v>
      </c>
      <c r="T101" s="48">
        <v>41647</v>
      </c>
      <c r="U101" s="48"/>
      <c r="V101" s="47">
        <f t="shared" si="34"/>
        <v>2</v>
      </c>
      <c r="W101" s="47" t="s">
        <v>1729</v>
      </c>
      <c r="X101" s="47"/>
      <c r="Y101" s="47"/>
      <c r="Z101" s="47"/>
      <c r="AA101" s="47"/>
      <c r="AB101" s="47"/>
      <c r="AC101" s="47"/>
      <c r="AD101" s="47">
        <v>1</v>
      </c>
      <c r="AE101" s="47">
        <v>2</v>
      </c>
      <c r="AF101" s="47">
        <v>0</v>
      </c>
      <c r="AG101" s="47"/>
      <c r="AH101" s="47">
        <v>1</v>
      </c>
      <c r="AI101" s="35" t="str">
        <f t="shared" si="35"/>
        <v>36</v>
      </c>
      <c r="AJ101" s="49" t="str">
        <f>IF(AI101&lt;35,0, IF(AI101&gt;35, "1"))</f>
        <v>1</v>
      </c>
      <c r="AK101" s="47">
        <v>1</v>
      </c>
      <c r="AL101" s="47">
        <v>1</v>
      </c>
      <c r="AM101" s="47" t="s">
        <v>565</v>
      </c>
      <c r="AN101" s="23" t="s">
        <v>1712</v>
      </c>
      <c r="AO101" s="23">
        <v>1</v>
      </c>
      <c r="AP101" s="23">
        <v>2.75</v>
      </c>
      <c r="AQ101" s="23"/>
      <c r="AR101" s="47">
        <v>1.33</v>
      </c>
      <c r="AS101" s="47">
        <f t="shared" si="47"/>
        <v>69.238692612804485</v>
      </c>
      <c r="AT101" s="47">
        <v>1.37</v>
      </c>
      <c r="AU101" s="47">
        <f t="shared" si="54"/>
        <v>65.9939513365116</v>
      </c>
      <c r="AV101" s="47"/>
      <c r="AW101" s="47" t="e">
        <f t="shared" si="49"/>
        <v>#DIV/0!</v>
      </c>
      <c r="AX101" s="50" t="s">
        <v>1719</v>
      </c>
      <c r="AY101" s="50" t="s">
        <v>1719</v>
      </c>
      <c r="AZ101" s="50" t="s">
        <v>1719</v>
      </c>
      <c r="BA101" s="50" t="s">
        <v>1719</v>
      </c>
      <c r="BB101" s="23" t="s">
        <v>164</v>
      </c>
      <c r="BC101" s="23"/>
      <c r="BD101" s="23"/>
      <c r="BE101" s="23"/>
      <c r="BF101" s="50"/>
      <c r="BG101" s="23"/>
      <c r="BH101" s="23"/>
      <c r="BI101" s="23">
        <v>77</v>
      </c>
      <c r="BJ101" s="23">
        <v>169.4</v>
      </c>
      <c r="BK101" s="23">
        <f t="shared" si="36"/>
        <v>1.8796937664987843</v>
      </c>
      <c r="BL101" s="23">
        <v>1</v>
      </c>
      <c r="BM101" s="46" t="s">
        <v>566</v>
      </c>
      <c r="BN101" s="23" t="s">
        <v>146</v>
      </c>
      <c r="BO101" s="23">
        <v>39</v>
      </c>
      <c r="BP101" s="23">
        <v>62</v>
      </c>
      <c r="BQ101" s="23">
        <v>154</v>
      </c>
      <c r="BR101" s="23">
        <f t="shared" si="37"/>
        <v>1.599872282163437</v>
      </c>
      <c r="BS101" s="23">
        <f t="shared" si="38"/>
        <v>1.1749023890563046</v>
      </c>
      <c r="BT101" s="23" t="s">
        <v>171</v>
      </c>
      <c r="BU101" s="23" t="s">
        <v>147</v>
      </c>
      <c r="BV101" s="23" t="s">
        <v>148</v>
      </c>
      <c r="BW101" s="23" t="s">
        <v>149</v>
      </c>
      <c r="BX101" s="23">
        <v>6</v>
      </c>
      <c r="BY101" s="23" t="s">
        <v>150</v>
      </c>
      <c r="BZ101" s="23">
        <v>2</v>
      </c>
      <c r="CA101" s="23" t="s">
        <v>150</v>
      </c>
      <c r="CB101" s="23" t="s">
        <v>150</v>
      </c>
      <c r="CC101" s="23">
        <v>2</v>
      </c>
      <c r="CD101" s="23" t="s">
        <v>150</v>
      </c>
      <c r="CE101" s="23" t="s">
        <v>150</v>
      </c>
      <c r="CF101" s="23">
        <v>2</v>
      </c>
      <c r="CG101" s="23" t="s">
        <v>150</v>
      </c>
      <c r="CH101" s="23" t="s">
        <v>150</v>
      </c>
      <c r="CI101" s="23">
        <v>2</v>
      </c>
      <c r="CJ101" s="23" t="s">
        <v>150</v>
      </c>
      <c r="CK101" s="23">
        <v>0</v>
      </c>
      <c r="CL101" s="23">
        <v>0</v>
      </c>
      <c r="CM101" s="23"/>
      <c r="CN101" s="23">
        <v>0</v>
      </c>
      <c r="CO101" s="23"/>
      <c r="CP101" s="23" t="s">
        <v>0</v>
      </c>
      <c r="CQ101" s="23">
        <v>0</v>
      </c>
      <c r="CR101" s="23" t="s">
        <v>165</v>
      </c>
      <c r="CS101" s="23">
        <v>2</v>
      </c>
      <c r="CT101" s="23"/>
      <c r="CU101" s="23"/>
      <c r="CV101" s="23"/>
      <c r="CW101" s="23">
        <v>2</v>
      </c>
      <c r="CX101" s="23"/>
      <c r="CY101" s="23">
        <v>2</v>
      </c>
      <c r="CZ101" s="23">
        <v>0</v>
      </c>
      <c r="DA101" s="23">
        <v>2</v>
      </c>
      <c r="DB101" s="23"/>
      <c r="DC101" s="23" t="s">
        <v>143</v>
      </c>
      <c r="DD101" s="23">
        <v>2</v>
      </c>
      <c r="DE101" s="23" t="s">
        <v>165</v>
      </c>
      <c r="DF101" s="23" t="s">
        <v>165</v>
      </c>
      <c r="DG101" s="23" t="s">
        <v>165</v>
      </c>
      <c r="DH101" s="23" t="s">
        <v>165</v>
      </c>
      <c r="DI101" s="23" t="s">
        <v>150</v>
      </c>
      <c r="DJ101" s="23" t="s">
        <v>159</v>
      </c>
      <c r="DK101" s="23"/>
      <c r="DL101" s="23"/>
      <c r="DM101" s="23"/>
      <c r="DN101" s="23"/>
      <c r="DO101" s="23"/>
      <c r="DP101" s="23" t="s">
        <v>159</v>
      </c>
      <c r="DQ101" s="23" t="s">
        <v>150</v>
      </c>
      <c r="DR101" s="23" t="s">
        <v>150</v>
      </c>
      <c r="DS101" s="23"/>
      <c r="DT101" s="23"/>
      <c r="DU101" s="23"/>
      <c r="DV101" s="23"/>
      <c r="DW101" s="23"/>
      <c r="DX101" s="23"/>
      <c r="DY101" s="23" t="s">
        <v>150</v>
      </c>
      <c r="DZ101" s="23"/>
      <c r="EA101" s="23"/>
      <c r="EB101" s="23"/>
      <c r="EC101" s="23" t="s">
        <v>184</v>
      </c>
      <c r="ED101" s="23" t="s">
        <v>189</v>
      </c>
      <c r="EE101" s="49" t="str">
        <f t="shared" si="39"/>
        <v>36</v>
      </c>
      <c r="EF101" s="49" t="str">
        <f>IF(EE101&lt;35,0, IF(EE101&gt;35, "1"))</f>
        <v>1</v>
      </c>
      <c r="EG101" s="49"/>
      <c r="EH101" s="51">
        <f t="shared" si="40"/>
        <v>1</v>
      </c>
      <c r="EI101" s="51">
        <f t="shared" si="41"/>
        <v>0.9</v>
      </c>
      <c r="EJ101" s="52">
        <f t="shared" si="42"/>
        <v>-1.2</v>
      </c>
      <c r="EK101" s="52">
        <f t="shared" si="43"/>
        <v>-1.2</v>
      </c>
      <c r="EL101" s="49">
        <f t="shared" si="44"/>
        <v>-3.2000000000000001E-2</v>
      </c>
      <c r="EM101" s="53" t="s">
        <v>152</v>
      </c>
      <c r="EN101" s="54" t="str">
        <f t="shared" si="45"/>
        <v>1</v>
      </c>
    </row>
    <row r="102" spans="1:144" ht="33.75">
      <c r="A102" s="45">
        <v>2272</v>
      </c>
      <c r="B102" s="46" t="s">
        <v>567</v>
      </c>
      <c r="C102" s="45">
        <v>23102724</v>
      </c>
      <c r="D102" s="23" t="s">
        <v>568</v>
      </c>
      <c r="E102" s="23">
        <v>1</v>
      </c>
      <c r="F102" s="23" t="s">
        <v>146</v>
      </c>
      <c r="G102" s="23">
        <v>60</v>
      </c>
      <c r="H102" s="23">
        <v>51</v>
      </c>
      <c r="I102" s="23" t="s">
        <v>140</v>
      </c>
      <c r="J102" s="23">
        <v>1</v>
      </c>
      <c r="K102" s="23"/>
      <c r="L102" s="47"/>
      <c r="M102" s="47"/>
      <c r="N102" s="48">
        <v>41568</v>
      </c>
      <c r="O102" s="48"/>
      <c r="P102" s="47" t="e">
        <f>DATEDIF(N102, O102, "m")</f>
        <v>#NUM!</v>
      </c>
      <c r="Q102" s="47">
        <f t="shared" ca="1" si="33"/>
        <v>125</v>
      </c>
      <c r="R102" s="47">
        <v>108</v>
      </c>
      <c r="S102" s="47">
        <v>1</v>
      </c>
      <c r="T102" s="48">
        <v>44614</v>
      </c>
      <c r="U102" s="48">
        <v>44614</v>
      </c>
      <c r="V102" s="47">
        <f t="shared" si="34"/>
        <v>100</v>
      </c>
      <c r="W102" s="47" t="s">
        <v>1735</v>
      </c>
      <c r="X102" s="47"/>
      <c r="Y102" s="47"/>
      <c r="Z102" s="47"/>
      <c r="AA102" s="47"/>
      <c r="AB102" s="47"/>
      <c r="AC102" s="47"/>
      <c r="AD102" s="47">
        <v>2</v>
      </c>
      <c r="AE102" s="47">
        <v>108</v>
      </c>
      <c r="AF102" s="47">
        <v>1</v>
      </c>
      <c r="AG102" s="47"/>
      <c r="AH102" s="47">
        <v>2</v>
      </c>
      <c r="AI102" s="35" t="str">
        <f t="shared" si="35"/>
        <v>36</v>
      </c>
      <c r="AJ102" s="49" t="str">
        <f>IF(AI102&lt;35,0, IF(AI102&gt;35, "1"))</f>
        <v>1</v>
      </c>
      <c r="AK102" s="47">
        <v>2</v>
      </c>
      <c r="AL102" s="47"/>
      <c r="AM102" s="47"/>
      <c r="AN102" s="23" t="s">
        <v>1712</v>
      </c>
      <c r="AO102" s="23">
        <v>1</v>
      </c>
      <c r="AP102" s="23">
        <v>1.07</v>
      </c>
      <c r="AQ102" s="23"/>
      <c r="AR102" s="47">
        <v>0.79</v>
      </c>
      <c r="AS102" s="47">
        <f t="shared" si="47"/>
        <v>89.312525251191303</v>
      </c>
      <c r="AT102" s="47">
        <v>0.77</v>
      </c>
      <c r="AU102" s="47">
        <f t="shared" si="54"/>
        <v>90.964930719078851</v>
      </c>
      <c r="AV102" s="47"/>
      <c r="AW102" s="47" t="e">
        <f t="shared" si="49"/>
        <v>#DIV/0!</v>
      </c>
      <c r="AX102" s="50" t="s">
        <v>1719</v>
      </c>
      <c r="AY102" s="50" t="s">
        <v>1719</v>
      </c>
      <c r="AZ102" s="50" t="s">
        <v>1719</v>
      </c>
      <c r="BA102" s="50" t="s">
        <v>1719</v>
      </c>
      <c r="BB102" s="23" t="s">
        <v>164</v>
      </c>
      <c r="BC102" s="23"/>
      <c r="BD102" s="23"/>
      <c r="BE102" s="23"/>
      <c r="BF102" s="50"/>
      <c r="BG102" s="23"/>
      <c r="BH102" s="23"/>
      <c r="BI102" s="23">
        <v>56.3</v>
      </c>
      <c r="BJ102" s="23">
        <v>155.30000000000001</v>
      </c>
      <c r="BK102" s="23">
        <f t="shared" si="36"/>
        <v>1.5450114306739029</v>
      </c>
      <c r="BL102" s="23">
        <v>1</v>
      </c>
      <c r="BM102" s="46" t="s">
        <v>569</v>
      </c>
      <c r="BN102" s="23" t="s">
        <v>139</v>
      </c>
      <c r="BO102" s="23">
        <v>54</v>
      </c>
      <c r="BP102" s="23">
        <v>68</v>
      </c>
      <c r="BQ102" s="23">
        <v>169</v>
      </c>
      <c r="BR102" s="23">
        <f t="shared" si="37"/>
        <v>1.7799199565042196</v>
      </c>
      <c r="BS102" s="23">
        <f t="shared" si="38"/>
        <v>0.86802298329657512</v>
      </c>
      <c r="BT102" s="23" t="s">
        <v>396</v>
      </c>
      <c r="BU102" s="23" t="s">
        <v>158</v>
      </c>
      <c r="BV102" s="23" t="s">
        <v>148</v>
      </c>
      <c r="BW102" s="23" t="s">
        <v>149</v>
      </c>
      <c r="BX102" s="23">
        <v>5</v>
      </c>
      <c r="BY102" s="23" t="s">
        <v>150</v>
      </c>
      <c r="BZ102" s="23">
        <v>2</v>
      </c>
      <c r="CA102" s="23" t="s">
        <v>150</v>
      </c>
      <c r="CB102" s="23" t="s">
        <v>150</v>
      </c>
      <c r="CC102" s="23">
        <v>2</v>
      </c>
      <c r="CD102" s="23" t="s">
        <v>150</v>
      </c>
      <c r="CE102" s="23" t="s">
        <v>150</v>
      </c>
      <c r="CF102" s="23">
        <v>2</v>
      </c>
      <c r="CG102" s="23" t="s">
        <v>150</v>
      </c>
      <c r="CH102" s="23" t="s">
        <v>150</v>
      </c>
      <c r="CI102" s="23">
        <v>2</v>
      </c>
      <c r="CJ102" s="23" t="s">
        <v>150</v>
      </c>
      <c r="CK102" s="23">
        <v>0</v>
      </c>
      <c r="CL102" s="23">
        <v>20</v>
      </c>
      <c r="CM102" s="23" t="s">
        <v>0</v>
      </c>
      <c r="CN102" s="23">
        <v>0</v>
      </c>
      <c r="CO102" s="23"/>
      <c r="CP102" s="23"/>
      <c r="CQ102" s="23">
        <v>0</v>
      </c>
      <c r="CR102" s="23" t="s">
        <v>165</v>
      </c>
      <c r="CS102" s="23">
        <v>2</v>
      </c>
      <c r="CT102" s="23"/>
      <c r="CU102" s="23"/>
      <c r="CV102" s="23"/>
      <c r="CW102" s="23">
        <v>2</v>
      </c>
      <c r="CX102" s="23"/>
      <c r="CY102" s="23">
        <v>2</v>
      </c>
      <c r="CZ102" s="23">
        <v>0</v>
      </c>
      <c r="DA102" s="23">
        <v>2</v>
      </c>
      <c r="DB102" s="23"/>
      <c r="DC102" s="23" t="s">
        <v>143</v>
      </c>
      <c r="DD102" s="23">
        <v>2</v>
      </c>
      <c r="DE102" s="23" t="s">
        <v>143</v>
      </c>
      <c r="DF102" s="23" t="s">
        <v>143</v>
      </c>
      <c r="DG102" s="23" t="s">
        <v>143</v>
      </c>
      <c r="DH102" s="23" t="s">
        <v>165</v>
      </c>
      <c r="DI102" s="23" t="s">
        <v>150</v>
      </c>
      <c r="DJ102" s="23" t="s">
        <v>150</v>
      </c>
      <c r="DK102" s="23" t="s">
        <v>150</v>
      </c>
      <c r="DL102" s="23" t="s">
        <v>150</v>
      </c>
      <c r="DM102" s="23" t="s">
        <v>150</v>
      </c>
      <c r="DN102" s="23"/>
      <c r="DO102" s="23"/>
      <c r="DP102" s="23" t="s">
        <v>150</v>
      </c>
      <c r="DQ102" s="23" t="s">
        <v>150</v>
      </c>
      <c r="DR102" s="23" t="s">
        <v>150</v>
      </c>
      <c r="DS102" s="23"/>
      <c r="DT102" s="23" t="s">
        <v>159</v>
      </c>
      <c r="DU102" s="23" t="s">
        <v>150</v>
      </c>
      <c r="DV102" s="23"/>
      <c r="DW102" s="23" t="s">
        <v>159</v>
      </c>
      <c r="DX102" s="23" t="s">
        <v>150</v>
      </c>
      <c r="DY102" s="23" t="s">
        <v>150</v>
      </c>
      <c r="DZ102" s="23" t="s">
        <v>150</v>
      </c>
      <c r="EA102" s="23"/>
      <c r="EB102" s="23"/>
      <c r="EC102" s="23" t="s">
        <v>184</v>
      </c>
      <c r="ED102" s="23" t="s">
        <v>189</v>
      </c>
      <c r="EE102" s="49" t="str">
        <f t="shared" si="39"/>
        <v>36</v>
      </c>
      <c r="EF102" s="49" t="str">
        <f>IF(EE102&lt;35,0, IF(EE102&gt;35, "1"))</f>
        <v>1</v>
      </c>
      <c r="EG102" s="49"/>
      <c r="EH102" s="51">
        <f t="shared" si="40"/>
        <v>1.012</v>
      </c>
      <c r="EI102" s="51">
        <f t="shared" si="41"/>
        <v>0.7</v>
      </c>
      <c r="EJ102" s="52">
        <f t="shared" si="42"/>
        <v>-1.2</v>
      </c>
      <c r="EK102" s="52">
        <f t="shared" si="43"/>
        <v>-1.2</v>
      </c>
      <c r="EL102" s="49">
        <f t="shared" si="44"/>
        <v>-0.24099999999999999</v>
      </c>
      <c r="EM102" s="53" t="s">
        <v>176</v>
      </c>
      <c r="EN102" s="54" t="str">
        <f t="shared" si="45"/>
        <v>3</v>
      </c>
    </row>
    <row r="103" spans="1:144" ht="33.75">
      <c r="A103" s="45">
        <v>2284</v>
      </c>
      <c r="B103" s="46" t="s">
        <v>575</v>
      </c>
      <c r="C103" s="45">
        <v>18760437</v>
      </c>
      <c r="D103" s="23" t="s">
        <v>576</v>
      </c>
      <c r="E103" s="23">
        <v>2</v>
      </c>
      <c r="F103" s="23" t="s">
        <v>139</v>
      </c>
      <c r="G103" s="23">
        <v>49</v>
      </c>
      <c r="H103" s="23">
        <v>41</v>
      </c>
      <c r="I103" s="23" t="s">
        <v>153</v>
      </c>
      <c r="J103" s="23">
        <v>3</v>
      </c>
      <c r="K103" s="23"/>
      <c r="L103" s="47"/>
      <c r="M103" s="47"/>
      <c r="N103" s="48">
        <v>41592</v>
      </c>
      <c r="O103" s="48"/>
      <c r="P103" s="47" t="e">
        <f>DATEDIF(N103,O103,"m")</f>
        <v>#NUM!</v>
      </c>
      <c r="Q103" s="47">
        <f t="shared" ca="1" si="33"/>
        <v>124</v>
      </c>
      <c r="R103" s="47">
        <v>107</v>
      </c>
      <c r="S103" s="47">
        <v>1</v>
      </c>
      <c r="T103" s="48">
        <v>43299</v>
      </c>
      <c r="U103" s="48">
        <v>43299</v>
      </c>
      <c r="V103" s="47">
        <f t="shared" si="34"/>
        <v>56</v>
      </c>
      <c r="W103" s="47" t="s">
        <v>577</v>
      </c>
      <c r="X103" s="47"/>
      <c r="Y103" s="47"/>
      <c r="Z103" s="47"/>
      <c r="AA103" s="47"/>
      <c r="AB103" s="47"/>
      <c r="AC103" s="47"/>
      <c r="AD103" s="47">
        <v>2</v>
      </c>
      <c r="AE103" s="47">
        <v>107</v>
      </c>
      <c r="AF103" s="47">
        <v>1</v>
      </c>
      <c r="AG103" s="47"/>
      <c r="AH103" s="47">
        <v>2</v>
      </c>
      <c r="AI103" s="35" t="str">
        <f t="shared" si="35"/>
        <v>36</v>
      </c>
      <c r="AJ103" s="49" t="str">
        <f>IF(AI103&lt;35,0, IF(AI103&gt;35, "1"))</f>
        <v>1</v>
      </c>
      <c r="AK103" s="47">
        <v>2</v>
      </c>
      <c r="AL103" s="47"/>
      <c r="AM103" s="47"/>
      <c r="AN103" s="23" t="s">
        <v>160</v>
      </c>
      <c r="AO103" s="23">
        <v>1</v>
      </c>
      <c r="AP103" s="23"/>
      <c r="AQ103" s="23"/>
      <c r="AR103" s="47">
        <v>1.25</v>
      </c>
      <c r="AS103" s="47">
        <f t="shared" si="47"/>
        <v>73.210907382711142</v>
      </c>
      <c r="AT103" s="47">
        <v>1.36</v>
      </c>
      <c r="AU103" s="47">
        <f t="shared" si="54"/>
        <v>65.346013772146534</v>
      </c>
      <c r="AV103" s="47"/>
      <c r="AW103" s="47" t="e">
        <f t="shared" si="49"/>
        <v>#DIV/0!</v>
      </c>
      <c r="AX103" s="50" t="s">
        <v>1719</v>
      </c>
      <c r="AY103" s="50" t="s">
        <v>1719</v>
      </c>
      <c r="AZ103" s="50" t="s">
        <v>1719</v>
      </c>
      <c r="BA103" s="50" t="s">
        <v>1719</v>
      </c>
      <c r="BB103" s="23" t="s">
        <v>164</v>
      </c>
      <c r="BC103" s="23"/>
      <c r="BD103" s="23"/>
      <c r="BE103" s="23"/>
      <c r="BF103" s="50"/>
      <c r="BG103" s="23"/>
      <c r="BH103" s="23"/>
      <c r="BI103" s="23">
        <v>64</v>
      </c>
      <c r="BJ103" s="23">
        <v>169.5</v>
      </c>
      <c r="BK103" s="23">
        <f t="shared" si="36"/>
        <v>1.7383645099360916</v>
      </c>
      <c r="BL103" s="23">
        <v>1</v>
      </c>
      <c r="BM103" s="46" t="s">
        <v>578</v>
      </c>
      <c r="BN103" s="23" t="s">
        <v>146</v>
      </c>
      <c r="BO103" s="23">
        <v>37</v>
      </c>
      <c r="BP103" s="23">
        <v>65</v>
      </c>
      <c r="BQ103" s="23">
        <v>155</v>
      </c>
      <c r="BR103" s="23">
        <f t="shared" si="37"/>
        <v>1.6400042798377406</v>
      </c>
      <c r="BS103" s="23">
        <f t="shared" si="38"/>
        <v>1.0599755935442332</v>
      </c>
      <c r="BT103" s="23" t="s">
        <v>147</v>
      </c>
      <c r="BU103" s="23" t="s">
        <v>162</v>
      </c>
      <c r="BV103" s="23" t="s">
        <v>148</v>
      </c>
      <c r="BW103" s="23" t="s">
        <v>149</v>
      </c>
      <c r="BX103" s="23">
        <v>2</v>
      </c>
      <c r="BY103" s="23" t="s">
        <v>150</v>
      </c>
      <c r="BZ103" s="23">
        <v>2</v>
      </c>
      <c r="CA103" s="23" t="s">
        <v>159</v>
      </c>
      <c r="CB103" s="23" t="s">
        <v>150</v>
      </c>
      <c r="CC103" s="23">
        <v>2</v>
      </c>
      <c r="CD103" s="23" t="s">
        <v>150</v>
      </c>
      <c r="CE103" s="23" t="s">
        <v>150</v>
      </c>
      <c r="CF103" s="23">
        <v>2</v>
      </c>
      <c r="CG103" s="23" t="s">
        <v>159</v>
      </c>
      <c r="CH103" s="23" t="s">
        <v>150</v>
      </c>
      <c r="CI103" s="23">
        <v>2</v>
      </c>
      <c r="CJ103" s="23" t="s">
        <v>150</v>
      </c>
      <c r="CK103" s="23">
        <v>25</v>
      </c>
      <c r="CL103" s="23">
        <v>20</v>
      </c>
      <c r="CM103" s="23"/>
      <c r="CN103" s="23">
        <v>0</v>
      </c>
      <c r="CO103" s="23"/>
      <c r="CP103" s="23"/>
      <c r="CQ103" s="23">
        <v>0</v>
      </c>
      <c r="CR103" s="23" t="s">
        <v>165</v>
      </c>
      <c r="CS103" s="23">
        <v>2</v>
      </c>
      <c r="CT103" s="23"/>
      <c r="CU103" s="23"/>
      <c r="CV103" s="23"/>
      <c r="CW103" s="23">
        <v>2</v>
      </c>
      <c r="CX103" s="23"/>
      <c r="CY103" s="23">
        <v>2</v>
      </c>
      <c r="CZ103" s="23">
        <v>0</v>
      </c>
      <c r="DA103" s="23">
        <v>2</v>
      </c>
      <c r="DB103" s="23"/>
      <c r="DC103" s="23" t="s">
        <v>143</v>
      </c>
      <c r="DD103" s="23">
        <v>2</v>
      </c>
      <c r="DE103" s="23" t="s">
        <v>165</v>
      </c>
      <c r="DF103" s="23" t="s">
        <v>143</v>
      </c>
      <c r="DG103" s="23" t="s">
        <v>143</v>
      </c>
      <c r="DH103" s="23" t="s">
        <v>143</v>
      </c>
      <c r="DI103" s="23"/>
      <c r="DJ103" s="23"/>
      <c r="DK103" s="23"/>
      <c r="DL103" s="23"/>
      <c r="DM103" s="23"/>
      <c r="DN103" s="23"/>
      <c r="DO103" s="23"/>
      <c r="DP103" s="23"/>
      <c r="DQ103" s="23"/>
      <c r="DR103" s="23"/>
      <c r="DS103" s="23"/>
      <c r="DT103" s="23"/>
      <c r="DU103" s="23"/>
      <c r="DV103" s="23"/>
      <c r="DW103" s="23"/>
      <c r="DX103" s="23"/>
      <c r="DY103" s="23"/>
      <c r="DZ103" s="23"/>
      <c r="EA103" s="23"/>
      <c r="EB103" s="23"/>
      <c r="EC103" s="23" t="s">
        <v>184</v>
      </c>
      <c r="ED103" s="23" t="s">
        <v>189</v>
      </c>
      <c r="EE103" s="49" t="str">
        <f t="shared" si="39"/>
        <v>36</v>
      </c>
      <c r="EF103" s="49" t="str">
        <f>IF(EE103&lt;35,0, IF(EE103&gt;35, "1"))</f>
        <v>1</v>
      </c>
      <c r="EG103" s="49"/>
      <c r="EH103" s="51">
        <f t="shared" si="40"/>
        <v>1</v>
      </c>
      <c r="EI103" s="51">
        <f t="shared" si="41"/>
        <v>0.9</v>
      </c>
      <c r="EJ103" s="52">
        <f t="shared" si="42"/>
        <v>-1.2</v>
      </c>
      <c r="EK103" s="52">
        <f t="shared" si="43"/>
        <v>-1.2</v>
      </c>
      <c r="EL103" s="49">
        <f t="shared" si="44"/>
        <v>-3.2000000000000001E-2</v>
      </c>
      <c r="EM103" s="55" t="s">
        <v>152</v>
      </c>
      <c r="EN103" s="54" t="str">
        <f t="shared" si="45"/>
        <v>1</v>
      </c>
    </row>
    <row r="104" spans="1:144" ht="33.75">
      <c r="A104" s="45">
        <v>2288</v>
      </c>
      <c r="B104" s="46" t="s">
        <v>579</v>
      </c>
      <c r="C104" s="45">
        <v>26942721</v>
      </c>
      <c r="D104" s="23" t="s">
        <v>580</v>
      </c>
      <c r="E104" s="23">
        <v>2</v>
      </c>
      <c r="F104" s="23" t="s">
        <v>139</v>
      </c>
      <c r="G104" s="23">
        <v>63</v>
      </c>
      <c r="H104" s="23">
        <v>54</v>
      </c>
      <c r="I104" s="23" t="s">
        <v>153</v>
      </c>
      <c r="J104" s="23">
        <v>3</v>
      </c>
      <c r="K104" s="23"/>
      <c r="L104" s="47"/>
      <c r="M104" s="47"/>
      <c r="N104" s="48">
        <v>41599</v>
      </c>
      <c r="O104" s="48">
        <v>42276</v>
      </c>
      <c r="P104" s="47">
        <f>DATEDIF(N104,O104,"m")</f>
        <v>22</v>
      </c>
      <c r="Q104" s="47">
        <f t="shared" ca="1" si="33"/>
        <v>124</v>
      </c>
      <c r="R104" s="47">
        <v>22</v>
      </c>
      <c r="S104" s="47">
        <v>0</v>
      </c>
      <c r="T104" s="48">
        <v>42276</v>
      </c>
      <c r="U104" s="48">
        <v>42276</v>
      </c>
      <c r="V104" s="47">
        <f t="shared" si="34"/>
        <v>22</v>
      </c>
      <c r="W104" s="47" t="s">
        <v>1736</v>
      </c>
      <c r="X104" s="47"/>
      <c r="Y104" s="47"/>
      <c r="Z104" s="47"/>
      <c r="AA104" s="47"/>
      <c r="AB104" s="47"/>
      <c r="AC104" s="47"/>
      <c r="AD104" s="47">
        <v>2</v>
      </c>
      <c r="AE104" s="47">
        <v>22</v>
      </c>
      <c r="AF104" s="47">
        <v>0</v>
      </c>
      <c r="AG104" s="47"/>
      <c r="AH104" s="47">
        <v>2</v>
      </c>
      <c r="AI104" s="35">
        <f t="shared" si="35"/>
        <v>22</v>
      </c>
      <c r="AJ104" s="49">
        <f>IF(AI104&lt;35,0, IF(AI104&gt;35, "1"))</f>
        <v>0</v>
      </c>
      <c r="AK104" s="47"/>
      <c r="AL104" s="47"/>
      <c r="AM104" s="47"/>
      <c r="AN104" s="23" t="s">
        <v>160</v>
      </c>
      <c r="AO104" s="23">
        <v>1</v>
      </c>
      <c r="AP104" s="23"/>
      <c r="AQ104" s="23"/>
      <c r="AR104" s="47">
        <v>1.39</v>
      </c>
      <c r="AS104" s="47">
        <f t="shared" si="47"/>
        <v>59.447958647810864</v>
      </c>
      <c r="AT104" s="47"/>
      <c r="AU104" s="47" t="e">
        <f t="shared" si="54"/>
        <v>#DIV/0!</v>
      </c>
      <c r="AV104" s="47"/>
      <c r="AW104" s="47" t="e">
        <f t="shared" si="49"/>
        <v>#DIV/0!</v>
      </c>
      <c r="AX104" s="50" t="s">
        <v>1719</v>
      </c>
      <c r="AY104" s="50" t="s">
        <v>1721</v>
      </c>
      <c r="AZ104" s="50" t="s">
        <v>1721</v>
      </c>
      <c r="BA104" s="50" t="s">
        <v>1721</v>
      </c>
      <c r="BB104" s="23" t="s">
        <v>142</v>
      </c>
      <c r="BC104" s="23" t="s">
        <v>143</v>
      </c>
      <c r="BD104" s="23" t="s">
        <v>156</v>
      </c>
      <c r="BE104" s="23" t="s">
        <v>143</v>
      </c>
      <c r="BF104" s="50">
        <v>42276</v>
      </c>
      <c r="BG104" s="23" t="s">
        <v>144</v>
      </c>
      <c r="BH104" s="23" t="s">
        <v>582</v>
      </c>
      <c r="BI104" s="23">
        <v>71.400000000000006</v>
      </c>
      <c r="BJ104" s="23">
        <v>163.4</v>
      </c>
      <c r="BK104" s="23">
        <f t="shared" si="36"/>
        <v>1.7733554807432672</v>
      </c>
      <c r="BL104" s="23">
        <v>1</v>
      </c>
      <c r="BM104" s="46" t="s">
        <v>583</v>
      </c>
      <c r="BN104" s="23" t="s">
        <v>146</v>
      </c>
      <c r="BO104" s="23">
        <v>49</v>
      </c>
      <c r="BP104" s="23">
        <v>57.14</v>
      </c>
      <c r="BQ104" s="23">
        <v>156.4</v>
      </c>
      <c r="BR104" s="23">
        <f t="shared" si="37"/>
        <v>1.562743016413596</v>
      </c>
      <c r="BS104" s="23">
        <f t="shared" si="38"/>
        <v>1.1347710161668261</v>
      </c>
      <c r="BT104" s="23" t="s">
        <v>158</v>
      </c>
      <c r="BU104" s="23" t="s">
        <v>147</v>
      </c>
      <c r="BV104" s="23" t="s">
        <v>148</v>
      </c>
      <c r="BW104" s="23" t="s">
        <v>149</v>
      </c>
      <c r="BX104" s="23">
        <v>5</v>
      </c>
      <c r="BY104" s="23" t="s">
        <v>150</v>
      </c>
      <c r="BZ104" s="23">
        <v>2</v>
      </c>
      <c r="CA104" s="23" t="s">
        <v>159</v>
      </c>
      <c r="CB104" s="23" t="s">
        <v>150</v>
      </c>
      <c r="CC104" s="23">
        <v>2</v>
      </c>
      <c r="CD104" s="23" t="s">
        <v>150</v>
      </c>
      <c r="CE104" s="23" t="s">
        <v>150</v>
      </c>
      <c r="CF104" s="23">
        <v>2</v>
      </c>
      <c r="CG104" s="23" t="s">
        <v>159</v>
      </c>
      <c r="CH104" s="23" t="s">
        <v>150</v>
      </c>
      <c r="CI104" s="23">
        <v>2</v>
      </c>
      <c r="CJ104" s="23" t="s">
        <v>150</v>
      </c>
      <c r="CK104" s="23">
        <v>25</v>
      </c>
      <c r="CL104" s="23">
        <v>0</v>
      </c>
      <c r="CM104" s="23"/>
      <c r="CN104" s="23">
        <v>0</v>
      </c>
      <c r="CO104" s="23"/>
      <c r="CP104" s="23"/>
      <c r="CQ104" s="23">
        <v>0</v>
      </c>
      <c r="CR104" s="23" t="s">
        <v>165</v>
      </c>
      <c r="CS104" s="23">
        <v>2</v>
      </c>
      <c r="CT104" s="23"/>
      <c r="CU104" s="23"/>
      <c r="CV104" s="23"/>
      <c r="CW104" s="23">
        <v>2</v>
      </c>
      <c r="CX104" s="23"/>
      <c r="CY104" s="23">
        <v>2</v>
      </c>
      <c r="CZ104" s="23">
        <v>0</v>
      </c>
      <c r="DA104" s="23">
        <v>2</v>
      </c>
      <c r="DB104" s="23"/>
      <c r="DC104" s="23" t="s">
        <v>143</v>
      </c>
      <c r="DD104" s="23">
        <v>2</v>
      </c>
      <c r="DE104" s="23" t="s">
        <v>165</v>
      </c>
      <c r="DF104" s="23" t="s">
        <v>143</v>
      </c>
      <c r="DG104" s="23" t="s">
        <v>143</v>
      </c>
      <c r="DH104" s="23" t="s">
        <v>143</v>
      </c>
      <c r="DI104" s="23" t="s">
        <v>150</v>
      </c>
      <c r="DJ104" s="23" t="s">
        <v>159</v>
      </c>
      <c r="DK104" s="23" t="s">
        <v>150</v>
      </c>
      <c r="DL104" s="23" t="s">
        <v>150</v>
      </c>
      <c r="DM104" s="23" t="s">
        <v>150</v>
      </c>
      <c r="DN104" s="23"/>
      <c r="DO104" s="23"/>
      <c r="DP104" s="23" t="s">
        <v>150</v>
      </c>
      <c r="DQ104" s="23" t="s">
        <v>150</v>
      </c>
      <c r="DR104" s="23" t="s">
        <v>150</v>
      </c>
      <c r="DS104" s="23"/>
      <c r="DT104" s="23" t="s">
        <v>159</v>
      </c>
      <c r="DU104" s="23" t="s">
        <v>150</v>
      </c>
      <c r="DV104" s="23"/>
      <c r="DW104" s="23" t="s">
        <v>159</v>
      </c>
      <c r="DX104" s="23" t="s">
        <v>150</v>
      </c>
      <c r="DY104" s="23" t="s">
        <v>150</v>
      </c>
      <c r="DZ104" s="23" t="s">
        <v>150</v>
      </c>
      <c r="EA104" s="23"/>
      <c r="EB104" s="23"/>
      <c r="EC104" s="23" t="s">
        <v>184</v>
      </c>
      <c r="ED104" s="23" t="s">
        <v>189</v>
      </c>
      <c r="EE104" s="49">
        <f t="shared" si="39"/>
        <v>22</v>
      </c>
      <c r="EF104" s="49">
        <f>IF(EE104&lt;35,0, IF(EE104&gt;35, "1"))</f>
        <v>0</v>
      </c>
      <c r="EG104" s="49"/>
      <c r="EH104" s="51">
        <f t="shared" si="40"/>
        <v>1</v>
      </c>
      <c r="EI104" s="51">
        <f t="shared" si="41"/>
        <v>0.9</v>
      </c>
      <c r="EJ104" s="52">
        <f t="shared" si="42"/>
        <v>-1.2</v>
      </c>
      <c r="EK104" s="52">
        <f t="shared" si="43"/>
        <v>-3.2000000000000001E-2</v>
      </c>
      <c r="EL104" s="49">
        <f t="shared" si="44"/>
        <v>-3.2000000000000001E-2</v>
      </c>
      <c r="EM104" s="55" t="s">
        <v>152</v>
      </c>
      <c r="EN104" s="54" t="str">
        <f t="shared" si="45"/>
        <v>1</v>
      </c>
    </row>
    <row r="105" spans="1:144" ht="33.75">
      <c r="A105" s="45">
        <v>2309</v>
      </c>
      <c r="B105" s="46" t="s">
        <v>586</v>
      </c>
      <c r="C105" s="45">
        <v>27044211</v>
      </c>
      <c r="D105" s="23" t="s">
        <v>587</v>
      </c>
      <c r="E105" s="23">
        <v>2</v>
      </c>
      <c r="F105" s="23" t="s">
        <v>139</v>
      </c>
      <c r="G105" s="23">
        <v>59</v>
      </c>
      <c r="H105" s="23">
        <v>51</v>
      </c>
      <c r="I105" s="23" t="s">
        <v>140</v>
      </c>
      <c r="J105" s="23">
        <v>1</v>
      </c>
      <c r="K105" s="23"/>
      <c r="L105" s="47"/>
      <c r="M105" s="47"/>
      <c r="N105" s="48">
        <v>41654</v>
      </c>
      <c r="O105" s="48"/>
      <c r="P105" s="47" t="e">
        <f>DATEDIF(N105,O105,"m")</f>
        <v>#NUM!</v>
      </c>
      <c r="Q105" s="47">
        <f t="shared" ca="1" si="33"/>
        <v>122</v>
      </c>
      <c r="R105" s="47">
        <v>105</v>
      </c>
      <c r="S105" s="47">
        <v>1</v>
      </c>
      <c r="T105" s="47"/>
      <c r="U105" s="47"/>
      <c r="V105" s="47" t="e">
        <f t="shared" si="34"/>
        <v>#NUM!</v>
      </c>
      <c r="W105" s="47"/>
      <c r="X105" s="47"/>
      <c r="Y105" s="47"/>
      <c r="Z105" s="47"/>
      <c r="AA105" s="47"/>
      <c r="AB105" s="47"/>
      <c r="AC105" s="47"/>
      <c r="AD105" s="47">
        <v>2</v>
      </c>
      <c r="AE105" s="47">
        <v>105</v>
      </c>
      <c r="AF105" s="47">
        <v>1</v>
      </c>
      <c r="AG105" s="47"/>
      <c r="AH105" s="47">
        <v>2</v>
      </c>
      <c r="AI105" s="35" t="str">
        <f t="shared" si="35"/>
        <v>36</v>
      </c>
      <c r="AJ105" s="49" t="str">
        <f>IF(AI105&lt;35,0, IF(AI105&gt;35, "1"))</f>
        <v>1</v>
      </c>
      <c r="AK105" s="47">
        <v>2</v>
      </c>
      <c r="AL105" s="47">
        <v>0</v>
      </c>
      <c r="AM105" s="47"/>
      <c r="AN105" s="23" t="s">
        <v>154</v>
      </c>
      <c r="AO105" s="23">
        <v>2</v>
      </c>
      <c r="AP105" s="23"/>
      <c r="AQ105" s="23"/>
      <c r="AR105" s="47">
        <v>1.53</v>
      </c>
      <c r="AS105" s="47">
        <f t="shared" si="47"/>
        <v>53.979394951828688</v>
      </c>
      <c r="AT105" s="47">
        <v>1.61</v>
      </c>
      <c r="AU105" s="47">
        <f t="shared" si="54"/>
        <v>50.149275459782771</v>
      </c>
      <c r="AV105" s="47"/>
      <c r="AW105" s="47" t="e">
        <f t="shared" si="49"/>
        <v>#DIV/0!</v>
      </c>
      <c r="AX105" s="50" t="s">
        <v>1719</v>
      </c>
      <c r="AY105" s="50" t="s">
        <v>1719</v>
      </c>
      <c r="AZ105" s="50" t="s">
        <v>1719</v>
      </c>
      <c r="BA105" s="50" t="s">
        <v>1719</v>
      </c>
      <c r="BB105" s="23" t="s">
        <v>164</v>
      </c>
      <c r="BC105" s="23"/>
      <c r="BD105" s="23"/>
      <c r="BE105" s="23"/>
      <c r="BF105" s="50"/>
      <c r="BG105" s="23"/>
      <c r="BH105" s="23"/>
      <c r="BI105" s="23">
        <v>66</v>
      </c>
      <c r="BJ105" s="23">
        <v>169</v>
      </c>
      <c r="BK105" s="23">
        <f t="shared" si="36"/>
        <v>1.7574798609150442</v>
      </c>
      <c r="BL105" s="23">
        <v>1</v>
      </c>
      <c r="BM105" s="46" t="s">
        <v>588</v>
      </c>
      <c r="BN105" s="23" t="s">
        <v>146</v>
      </c>
      <c r="BO105" s="23">
        <v>49</v>
      </c>
      <c r="BP105" s="23">
        <v>46.3</v>
      </c>
      <c r="BQ105" s="23">
        <v>150.80000000000001</v>
      </c>
      <c r="BR105" s="23">
        <f t="shared" si="37"/>
        <v>1.3918076442658927</v>
      </c>
      <c r="BS105" s="23">
        <f t="shared" si="38"/>
        <v>1.2627318639581298</v>
      </c>
      <c r="BT105" s="23" t="s">
        <v>162</v>
      </c>
      <c r="BU105" s="23" t="s">
        <v>158</v>
      </c>
      <c r="BV105" s="23" t="s">
        <v>148</v>
      </c>
      <c r="BW105" s="23" t="s">
        <v>149</v>
      </c>
      <c r="BX105" s="23">
        <v>5</v>
      </c>
      <c r="BY105" s="23" t="s">
        <v>150</v>
      </c>
      <c r="BZ105" s="23">
        <v>2</v>
      </c>
      <c r="CA105" s="23" t="s">
        <v>150</v>
      </c>
      <c r="CB105" s="23" t="s">
        <v>150</v>
      </c>
      <c r="CC105" s="23">
        <v>2</v>
      </c>
      <c r="CD105" s="23" t="s">
        <v>150</v>
      </c>
      <c r="CE105" s="23" t="s">
        <v>150</v>
      </c>
      <c r="CF105" s="23">
        <v>2</v>
      </c>
      <c r="CG105" s="23" t="s">
        <v>150</v>
      </c>
      <c r="CH105" s="23" t="s">
        <v>150</v>
      </c>
      <c r="CI105" s="23">
        <v>2</v>
      </c>
      <c r="CJ105" s="23" t="s">
        <v>150</v>
      </c>
      <c r="CK105" s="23">
        <v>0</v>
      </c>
      <c r="CL105" s="23">
        <v>0</v>
      </c>
      <c r="CM105" s="23"/>
      <c r="CN105" s="23">
        <v>0</v>
      </c>
      <c r="CO105" s="23"/>
      <c r="CP105" s="23"/>
      <c r="CQ105" s="23">
        <v>0</v>
      </c>
      <c r="CR105" s="23" t="s">
        <v>165</v>
      </c>
      <c r="CS105" s="23">
        <v>2</v>
      </c>
      <c r="CT105" s="23"/>
      <c r="CU105" s="23"/>
      <c r="CV105" s="23">
        <v>375</v>
      </c>
      <c r="CW105" s="23">
        <v>1</v>
      </c>
      <c r="CX105" s="23"/>
      <c r="CY105" s="23">
        <v>2</v>
      </c>
      <c r="CZ105" s="23">
        <v>0</v>
      </c>
      <c r="DA105" s="23">
        <v>2</v>
      </c>
      <c r="DB105" s="23"/>
      <c r="DC105" s="23" t="s">
        <v>143</v>
      </c>
      <c r="DD105" s="23">
        <v>2</v>
      </c>
      <c r="DE105" s="23" t="s">
        <v>165</v>
      </c>
      <c r="DF105" s="23" t="s">
        <v>165</v>
      </c>
      <c r="DG105" s="23" t="s">
        <v>165</v>
      </c>
      <c r="DH105" s="23" t="s">
        <v>165</v>
      </c>
      <c r="DI105" s="23" t="s">
        <v>150</v>
      </c>
      <c r="DJ105" s="23" t="s">
        <v>150</v>
      </c>
      <c r="DK105" s="23" t="s">
        <v>150</v>
      </c>
      <c r="DL105" s="23" t="s">
        <v>150</v>
      </c>
      <c r="DM105" s="23" t="s">
        <v>150</v>
      </c>
      <c r="DN105" s="23"/>
      <c r="DO105" s="23"/>
      <c r="DP105" s="23" t="s">
        <v>150</v>
      </c>
      <c r="DQ105" s="23" t="s">
        <v>150</v>
      </c>
      <c r="DR105" s="23" t="s">
        <v>150</v>
      </c>
      <c r="DS105" s="23"/>
      <c r="DT105" s="23" t="s">
        <v>159</v>
      </c>
      <c r="DU105" s="23" t="s">
        <v>150</v>
      </c>
      <c r="DV105" s="23"/>
      <c r="DW105" s="23" t="s">
        <v>159</v>
      </c>
      <c r="DX105" s="23" t="s">
        <v>150</v>
      </c>
      <c r="DY105" s="23" t="s">
        <v>150</v>
      </c>
      <c r="DZ105" s="23" t="s">
        <v>150</v>
      </c>
      <c r="EA105" s="23"/>
      <c r="EB105" s="23"/>
      <c r="EC105" s="23" t="s">
        <v>184</v>
      </c>
      <c r="ED105" s="23" t="s">
        <v>189</v>
      </c>
      <c r="EE105" s="49" t="str">
        <f t="shared" si="39"/>
        <v>36</v>
      </c>
      <c r="EF105" s="49" t="str">
        <f>IF(EE105&lt;35,0, IF(EE105&gt;35, "1"))</f>
        <v>1</v>
      </c>
      <c r="EG105" s="49"/>
      <c r="EH105" s="51">
        <f t="shared" si="40"/>
        <v>1</v>
      </c>
      <c r="EI105" s="51">
        <f t="shared" si="41"/>
        <v>0.9</v>
      </c>
      <c r="EJ105" s="52">
        <f t="shared" si="42"/>
        <v>-1.2</v>
      </c>
      <c r="EK105" s="52">
        <f t="shared" si="43"/>
        <v>-1.2</v>
      </c>
      <c r="EL105" s="49">
        <f t="shared" si="44"/>
        <v>-3.2000000000000001E-2</v>
      </c>
      <c r="EM105" s="53" t="s">
        <v>152</v>
      </c>
      <c r="EN105" s="54" t="str">
        <f t="shared" si="45"/>
        <v>1</v>
      </c>
    </row>
    <row r="106" spans="1:144" ht="33.75">
      <c r="A106" s="45">
        <v>2312</v>
      </c>
      <c r="B106" s="46" t="s">
        <v>589</v>
      </c>
      <c r="C106" s="45">
        <v>13604529</v>
      </c>
      <c r="D106" s="23" t="s">
        <v>590</v>
      </c>
      <c r="E106" s="23">
        <v>2</v>
      </c>
      <c r="F106" s="23" t="s">
        <v>139</v>
      </c>
      <c r="G106" s="23">
        <v>60</v>
      </c>
      <c r="H106" s="23">
        <v>51</v>
      </c>
      <c r="I106" s="23" t="s">
        <v>140</v>
      </c>
      <c r="J106" s="23">
        <v>1</v>
      </c>
      <c r="K106" s="23"/>
      <c r="L106" s="47"/>
      <c r="M106" s="47"/>
      <c r="N106" s="48">
        <v>41659</v>
      </c>
      <c r="O106" s="48">
        <v>42671</v>
      </c>
      <c r="P106" s="47">
        <f>DATEDIF(N106,O106,"m")</f>
        <v>33</v>
      </c>
      <c r="Q106" s="47">
        <f t="shared" ca="1" si="33"/>
        <v>122</v>
      </c>
      <c r="R106" s="47">
        <v>33</v>
      </c>
      <c r="S106" s="47">
        <v>0</v>
      </c>
      <c r="T106" s="47"/>
      <c r="U106" s="47"/>
      <c r="V106" s="47" t="e">
        <f t="shared" si="34"/>
        <v>#NUM!</v>
      </c>
      <c r="W106" s="47"/>
      <c r="X106" s="47"/>
      <c r="Y106" s="47"/>
      <c r="Z106" s="47"/>
      <c r="AA106" s="47"/>
      <c r="AB106" s="47"/>
      <c r="AC106" s="47"/>
      <c r="AD106" s="47">
        <v>2</v>
      </c>
      <c r="AE106" s="47">
        <v>33</v>
      </c>
      <c r="AF106" s="47">
        <v>0</v>
      </c>
      <c r="AG106" s="47"/>
      <c r="AH106" s="47">
        <v>2</v>
      </c>
      <c r="AI106" s="35">
        <f t="shared" si="35"/>
        <v>33</v>
      </c>
      <c r="AJ106" s="49">
        <v>0</v>
      </c>
      <c r="AK106" s="47">
        <v>2</v>
      </c>
      <c r="AL106" s="47">
        <v>0</v>
      </c>
      <c r="AM106" s="47"/>
      <c r="AN106" s="23" t="s">
        <v>160</v>
      </c>
      <c r="AO106" s="23">
        <v>1</v>
      </c>
      <c r="AP106" s="23">
        <v>2.41</v>
      </c>
      <c r="AQ106" s="23"/>
      <c r="AR106" s="47">
        <v>1.22</v>
      </c>
      <c r="AS106" s="47">
        <f t="shared" si="47"/>
        <v>70.831417393692078</v>
      </c>
      <c r="AT106" s="47">
        <v>4.79</v>
      </c>
      <c r="AU106" s="47">
        <f t="shared" si="54"/>
        <v>13.553551115434374</v>
      </c>
      <c r="AV106" s="47"/>
      <c r="AW106" s="47" t="e">
        <f t="shared" si="49"/>
        <v>#DIV/0!</v>
      </c>
      <c r="AX106" s="50" t="s">
        <v>1719</v>
      </c>
      <c r="AY106" s="50" t="s">
        <v>1719</v>
      </c>
      <c r="AZ106" s="50" t="s">
        <v>1721</v>
      </c>
      <c r="BA106" s="50"/>
      <c r="BB106" s="23" t="s">
        <v>142</v>
      </c>
      <c r="BC106" s="23" t="s">
        <v>143</v>
      </c>
      <c r="BD106" s="23" t="s">
        <v>141</v>
      </c>
      <c r="BE106" s="23" t="s">
        <v>143</v>
      </c>
      <c r="BF106" s="50">
        <v>43118</v>
      </c>
      <c r="BG106" s="23" t="s">
        <v>172</v>
      </c>
      <c r="BH106" s="23"/>
      <c r="BI106" s="23">
        <v>80</v>
      </c>
      <c r="BJ106" s="23">
        <v>176</v>
      </c>
      <c r="BK106" s="23">
        <f t="shared" si="36"/>
        <v>1.9641572406471293</v>
      </c>
      <c r="BL106" s="23">
        <v>1</v>
      </c>
      <c r="BM106" s="46" t="s">
        <v>591</v>
      </c>
      <c r="BN106" s="23" t="s">
        <v>146</v>
      </c>
      <c r="BO106" s="23">
        <v>52</v>
      </c>
      <c r="BP106" s="23">
        <v>77.599999999999994</v>
      </c>
      <c r="BQ106" s="23">
        <v>158</v>
      </c>
      <c r="BR106" s="23">
        <f t="shared" si="37"/>
        <v>1.7930150843836759</v>
      </c>
      <c r="BS106" s="23">
        <f t="shared" si="38"/>
        <v>1.0954493678017667</v>
      </c>
      <c r="BT106" s="23" t="s">
        <v>162</v>
      </c>
      <c r="BU106" s="23" t="s">
        <v>162</v>
      </c>
      <c r="BV106" s="23" t="s">
        <v>148</v>
      </c>
      <c r="BW106" s="23" t="s">
        <v>149</v>
      </c>
      <c r="BX106" s="23">
        <v>3</v>
      </c>
      <c r="BY106" s="23" t="s">
        <v>150</v>
      </c>
      <c r="BZ106" s="23">
        <v>2</v>
      </c>
      <c r="CA106" s="23" t="s">
        <v>150</v>
      </c>
      <c r="CB106" s="23" t="s">
        <v>150</v>
      </c>
      <c r="CC106" s="23">
        <v>2</v>
      </c>
      <c r="CD106" s="23" t="s">
        <v>150</v>
      </c>
      <c r="CE106" s="23" t="s">
        <v>150</v>
      </c>
      <c r="CF106" s="23">
        <v>2</v>
      </c>
      <c r="CG106" s="23" t="s">
        <v>150</v>
      </c>
      <c r="CH106" s="23" t="s">
        <v>150</v>
      </c>
      <c r="CI106" s="23">
        <v>2</v>
      </c>
      <c r="CJ106" s="23" t="s">
        <v>150</v>
      </c>
      <c r="CK106" s="23">
        <v>0</v>
      </c>
      <c r="CL106" s="23">
        <v>0</v>
      </c>
      <c r="CM106" s="23"/>
      <c r="CN106" s="23">
        <v>0</v>
      </c>
      <c r="CO106" s="23"/>
      <c r="CP106" s="23"/>
      <c r="CQ106" s="23">
        <v>0</v>
      </c>
      <c r="CR106" s="23" t="s">
        <v>165</v>
      </c>
      <c r="CS106" s="23">
        <v>2</v>
      </c>
      <c r="CT106" s="23"/>
      <c r="CU106" s="23"/>
      <c r="CV106" s="23"/>
      <c r="CW106" s="23">
        <v>2</v>
      </c>
      <c r="CX106" s="23"/>
      <c r="CY106" s="23">
        <v>2</v>
      </c>
      <c r="CZ106" s="23">
        <v>0</v>
      </c>
      <c r="DA106" s="23">
        <v>2</v>
      </c>
      <c r="DB106" s="23"/>
      <c r="DC106" s="23" t="s">
        <v>143</v>
      </c>
      <c r="DD106" s="23">
        <v>2</v>
      </c>
      <c r="DE106" s="23" t="s">
        <v>165</v>
      </c>
      <c r="DF106" s="23" t="s">
        <v>143</v>
      </c>
      <c r="DG106" s="23" t="s">
        <v>143</v>
      </c>
      <c r="DH106" s="23" t="s">
        <v>143</v>
      </c>
      <c r="DI106" s="23" t="s">
        <v>150</v>
      </c>
      <c r="DJ106" s="23" t="s">
        <v>159</v>
      </c>
      <c r="DK106" s="23"/>
      <c r="DL106" s="23"/>
      <c r="DM106" s="23"/>
      <c r="DN106" s="23"/>
      <c r="DO106" s="23"/>
      <c r="DP106" s="23" t="s">
        <v>150</v>
      </c>
      <c r="DQ106" s="23" t="s">
        <v>150</v>
      </c>
      <c r="DR106" s="23" t="s">
        <v>150</v>
      </c>
      <c r="DS106" s="23"/>
      <c r="DT106" s="23" t="s">
        <v>159</v>
      </c>
      <c r="DU106" s="23" t="s">
        <v>150</v>
      </c>
      <c r="DV106" s="23"/>
      <c r="DW106" s="23" t="s">
        <v>159</v>
      </c>
      <c r="DX106" s="23" t="s">
        <v>150</v>
      </c>
      <c r="DY106" s="23" t="s">
        <v>150</v>
      </c>
      <c r="DZ106" s="23"/>
      <c r="EA106" s="23"/>
      <c r="EB106" s="23"/>
      <c r="EC106" s="23" t="s">
        <v>184</v>
      </c>
      <c r="ED106" s="23" t="s">
        <v>189</v>
      </c>
      <c r="EE106" s="49">
        <f t="shared" si="39"/>
        <v>33</v>
      </c>
      <c r="EF106" s="49">
        <v>0</v>
      </c>
      <c r="EG106" s="49"/>
      <c r="EH106" s="51">
        <f t="shared" si="40"/>
        <v>1</v>
      </c>
      <c r="EI106" s="51">
        <f t="shared" si="41"/>
        <v>0.9</v>
      </c>
      <c r="EJ106" s="52">
        <f t="shared" si="42"/>
        <v>-1.2</v>
      </c>
      <c r="EK106" s="52">
        <f t="shared" si="43"/>
        <v>-1.2</v>
      </c>
      <c r="EL106" s="49">
        <f t="shared" si="44"/>
        <v>-3.2000000000000001E-2</v>
      </c>
      <c r="EM106" s="55" t="s">
        <v>152</v>
      </c>
      <c r="EN106" s="54" t="str">
        <f t="shared" si="45"/>
        <v>1</v>
      </c>
    </row>
    <row r="107" spans="1:144" ht="45">
      <c r="A107" s="45">
        <v>2317</v>
      </c>
      <c r="B107" s="46" t="s">
        <v>592</v>
      </c>
      <c r="C107" s="45">
        <v>27122906</v>
      </c>
      <c r="D107" s="23" t="s">
        <v>593</v>
      </c>
      <c r="E107" s="23">
        <v>2</v>
      </c>
      <c r="F107" s="23" t="s">
        <v>139</v>
      </c>
      <c r="G107" s="23">
        <v>76</v>
      </c>
      <c r="H107" s="23">
        <v>68</v>
      </c>
      <c r="I107" s="23" t="s">
        <v>140</v>
      </c>
      <c r="J107" s="23">
        <v>1</v>
      </c>
      <c r="K107" s="23"/>
      <c r="L107" s="47"/>
      <c r="M107" s="47"/>
      <c r="N107" s="48">
        <v>41680</v>
      </c>
      <c r="O107" s="48">
        <v>42088</v>
      </c>
      <c r="P107" s="47">
        <f>DATEDIF(N107, O107, "m")</f>
        <v>13</v>
      </c>
      <c r="Q107" s="47">
        <f t="shared" ca="1" si="33"/>
        <v>121</v>
      </c>
      <c r="R107" s="47">
        <v>13</v>
      </c>
      <c r="S107" s="47">
        <v>0</v>
      </c>
      <c r="T107" s="48">
        <v>42014</v>
      </c>
      <c r="U107" s="48"/>
      <c r="V107" s="47">
        <f t="shared" si="34"/>
        <v>11</v>
      </c>
      <c r="W107" s="47" t="s">
        <v>1729</v>
      </c>
      <c r="X107" s="47"/>
      <c r="Y107" s="47"/>
      <c r="Z107" s="47"/>
      <c r="AA107" s="47"/>
      <c r="AB107" s="47"/>
      <c r="AC107" s="47"/>
      <c r="AD107" s="47">
        <v>1</v>
      </c>
      <c r="AE107" s="47">
        <v>11</v>
      </c>
      <c r="AF107" s="47">
        <v>0</v>
      </c>
      <c r="AG107" s="47"/>
      <c r="AH107" s="47">
        <v>1</v>
      </c>
      <c r="AI107" s="35">
        <f t="shared" si="35"/>
        <v>13</v>
      </c>
      <c r="AJ107" s="49">
        <f t="shared" ref="AJ107:AJ112" si="58">IF(AI107&lt;35,0, IF(AI107&gt;35, "1"))</f>
        <v>0</v>
      </c>
      <c r="AK107" s="47">
        <v>1</v>
      </c>
      <c r="AL107" s="47">
        <v>0</v>
      </c>
      <c r="AM107" s="47"/>
      <c r="AN107" s="23" t="s">
        <v>154</v>
      </c>
      <c r="AO107" s="23">
        <v>2</v>
      </c>
      <c r="AP107" s="23"/>
      <c r="AQ107" s="23"/>
      <c r="AR107" s="47">
        <v>4.51</v>
      </c>
      <c r="AS107" s="47">
        <f t="shared" si="47"/>
        <v>13.27176704291359</v>
      </c>
      <c r="AT107" s="47"/>
      <c r="AU107" s="47" t="e">
        <f t="shared" si="54"/>
        <v>#DIV/0!</v>
      </c>
      <c r="AV107" s="47"/>
      <c r="AW107" s="47" t="e">
        <f t="shared" si="49"/>
        <v>#DIV/0!</v>
      </c>
      <c r="AX107" s="50" t="s">
        <v>1719</v>
      </c>
      <c r="AY107" s="50" t="s">
        <v>1721</v>
      </c>
      <c r="AZ107" s="50" t="s">
        <v>1721</v>
      </c>
      <c r="BA107" s="50"/>
      <c r="BB107" s="23" t="s">
        <v>142</v>
      </c>
      <c r="BC107" s="23" t="s">
        <v>143</v>
      </c>
      <c r="BD107" s="23" t="s">
        <v>141</v>
      </c>
      <c r="BE107" s="23"/>
      <c r="BF107" s="50"/>
      <c r="BG107" s="23"/>
      <c r="BH107" s="23"/>
      <c r="BI107" s="23">
        <v>74</v>
      </c>
      <c r="BJ107" s="23">
        <v>175</v>
      </c>
      <c r="BK107" s="23">
        <f t="shared" si="36"/>
        <v>1.8923104593315312</v>
      </c>
      <c r="BL107" s="23">
        <v>1</v>
      </c>
      <c r="BM107" s="46" t="s">
        <v>594</v>
      </c>
      <c r="BN107" s="23" t="s">
        <v>146</v>
      </c>
      <c r="BO107" s="23">
        <v>61</v>
      </c>
      <c r="BP107" s="23">
        <v>58.7</v>
      </c>
      <c r="BQ107" s="23">
        <v>157</v>
      </c>
      <c r="BR107" s="23">
        <f t="shared" si="37"/>
        <v>1.5851295591856094</v>
      </c>
      <c r="BS107" s="23">
        <f t="shared" si="38"/>
        <v>1.193789143837392</v>
      </c>
      <c r="BT107" s="23" t="s">
        <v>158</v>
      </c>
      <c r="BU107" s="23" t="s">
        <v>158</v>
      </c>
      <c r="BV107" s="23" t="s">
        <v>148</v>
      </c>
      <c r="BW107" s="23" t="s">
        <v>149</v>
      </c>
      <c r="BX107" s="23">
        <v>5</v>
      </c>
      <c r="BY107" s="23" t="s">
        <v>150</v>
      </c>
      <c r="BZ107" s="23">
        <v>2</v>
      </c>
      <c r="CA107" s="23"/>
      <c r="CB107" s="23" t="s">
        <v>150</v>
      </c>
      <c r="CC107" s="23">
        <v>2</v>
      </c>
      <c r="CD107" s="23"/>
      <c r="CE107" s="23" t="s">
        <v>150</v>
      </c>
      <c r="CF107" s="23">
        <v>2</v>
      </c>
      <c r="CG107" s="23"/>
      <c r="CH107" s="23" t="s">
        <v>150</v>
      </c>
      <c r="CI107" s="23">
        <v>2</v>
      </c>
      <c r="CJ107" s="23"/>
      <c r="CK107" s="23">
        <v>8.3000000000000007</v>
      </c>
      <c r="CL107" s="23">
        <v>0</v>
      </c>
      <c r="CM107" s="23" t="s">
        <v>0</v>
      </c>
      <c r="CN107" s="23">
        <v>0</v>
      </c>
      <c r="CO107" s="23"/>
      <c r="CP107" s="23"/>
      <c r="CQ107" s="23">
        <v>0</v>
      </c>
      <c r="CR107" s="23" t="s">
        <v>143</v>
      </c>
      <c r="CS107" s="23">
        <v>1</v>
      </c>
      <c r="CT107" s="23"/>
      <c r="CU107" s="23"/>
      <c r="CV107" s="23">
        <v>375</v>
      </c>
      <c r="CW107" s="23">
        <v>1</v>
      </c>
      <c r="CX107" s="23"/>
      <c r="CY107" s="23">
        <v>2</v>
      </c>
      <c r="CZ107" s="23">
        <v>4</v>
      </c>
      <c r="DA107" s="23">
        <v>1</v>
      </c>
      <c r="DB107" s="23"/>
      <c r="DC107" s="23" t="s">
        <v>143</v>
      </c>
      <c r="DD107" s="23">
        <v>2</v>
      </c>
      <c r="DE107" s="23" t="s">
        <v>165</v>
      </c>
      <c r="DF107" s="23" t="s">
        <v>165</v>
      </c>
      <c r="DG107" s="23" t="s">
        <v>165</v>
      </c>
      <c r="DH107" s="23" t="s">
        <v>165</v>
      </c>
      <c r="DI107" s="23" t="s">
        <v>150</v>
      </c>
      <c r="DJ107" s="23" t="s">
        <v>150</v>
      </c>
      <c r="DK107" s="23" t="s">
        <v>150</v>
      </c>
      <c r="DL107" s="23" t="s">
        <v>159</v>
      </c>
      <c r="DM107" s="23" t="s">
        <v>150</v>
      </c>
      <c r="DN107" s="23"/>
      <c r="DO107" s="23"/>
      <c r="DP107" s="23" t="s">
        <v>150</v>
      </c>
      <c r="DQ107" s="23" t="s">
        <v>150</v>
      </c>
      <c r="DR107" s="23" t="s">
        <v>150</v>
      </c>
      <c r="DS107" s="23"/>
      <c r="DT107" s="23" t="s">
        <v>159</v>
      </c>
      <c r="DU107" s="23" t="s">
        <v>150</v>
      </c>
      <c r="DV107" s="23"/>
      <c r="DW107" s="23" t="s">
        <v>159</v>
      </c>
      <c r="DX107" s="23" t="s">
        <v>150</v>
      </c>
      <c r="DY107" s="23" t="s">
        <v>150</v>
      </c>
      <c r="DZ107" s="23"/>
      <c r="EA107" s="23"/>
      <c r="EB107" s="23"/>
      <c r="EC107" s="23" t="s">
        <v>184</v>
      </c>
      <c r="ED107" s="23" t="s">
        <v>189</v>
      </c>
      <c r="EE107" s="49">
        <f t="shared" si="39"/>
        <v>13</v>
      </c>
      <c r="EF107" s="49">
        <f t="shared" ref="EF107:EF112" si="59">IF(EE107&lt;35,0, IF(EE107&gt;35, "1"))</f>
        <v>0</v>
      </c>
      <c r="EG107" s="49"/>
      <c r="EH107" s="51">
        <f t="shared" si="40"/>
        <v>1</v>
      </c>
      <c r="EI107" s="51">
        <f t="shared" si="41"/>
        <v>0.9</v>
      </c>
      <c r="EJ107" s="52">
        <f t="shared" si="42"/>
        <v>-1.2</v>
      </c>
      <c r="EK107" s="52">
        <f t="shared" si="43"/>
        <v>-3.2000000000000001E-2</v>
      </c>
      <c r="EL107" s="49">
        <f t="shared" si="44"/>
        <v>-3.2000000000000001E-2</v>
      </c>
      <c r="EM107" s="53" t="s">
        <v>152</v>
      </c>
      <c r="EN107" s="54" t="str">
        <f t="shared" si="45"/>
        <v>1</v>
      </c>
    </row>
    <row r="108" spans="1:144" ht="45">
      <c r="A108" s="45">
        <v>2320</v>
      </c>
      <c r="B108" s="46" t="s">
        <v>595</v>
      </c>
      <c r="C108" s="45">
        <v>27204974</v>
      </c>
      <c r="D108" s="23" t="s">
        <v>596</v>
      </c>
      <c r="E108" s="23">
        <v>1</v>
      </c>
      <c r="F108" s="23" t="s">
        <v>146</v>
      </c>
      <c r="G108" s="23">
        <v>54</v>
      </c>
      <c r="H108" s="23">
        <v>46</v>
      </c>
      <c r="I108" s="23" t="s">
        <v>180</v>
      </c>
      <c r="J108" s="23">
        <v>5</v>
      </c>
      <c r="K108" s="23"/>
      <c r="L108" s="47"/>
      <c r="M108" s="47"/>
      <c r="N108" s="48">
        <v>41690</v>
      </c>
      <c r="O108" s="48">
        <v>43802</v>
      </c>
      <c r="P108" s="47">
        <f>DATEDIF(N108,O108,"m")</f>
        <v>69</v>
      </c>
      <c r="Q108" s="47">
        <f t="shared" ca="1" si="33"/>
        <v>121</v>
      </c>
      <c r="R108" s="47">
        <v>69</v>
      </c>
      <c r="S108" s="47">
        <v>0</v>
      </c>
      <c r="T108" s="48">
        <v>43733</v>
      </c>
      <c r="U108" s="48"/>
      <c r="V108" s="47">
        <f t="shared" si="34"/>
        <v>67</v>
      </c>
      <c r="W108" s="47" t="s">
        <v>503</v>
      </c>
      <c r="X108" s="47"/>
      <c r="Y108" s="47"/>
      <c r="Z108" s="47"/>
      <c r="AA108" s="47"/>
      <c r="AB108" s="47"/>
      <c r="AC108" s="47"/>
      <c r="AD108" s="47">
        <v>2</v>
      </c>
      <c r="AE108" s="47">
        <v>67</v>
      </c>
      <c r="AF108" s="47">
        <v>0</v>
      </c>
      <c r="AG108" s="47"/>
      <c r="AH108" s="47">
        <v>2</v>
      </c>
      <c r="AI108" s="35" t="str">
        <f t="shared" si="35"/>
        <v>36</v>
      </c>
      <c r="AJ108" s="49" t="str">
        <f t="shared" si="58"/>
        <v>1</v>
      </c>
      <c r="AK108" s="47">
        <v>1</v>
      </c>
      <c r="AL108" s="47"/>
      <c r="AM108" s="47"/>
      <c r="AN108" s="23" t="s">
        <v>160</v>
      </c>
      <c r="AO108" s="23">
        <v>1</v>
      </c>
      <c r="AP108" s="23"/>
      <c r="AQ108" s="23"/>
      <c r="AR108" s="47">
        <v>1.24</v>
      </c>
      <c r="AS108" s="47">
        <f t="shared" si="47"/>
        <v>53.636927766282433</v>
      </c>
      <c r="AT108" s="47">
        <v>1.1499999999999999</v>
      </c>
      <c r="AU108" s="47">
        <f t="shared" si="54"/>
        <v>57.986980243375633</v>
      </c>
      <c r="AV108" s="47"/>
      <c r="AW108" s="47" t="e">
        <f t="shared" si="49"/>
        <v>#DIV/0!</v>
      </c>
      <c r="AX108" s="50" t="s">
        <v>1719</v>
      </c>
      <c r="AY108" s="50" t="s">
        <v>1719</v>
      </c>
      <c r="AZ108" s="50" t="s">
        <v>1719</v>
      </c>
      <c r="BA108" s="50"/>
      <c r="BB108" s="23" t="s">
        <v>142</v>
      </c>
      <c r="BC108" s="23" t="s">
        <v>143</v>
      </c>
      <c r="BD108" s="23" t="s">
        <v>141</v>
      </c>
      <c r="BE108" s="23"/>
      <c r="BF108" s="50"/>
      <c r="BG108" s="23"/>
      <c r="BH108" s="23"/>
      <c r="BI108" s="23">
        <v>48.5</v>
      </c>
      <c r="BJ108" s="23">
        <v>158.5</v>
      </c>
      <c r="BK108" s="23">
        <f t="shared" si="36"/>
        <v>1.47172877365113</v>
      </c>
      <c r="BL108" s="23">
        <v>1</v>
      </c>
      <c r="BM108" s="46" t="s">
        <v>597</v>
      </c>
      <c r="BN108" s="23" t="s">
        <v>139</v>
      </c>
      <c r="BO108" s="23">
        <v>47</v>
      </c>
      <c r="BP108" s="23">
        <v>82.3</v>
      </c>
      <c r="BQ108" s="23">
        <v>170</v>
      </c>
      <c r="BR108" s="23">
        <f t="shared" si="37"/>
        <v>1.9385933633463104</v>
      </c>
      <c r="BS108" s="23">
        <f t="shared" si="38"/>
        <v>0.75917353348961214</v>
      </c>
      <c r="BT108" s="23" t="s">
        <v>147</v>
      </c>
      <c r="BU108" s="23" t="s">
        <v>171</v>
      </c>
      <c r="BV108" s="23" t="s">
        <v>148</v>
      </c>
      <c r="BW108" s="23" t="s">
        <v>149</v>
      </c>
      <c r="BX108" s="23">
        <v>4</v>
      </c>
      <c r="BY108" s="23" t="s">
        <v>150</v>
      </c>
      <c r="BZ108" s="23">
        <v>2</v>
      </c>
      <c r="CA108" s="23" t="s">
        <v>150</v>
      </c>
      <c r="CB108" s="23" t="s">
        <v>150</v>
      </c>
      <c r="CC108" s="23">
        <v>2</v>
      </c>
      <c r="CD108" s="23" t="s">
        <v>150</v>
      </c>
      <c r="CE108" s="23" t="s">
        <v>150</v>
      </c>
      <c r="CF108" s="23">
        <v>2</v>
      </c>
      <c r="CG108" s="23" t="s">
        <v>150</v>
      </c>
      <c r="CH108" s="23" t="s">
        <v>150</v>
      </c>
      <c r="CI108" s="23">
        <v>2</v>
      </c>
      <c r="CJ108" s="23" t="s">
        <v>150</v>
      </c>
      <c r="CK108" s="23">
        <v>0</v>
      </c>
      <c r="CL108" s="23">
        <v>0</v>
      </c>
      <c r="CM108" s="23" t="s">
        <v>0</v>
      </c>
      <c r="CN108" s="23">
        <v>0</v>
      </c>
      <c r="CO108" s="23"/>
      <c r="CP108" s="23"/>
      <c r="CQ108" s="23">
        <v>0</v>
      </c>
      <c r="CR108" s="23" t="s">
        <v>143</v>
      </c>
      <c r="CS108" s="23">
        <v>1</v>
      </c>
      <c r="CT108" s="23"/>
      <c r="CU108" s="23"/>
      <c r="CV108" s="23">
        <v>375</v>
      </c>
      <c r="CW108" s="23">
        <v>1</v>
      </c>
      <c r="CX108" s="23"/>
      <c r="CY108" s="23">
        <v>2</v>
      </c>
      <c r="CZ108" s="23">
        <v>8</v>
      </c>
      <c r="DA108" s="23">
        <v>1</v>
      </c>
      <c r="DB108" s="23"/>
      <c r="DC108" s="23" t="s">
        <v>143</v>
      </c>
      <c r="DD108" s="23">
        <v>2</v>
      </c>
      <c r="DE108" s="23" t="s">
        <v>165</v>
      </c>
      <c r="DF108" s="23" t="s">
        <v>143</v>
      </c>
      <c r="DG108" s="23" t="s">
        <v>143</v>
      </c>
      <c r="DH108" s="23" t="s">
        <v>165</v>
      </c>
      <c r="DI108" s="23" t="s">
        <v>150</v>
      </c>
      <c r="DJ108" s="23" t="s">
        <v>150</v>
      </c>
      <c r="DK108" s="23" t="s">
        <v>150</v>
      </c>
      <c r="DL108" s="23" t="s">
        <v>150</v>
      </c>
      <c r="DM108" s="23" t="s">
        <v>150</v>
      </c>
      <c r="DN108" s="23"/>
      <c r="DO108" s="23"/>
      <c r="DP108" s="23" t="s">
        <v>150</v>
      </c>
      <c r="DQ108" s="23" t="s">
        <v>150</v>
      </c>
      <c r="DR108" s="23" t="s">
        <v>150</v>
      </c>
      <c r="DS108" s="23"/>
      <c r="DT108" s="23" t="s">
        <v>159</v>
      </c>
      <c r="DU108" s="23" t="s">
        <v>150</v>
      </c>
      <c r="DV108" s="23"/>
      <c r="DW108" s="23" t="s">
        <v>159</v>
      </c>
      <c r="DX108" s="23" t="s">
        <v>150</v>
      </c>
      <c r="DY108" s="23" t="s">
        <v>150</v>
      </c>
      <c r="DZ108" s="23" t="s">
        <v>150</v>
      </c>
      <c r="EA108" s="23"/>
      <c r="EB108" s="23"/>
      <c r="EC108" s="23"/>
      <c r="ED108" s="23" t="s">
        <v>189</v>
      </c>
      <c r="EE108" s="49" t="str">
        <f t="shared" si="39"/>
        <v>36</v>
      </c>
      <c r="EF108" s="49" t="str">
        <f t="shared" si="59"/>
        <v>1</v>
      </c>
      <c r="EG108" s="49"/>
      <c r="EH108" s="51">
        <f t="shared" si="40"/>
        <v>1.012</v>
      </c>
      <c r="EI108" s="51">
        <f t="shared" si="41"/>
        <v>0.7</v>
      </c>
      <c r="EJ108" s="52">
        <f t="shared" si="42"/>
        <v>-1.2</v>
      </c>
      <c r="EK108" s="52">
        <f t="shared" si="43"/>
        <v>-1.2</v>
      </c>
      <c r="EL108" s="49">
        <f t="shared" si="44"/>
        <v>-0.24099999999999999</v>
      </c>
      <c r="EM108" s="55" t="s">
        <v>152</v>
      </c>
      <c r="EN108" s="54" t="str">
        <f t="shared" si="45"/>
        <v>1</v>
      </c>
    </row>
    <row r="109" spans="1:144" ht="135">
      <c r="A109" s="45">
        <v>2325</v>
      </c>
      <c r="B109" s="46" t="s">
        <v>598</v>
      </c>
      <c r="C109" s="45">
        <v>27301451</v>
      </c>
      <c r="D109" s="23" t="s">
        <v>599</v>
      </c>
      <c r="E109" s="23">
        <v>2</v>
      </c>
      <c r="F109" s="23" t="s">
        <v>139</v>
      </c>
      <c r="G109" s="23">
        <v>55</v>
      </c>
      <c r="H109" s="23">
        <v>46</v>
      </c>
      <c r="I109" s="23" t="s">
        <v>140</v>
      </c>
      <c r="J109" s="23">
        <v>1</v>
      </c>
      <c r="K109" s="23"/>
      <c r="L109" s="47"/>
      <c r="M109" s="47"/>
      <c r="N109" s="48">
        <v>41704</v>
      </c>
      <c r="O109" s="48"/>
      <c r="P109" s="47" t="e">
        <f>DATEDIF(N109,O109,"m")</f>
        <v>#NUM!</v>
      </c>
      <c r="Q109" s="47">
        <f t="shared" ca="1" si="33"/>
        <v>121</v>
      </c>
      <c r="R109" s="47">
        <v>103</v>
      </c>
      <c r="S109" s="47">
        <v>1</v>
      </c>
      <c r="T109" s="48">
        <v>41975</v>
      </c>
      <c r="U109" s="48"/>
      <c r="V109" s="47">
        <f t="shared" si="34"/>
        <v>8</v>
      </c>
      <c r="W109" s="47" t="s">
        <v>503</v>
      </c>
      <c r="X109" s="47"/>
      <c r="Y109" s="47"/>
      <c r="Z109" s="47"/>
      <c r="AA109" s="47"/>
      <c r="AB109" s="47"/>
      <c r="AC109" s="47"/>
      <c r="AD109" s="47">
        <v>1</v>
      </c>
      <c r="AE109" s="47">
        <v>8</v>
      </c>
      <c r="AF109" s="47">
        <v>0</v>
      </c>
      <c r="AG109" s="47"/>
      <c r="AH109" s="47">
        <v>1</v>
      </c>
      <c r="AI109" s="35" t="str">
        <f t="shared" si="35"/>
        <v>36</v>
      </c>
      <c r="AJ109" s="49" t="str">
        <f t="shared" si="58"/>
        <v>1</v>
      </c>
      <c r="AK109" s="47">
        <v>1</v>
      </c>
      <c r="AL109" s="47">
        <v>1</v>
      </c>
      <c r="AM109" s="47" t="s">
        <v>600</v>
      </c>
      <c r="AN109" s="23" t="s">
        <v>154</v>
      </c>
      <c r="AO109" s="23">
        <v>2</v>
      </c>
      <c r="AP109" s="23"/>
      <c r="AQ109" s="23"/>
      <c r="AR109" s="47">
        <v>1.69</v>
      </c>
      <c r="AS109" s="47">
        <f t="shared" si="47"/>
        <v>49.4195426225983</v>
      </c>
      <c r="AT109" s="47">
        <v>1.35</v>
      </c>
      <c r="AU109" s="47">
        <f t="shared" si="54"/>
        <v>63.908736262817442</v>
      </c>
      <c r="AV109" s="47"/>
      <c r="AW109" s="47" t="e">
        <f t="shared" si="49"/>
        <v>#DIV/0!</v>
      </c>
      <c r="AX109" s="50" t="s">
        <v>1719</v>
      </c>
      <c r="AY109" s="50" t="s">
        <v>1719</v>
      </c>
      <c r="AZ109" s="50" t="s">
        <v>1719</v>
      </c>
      <c r="BA109" s="50"/>
      <c r="BB109" s="23" t="s">
        <v>164</v>
      </c>
      <c r="BC109" s="23"/>
      <c r="BD109" s="23"/>
      <c r="BE109" s="23"/>
      <c r="BF109" s="50"/>
      <c r="BG109" s="23"/>
      <c r="BH109" s="23"/>
      <c r="BI109" s="23">
        <v>89</v>
      </c>
      <c r="BJ109" s="23">
        <v>177</v>
      </c>
      <c r="BK109" s="23">
        <f t="shared" si="36"/>
        <v>2.0636578535926025</v>
      </c>
      <c r="BL109" s="23">
        <v>1</v>
      </c>
      <c r="BM109" s="46" t="s">
        <v>601</v>
      </c>
      <c r="BN109" s="23" t="s">
        <v>146</v>
      </c>
      <c r="BO109" s="23">
        <v>44</v>
      </c>
      <c r="BP109" s="23">
        <v>52</v>
      </c>
      <c r="BQ109" s="23">
        <v>160</v>
      </c>
      <c r="BR109" s="23">
        <f t="shared" si="37"/>
        <v>1.5263521126185904</v>
      </c>
      <c r="BS109" s="23">
        <f t="shared" si="38"/>
        <v>1.3520195219255255</v>
      </c>
      <c r="BT109" s="23" t="s">
        <v>147</v>
      </c>
      <c r="BU109" s="23" t="s">
        <v>147</v>
      </c>
      <c r="BV109" s="23" t="s">
        <v>148</v>
      </c>
      <c r="BW109" s="23" t="s">
        <v>149</v>
      </c>
      <c r="BX109" s="23">
        <v>5</v>
      </c>
      <c r="BY109" s="23" t="s">
        <v>150</v>
      </c>
      <c r="BZ109" s="23">
        <v>2</v>
      </c>
      <c r="CA109" s="23"/>
      <c r="CB109" s="23" t="s">
        <v>150</v>
      </c>
      <c r="CC109" s="23">
        <v>2</v>
      </c>
      <c r="CD109" s="23"/>
      <c r="CE109" s="23" t="s">
        <v>150</v>
      </c>
      <c r="CF109" s="23">
        <v>2</v>
      </c>
      <c r="CG109" s="23"/>
      <c r="CH109" s="23" t="s">
        <v>150</v>
      </c>
      <c r="CI109" s="23">
        <v>2</v>
      </c>
      <c r="CJ109" s="23"/>
      <c r="CK109" s="23">
        <v>0</v>
      </c>
      <c r="CL109" s="23">
        <v>0</v>
      </c>
      <c r="CM109" s="23"/>
      <c r="CN109" s="23">
        <v>0</v>
      </c>
      <c r="CO109" s="23"/>
      <c r="CP109" s="23"/>
      <c r="CQ109" s="23">
        <v>0</v>
      </c>
      <c r="CR109" s="23" t="s">
        <v>165</v>
      </c>
      <c r="CS109" s="23">
        <v>2</v>
      </c>
      <c r="CT109" s="23"/>
      <c r="CU109" s="23"/>
      <c r="CV109" s="23"/>
      <c r="CW109" s="23">
        <v>2</v>
      </c>
      <c r="CX109" s="23"/>
      <c r="CY109" s="23">
        <v>2</v>
      </c>
      <c r="CZ109" s="23">
        <v>0</v>
      </c>
      <c r="DA109" s="23">
        <v>2</v>
      </c>
      <c r="DB109" s="23"/>
      <c r="DC109" s="23" t="s">
        <v>143</v>
      </c>
      <c r="DD109" s="23">
        <v>2</v>
      </c>
      <c r="DE109" s="23" t="s">
        <v>165</v>
      </c>
      <c r="DF109" s="23" t="s">
        <v>143</v>
      </c>
      <c r="DG109" s="23" t="s">
        <v>143</v>
      </c>
      <c r="DH109" s="23" t="s">
        <v>143</v>
      </c>
      <c r="DI109" s="23" t="s">
        <v>150</v>
      </c>
      <c r="DJ109" s="23" t="s">
        <v>159</v>
      </c>
      <c r="DK109" s="23" t="s">
        <v>150</v>
      </c>
      <c r="DL109" s="23" t="s">
        <v>150</v>
      </c>
      <c r="DM109" s="23" t="s">
        <v>150</v>
      </c>
      <c r="DN109" s="23"/>
      <c r="DO109" s="23"/>
      <c r="DP109" s="23" t="s">
        <v>150</v>
      </c>
      <c r="DQ109" s="23" t="s">
        <v>150</v>
      </c>
      <c r="DR109" s="23" t="s">
        <v>150</v>
      </c>
      <c r="DS109" s="23"/>
      <c r="DT109" s="23" t="s">
        <v>159</v>
      </c>
      <c r="DU109" s="23" t="s">
        <v>150</v>
      </c>
      <c r="DV109" s="23"/>
      <c r="DW109" s="23" t="s">
        <v>159</v>
      </c>
      <c r="DX109" s="23" t="s">
        <v>150</v>
      </c>
      <c r="DY109" s="23" t="s">
        <v>150</v>
      </c>
      <c r="DZ109" s="23" t="s">
        <v>150</v>
      </c>
      <c r="EA109" s="23"/>
      <c r="EB109" s="23"/>
      <c r="EC109" s="23" t="s">
        <v>304</v>
      </c>
      <c r="ED109" s="23" t="s">
        <v>189</v>
      </c>
      <c r="EE109" s="49" t="str">
        <f t="shared" si="39"/>
        <v>36</v>
      </c>
      <c r="EF109" s="49" t="str">
        <f t="shared" si="59"/>
        <v>1</v>
      </c>
      <c r="EG109" s="49"/>
      <c r="EH109" s="51">
        <f t="shared" si="40"/>
        <v>1</v>
      </c>
      <c r="EI109" s="51">
        <f t="shared" si="41"/>
        <v>0.9</v>
      </c>
      <c r="EJ109" s="52">
        <f t="shared" si="42"/>
        <v>-1.2</v>
      </c>
      <c r="EK109" s="52">
        <f t="shared" si="43"/>
        <v>-1.2</v>
      </c>
      <c r="EL109" s="49">
        <f t="shared" si="44"/>
        <v>-3.2000000000000001E-2</v>
      </c>
      <c r="EM109" s="55" t="s">
        <v>176</v>
      </c>
      <c r="EN109" s="54" t="str">
        <f t="shared" si="45"/>
        <v>3</v>
      </c>
    </row>
    <row r="110" spans="1:144" ht="33.75">
      <c r="A110" s="45">
        <v>2327</v>
      </c>
      <c r="B110" s="46" t="s">
        <v>602</v>
      </c>
      <c r="C110" s="45">
        <v>27305734</v>
      </c>
      <c r="D110" s="23" t="s">
        <v>603</v>
      </c>
      <c r="E110" s="23">
        <v>2</v>
      </c>
      <c r="F110" s="23" t="s">
        <v>139</v>
      </c>
      <c r="G110" s="23">
        <v>64</v>
      </c>
      <c r="H110" s="23">
        <v>55</v>
      </c>
      <c r="I110" s="23" t="s">
        <v>140</v>
      </c>
      <c r="J110" s="23">
        <v>1</v>
      </c>
      <c r="K110" s="23"/>
      <c r="L110" s="47"/>
      <c r="M110" s="47"/>
      <c r="N110" s="48">
        <v>41711</v>
      </c>
      <c r="O110" s="48"/>
      <c r="P110" s="47" t="e">
        <f>DATEDIF(N110,O110,"m")</f>
        <v>#NUM!</v>
      </c>
      <c r="Q110" s="47">
        <f t="shared" ca="1" si="33"/>
        <v>120</v>
      </c>
      <c r="R110" s="47">
        <v>103</v>
      </c>
      <c r="S110" s="47">
        <v>1</v>
      </c>
      <c r="T110" s="47"/>
      <c r="U110" s="47"/>
      <c r="V110" s="47" t="e">
        <f t="shared" si="34"/>
        <v>#NUM!</v>
      </c>
      <c r="W110" s="47"/>
      <c r="X110" s="47"/>
      <c r="Y110" s="47"/>
      <c r="Z110" s="47"/>
      <c r="AA110" s="47"/>
      <c r="AB110" s="47"/>
      <c r="AC110" s="47"/>
      <c r="AD110" s="47">
        <v>2</v>
      </c>
      <c r="AE110" s="47">
        <v>103</v>
      </c>
      <c r="AF110" s="47">
        <v>1</v>
      </c>
      <c r="AG110" s="47"/>
      <c r="AH110" s="47">
        <v>2</v>
      </c>
      <c r="AI110" s="35" t="str">
        <f t="shared" si="35"/>
        <v>36</v>
      </c>
      <c r="AJ110" s="49" t="str">
        <f t="shared" si="58"/>
        <v>1</v>
      </c>
      <c r="AK110" s="47">
        <v>2</v>
      </c>
      <c r="AL110" s="47">
        <v>0</v>
      </c>
      <c r="AM110" s="47"/>
      <c r="AN110" s="23" t="s">
        <v>154</v>
      </c>
      <c r="AO110" s="23">
        <v>2</v>
      </c>
      <c r="AP110" s="23"/>
      <c r="AQ110" s="23"/>
      <c r="AR110" s="47">
        <v>1.41</v>
      </c>
      <c r="AS110" s="47">
        <f t="shared" si="47"/>
        <v>58.075206636146298</v>
      </c>
      <c r="AT110" s="47">
        <v>1.32</v>
      </c>
      <c r="AU110" s="47">
        <f t="shared" si="54"/>
        <v>62.081609295164959</v>
      </c>
      <c r="AV110" s="47"/>
      <c r="AW110" s="47" t="e">
        <f t="shared" si="49"/>
        <v>#DIV/0!</v>
      </c>
      <c r="AX110" s="50" t="s">
        <v>1719</v>
      </c>
      <c r="AY110" s="50" t="s">
        <v>1719</v>
      </c>
      <c r="AZ110" s="50" t="s">
        <v>1719</v>
      </c>
      <c r="BA110" s="50"/>
      <c r="BB110" s="23" t="s">
        <v>1737</v>
      </c>
      <c r="BC110" s="23"/>
      <c r="BD110" s="23"/>
      <c r="BE110" s="23"/>
      <c r="BF110" s="50"/>
      <c r="BG110" s="23"/>
      <c r="BH110" s="23"/>
      <c r="BI110" s="23">
        <v>75</v>
      </c>
      <c r="BJ110" s="23">
        <v>177</v>
      </c>
      <c r="BK110" s="23">
        <f t="shared" si="36"/>
        <v>1.9188807174414373</v>
      </c>
      <c r="BL110" s="23">
        <v>1</v>
      </c>
      <c r="BM110" s="46" t="s">
        <v>605</v>
      </c>
      <c r="BN110" s="23" t="s">
        <v>146</v>
      </c>
      <c r="BO110" s="23">
        <v>54</v>
      </c>
      <c r="BP110" s="23">
        <v>61</v>
      </c>
      <c r="BQ110" s="23">
        <v>151</v>
      </c>
      <c r="BR110" s="23">
        <f t="shared" si="37"/>
        <v>1.5663535305951894</v>
      </c>
      <c r="BS110" s="23">
        <f t="shared" si="38"/>
        <v>1.2250623374355936</v>
      </c>
      <c r="BT110" s="23" t="s">
        <v>162</v>
      </c>
      <c r="BU110" s="23" t="s">
        <v>162</v>
      </c>
      <c r="BV110" s="23" t="s">
        <v>148</v>
      </c>
      <c r="BW110" s="23" t="s">
        <v>149</v>
      </c>
      <c r="BX110" s="23">
        <v>5</v>
      </c>
      <c r="BY110" s="23" t="s">
        <v>150</v>
      </c>
      <c r="BZ110" s="23">
        <v>2</v>
      </c>
      <c r="CA110" s="23" t="s">
        <v>150</v>
      </c>
      <c r="CB110" s="23" t="s">
        <v>150</v>
      </c>
      <c r="CC110" s="23">
        <v>2</v>
      </c>
      <c r="CD110" s="23" t="s">
        <v>150</v>
      </c>
      <c r="CE110" s="23" t="s">
        <v>150</v>
      </c>
      <c r="CF110" s="23">
        <v>2</v>
      </c>
      <c r="CG110" s="23" t="s">
        <v>150</v>
      </c>
      <c r="CH110" s="23" t="s">
        <v>150</v>
      </c>
      <c r="CI110" s="23">
        <v>2</v>
      </c>
      <c r="CJ110" s="23" t="s">
        <v>150</v>
      </c>
      <c r="CK110" s="23">
        <v>0</v>
      </c>
      <c r="CL110" s="23">
        <v>0</v>
      </c>
      <c r="CM110" s="23"/>
      <c r="CN110" s="23">
        <v>0</v>
      </c>
      <c r="CO110" s="23"/>
      <c r="CP110" s="23"/>
      <c r="CQ110" s="23">
        <v>0</v>
      </c>
      <c r="CR110" s="23" t="s">
        <v>143</v>
      </c>
      <c r="CS110" s="23">
        <v>1</v>
      </c>
      <c r="CT110" s="23"/>
      <c r="CU110" s="23"/>
      <c r="CV110" s="23">
        <v>375</v>
      </c>
      <c r="CW110" s="23">
        <v>1</v>
      </c>
      <c r="CX110" s="23"/>
      <c r="CY110" s="23">
        <v>2</v>
      </c>
      <c r="CZ110" s="23">
        <v>6</v>
      </c>
      <c r="DA110" s="23">
        <v>1</v>
      </c>
      <c r="DB110" s="23"/>
      <c r="DC110" s="23" t="s">
        <v>143</v>
      </c>
      <c r="DD110" s="23">
        <v>2</v>
      </c>
      <c r="DE110" s="23" t="s">
        <v>165</v>
      </c>
      <c r="DF110" s="23" t="s">
        <v>165</v>
      </c>
      <c r="DG110" s="23" t="s">
        <v>165</v>
      </c>
      <c r="DH110" s="23" t="s">
        <v>165</v>
      </c>
      <c r="DI110" s="23" t="s">
        <v>150</v>
      </c>
      <c r="DJ110" s="23" t="s">
        <v>150</v>
      </c>
      <c r="DK110" s="23" t="s">
        <v>150</v>
      </c>
      <c r="DL110" s="23" t="s">
        <v>150</v>
      </c>
      <c r="DM110" s="23" t="s">
        <v>150</v>
      </c>
      <c r="DN110" s="23"/>
      <c r="DO110" s="23"/>
      <c r="DP110" s="23" t="s">
        <v>150</v>
      </c>
      <c r="DQ110" s="23" t="s">
        <v>150</v>
      </c>
      <c r="DR110" s="23" t="s">
        <v>150</v>
      </c>
      <c r="DS110" s="23"/>
      <c r="DT110" s="23" t="s">
        <v>159</v>
      </c>
      <c r="DU110" s="23" t="s">
        <v>150</v>
      </c>
      <c r="DV110" s="23"/>
      <c r="DW110" s="23" t="s">
        <v>159</v>
      </c>
      <c r="DX110" s="23" t="s">
        <v>150</v>
      </c>
      <c r="DY110" s="23" t="s">
        <v>150</v>
      </c>
      <c r="DZ110" s="23" t="s">
        <v>150</v>
      </c>
      <c r="EA110" s="23"/>
      <c r="EB110" s="23"/>
      <c r="EC110" s="23"/>
      <c r="ED110" s="23" t="s">
        <v>189</v>
      </c>
      <c r="EE110" s="49" t="str">
        <f t="shared" si="39"/>
        <v>36</v>
      </c>
      <c r="EF110" s="49" t="str">
        <f t="shared" si="59"/>
        <v>1</v>
      </c>
      <c r="EG110" s="49"/>
      <c r="EH110" s="51">
        <f t="shared" si="40"/>
        <v>1</v>
      </c>
      <c r="EI110" s="51">
        <f t="shared" si="41"/>
        <v>0.9</v>
      </c>
      <c r="EJ110" s="52">
        <f t="shared" si="42"/>
        <v>-1.2</v>
      </c>
      <c r="EK110" s="52">
        <f t="shared" si="43"/>
        <v>-1.2</v>
      </c>
      <c r="EL110" s="49">
        <f t="shared" si="44"/>
        <v>-3.2000000000000001E-2</v>
      </c>
      <c r="EM110" s="55" t="s">
        <v>152</v>
      </c>
      <c r="EN110" s="54" t="str">
        <f t="shared" si="45"/>
        <v>1</v>
      </c>
    </row>
    <row r="111" spans="1:144" ht="33.75">
      <c r="A111" s="45">
        <v>2336</v>
      </c>
      <c r="B111" s="46" t="s">
        <v>606</v>
      </c>
      <c r="C111" s="45">
        <v>2166295</v>
      </c>
      <c r="D111" s="23" t="s">
        <v>607</v>
      </c>
      <c r="E111" s="23">
        <v>1</v>
      </c>
      <c r="F111" s="23" t="s">
        <v>146</v>
      </c>
      <c r="G111" s="23">
        <v>71</v>
      </c>
      <c r="H111" s="23">
        <v>62</v>
      </c>
      <c r="I111" s="23" t="s">
        <v>153</v>
      </c>
      <c r="J111" s="23">
        <v>3</v>
      </c>
      <c r="K111" s="23"/>
      <c r="L111" s="47"/>
      <c r="M111" s="47"/>
      <c r="N111" s="48">
        <v>41736</v>
      </c>
      <c r="O111" s="48"/>
      <c r="P111" s="47" t="e">
        <f>DATEDIF(N111,O111,"m")</f>
        <v>#NUM!</v>
      </c>
      <c r="Q111" s="47">
        <f t="shared" ca="1" si="33"/>
        <v>120</v>
      </c>
      <c r="R111" s="47">
        <v>102</v>
      </c>
      <c r="S111" s="47">
        <v>1</v>
      </c>
      <c r="T111" s="47"/>
      <c r="U111" s="47"/>
      <c r="V111" s="47" t="e">
        <f t="shared" si="34"/>
        <v>#NUM!</v>
      </c>
      <c r="W111" s="47"/>
      <c r="X111" s="47"/>
      <c r="Y111" s="47"/>
      <c r="Z111" s="47"/>
      <c r="AA111" s="47"/>
      <c r="AB111" s="47"/>
      <c r="AC111" s="47"/>
      <c r="AD111" s="47">
        <v>2</v>
      </c>
      <c r="AE111" s="47">
        <v>102</v>
      </c>
      <c r="AF111" s="47">
        <v>1</v>
      </c>
      <c r="AG111" s="47"/>
      <c r="AH111" s="47">
        <v>2</v>
      </c>
      <c r="AI111" s="35" t="str">
        <f t="shared" si="35"/>
        <v>36</v>
      </c>
      <c r="AJ111" s="49" t="str">
        <f t="shared" si="58"/>
        <v>1</v>
      </c>
      <c r="AK111" s="47">
        <v>2</v>
      </c>
      <c r="AL111" s="47">
        <v>0</v>
      </c>
      <c r="AM111" s="47"/>
      <c r="AN111" s="23" t="s">
        <v>160</v>
      </c>
      <c r="AO111" s="23">
        <v>1</v>
      </c>
      <c r="AP111" s="23"/>
      <c r="AQ111" s="23"/>
      <c r="AR111" s="47">
        <v>0.96</v>
      </c>
      <c r="AS111" s="47">
        <f t="shared" si="47"/>
        <v>66.012824493918998</v>
      </c>
      <c r="AT111" s="47">
        <v>1.04</v>
      </c>
      <c r="AU111" s="47">
        <f t="shared" si="54"/>
        <v>59.225914132112251</v>
      </c>
      <c r="AV111" s="47"/>
      <c r="AW111" s="47" t="e">
        <f t="shared" si="49"/>
        <v>#DIV/0!</v>
      </c>
      <c r="AX111" s="50" t="s">
        <v>1719</v>
      </c>
      <c r="AY111" s="50" t="s">
        <v>1719</v>
      </c>
      <c r="AZ111" s="50" t="s">
        <v>1719</v>
      </c>
      <c r="BA111" s="50"/>
      <c r="BB111" s="23" t="s">
        <v>164</v>
      </c>
      <c r="BC111" s="23"/>
      <c r="BD111" s="23"/>
      <c r="BE111" s="23"/>
      <c r="BF111" s="50"/>
      <c r="BG111" s="23"/>
      <c r="BH111" s="23"/>
      <c r="BI111" s="23">
        <v>149.9</v>
      </c>
      <c r="BJ111" s="23">
        <v>63.85</v>
      </c>
      <c r="BK111" s="23">
        <f t="shared" si="36"/>
        <v>1.2297693684598894</v>
      </c>
      <c r="BL111" s="23">
        <v>2</v>
      </c>
      <c r="BM111" s="46" t="s">
        <v>608</v>
      </c>
      <c r="BN111" s="23" t="s">
        <v>139</v>
      </c>
      <c r="BO111" s="23">
        <v>65</v>
      </c>
      <c r="BP111" s="23">
        <v>68.7</v>
      </c>
      <c r="BQ111" s="23">
        <v>169.1</v>
      </c>
      <c r="BR111" s="23">
        <f t="shared" si="37"/>
        <v>1.7884510270757688</v>
      </c>
      <c r="BS111" s="23">
        <f t="shared" si="38"/>
        <v>0.68761702156901694</v>
      </c>
      <c r="BT111" s="23" t="s">
        <v>158</v>
      </c>
      <c r="BU111" s="23" t="s">
        <v>158</v>
      </c>
      <c r="BV111" s="23" t="s">
        <v>148</v>
      </c>
      <c r="BW111" s="23" t="s">
        <v>149</v>
      </c>
      <c r="BX111" s="23">
        <v>6</v>
      </c>
      <c r="BY111" s="23" t="s">
        <v>150</v>
      </c>
      <c r="BZ111" s="23">
        <v>2</v>
      </c>
      <c r="CA111" s="23" t="s">
        <v>150</v>
      </c>
      <c r="CB111" s="23" t="s">
        <v>150</v>
      </c>
      <c r="CC111" s="23">
        <v>2</v>
      </c>
      <c r="CD111" s="23" t="s">
        <v>150</v>
      </c>
      <c r="CE111" s="23" t="s">
        <v>150</v>
      </c>
      <c r="CF111" s="23">
        <v>2</v>
      </c>
      <c r="CG111" s="23" t="s">
        <v>150</v>
      </c>
      <c r="CH111" s="23" t="s">
        <v>150</v>
      </c>
      <c r="CI111" s="23">
        <v>2</v>
      </c>
      <c r="CJ111" s="23" t="s">
        <v>150</v>
      </c>
      <c r="CK111" s="23">
        <v>0</v>
      </c>
      <c r="CL111" s="23">
        <v>0</v>
      </c>
      <c r="CM111" s="23" t="s">
        <v>0</v>
      </c>
      <c r="CN111" s="23">
        <v>0</v>
      </c>
      <c r="CO111" s="23"/>
      <c r="CP111" s="23"/>
      <c r="CQ111" s="23">
        <v>0</v>
      </c>
      <c r="CR111" s="23" t="s">
        <v>165</v>
      </c>
      <c r="CS111" s="23">
        <v>2</v>
      </c>
      <c r="CT111" s="23"/>
      <c r="CU111" s="23"/>
      <c r="CV111" s="23"/>
      <c r="CW111" s="23">
        <v>2</v>
      </c>
      <c r="CX111" s="23"/>
      <c r="CY111" s="23">
        <v>2</v>
      </c>
      <c r="CZ111" s="23">
        <v>0</v>
      </c>
      <c r="DA111" s="23">
        <v>2</v>
      </c>
      <c r="DB111" s="23"/>
      <c r="DC111" s="23" t="s">
        <v>143</v>
      </c>
      <c r="DD111" s="23">
        <v>2</v>
      </c>
      <c r="DE111" s="23" t="s">
        <v>165</v>
      </c>
      <c r="DF111" s="23" t="s">
        <v>143</v>
      </c>
      <c r="DG111" s="23" t="s">
        <v>143</v>
      </c>
      <c r="DH111" s="23" t="s">
        <v>636</v>
      </c>
      <c r="DI111" s="23" t="s">
        <v>150</v>
      </c>
      <c r="DJ111" s="23" t="s">
        <v>159</v>
      </c>
      <c r="DK111" s="23" t="s">
        <v>150</v>
      </c>
      <c r="DL111" s="23" t="s">
        <v>159</v>
      </c>
      <c r="DM111" s="23" t="s">
        <v>159</v>
      </c>
      <c r="DN111" s="23"/>
      <c r="DO111" s="23"/>
      <c r="DP111" s="23" t="s">
        <v>150</v>
      </c>
      <c r="DQ111" s="23" t="s">
        <v>150</v>
      </c>
      <c r="DR111" s="23" t="s">
        <v>150</v>
      </c>
      <c r="DS111" s="23"/>
      <c r="DT111" s="23" t="s">
        <v>159</v>
      </c>
      <c r="DU111" s="23" t="s">
        <v>150</v>
      </c>
      <c r="DV111" s="23"/>
      <c r="DW111" s="23" t="s">
        <v>159</v>
      </c>
      <c r="DX111" s="23" t="s">
        <v>150</v>
      </c>
      <c r="DY111" s="23" t="s">
        <v>150</v>
      </c>
      <c r="DZ111" s="23" t="s">
        <v>150</v>
      </c>
      <c r="EA111" s="23"/>
      <c r="EB111" s="23"/>
      <c r="EC111" s="23"/>
      <c r="ED111" s="23" t="s">
        <v>189</v>
      </c>
      <c r="EE111" s="49" t="str">
        <f t="shared" si="39"/>
        <v>36</v>
      </c>
      <c r="EF111" s="49" t="str">
        <f t="shared" si="59"/>
        <v>1</v>
      </c>
      <c r="EG111" s="49"/>
      <c r="EH111" s="51">
        <f t="shared" si="40"/>
        <v>1.012</v>
      </c>
      <c r="EI111" s="51">
        <f t="shared" si="41"/>
        <v>0.7</v>
      </c>
      <c r="EJ111" s="52">
        <f t="shared" si="42"/>
        <v>-1.2</v>
      </c>
      <c r="EK111" s="52">
        <f t="shared" si="43"/>
        <v>-1.2</v>
      </c>
      <c r="EL111" s="49">
        <f t="shared" si="44"/>
        <v>-0.24099999999999999</v>
      </c>
      <c r="EM111" s="53" t="s">
        <v>163</v>
      </c>
      <c r="EN111" s="54" t="str">
        <f t="shared" si="45"/>
        <v>2</v>
      </c>
    </row>
    <row r="112" spans="1:144" ht="33.75">
      <c r="A112" s="45">
        <v>2350</v>
      </c>
      <c r="B112" s="46" t="s">
        <v>611</v>
      </c>
      <c r="C112" s="45">
        <v>27441882</v>
      </c>
      <c r="D112" s="23" t="s">
        <v>612</v>
      </c>
      <c r="E112" s="23">
        <v>2</v>
      </c>
      <c r="F112" s="23" t="s">
        <v>139</v>
      </c>
      <c r="G112" s="23">
        <v>51</v>
      </c>
      <c r="H112" s="23">
        <v>43</v>
      </c>
      <c r="I112" s="23" t="s">
        <v>180</v>
      </c>
      <c r="J112" s="23">
        <v>5</v>
      </c>
      <c r="K112" s="23"/>
      <c r="L112" s="47"/>
      <c r="M112" s="47"/>
      <c r="N112" s="48">
        <v>41773</v>
      </c>
      <c r="O112" s="48"/>
      <c r="P112" s="47" t="e">
        <f>DATEDIF(N112,O112,"m")</f>
        <v>#NUM!</v>
      </c>
      <c r="Q112" s="47">
        <f t="shared" ca="1" si="33"/>
        <v>118</v>
      </c>
      <c r="R112" s="47">
        <v>101</v>
      </c>
      <c r="S112" s="47">
        <v>1</v>
      </c>
      <c r="T112" s="47"/>
      <c r="U112" s="47"/>
      <c r="V112" s="47" t="e">
        <f t="shared" si="34"/>
        <v>#NUM!</v>
      </c>
      <c r="W112" s="47"/>
      <c r="X112" s="47"/>
      <c r="Y112" s="47"/>
      <c r="Z112" s="47"/>
      <c r="AA112" s="47"/>
      <c r="AB112" s="47"/>
      <c r="AC112" s="47"/>
      <c r="AD112" s="47">
        <v>2</v>
      </c>
      <c r="AE112" s="47">
        <v>101</v>
      </c>
      <c r="AF112" s="47">
        <v>1</v>
      </c>
      <c r="AG112" s="47"/>
      <c r="AH112" s="47">
        <v>2</v>
      </c>
      <c r="AI112" s="35" t="str">
        <f t="shared" si="35"/>
        <v>36</v>
      </c>
      <c r="AJ112" s="49" t="str">
        <f t="shared" si="58"/>
        <v>1</v>
      </c>
      <c r="AK112" s="47">
        <v>2</v>
      </c>
      <c r="AL112" s="47">
        <v>0</v>
      </c>
      <c r="AM112" s="47"/>
      <c r="AN112" s="23" t="s">
        <v>160</v>
      </c>
      <c r="AO112" s="23">
        <v>1</v>
      </c>
      <c r="AP112" s="23"/>
      <c r="AQ112" s="23"/>
      <c r="AR112" s="47">
        <v>1.18</v>
      </c>
      <c r="AS112" s="47">
        <f t="shared" si="47"/>
        <v>77.483170164054755</v>
      </c>
      <c r="AT112" s="47">
        <v>1.18</v>
      </c>
      <c r="AU112" s="47">
        <f t="shared" si="54"/>
        <v>76.525357307081578</v>
      </c>
      <c r="AV112" s="47"/>
      <c r="AW112" s="47" t="e">
        <f t="shared" si="49"/>
        <v>#DIV/0!</v>
      </c>
      <c r="AX112" s="50" t="s">
        <v>1719</v>
      </c>
      <c r="AY112" s="50" t="s">
        <v>1719</v>
      </c>
      <c r="AZ112" s="50" t="s">
        <v>1719</v>
      </c>
      <c r="BA112" s="50"/>
      <c r="BB112" s="23" t="s">
        <v>164</v>
      </c>
      <c r="BC112" s="23"/>
      <c r="BD112" s="23"/>
      <c r="BE112" s="23"/>
      <c r="BF112" s="50"/>
      <c r="BG112" s="23"/>
      <c r="BH112" s="23"/>
      <c r="BI112" s="23">
        <v>62.3</v>
      </c>
      <c r="BJ112" s="23">
        <v>172</v>
      </c>
      <c r="BK112" s="23">
        <f t="shared" si="36"/>
        <v>1.7369282050392454</v>
      </c>
      <c r="BL112" s="23">
        <v>1</v>
      </c>
      <c r="BM112" s="46" t="s">
        <v>613</v>
      </c>
      <c r="BN112" s="23" t="s">
        <v>146</v>
      </c>
      <c r="BO112" s="23">
        <v>41</v>
      </c>
      <c r="BP112" s="23">
        <v>61</v>
      </c>
      <c r="BQ112" s="23">
        <v>155</v>
      </c>
      <c r="BR112" s="23">
        <f t="shared" si="37"/>
        <v>1.5963274610172764</v>
      </c>
      <c r="BS112" s="23">
        <f t="shared" si="38"/>
        <v>1.088077632851326</v>
      </c>
      <c r="BT112" s="23" t="s">
        <v>158</v>
      </c>
      <c r="BU112" s="23" t="s">
        <v>158</v>
      </c>
      <c r="BV112" s="23" t="s">
        <v>148</v>
      </c>
      <c r="BW112" s="23" t="s">
        <v>149</v>
      </c>
      <c r="BX112" s="23">
        <v>4</v>
      </c>
      <c r="BY112" s="23" t="s">
        <v>150</v>
      </c>
      <c r="BZ112" s="23">
        <v>2</v>
      </c>
      <c r="CA112" s="23" t="s">
        <v>150</v>
      </c>
      <c r="CB112" s="23" t="s">
        <v>150</v>
      </c>
      <c r="CC112" s="23">
        <v>2</v>
      </c>
      <c r="CD112" s="23" t="s">
        <v>150</v>
      </c>
      <c r="CE112" s="23" t="s">
        <v>150</v>
      </c>
      <c r="CF112" s="23">
        <v>2</v>
      </c>
      <c r="CG112" s="23" t="s">
        <v>150</v>
      </c>
      <c r="CH112" s="23" t="s">
        <v>150</v>
      </c>
      <c r="CI112" s="23">
        <v>2</v>
      </c>
      <c r="CJ112" s="23" t="s">
        <v>150</v>
      </c>
      <c r="CK112" s="23">
        <v>0</v>
      </c>
      <c r="CL112" s="23">
        <v>0</v>
      </c>
      <c r="CM112" s="23"/>
      <c r="CN112" s="23">
        <v>0</v>
      </c>
      <c r="CO112" s="23"/>
      <c r="CP112" s="23" t="s">
        <v>0</v>
      </c>
      <c r="CQ112" s="23">
        <v>0</v>
      </c>
      <c r="CR112" s="23" t="s">
        <v>143</v>
      </c>
      <c r="CS112" s="23">
        <v>1</v>
      </c>
      <c r="CT112" s="23"/>
      <c r="CU112" s="23"/>
      <c r="CV112" s="23">
        <v>100</v>
      </c>
      <c r="CW112" s="23">
        <v>1</v>
      </c>
      <c r="CX112" s="23"/>
      <c r="CY112" s="23">
        <v>2</v>
      </c>
      <c r="CZ112" s="23">
        <v>5</v>
      </c>
      <c r="DA112" s="23">
        <v>1</v>
      </c>
      <c r="DB112" s="23" t="s">
        <v>165</v>
      </c>
      <c r="DC112" s="23" t="s">
        <v>143</v>
      </c>
      <c r="DD112" s="23">
        <v>2</v>
      </c>
      <c r="DE112" s="23" t="s">
        <v>165</v>
      </c>
      <c r="DF112" s="23" t="s">
        <v>165</v>
      </c>
      <c r="DG112" s="23" t="s">
        <v>143</v>
      </c>
      <c r="DH112" s="23" t="s">
        <v>636</v>
      </c>
      <c r="DI112" s="23" t="s">
        <v>150</v>
      </c>
      <c r="DJ112" s="23" t="s">
        <v>159</v>
      </c>
      <c r="DK112" s="23" t="s">
        <v>150</v>
      </c>
      <c r="DL112" s="23" t="s">
        <v>150</v>
      </c>
      <c r="DM112" s="23" t="s">
        <v>150</v>
      </c>
      <c r="DN112" s="23"/>
      <c r="DO112" s="23"/>
      <c r="DP112" s="23" t="s">
        <v>150</v>
      </c>
      <c r="DQ112" s="23" t="s">
        <v>150</v>
      </c>
      <c r="DR112" s="23" t="s">
        <v>150</v>
      </c>
      <c r="DS112" s="23"/>
      <c r="DT112" s="23"/>
      <c r="DU112" s="23"/>
      <c r="DV112" s="23"/>
      <c r="DW112" s="23"/>
      <c r="DX112" s="23"/>
      <c r="DY112" s="23" t="s">
        <v>150</v>
      </c>
      <c r="DZ112" s="23"/>
      <c r="EA112" s="23"/>
      <c r="EB112" s="23"/>
      <c r="EC112" s="23" t="s">
        <v>184</v>
      </c>
      <c r="ED112" s="23" t="s">
        <v>189</v>
      </c>
      <c r="EE112" s="49" t="str">
        <f t="shared" si="39"/>
        <v>36</v>
      </c>
      <c r="EF112" s="49" t="str">
        <f t="shared" si="59"/>
        <v>1</v>
      </c>
      <c r="EG112" s="49"/>
      <c r="EH112" s="51">
        <f t="shared" si="40"/>
        <v>1</v>
      </c>
      <c r="EI112" s="51">
        <f t="shared" si="41"/>
        <v>0.9</v>
      </c>
      <c r="EJ112" s="52">
        <f t="shared" si="42"/>
        <v>-1.2</v>
      </c>
      <c r="EK112" s="52">
        <f t="shared" si="43"/>
        <v>-1.2</v>
      </c>
      <c r="EL112" s="49">
        <f t="shared" si="44"/>
        <v>-3.2000000000000001E-2</v>
      </c>
      <c r="EM112" s="53" t="s">
        <v>176</v>
      </c>
      <c r="EN112" s="54" t="str">
        <f t="shared" si="45"/>
        <v>3</v>
      </c>
    </row>
    <row r="113" spans="1:144" ht="33.75">
      <c r="A113" s="45">
        <v>2354</v>
      </c>
      <c r="B113" s="46" t="s">
        <v>614</v>
      </c>
      <c r="C113" s="45">
        <v>22893293</v>
      </c>
      <c r="D113" s="23" t="s">
        <v>615</v>
      </c>
      <c r="E113" s="23">
        <v>2</v>
      </c>
      <c r="F113" s="23" t="s">
        <v>139</v>
      </c>
      <c r="G113" s="23">
        <v>49</v>
      </c>
      <c r="H113" s="23">
        <v>41</v>
      </c>
      <c r="I113" s="23" t="s">
        <v>153</v>
      </c>
      <c r="J113" s="23">
        <v>3</v>
      </c>
      <c r="K113" s="23" t="s">
        <v>179</v>
      </c>
      <c r="L113" s="47"/>
      <c r="M113" s="47"/>
      <c r="N113" s="48">
        <v>41778</v>
      </c>
      <c r="O113" s="48"/>
      <c r="P113" s="47" t="e">
        <f>DATEDIF(N113, O113, "m")</f>
        <v>#NUM!</v>
      </c>
      <c r="Q113" s="47">
        <f t="shared" ca="1" si="33"/>
        <v>118</v>
      </c>
      <c r="R113" s="47">
        <v>101</v>
      </c>
      <c r="S113" s="47">
        <v>1</v>
      </c>
      <c r="T113" s="47"/>
      <c r="U113" s="47"/>
      <c r="V113" s="47" t="e">
        <f t="shared" si="34"/>
        <v>#NUM!</v>
      </c>
      <c r="W113" s="47"/>
      <c r="X113" s="47"/>
      <c r="Y113" s="47"/>
      <c r="Z113" s="47"/>
      <c r="AA113" s="47"/>
      <c r="AB113" s="47"/>
      <c r="AC113" s="47"/>
      <c r="AD113" s="47">
        <v>2</v>
      </c>
      <c r="AE113" s="47">
        <v>101</v>
      </c>
      <c r="AF113" s="47">
        <v>1</v>
      </c>
      <c r="AG113" s="47"/>
      <c r="AH113" s="47">
        <v>2</v>
      </c>
      <c r="AI113" s="35" t="str">
        <f t="shared" si="35"/>
        <v>36</v>
      </c>
      <c r="AJ113" s="49">
        <v>1</v>
      </c>
      <c r="AK113" s="47">
        <v>2</v>
      </c>
      <c r="AL113" s="47">
        <v>0</v>
      </c>
      <c r="AM113" s="47"/>
      <c r="AN113" s="23" t="s">
        <v>160</v>
      </c>
      <c r="AO113" s="23">
        <v>1</v>
      </c>
      <c r="AP113" s="23"/>
      <c r="AQ113" s="23"/>
      <c r="AR113" s="47">
        <v>1.21</v>
      </c>
      <c r="AS113" s="47">
        <f t="shared" si="47"/>
        <v>76.124659101124692</v>
      </c>
      <c r="AT113" s="47">
        <v>1.32</v>
      </c>
      <c r="AU113" s="47">
        <f t="shared" si="54"/>
        <v>67.729375710521339</v>
      </c>
      <c r="AV113" s="47"/>
      <c r="AW113" s="47" t="e">
        <f t="shared" si="49"/>
        <v>#DIV/0!</v>
      </c>
      <c r="AX113" s="50" t="s">
        <v>1719</v>
      </c>
      <c r="AY113" s="50" t="s">
        <v>1719</v>
      </c>
      <c r="AZ113" s="50" t="s">
        <v>1719</v>
      </c>
      <c r="BA113" s="50"/>
      <c r="BB113" s="23" t="s">
        <v>164</v>
      </c>
      <c r="BC113" s="23"/>
      <c r="BD113" s="23"/>
      <c r="BE113" s="23"/>
      <c r="BF113" s="50"/>
      <c r="BG113" s="23"/>
      <c r="BH113" s="23"/>
      <c r="BI113" s="23">
        <v>76.45</v>
      </c>
      <c r="BJ113" s="23">
        <v>172</v>
      </c>
      <c r="BK113" s="23">
        <f t="shared" si="36"/>
        <v>1.8947847505204622</v>
      </c>
      <c r="BL113" s="23">
        <v>1</v>
      </c>
      <c r="BM113" s="46" t="s">
        <v>616</v>
      </c>
      <c r="BN113" s="23" t="s">
        <v>146</v>
      </c>
      <c r="BO113" s="23">
        <v>37</v>
      </c>
      <c r="BP113" s="23">
        <v>74</v>
      </c>
      <c r="BQ113" s="23">
        <v>170</v>
      </c>
      <c r="BR113" s="23">
        <f t="shared" si="37"/>
        <v>1.8529567073616451</v>
      </c>
      <c r="BS113" s="23">
        <f t="shared" si="38"/>
        <v>1.0225736753549814</v>
      </c>
      <c r="BT113" s="23" t="s">
        <v>147</v>
      </c>
      <c r="BU113" s="23" t="s">
        <v>147</v>
      </c>
      <c r="BV113" s="23" t="s">
        <v>148</v>
      </c>
      <c r="BW113" s="23" t="s">
        <v>149</v>
      </c>
      <c r="BX113" s="23">
        <v>4</v>
      </c>
      <c r="BY113" s="23" t="s">
        <v>150</v>
      </c>
      <c r="BZ113" s="23">
        <v>2</v>
      </c>
      <c r="CA113" s="23"/>
      <c r="CB113" s="23" t="s">
        <v>150</v>
      </c>
      <c r="CC113" s="23">
        <v>2</v>
      </c>
      <c r="CD113" s="23"/>
      <c r="CE113" s="23" t="s">
        <v>150</v>
      </c>
      <c r="CF113" s="23">
        <v>2</v>
      </c>
      <c r="CG113" s="23"/>
      <c r="CH113" s="23" t="s">
        <v>150</v>
      </c>
      <c r="CI113" s="23">
        <v>2</v>
      </c>
      <c r="CJ113" s="23"/>
      <c r="CK113" s="23">
        <v>8.3000000000000007</v>
      </c>
      <c r="CL113" s="23">
        <v>0</v>
      </c>
      <c r="CM113" s="23" t="s">
        <v>0</v>
      </c>
      <c r="CN113" s="23">
        <v>0</v>
      </c>
      <c r="CO113" s="23"/>
      <c r="CP113" s="23"/>
      <c r="CQ113" s="23">
        <v>0</v>
      </c>
      <c r="CR113" s="23" t="s">
        <v>165</v>
      </c>
      <c r="CS113" s="23">
        <v>2</v>
      </c>
      <c r="CT113" s="23"/>
      <c r="CU113" s="23"/>
      <c r="CV113" s="23"/>
      <c r="CW113" s="23">
        <v>2</v>
      </c>
      <c r="CX113" s="23"/>
      <c r="CY113" s="23">
        <v>2</v>
      </c>
      <c r="CZ113" s="23">
        <v>0</v>
      </c>
      <c r="DA113" s="23">
        <v>2</v>
      </c>
      <c r="DB113" s="23"/>
      <c r="DC113" s="23" t="s">
        <v>143</v>
      </c>
      <c r="DD113" s="23">
        <v>2</v>
      </c>
      <c r="DE113" s="23" t="s">
        <v>165</v>
      </c>
      <c r="DF113" s="23" t="s">
        <v>165</v>
      </c>
      <c r="DG113" s="23" t="s">
        <v>165</v>
      </c>
      <c r="DH113" s="23" t="s">
        <v>165</v>
      </c>
      <c r="DI113" s="23" t="s">
        <v>150</v>
      </c>
      <c r="DJ113" s="23" t="s">
        <v>159</v>
      </c>
      <c r="DK113" s="23" t="s">
        <v>150</v>
      </c>
      <c r="DL113" s="23" t="s">
        <v>150</v>
      </c>
      <c r="DM113" s="23" t="s">
        <v>150</v>
      </c>
      <c r="DN113" s="23"/>
      <c r="DO113" s="23"/>
      <c r="DP113" s="23" t="s">
        <v>150</v>
      </c>
      <c r="DQ113" s="23" t="s">
        <v>150</v>
      </c>
      <c r="DR113" s="23" t="s">
        <v>150</v>
      </c>
      <c r="DS113" s="23"/>
      <c r="DT113" s="23" t="s">
        <v>159</v>
      </c>
      <c r="DU113" s="23" t="s">
        <v>150</v>
      </c>
      <c r="DV113" s="23"/>
      <c r="DW113" s="23" t="s">
        <v>159</v>
      </c>
      <c r="DX113" s="23" t="s">
        <v>150</v>
      </c>
      <c r="DY113" s="23" t="s">
        <v>150</v>
      </c>
      <c r="DZ113" s="23" t="s">
        <v>150</v>
      </c>
      <c r="EA113" s="23"/>
      <c r="EB113" s="23"/>
      <c r="EC113" s="23" t="s">
        <v>173</v>
      </c>
      <c r="ED113" s="23" t="s">
        <v>189</v>
      </c>
      <c r="EE113" s="49" t="str">
        <f t="shared" si="39"/>
        <v>36</v>
      </c>
      <c r="EF113" s="49">
        <v>1</v>
      </c>
      <c r="EG113" s="49"/>
      <c r="EH113" s="51">
        <f t="shared" si="40"/>
        <v>1</v>
      </c>
      <c r="EI113" s="51">
        <f t="shared" si="41"/>
        <v>0.9</v>
      </c>
      <c r="EJ113" s="52">
        <f t="shared" si="42"/>
        <v>-1.2</v>
      </c>
      <c r="EK113" s="52">
        <f t="shared" si="43"/>
        <v>-1.2</v>
      </c>
      <c r="EL113" s="49">
        <f t="shared" si="44"/>
        <v>-3.2000000000000001E-2</v>
      </c>
      <c r="EM113" s="53" t="s">
        <v>176</v>
      </c>
      <c r="EN113" s="54" t="str">
        <f t="shared" si="45"/>
        <v>3</v>
      </c>
    </row>
    <row r="114" spans="1:144" ht="33.75">
      <c r="A114" s="45">
        <v>2357</v>
      </c>
      <c r="B114" s="46" t="s">
        <v>617</v>
      </c>
      <c r="C114" s="45">
        <v>27650425</v>
      </c>
      <c r="D114" s="23" t="s">
        <v>618</v>
      </c>
      <c r="E114" s="23">
        <v>2</v>
      </c>
      <c r="F114" s="23" t="s">
        <v>139</v>
      </c>
      <c r="G114" s="23">
        <v>72</v>
      </c>
      <c r="H114" s="23">
        <v>64</v>
      </c>
      <c r="I114" s="23" t="s">
        <v>180</v>
      </c>
      <c r="J114" s="23">
        <v>5</v>
      </c>
      <c r="K114" s="23"/>
      <c r="L114" s="47"/>
      <c r="M114" s="47"/>
      <c r="N114" s="48">
        <v>41792</v>
      </c>
      <c r="O114" s="48"/>
      <c r="P114" s="47" t="e">
        <f>DATEDIF(N114,O114,"m")</f>
        <v>#NUM!</v>
      </c>
      <c r="Q114" s="47">
        <f t="shared" ca="1" si="33"/>
        <v>118</v>
      </c>
      <c r="R114" s="47">
        <v>101</v>
      </c>
      <c r="S114" s="47">
        <v>1</v>
      </c>
      <c r="T114" s="47"/>
      <c r="U114" s="47"/>
      <c r="V114" s="47" t="e">
        <f t="shared" si="34"/>
        <v>#NUM!</v>
      </c>
      <c r="W114" s="47"/>
      <c r="X114" s="47"/>
      <c r="Y114" s="47"/>
      <c r="Z114" s="47"/>
      <c r="AA114" s="47"/>
      <c r="AB114" s="47"/>
      <c r="AC114" s="47"/>
      <c r="AD114" s="47">
        <v>2</v>
      </c>
      <c r="AE114" s="47">
        <v>101</v>
      </c>
      <c r="AF114" s="47">
        <v>1</v>
      </c>
      <c r="AG114" s="47"/>
      <c r="AH114" s="47">
        <v>2</v>
      </c>
      <c r="AI114" s="35" t="str">
        <f t="shared" si="35"/>
        <v>36</v>
      </c>
      <c r="AJ114" s="49" t="str">
        <f>IF(AI114&lt;35,0, IF(AI114&gt;35, "1"))</f>
        <v>1</v>
      </c>
      <c r="AK114" s="47">
        <v>2</v>
      </c>
      <c r="AL114" s="47">
        <v>0</v>
      </c>
      <c r="AM114" s="47"/>
      <c r="AN114" s="23" t="s">
        <v>160</v>
      </c>
      <c r="AO114" s="23">
        <v>1</v>
      </c>
      <c r="AP114" s="23"/>
      <c r="AQ114" s="23"/>
      <c r="AR114" s="47">
        <v>1.27</v>
      </c>
      <c r="AS114" s="47">
        <f t="shared" si="47"/>
        <v>62.255849768819608</v>
      </c>
      <c r="AT114" s="47">
        <v>1.2</v>
      </c>
      <c r="AU114" s="47">
        <f t="shared" si="54"/>
        <v>65.815035541835954</v>
      </c>
      <c r="AV114" s="47"/>
      <c r="AW114" s="47" t="e">
        <f t="shared" si="49"/>
        <v>#DIV/0!</v>
      </c>
      <c r="AX114" s="50" t="s">
        <v>1719</v>
      </c>
      <c r="AY114" s="50" t="s">
        <v>1719</v>
      </c>
      <c r="AZ114" s="50" t="s">
        <v>1719</v>
      </c>
      <c r="BA114" s="50"/>
      <c r="BB114" s="23" t="s">
        <v>164</v>
      </c>
      <c r="BC114" s="23"/>
      <c r="BD114" s="23"/>
      <c r="BE114" s="23"/>
      <c r="BF114" s="50"/>
      <c r="BG114" s="23"/>
      <c r="BH114" s="23"/>
      <c r="BI114" s="23">
        <v>62</v>
      </c>
      <c r="BJ114" s="23">
        <v>166.5</v>
      </c>
      <c r="BK114" s="23">
        <f t="shared" si="36"/>
        <v>1.6930045065024528</v>
      </c>
      <c r="BL114" s="23">
        <v>1</v>
      </c>
      <c r="BM114" s="46" t="s">
        <v>619</v>
      </c>
      <c r="BN114" s="23" t="s">
        <v>146</v>
      </c>
      <c r="BO114" s="23">
        <v>58</v>
      </c>
      <c r="BP114" s="23">
        <v>67</v>
      </c>
      <c r="BQ114" s="23">
        <v>163</v>
      </c>
      <c r="BR114" s="23">
        <f t="shared" si="37"/>
        <v>1.7229954397385441</v>
      </c>
      <c r="BS114" s="23">
        <f t="shared" si="38"/>
        <v>0.98259372454250826</v>
      </c>
      <c r="BT114" s="23" t="s">
        <v>162</v>
      </c>
      <c r="BU114" s="23" t="s">
        <v>162</v>
      </c>
      <c r="BV114" s="23" t="s">
        <v>148</v>
      </c>
      <c r="BW114" s="23" t="s">
        <v>149</v>
      </c>
      <c r="BX114" s="23">
        <v>4</v>
      </c>
      <c r="BY114" s="23" t="s">
        <v>150</v>
      </c>
      <c r="BZ114" s="23">
        <v>2</v>
      </c>
      <c r="CA114" s="23" t="s">
        <v>150</v>
      </c>
      <c r="CB114" s="23" t="s">
        <v>150</v>
      </c>
      <c r="CC114" s="23">
        <v>2</v>
      </c>
      <c r="CD114" s="23" t="s">
        <v>150</v>
      </c>
      <c r="CE114" s="23" t="s">
        <v>150</v>
      </c>
      <c r="CF114" s="23">
        <v>2</v>
      </c>
      <c r="CG114" s="23" t="s">
        <v>150</v>
      </c>
      <c r="CH114" s="23" t="s">
        <v>150</v>
      </c>
      <c r="CI114" s="23">
        <v>2</v>
      </c>
      <c r="CJ114" s="23" t="s">
        <v>150</v>
      </c>
      <c r="CK114" s="23">
        <v>0</v>
      </c>
      <c r="CL114" s="23">
        <v>0</v>
      </c>
      <c r="CM114" s="23"/>
      <c r="CN114" s="23">
        <v>0</v>
      </c>
      <c r="CO114" s="23"/>
      <c r="CP114" s="23"/>
      <c r="CQ114" s="23">
        <v>0</v>
      </c>
      <c r="CR114" s="23" t="s">
        <v>165</v>
      </c>
      <c r="CS114" s="23">
        <v>2</v>
      </c>
      <c r="CT114" s="23"/>
      <c r="CU114" s="23"/>
      <c r="CV114" s="23"/>
      <c r="CW114" s="23">
        <v>2</v>
      </c>
      <c r="CX114" s="23"/>
      <c r="CY114" s="23">
        <v>2</v>
      </c>
      <c r="CZ114" s="23">
        <v>0</v>
      </c>
      <c r="DA114" s="23">
        <v>2</v>
      </c>
      <c r="DB114" s="23"/>
      <c r="DC114" s="23" t="s">
        <v>143</v>
      </c>
      <c r="DD114" s="23">
        <v>2</v>
      </c>
      <c r="DE114" s="23" t="s">
        <v>165</v>
      </c>
      <c r="DF114" s="23" t="s">
        <v>165</v>
      </c>
      <c r="DG114" s="23" t="s">
        <v>143</v>
      </c>
      <c r="DH114" s="23" t="s">
        <v>165</v>
      </c>
      <c r="DI114" s="23" t="s">
        <v>150</v>
      </c>
      <c r="DJ114" s="23" t="s">
        <v>150</v>
      </c>
      <c r="DK114" s="23" t="s">
        <v>150</v>
      </c>
      <c r="DL114" s="23" t="s">
        <v>150</v>
      </c>
      <c r="DM114" s="23" t="s">
        <v>150</v>
      </c>
      <c r="DN114" s="23"/>
      <c r="DO114" s="23"/>
      <c r="DP114" s="23" t="s">
        <v>150</v>
      </c>
      <c r="DQ114" s="23" t="s">
        <v>150</v>
      </c>
      <c r="DR114" s="23" t="s">
        <v>150</v>
      </c>
      <c r="DS114" s="23"/>
      <c r="DT114" s="23" t="s">
        <v>159</v>
      </c>
      <c r="DU114" s="23" t="s">
        <v>150</v>
      </c>
      <c r="DV114" s="23"/>
      <c r="DW114" s="23" t="s">
        <v>159</v>
      </c>
      <c r="DX114" s="23" t="s">
        <v>150</v>
      </c>
      <c r="DY114" s="23" t="s">
        <v>150</v>
      </c>
      <c r="DZ114" s="23" t="s">
        <v>150</v>
      </c>
      <c r="EA114" s="23"/>
      <c r="EB114" s="23"/>
      <c r="EC114" s="23" t="s">
        <v>184</v>
      </c>
      <c r="ED114" s="23" t="s">
        <v>189</v>
      </c>
      <c r="EE114" s="49" t="str">
        <f t="shared" si="39"/>
        <v>36</v>
      </c>
      <c r="EF114" s="49" t="str">
        <f>IF(EE114&lt;35,0, IF(EE114&gt;35, "1"))</f>
        <v>1</v>
      </c>
      <c r="EG114" s="49"/>
      <c r="EH114" s="51">
        <f t="shared" si="40"/>
        <v>1</v>
      </c>
      <c r="EI114" s="51">
        <f t="shared" si="41"/>
        <v>0.9</v>
      </c>
      <c r="EJ114" s="52">
        <f t="shared" si="42"/>
        <v>-1.2</v>
      </c>
      <c r="EK114" s="52">
        <f t="shared" si="43"/>
        <v>-1.2</v>
      </c>
      <c r="EL114" s="49">
        <f t="shared" si="44"/>
        <v>-3.2000000000000001E-2</v>
      </c>
      <c r="EM114" s="53" t="s">
        <v>176</v>
      </c>
      <c r="EN114" s="54" t="str">
        <f t="shared" si="45"/>
        <v>3</v>
      </c>
    </row>
    <row r="115" spans="1:144" ht="78.75">
      <c r="A115" s="45">
        <v>2359</v>
      </c>
      <c r="B115" s="46" t="s">
        <v>620</v>
      </c>
      <c r="C115" s="45">
        <v>21142856</v>
      </c>
      <c r="D115" s="23" t="s">
        <v>621</v>
      </c>
      <c r="E115" s="23">
        <v>2</v>
      </c>
      <c r="F115" s="23" t="s">
        <v>139</v>
      </c>
      <c r="G115" s="23">
        <v>70</v>
      </c>
      <c r="H115" s="23">
        <v>62</v>
      </c>
      <c r="I115" s="23" t="s">
        <v>309</v>
      </c>
      <c r="J115" s="23">
        <v>5</v>
      </c>
      <c r="K115" s="23"/>
      <c r="L115" s="47"/>
      <c r="M115" s="47"/>
      <c r="N115" s="48">
        <v>41799</v>
      </c>
      <c r="O115" s="48">
        <v>43019</v>
      </c>
      <c r="P115" s="47">
        <f>DATEDIF(N115,O115,"m")</f>
        <v>40</v>
      </c>
      <c r="Q115" s="47">
        <f t="shared" ca="1" si="33"/>
        <v>118</v>
      </c>
      <c r="R115" s="47">
        <v>40</v>
      </c>
      <c r="S115" s="47">
        <v>0</v>
      </c>
      <c r="T115" s="48">
        <v>41828</v>
      </c>
      <c r="U115" s="48">
        <v>43019</v>
      </c>
      <c r="V115" s="47">
        <f t="shared" si="34"/>
        <v>0</v>
      </c>
      <c r="W115" s="47" t="s">
        <v>1738</v>
      </c>
      <c r="X115" s="47"/>
      <c r="Y115" s="47"/>
      <c r="Z115" s="47"/>
      <c r="AA115" s="47"/>
      <c r="AB115" s="47"/>
      <c r="AC115" s="47"/>
      <c r="AD115" s="47">
        <v>1</v>
      </c>
      <c r="AE115" s="47">
        <v>0</v>
      </c>
      <c r="AF115" s="47">
        <v>0</v>
      </c>
      <c r="AG115" s="47"/>
      <c r="AH115" s="47">
        <v>1</v>
      </c>
      <c r="AI115" s="35" t="str">
        <f t="shared" si="35"/>
        <v>36</v>
      </c>
      <c r="AJ115" s="49" t="str">
        <f>IF(AI115&lt;35,0, IF(AI115&gt;35, "1"))</f>
        <v>1</v>
      </c>
      <c r="AK115" s="47">
        <v>1</v>
      </c>
      <c r="AL115" s="47">
        <v>0</v>
      </c>
      <c r="AM115" s="47"/>
      <c r="AN115" s="23" t="s">
        <v>154</v>
      </c>
      <c r="AO115" s="23">
        <v>2</v>
      </c>
      <c r="AP115" s="23"/>
      <c r="AQ115" s="23"/>
      <c r="AR115" s="47">
        <v>2.16</v>
      </c>
      <c r="AS115" s="47">
        <f t="shared" si="47"/>
        <v>33.327454517026332</v>
      </c>
      <c r="AT115" s="47">
        <v>1.76</v>
      </c>
      <c r="AU115" s="47">
        <f t="shared" si="54"/>
        <v>42.085203277798477</v>
      </c>
      <c r="AV115" s="47"/>
      <c r="AW115" s="47" t="e">
        <f t="shared" si="49"/>
        <v>#DIV/0!</v>
      </c>
      <c r="AX115" s="50" t="s">
        <v>1719</v>
      </c>
      <c r="AY115" s="50" t="s">
        <v>1719</v>
      </c>
      <c r="AZ115" s="50" t="s">
        <v>1719</v>
      </c>
      <c r="BA115" s="50"/>
      <c r="BB115" s="23" t="s">
        <v>142</v>
      </c>
      <c r="BC115" s="23" t="s">
        <v>143</v>
      </c>
      <c r="BD115" s="23" t="s">
        <v>156</v>
      </c>
      <c r="BE115" s="23" t="s">
        <v>143</v>
      </c>
      <c r="BF115" s="50">
        <v>43019</v>
      </c>
      <c r="BG115" s="23" t="s">
        <v>181</v>
      </c>
      <c r="BH115" s="23"/>
      <c r="BI115" s="23">
        <v>95.05</v>
      </c>
      <c r="BJ115" s="23">
        <v>174.6</v>
      </c>
      <c r="BK115" s="23">
        <f t="shared" si="36"/>
        <v>2.1012515592188485</v>
      </c>
      <c r="BL115" s="23">
        <v>1</v>
      </c>
      <c r="BM115" s="46" t="s">
        <v>623</v>
      </c>
      <c r="BN115" s="23" t="s">
        <v>146</v>
      </c>
      <c r="BO115" s="23">
        <v>62</v>
      </c>
      <c r="BP115" s="23">
        <v>68.099999999999994</v>
      </c>
      <c r="BQ115" s="23">
        <v>158.9</v>
      </c>
      <c r="BR115" s="23">
        <f t="shared" si="37"/>
        <v>1.7032118565787595</v>
      </c>
      <c r="BS115" s="23">
        <f t="shared" si="38"/>
        <v>1.2336994667472732</v>
      </c>
      <c r="BT115" s="23" t="s">
        <v>162</v>
      </c>
      <c r="BU115" s="23" t="s">
        <v>158</v>
      </c>
      <c r="BV115" s="23" t="s">
        <v>148</v>
      </c>
      <c r="BW115" s="23" t="s">
        <v>149</v>
      </c>
      <c r="BX115" s="23">
        <v>3</v>
      </c>
      <c r="BY115" s="23" t="s">
        <v>150</v>
      </c>
      <c r="BZ115" s="23">
        <v>2</v>
      </c>
      <c r="CA115" s="23" t="s">
        <v>150</v>
      </c>
      <c r="CB115" s="23" t="s">
        <v>150</v>
      </c>
      <c r="CC115" s="23">
        <v>2</v>
      </c>
      <c r="CD115" s="23" t="s">
        <v>150</v>
      </c>
      <c r="CE115" s="23" t="s">
        <v>150</v>
      </c>
      <c r="CF115" s="23">
        <v>2</v>
      </c>
      <c r="CG115" s="23" t="s">
        <v>150</v>
      </c>
      <c r="CH115" s="23" t="s">
        <v>150</v>
      </c>
      <c r="CI115" s="23">
        <v>2</v>
      </c>
      <c r="CJ115" s="23" t="s">
        <v>150</v>
      </c>
      <c r="CK115" s="23">
        <v>0</v>
      </c>
      <c r="CL115" s="23">
        <v>0</v>
      </c>
      <c r="CM115" s="23"/>
      <c r="CN115" s="23">
        <v>0</v>
      </c>
      <c r="CO115" s="23"/>
      <c r="CP115" s="23" t="s">
        <v>0</v>
      </c>
      <c r="CQ115" s="23">
        <v>0</v>
      </c>
      <c r="CR115" s="23" t="s">
        <v>165</v>
      </c>
      <c r="CS115" s="23">
        <v>2</v>
      </c>
      <c r="CT115" s="23"/>
      <c r="CU115" s="23"/>
      <c r="CV115" s="23">
        <v>375</v>
      </c>
      <c r="CW115" s="23">
        <v>1</v>
      </c>
      <c r="CX115" s="23"/>
      <c r="CY115" s="23">
        <v>2</v>
      </c>
      <c r="CZ115" s="23">
        <v>4</v>
      </c>
      <c r="DA115" s="23">
        <v>1</v>
      </c>
      <c r="DB115" s="23" t="s">
        <v>143</v>
      </c>
      <c r="DC115" s="23"/>
      <c r="DD115" s="23">
        <v>1</v>
      </c>
      <c r="DE115" s="23" t="s">
        <v>165</v>
      </c>
      <c r="DF115" s="23" t="s">
        <v>165</v>
      </c>
      <c r="DG115" s="23" t="s">
        <v>165</v>
      </c>
      <c r="DH115" s="23" t="s">
        <v>165</v>
      </c>
      <c r="DI115" s="23" t="s">
        <v>150</v>
      </c>
      <c r="DJ115" s="23" t="s">
        <v>159</v>
      </c>
      <c r="DK115" s="23" t="s">
        <v>150</v>
      </c>
      <c r="DL115" s="23" t="s">
        <v>159</v>
      </c>
      <c r="DM115" s="23" t="s">
        <v>150</v>
      </c>
      <c r="DN115" s="23"/>
      <c r="DO115" s="23"/>
      <c r="DP115" s="23" t="s">
        <v>150</v>
      </c>
      <c r="DQ115" s="23" t="s">
        <v>150</v>
      </c>
      <c r="DR115" s="23" t="s">
        <v>150</v>
      </c>
      <c r="DS115" s="23"/>
      <c r="DT115" s="23" t="s">
        <v>159</v>
      </c>
      <c r="DU115" s="23" t="s">
        <v>150</v>
      </c>
      <c r="DV115" s="23"/>
      <c r="DW115" s="23" t="s">
        <v>159</v>
      </c>
      <c r="DX115" s="23" t="s">
        <v>150</v>
      </c>
      <c r="DY115" s="23" t="s">
        <v>150</v>
      </c>
      <c r="DZ115" s="23" t="s">
        <v>150</v>
      </c>
      <c r="EA115" s="23"/>
      <c r="EB115" s="23"/>
      <c r="EC115" s="23" t="s">
        <v>184</v>
      </c>
      <c r="ED115" s="23" t="s">
        <v>187</v>
      </c>
      <c r="EE115" s="49" t="str">
        <f t="shared" si="39"/>
        <v>36</v>
      </c>
      <c r="EF115" s="49" t="str">
        <f>IF(EE115&lt;35,0, IF(EE115&gt;35, "1"))</f>
        <v>1</v>
      </c>
      <c r="EG115" s="49"/>
      <c r="EH115" s="51">
        <f t="shared" si="40"/>
        <v>1</v>
      </c>
      <c r="EI115" s="51">
        <f t="shared" si="41"/>
        <v>0.9</v>
      </c>
      <c r="EJ115" s="52">
        <f t="shared" si="42"/>
        <v>-1.2</v>
      </c>
      <c r="EK115" s="52">
        <f t="shared" si="43"/>
        <v>-1.2</v>
      </c>
      <c r="EL115" s="49">
        <f t="shared" si="44"/>
        <v>-3.2000000000000001E-2</v>
      </c>
      <c r="EM115" s="53" t="s">
        <v>176</v>
      </c>
      <c r="EN115" s="54" t="str">
        <f t="shared" si="45"/>
        <v>3</v>
      </c>
    </row>
    <row r="116" spans="1:144" ht="33.75">
      <c r="A116" s="45">
        <v>2368</v>
      </c>
      <c r="B116" s="46" t="s">
        <v>628</v>
      </c>
      <c r="C116" s="45">
        <v>2316857</v>
      </c>
      <c r="D116" s="23" t="s">
        <v>629</v>
      </c>
      <c r="E116" s="23">
        <v>1</v>
      </c>
      <c r="F116" s="23" t="s">
        <v>146</v>
      </c>
      <c r="G116" s="23">
        <v>50</v>
      </c>
      <c r="H116" s="23">
        <v>42</v>
      </c>
      <c r="I116" s="23" t="s">
        <v>192</v>
      </c>
      <c r="J116" s="23">
        <v>3</v>
      </c>
      <c r="K116" s="23"/>
      <c r="L116" s="47"/>
      <c r="M116" s="47"/>
      <c r="N116" s="48">
        <v>41830</v>
      </c>
      <c r="O116" s="48"/>
      <c r="P116" s="47" t="e">
        <f>DATEDIF(N116,O116,"m")</f>
        <v>#NUM!</v>
      </c>
      <c r="Q116" s="47">
        <f t="shared" ca="1" si="33"/>
        <v>116</v>
      </c>
      <c r="R116" s="47">
        <v>99</v>
      </c>
      <c r="S116" s="47">
        <v>1</v>
      </c>
      <c r="T116" s="47"/>
      <c r="U116" s="47"/>
      <c r="V116" s="47" t="e">
        <f t="shared" si="34"/>
        <v>#NUM!</v>
      </c>
      <c r="W116" s="47"/>
      <c r="X116" s="47"/>
      <c r="Y116" s="47"/>
      <c r="Z116" s="47"/>
      <c r="AA116" s="47"/>
      <c r="AB116" s="47"/>
      <c r="AC116" s="47"/>
      <c r="AD116" s="47">
        <v>2</v>
      </c>
      <c r="AE116" s="47">
        <v>99</v>
      </c>
      <c r="AF116" s="47">
        <v>1</v>
      </c>
      <c r="AG116" s="47"/>
      <c r="AH116" s="47">
        <v>2</v>
      </c>
      <c r="AI116" s="35" t="str">
        <f t="shared" si="35"/>
        <v>36</v>
      </c>
      <c r="AJ116" s="49" t="str">
        <f>IF(AI116&lt;35,0, IF(AI116&gt;35, "1"))</f>
        <v>1</v>
      </c>
      <c r="AK116" s="47">
        <v>2</v>
      </c>
      <c r="AL116" s="47">
        <v>0</v>
      </c>
      <c r="AM116" s="47"/>
      <c r="AN116" s="23" t="s">
        <v>160</v>
      </c>
      <c r="AO116" s="23">
        <v>1</v>
      </c>
      <c r="AP116" s="23"/>
      <c r="AQ116" s="23"/>
      <c r="AR116" s="47">
        <v>0.83</v>
      </c>
      <c r="AS116" s="47">
        <f t="shared" si="47"/>
        <v>89.018492615793051</v>
      </c>
      <c r="AT116" s="47">
        <v>0.81</v>
      </c>
      <c r="AU116" s="47">
        <f t="shared" si="54"/>
        <v>90.529455643129609</v>
      </c>
      <c r="AV116" s="47"/>
      <c r="AW116" s="47" t="e">
        <f t="shared" si="49"/>
        <v>#DIV/0!</v>
      </c>
      <c r="AX116" s="50" t="s">
        <v>1719</v>
      </c>
      <c r="AY116" s="50" t="s">
        <v>1719</v>
      </c>
      <c r="AZ116" s="50" t="s">
        <v>1719</v>
      </c>
      <c r="BA116" s="50"/>
      <c r="BB116" s="23" t="s">
        <v>164</v>
      </c>
      <c r="BC116" s="23"/>
      <c r="BD116" s="23"/>
      <c r="BE116" s="23"/>
      <c r="BF116" s="50"/>
      <c r="BG116" s="23"/>
      <c r="BH116" s="23"/>
      <c r="BI116" s="23">
        <v>50.6</v>
      </c>
      <c r="BJ116" s="23">
        <v>154.5</v>
      </c>
      <c r="BK116" s="23">
        <f t="shared" si="36"/>
        <v>1.4709687418293473</v>
      </c>
      <c r="BL116" s="23">
        <v>1</v>
      </c>
      <c r="BM116" s="46" t="s">
        <v>630</v>
      </c>
      <c r="BN116" s="23" t="s">
        <v>139</v>
      </c>
      <c r="BO116" s="23">
        <v>50</v>
      </c>
      <c r="BP116" s="23">
        <v>67</v>
      </c>
      <c r="BQ116" s="23">
        <v>168</v>
      </c>
      <c r="BR116" s="23">
        <f t="shared" si="37"/>
        <v>1.7611540428373389</v>
      </c>
      <c r="BS116" s="23">
        <f t="shared" si="38"/>
        <v>0.83523002874837493</v>
      </c>
      <c r="BT116" s="23" t="s">
        <v>171</v>
      </c>
      <c r="BU116" s="23" t="s">
        <v>162</v>
      </c>
      <c r="BV116" s="23" t="s">
        <v>148</v>
      </c>
      <c r="BW116" s="23" t="s">
        <v>149</v>
      </c>
      <c r="BX116" s="23">
        <v>5</v>
      </c>
      <c r="BY116" s="23" t="s">
        <v>150</v>
      </c>
      <c r="BZ116" s="23">
        <v>2</v>
      </c>
      <c r="CA116" s="23"/>
      <c r="CB116" s="23" t="s">
        <v>150</v>
      </c>
      <c r="CC116" s="23">
        <v>2</v>
      </c>
      <c r="CD116" s="23"/>
      <c r="CE116" s="23" t="s">
        <v>159</v>
      </c>
      <c r="CF116" s="23">
        <v>1</v>
      </c>
      <c r="CG116" s="23"/>
      <c r="CH116" s="23" t="s">
        <v>150</v>
      </c>
      <c r="CI116" s="23">
        <v>2</v>
      </c>
      <c r="CJ116" s="23"/>
      <c r="CK116" s="23">
        <v>0</v>
      </c>
      <c r="CL116" s="23">
        <v>0</v>
      </c>
      <c r="CM116" s="23"/>
      <c r="CN116" s="23">
        <v>0</v>
      </c>
      <c r="CO116" s="23"/>
      <c r="CP116" s="23"/>
      <c r="CQ116" s="23">
        <v>0</v>
      </c>
      <c r="CR116" s="23" t="s">
        <v>165</v>
      </c>
      <c r="CS116" s="23">
        <v>2</v>
      </c>
      <c r="CT116" s="23"/>
      <c r="CU116" s="23"/>
      <c r="CV116" s="23"/>
      <c r="CW116" s="23">
        <v>2</v>
      </c>
      <c r="CX116" s="23"/>
      <c r="CY116" s="23">
        <v>2</v>
      </c>
      <c r="CZ116" s="23">
        <v>0</v>
      </c>
      <c r="DA116" s="23">
        <v>2</v>
      </c>
      <c r="DB116" s="23"/>
      <c r="DC116" s="23" t="s">
        <v>143</v>
      </c>
      <c r="DD116" s="23">
        <v>2</v>
      </c>
      <c r="DE116" s="23" t="s">
        <v>165</v>
      </c>
      <c r="DF116" s="23" t="s">
        <v>165</v>
      </c>
      <c r="DG116" s="23" t="s">
        <v>636</v>
      </c>
      <c r="DH116" s="23" t="s">
        <v>636</v>
      </c>
      <c r="DI116" s="23" t="s">
        <v>150</v>
      </c>
      <c r="DJ116" s="23" t="s">
        <v>159</v>
      </c>
      <c r="DK116" s="23"/>
      <c r="DL116" s="23"/>
      <c r="DM116" s="23"/>
      <c r="DN116" s="23"/>
      <c r="DO116" s="23"/>
      <c r="DP116" s="23" t="s">
        <v>150</v>
      </c>
      <c r="DQ116" s="23" t="s">
        <v>150</v>
      </c>
      <c r="DR116" s="23" t="s">
        <v>150</v>
      </c>
      <c r="DS116" s="23"/>
      <c r="DT116" s="23" t="s">
        <v>159</v>
      </c>
      <c r="DU116" s="23" t="s">
        <v>150</v>
      </c>
      <c r="DV116" s="23"/>
      <c r="DW116" s="23" t="s">
        <v>159</v>
      </c>
      <c r="DX116" s="23" t="s">
        <v>150</v>
      </c>
      <c r="DY116" s="23" t="s">
        <v>150</v>
      </c>
      <c r="DZ116" s="23"/>
      <c r="EA116" s="23"/>
      <c r="EB116" s="23"/>
      <c r="EC116" s="23" t="s">
        <v>304</v>
      </c>
      <c r="ED116" s="23" t="s">
        <v>189</v>
      </c>
      <c r="EE116" s="49" t="str">
        <f t="shared" si="39"/>
        <v>36</v>
      </c>
      <c r="EF116" s="49" t="str">
        <f>IF(EE116&lt;35,0, IF(EE116&gt;35, "1"))</f>
        <v>1</v>
      </c>
      <c r="EG116" s="49"/>
      <c r="EH116" s="51">
        <f t="shared" si="40"/>
        <v>1.012</v>
      </c>
      <c r="EI116" s="51">
        <f t="shared" si="41"/>
        <v>0.7</v>
      </c>
      <c r="EJ116" s="52">
        <f t="shared" si="42"/>
        <v>-1.2</v>
      </c>
      <c r="EK116" s="52">
        <f t="shared" si="43"/>
        <v>-1.2</v>
      </c>
      <c r="EL116" s="49">
        <f t="shared" si="44"/>
        <v>-0.24099999999999999</v>
      </c>
      <c r="EM116" s="53" t="s">
        <v>152</v>
      </c>
      <c r="EN116" s="54" t="str">
        <f t="shared" si="45"/>
        <v>1</v>
      </c>
    </row>
    <row r="117" spans="1:144" ht="33.75">
      <c r="A117" s="45">
        <v>2369</v>
      </c>
      <c r="B117" s="46" t="s">
        <v>631</v>
      </c>
      <c r="C117" s="45">
        <v>25459841</v>
      </c>
      <c r="D117" s="23" t="s">
        <v>632</v>
      </c>
      <c r="E117" s="23">
        <v>2</v>
      </c>
      <c r="F117" s="23" t="s">
        <v>139</v>
      </c>
      <c r="G117" s="23">
        <v>68</v>
      </c>
      <c r="H117" s="23">
        <v>60</v>
      </c>
      <c r="I117" s="23" t="s">
        <v>140</v>
      </c>
      <c r="J117" s="23">
        <v>1</v>
      </c>
      <c r="K117" s="23"/>
      <c r="L117" s="47"/>
      <c r="M117" s="47"/>
      <c r="N117" s="48">
        <v>41834</v>
      </c>
      <c r="O117" s="48"/>
      <c r="P117" s="47" t="e">
        <f>DATEDIF(N117,O117,"m")</f>
        <v>#NUM!</v>
      </c>
      <c r="Q117" s="47">
        <f t="shared" ca="1" si="33"/>
        <v>116</v>
      </c>
      <c r="R117" s="47">
        <v>99</v>
      </c>
      <c r="S117" s="47">
        <v>1</v>
      </c>
      <c r="T117" s="47"/>
      <c r="U117" s="47"/>
      <c r="V117" s="47" t="e">
        <f t="shared" si="34"/>
        <v>#NUM!</v>
      </c>
      <c r="W117" s="47"/>
      <c r="X117" s="47"/>
      <c r="Y117" s="47"/>
      <c r="Z117" s="47"/>
      <c r="AA117" s="47"/>
      <c r="AB117" s="47"/>
      <c r="AC117" s="47"/>
      <c r="AD117" s="47">
        <v>2</v>
      </c>
      <c r="AE117" s="47">
        <v>99</v>
      </c>
      <c r="AF117" s="47">
        <v>1</v>
      </c>
      <c r="AG117" s="47"/>
      <c r="AH117" s="47">
        <v>2</v>
      </c>
      <c r="AI117" s="35" t="str">
        <f t="shared" si="35"/>
        <v>36</v>
      </c>
      <c r="AJ117" s="49">
        <v>1</v>
      </c>
      <c r="AK117" s="47">
        <v>2</v>
      </c>
      <c r="AL117" s="47">
        <v>0</v>
      </c>
      <c r="AM117" s="47"/>
      <c r="AN117" s="23" t="s">
        <v>160</v>
      </c>
      <c r="AO117" s="23">
        <v>1</v>
      </c>
      <c r="AP117" s="23"/>
      <c r="AQ117" s="23"/>
      <c r="AR117" s="47">
        <v>1.38</v>
      </c>
      <c r="AS117" s="47">
        <f t="shared" si="47"/>
        <v>57.768854671637335</v>
      </c>
      <c r="AT117" s="47"/>
      <c r="AU117" s="47" t="e">
        <f t="shared" si="54"/>
        <v>#DIV/0!</v>
      </c>
      <c r="AV117" s="47"/>
      <c r="AW117" s="47" t="e">
        <f t="shared" si="49"/>
        <v>#DIV/0!</v>
      </c>
      <c r="AX117" s="50" t="s">
        <v>1719</v>
      </c>
      <c r="AY117" s="50" t="s">
        <v>1719</v>
      </c>
      <c r="AZ117" s="50" t="s">
        <v>1719</v>
      </c>
      <c r="BA117" s="50"/>
      <c r="BB117" s="23" t="s">
        <v>175</v>
      </c>
      <c r="BC117" s="23"/>
      <c r="BD117" s="23"/>
      <c r="BE117" s="23"/>
      <c r="BF117" s="50"/>
      <c r="BG117" s="23"/>
      <c r="BH117" s="23"/>
      <c r="BI117" s="23">
        <v>67</v>
      </c>
      <c r="BJ117" s="23">
        <v>170</v>
      </c>
      <c r="BK117" s="23">
        <f t="shared" si="36"/>
        <v>1.7763297228930097</v>
      </c>
      <c r="BL117" s="23">
        <v>1</v>
      </c>
      <c r="BM117" s="46" t="s">
        <v>633</v>
      </c>
      <c r="BN117" s="23" t="s">
        <v>146</v>
      </c>
      <c r="BO117" s="23">
        <v>58</v>
      </c>
      <c r="BP117" s="23">
        <v>156</v>
      </c>
      <c r="BQ117" s="23">
        <v>54.5</v>
      </c>
      <c r="BR117" s="23">
        <f t="shared" si="37"/>
        <v>1.1151460287317172</v>
      </c>
      <c r="BS117" s="23">
        <f t="shared" si="38"/>
        <v>1.5929122080211082</v>
      </c>
      <c r="BT117" s="23" t="s">
        <v>162</v>
      </c>
      <c r="BU117" s="23" t="s">
        <v>158</v>
      </c>
      <c r="BV117" s="23" t="s">
        <v>148</v>
      </c>
      <c r="BW117" s="23" t="s">
        <v>149</v>
      </c>
      <c r="BX117" s="23">
        <v>4</v>
      </c>
      <c r="BY117" s="23" t="s">
        <v>150</v>
      </c>
      <c r="BZ117" s="23">
        <v>2</v>
      </c>
      <c r="CA117" s="23" t="s">
        <v>150</v>
      </c>
      <c r="CB117" s="23" t="s">
        <v>150</v>
      </c>
      <c r="CC117" s="23">
        <v>2</v>
      </c>
      <c r="CD117" s="23" t="s">
        <v>150</v>
      </c>
      <c r="CE117" s="23" t="s">
        <v>150</v>
      </c>
      <c r="CF117" s="23">
        <v>2</v>
      </c>
      <c r="CG117" s="23" t="s">
        <v>150</v>
      </c>
      <c r="CH117" s="23" t="s">
        <v>150</v>
      </c>
      <c r="CI117" s="23">
        <v>2</v>
      </c>
      <c r="CJ117" s="23" t="s">
        <v>150</v>
      </c>
      <c r="CK117" s="23">
        <v>0</v>
      </c>
      <c r="CL117" s="23">
        <v>0</v>
      </c>
      <c r="CM117" s="23"/>
      <c r="CN117" s="23">
        <v>0</v>
      </c>
      <c r="CO117" s="23"/>
      <c r="CP117" s="23" t="s">
        <v>0</v>
      </c>
      <c r="CQ117" s="23">
        <v>0</v>
      </c>
      <c r="CR117" s="23" t="s">
        <v>165</v>
      </c>
      <c r="CS117" s="23">
        <v>2</v>
      </c>
      <c r="CT117" s="23"/>
      <c r="CU117" s="23"/>
      <c r="CV117" s="23"/>
      <c r="CW117" s="23">
        <v>2</v>
      </c>
      <c r="CX117" s="23"/>
      <c r="CY117" s="23">
        <v>2</v>
      </c>
      <c r="CZ117" s="23">
        <v>0</v>
      </c>
      <c r="DA117" s="23">
        <v>2</v>
      </c>
      <c r="DB117" s="23"/>
      <c r="DC117" s="23" t="s">
        <v>143</v>
      </c>
      <c r="DD117" s="23">
        <v>2</v>
      </c>
      <c r="DE117" s="23" t="s">
        <v>165</v>
      </c>
      <c r="DF117" s="23" t="s">
        <v>165</v>
      </c>
      <c r="DG117" s="23" t="s">
        <v>143</v>
      </c>
      <c r="DH117" s="23" t="s">
        <v>165</v>
      </c>
      <c r="DI117" s="23" t="s">
        <v>150</v>
      </c>
      <c r="DJ117" s="23" t="s">
        <v>159</v>
      </c>
      <c r="DK117" s="23" t="s">
        <v>150</v>
      </c>
      <c r="DL117" s="23" t="s">
        <v>159</v>
      </c>
      <c r="DM117" s="23" t="s">
        <v>159</v>
      </c>
      <c r="DN117" s="23"/>
      <c r="DO117" s="23"/>
      <c r="DP117" s="23" t="s">
        <v>150</v>
      </c>
      <c r="DQ117" s="23" t="s">
        <v>150</v>
      </c>
      <c r="DR117" s="23" t="s">
        <v>150</v>
      </c>
      <c r="DS117" s="23"/>
      <c r="DT117" s="23" t="s">
        <v>159</v>
      </c>
      <c r="DU117" s="23" t="s">
        <v>150</v>
      </c>
      <c r="DV117" s="23"/>
      <c r="DW117" s="23" t="s">
        <v>159</v>
      </c>
      <c r="DX117" s="23" t="s">
        <v>150</v>
      </c>
      <c r="DY117" s="23" t="s">
        <v>150</v>
      </c>
      <c r="DZ117" s="23" t="s">
        <v>150</v>
      </c>
      <c r="EA117" s="23"/>
      <c r="EB117" s="23"/>
      <c r="EC117" s="23"/>
      <c r="ED117" s="23" t="s">
        <v>189</v>
      </c>
      <c r="EE117" s="49" t="str">
        <f t="shared" si="39"/>
        <v>36</v>
      </c>
      <c r="EF117" s="49">
        <v>1</v>
      </c>
      <c r="EG117" s="49"/>
      <c r="EH117" s="51">
        <f t="shared" si="40"/>
        <v>1</v>
      </c>
      <c r="EI117" s="51">
        <f t="shared" si="41"/>
        <v>0.9</v>
      </c>
      <c r="EJ117" s="52">
        <f t="shared" si="42"/>
        <v>-1.2</v>
      </c>
      <c r="EK117" s="52">
        <f t="shared" si="43"/>
        <v>-3.2000000000000001E-2</v>
      </c>
      <c r="EL117" s="49">
        <f t="shared" si="44"/>
        <v>-3.2000000000000001E-2</v>
      </c>
      <c r="EM117" s="55" t="s">
        <v>152</v>
      </c>
      <c r="EN117" s="54" t="str">
        <f t="shared" si="45"/>
        <v>1</v>
      </c>
    </row>
    <row r="118" spans="1:144" ht="33.75">
      <c r="A118" s="45">
        <v>2384</v>
      </c>
      <c r="B118" s="46" t="s">
        <v>637</v>
      </c>
      <c r="C118" s="45">
        <v>27870852</v>
      </c>
      <c r="D118" s="23" t="s">
        <v>638</v>
      </c>
      <c r="E118" s="23">
        <v>2</v>
      </c>
      <c r="F118" s="23" t="s">
        <v>139</v>
      </c>
      <c r="G118" s="23">
        <v>55</v>
      </c>
      <c r="H118" s="23">
        <v>46</v>
      </c>
      <c r="I118" s="23" t="s">
        <v>140</v>
      </c>
      <c r="J118" s="23">
        <v>1</v>
      </c>
      <c r="K118" s="23"/>
      <c r="L118" s="47"/>
      <c r="M118" s="47"/>
      <c r="N118" s="48">
        <v>41879</v>
      </c>
      <c r="O118" s="48"/>
      <c r="P118" s="47" t="e">
        <f>DATEDIF(N118, O118, "m")</f>
        <v>#NUM!</v>
      </c>
      <c r="Q118" s="47">
        <f t="shared" ca="1" si="33"/>
        <v>115</v>
      </c>
      <c r="R118" s="47">
        <v>98</v>
      </c>
      <c r="S118" s="47">
        <v>1</v>
      </c>
      <c r="T118" s="47"/>
      <c r="U118" s="47"/>
      <c r="V118" s="47" t="e">
        <f t="shared" si="34"/>
        <v>#NUM!</v>
      </c>
      <c r="W118" s="47"/>
      <c r="X118" s="47"/>
      <c r="Y118" s="47"/>
      <c r="Z118" s="47"/>
      <c r="AA118" s="47"/>
      <c r="AB118" s="47"/>
      <c r="AC118" s="47"/>
      <c r="AD118" s="47">
        <v>2</v>
      </c>
      <c r="AE118" s="47">
        <v>98</v>
      </c>
      <c r="AF118" s="47">
        <v>1</v>
      </c>
      <c r="AG118" s="47"/>
      <c r="AH118" s="47">
        <v>2</v>
      </c>
      <c r="AI118" s="35" t="str">
        <f t="shared" si="35"/>
        <v>36</v>
      </c>
      <c r="AJ118" s="49" t="str">
        <f t="shared" ref="AJ118:AJ123" si="60">IF(AI118&lt;35,0, IF(AI118&gt;35, "1"))</f>
        <v>1</v>
      </c>
      <c r="AK118" s="47">
        <v>2</v>
      </c>
      <c r="AL118" s="47"/>
      <c r="AM118" s="47"/>
      <c r="AN118" s="23" t="s">
        <v>154</v>
      </c>
      <c r="AO118" s="23">
        <v>2</v>
      </c>
      <c r="AP118" s="23"/>
      <c r="AQ118" s="23"/>
      <c r="AR118" s="47">
        <v>1.72</v>
      </c>
      <c r="AS118" s="47">
        <f t="shared" si="47"/>
        <v>48.386992681035927</v>
      </c>
      <c r="AT118" s="47">
        <v>2.0099999999999998</v>
      </c>
      <c r="AU118" s="47">
        <f t="shared" si="54"/>
        <v>39.639254963683321</v>
      </c>
      <c r="AV118" s="47"/>
      <c r="AW118" s="47" t="e">
        <f t="shared" si="49"/>
        <v>#DIV/0!</v>
      </c>
      <c r="AX118" s="50" t="s">
        <v>1719</v>
      </c>
      <c r="AY118" s="50" t="s">
        <v>1719</v>
      </c>
      <c r="AZ118" s="50" t="s">
        <v>1719</v>
      </c>
      <c r="BA118" s="50"/>
      <c r="BB118" s="23" t="s">
        <v>164</v>
      </c>
      <c r="BC118" s="23"/>
      <c r="BD118" s="23"/>
      <c r="BE118" s="23"/>
      <c r="BF118" s="50"/>
      <c r="BG118" s="23"/>
      <c r="BH118" s="23"/>
      <c r="BI118" s="23">
        <v>73.5</v>
      </c>
      <c r="BJ118" s="23">
        <v>178.4</v>
      </c>
      <c r="BK118" s="23">
        <f t="shared" si="36"/>
        <v>1.9133732986981138</v>
      </c>
      <c r="BL118" s="23">
        <v>1</v>
      </c>
      <c r="BM118" s="46" t="s">
        <v>639</v>
      </c>
      <c r="BN118" s="23" t="s">
        <v>146</v>
      </c>
      <c r="BO118" s="23">
        <v>51</v>
      </c>
      <c r="BP118" s="23">
        <v>56.3</v>
      </c>
      <c r="BQ118" s="23">
        <v>154</v>
      </c>
      <c r="BR118" s="23">
        <f t="shared" si="37"/>
        <v>1.5356240815602149</v>
      </c>
      <c r="BS118" s="23">
        <f t="shared" si="38"/>
        <v>1.2459906833149559</v>
      </c>
      <c r="BT118" s="23" t="s">
        <v>147</v>
      </c>
      <c r="BU118" s="23" t="s">
        <v>162</v>
      </c>
      <c r="BV118" s="23" t="s">
        <v>148</v>
      </c>
      <c r="BW118" s="23" t="s">
        <v>149</v>
      </c>
      <c r="BX118" s="23">
        <v>4</v>
      </c>
      <c r="BY118" s="23" t="s">
        <v>159</v>
      </c>
      <c r="BZ118" s="23">
        <v>1</v>
      </c>
      <c r="CA118" s="23"/>
      <c r="CB118" s="23" t="s">
        <v>150</v>
      </c>
      <c r="CC118" s="23">
        <v>2</v>
      </c>
      <c r="CD118" s="23"/>
      <c r="CE118" s="23" t="s">
        <v>159</v>
      </c>
      <c r="CF118" s="23">
        <v>1</v>
      </c>
      <c r="CG118" s="23"/>
      <c r="CH118" s="23" t="s">
        <v>150</v>
      </c>
      <c r="CI118" s="23">
        <v>2</v>
      </c>
      <c r="CJ118" s="23"/>
      <c r="CK118" s="23">
        <v>0</v>
      </c>
      <c r="CL118" s="23">
        <v>0</v>
      </c>
      <c r="CM118" s="23"/>
      <c r="CN118" s="23">
        <v>0</v>
      </c>
      <c r="CO118" s="23"/>
      <c r="CP118" s="23"/>
      <c r="CQ118" s="23">
        <v>0</v>
      </c>
      <c r="CR118" s="23" t="s">
        <v>143</v>
      </c>
      <c r="CS118" s="23">
        <v>1</v>
      </c>
      <c r="CT118" s="23"/>
      <c r="CU118" s="23"/>
      <c r="CV118" s="23">
        <v>375</v>
      </c>
      <c r="CW118" s="23">
        <v>1</v>
      </c>
      <c r="CX118" s="23"/>
      <c r="CY118" s="23">
        <v>2</v>
      </c>
      <c r="CZ118" s="23">
        <v>4</v>
      </c>
      <c r="DA118" s="23">
        <v>1</v>
      </c>
      <c r="DB118" s="23"/>
      <c r="DC118" s="23" t="s">
        <v>143</v>
      </c>
      <c r="DD118" s="23">
        <v>2</v>
      </c>
      <c r="DE118" s="23" t="s">
        <v>165</v>
      </c>
      <c r="DF118" s="23" t="s">
        <v>143</v>
      </c>
      <c r="DG118" s="23" t="s">
        <v>143</v>
      </c>
      <c r="DH118" s="23" t="s">
        <v>143</v>
      </c>
      <c r="DI118" s="23" t="s">
        <v>150</v>
      </c>
      <c r="DJ118" s="23" t="s">
        <v>159</v>
      </c>
      <c r="DK118" s="23" t="s">
        <v>150</v>
      </c>
      <c r="DL118" s="23" t="s">
        <v>150</v>
      </c>
      <c r="DM118" s="23" t="s">
        <v>150</v>
      </c>
      <c r="DN118" s="23"/>
      <c r="DO118" s="23"/>
      <c r="DP118" s="23" t="s">
        <v>150</v>
      </c>
      <c r="DQ118" s="23" t="s">
        <v>150</v>
      </c>
      <c r="DR118" s="23" t="s">
        <v>150</v>
      </c>
      <c r="DS118" s="23"/>
      <c r="DT118" s="23" t="s">
        <v>159</v>
      </c>
      <c r="DU118" s="23" t="s">
        <v>150</v>
      </c>
      <c r="DV118" s="23"/>
      <c r="DW118" s="23" t="s">
        <v>159</v>
      </c>
      <c r="DX118" s="23" t="s">
        <v>150</v>
      </c>
      <c r="DY118" s="23" t="s">
        <v>150</v>
      </c>
      <c r="DZ118" s="23" t="s">
        <v>150</v>
      </c>
      <c r="EA118" s="23"/>
      <c r="EB118" s="23"/>
      <c r="EC118" s="23" t="s">
        <v>184</v>
      </c>
      <c r="ED118" s="23" t="s">
        <v>189</v>
      </c>
      <c r="EE118" s="49" t="str">
        <f t="shared" si="39"/>
        <v>36</v>
      </c>
      <c r="EF118" s="49" t="str">
        <f t="shared" ref="EF118:EF123" si="61">IF(EE118&lt;35,0, IF(EE118&gt;35, "1"))</f>
        <v>1</v>
      </c>
      <c r="EG118" s="49"/>
      <c r="EH118" s="51">
        <f t="shared" si="40"/>
        <v>1</v>
      </c>
      <c r="EI118" s="51">
        <f t="shared" si="41"/>
        <v>0.9</v>
      </c>
      <c r="EJ118" s="52">
        <f t="shared" si="42"/>
        <v>-1.2</v>
      </c>
      <c r="EK118" s="52">
        <f t="shared" si="43"/>
        <v>-1.2</v>
      </c>
      <c r="EL118" s="49">
        <f t="shared" si="44"/>
        <v>-3.2000000000000001E-2</v>
      </c>
      <c r="EM118" s="53" t="s">
        <v>176</v>
      </c>
      <c r="EN118" s="54" t="str">
        <f t="shared" si="45"/>
        <v>3</v>
      </c>
    </row>
    <row r="119" spans="1:144" ht="33.75">
      <c r="A119" s="45">
        <v>2395</v>
      </c>
      <c r="B119" s="46" t="s">
        <v>641</v>
      </c>
      <c r="C119" s="45">
        <v>27390653</v>
      </c>
      <c r="D119" s="23" t="s">
        <v>642</v>
      </c>
      <c r="E119" s="23">
        <v>1</v>
      </c>
      <c r="F119" s="23" t="s">
        <v>146</v>
      </c>
      <c r="G119" s="23">
        <v>58</v>
      </c>
      <c r="H119" s="23">
        <v>50</v>
      </c>
      <c r="I119" s="23" t="s">
        <v>140</v>
      </c>
      <c r="J119" s="23">
        <v>1</v>
      </c>
      <c r="K119" s="23"/>
      <c r="L119" s="47"/>
      <c r="M119" s="47"/>
      <c r="N119" s="48">
        <v>41900</v>
      </c>
      <c r="O119" s="48"/>
      <c r="P119" s="47" t="e">
        <f>DATEDIF(N119,O119,"m")</f>
        <v>#NUM!</v>
      </c>
      <c r="Q119" s="47">
        <f t="shared" ca="1" si="33"/>
        <v>114</v>
      </c>
      <c r="R119" s="47">
        <v>97</v>
      </c>
      <c r="S119" s="47">
        <v>1</v>
      </c>
      <c r="T119" s="48">
        <v>44288</v>
      </c>
      <c r="U119" s="48">
        <v>44288</v>
      </c>
      <c r="V119" s="47">
        <f t="shared" si="34"/>
        <v>78</v>
      </c>
      <c r="W119" s="47" t="s">
        <v>1733</v>
      </c>
      <c r="X119" s="47"/>
      <c r="Y119" s="47"/>
      <c r="Z119" s="47"/>
      <c r="AA119" s="47"/>
      <c r="AB119" s="47"/>
      <c r="AC119" s="47"/>
      <c r="AD119" s="47">
        <v>2</v>
      </c>
      <c r="AE119" s="47">
        <v>97</v>
      </c>
      <c r="AF119" s="47">
        <v>1</v>
      </c>
      <c r="AG119" s="47"/>
      <c r="AH119" s="47">
        <v>2</v>
      </c>
      <c r="AI119" s="35" t="str">
        <f t="shared" si="35"/>
        <v>36</v>
      </c>
      <c r="AJ119" s="49" t="str">
        <f t="shared" si="60"/>
        <v>1</v>
      </c>
      <c r="AK119" s="47">
        <v>2</v>
      </c>
      <c r="AL119" s="47"/>
      <c r="AM119" s="47"/>
      <c r="AN119" s="23" t="s">
        <v>160</v>
      </c>
      <c r="AO119" s="23">
        <v>1</v>
      </c>
      <c r="AP119" s="23"/>
      <c r="AQ119" s="23"/>
      <c r="AR119" s="47">
        <v>0.9</v>
      </c>
      <c r="AS119" s="47">
        <f t="shared" si="47"/>
        <v>76.855486272322864</v>
      </c>
      <c r="AT119" s="47">
        <v>1.01</v>
      </c>
      <c r="AU119" s="47">
        <f t="shared" si="54"/>
        <v>66.096463380928114</v>
      </c>
      <c r="AV119" s="47"/>
      <c r="AW119" s="47" t="e">
        <f t="shared" si="49"/>
        <v>#DIV/0!</v>
      </c>
      <c r="AX119" s="50" t="s">
        <v>1719</v>
      </c>
      <c r="AY119" s="50" t="s">
        <v>1719</v>
      </c>
      <c r="AZ119" s="50" t="s">
        <v>1719</v>
      </c>
      <c r="BA119" s="50"/>
      <c r="BB119" s="23" t="s">
        <v>164</v>
      </c>
      <c r="BC119" s="23"/>
      <c r="BD119" s="23"/>
      <c r="BE119" s="23"/>
      <c r="BF119" s="50"/>
      <c r="BG119" s="23"/>
      <c r="BH119" s="23"/>
      <c r="BI119" s="23">
        <v>68.400000000000006</v>
      </c>
      <c r="BJ119" s="23">
        <v>158.30000000000001</v>
      </c>
      <c r="BK119" s="23">
        <f t="shared" si="36"/>
        <v>1.7017228490199818</v>
      </c>
      <c r="BL119" s="23">
        <v>1</v>
      </c>
      <c r="BM119" s="46" t="s">
        <v>643</v>
      </c>
      <c r="BN119" s="23" t="s">
        <v>139</v>
      </c>
      <c r="BO119" s="23">
        <v>52</v>
      </c>
      <c r="BP119" s="23">
        <v>76</v>
      </c>
      <c r="BQ119" s="23">
        <v>168</v>
      </c>
      <c r="BR119" s="23">
        <f t="shared" si="37"/>
        <v>1.8580668266153282</v>
      </c>
      <c r="BS119" s="23">
        <f t="shared" si="38"/>
        <v>0.91585664446733384</v>
      </c>
      <c r="BT119" s="23" t="s">
        <v>158</v>
      </c>
      <c r="BU119" s="23" t="s">
        <v>162</v>
      </c>
      <c r="BV119" s="23" t="s">
        <v>148</v>
      </c>
      <c r="BW119" s="23" t="s">
        <v>149</v>
      </c>
      <c r="BX119" s="23">
        <v>3</v>
      </c>
      <c r="BY119" s="23"/>
      <c r="BZ119" s="23">
        <v>2</v>
      </c>
      <c r="CA119" s="23" t="s">
        <v>159</v>
      </c>
      <c r="CB119" s="23" t="s">
        <v>150</v>
      </c>
      <c r="CC119" s="23">
        <v>2</v>
      </c>
      <c r="CD119" s="23" t="s">
        <v>150</v>
      </c>
      <c r="CE119" s="23" t="s">
        <v>150</v>
      </c>
      <c r="CF119" s="23">
        <v>2</v>
      </c>
      <c r="CG119" s="23" t="s">
        <v>159</v>
      </c>
      <c r="CH119" s="23" t="s">
        <v>150</v>
      </c>
      <c r="CI119" s="23">
        <v>2</v>
      </c>
      <c r="CJ119" s="23" t="s">
        <v>150</v>
      </c>
      <c r="CK119" s="23">
        <v>0</v>
      </c>
      <c r="CL119" s="23">
        <v>0</v>
      </c>
      <c r="CM119" s="23"/>
      <c r="CN119" s="23">
        <v>0</v>
      </c>
      <c r="CO119" s="23"/>
      <c r="CP119" s="23" t="s">
        <v>0</v>
      </c>
      <c r="CQ119" s="23">
        <v>0</v>
      </c>
      <c r="CR119" s="23" t="s">
        <v>165</v>
      </c>
      <c r="CS119" s="23">
        <v>2</v>
      </c>
      <c r="CT119" s="23"/>
      <c r="CU119" s="23"/>
      <c r="CV119" s="23"/>
      <c r="CW119" s="23">
        <v>2</v>
      </c>
      <c r="CX119" s="23"/>
      <c r="CY119" s="23">
        <v>2</v>
      </c>
      <c r="CZ119" s="23">
        <v>0</v>
      </c>
      <c r="DA119" s="23">
        <v>2</v>
      </c>
      <c r="DB119" s="23"/>
      <c r="DC119" s="23" t="s">
        <v>143</v>
      </c>
      <c r="DD119" s="23">
        <v>2</v>
      </c>
      <c r="DE119" s="23" t="s">
        <v>165</v>
      </c>
      <c r="DF119" s="23" t="s">
        <v>165</v>
      </c>
      <c r="DG119" s="23" t="s">
        <v>165</v>
      </c>
      <c r="DH119" s="23" t="s">
        <v>636</v>
      </c>
      <c r="DI119" s="23" t="s">
        <v>150</v>
      </c>
      <c r="DJ119" s="23" t="s">
        <v>150</v>
      </c>
      <c r="DK119" s="23" t="s">
        <v>150</v>
      </c>
      <c r="DL119" s="23" t="s">
        <v>159</v>
      </c>
      <c r="DM119" s="23" t="s">
        <v>150</v>
      </c>
      <c r="DN119" s="23"/>
      <c r="DO119" s="23"/>
      <c r="DP119" s="23" t="s">
        <v>150</v>
      </c>
      <c r="DQ119" s="23" t="s">
        <v>150</v>
      </c>
      <c r="DR119" s="23" t="s">
        <v>150</v>
      </c>
      <c r="DS119" s="23"/>
      <c r="DT119" s="23" t="s">
        <v>159</v>
      </c>
      <c r="DU119" s="23" t="s">
        <v>150</v>
      </c>
      <c r="DV119" s="23"/>
      <c r="DW119" s="23" t="s">
        <v>159</v>
      </c>
      <c r="DX119" s="23" t="s">
        <v>150</v>
      </c>
      <c r="DY119" s="23" t="s">
        <v>150</v>
      </c>
      <c r="DZ119" s="23" t="s">
        <v>150</v>
      </c>
      <c r="EA119" s="23"/>
      <c r="EB119" s="23"/>
      <c r="EC119" s="23" t="s">
        <v>184</v>
      </c>
      <c r="ED119" s="23" t="s">
        <v>189</v>
      </c>
      <c r="EE119" s="49" t="str">
        <f t="shared" si="39"/>
        <v>36</v>
      </c>
      <c r="EF119" s="49" t="str">
        <f t="shared" si="61"/>
        <v>1</v>
      </c>
      <c r="EG119" s="49"/>
      <c r="EH119" s="51">
        <f t="shared" si="40"/>
        <v>1.012</v>
      </c>
      <c r="EI119" s="51">
        <f t="shared" si="41"/>
        <v>0.7</v>
      </c>
      <c r="EJ119" s="52">
        <f t="shared" si="42"/>
        <v>-1.2</v>
      </c>
      <c r="EK119" s="52">
        <f t="shared" si="43"/>
        <v>-1.2</v>
      </c>
      <c r="EL119" s="49">
        <f t="shared" si="44"/>
        <v>-0.24099999999999999</v>
      </c>
      <c r="EM119" s="55" t="s">
        <v>152</v>
      </c>
      <c r="EN119" s="54" t="str">
        <f t="shared" si="45"/>
        <v>1</v>
      </c>
    </row>
    <row r="120" spans="1:144" ht="33.75">
      <c r="A120" s="45">
        <v>2401</v>
      </c>
      <c r="B120" s="46" t="s">
        <v>645</v>
      </c>
      <c r="C120" s="45">
        <v>12768474</v>
      </c>
      <c r="D120" s="23" t="s">
        <v>646</v>
      </c>
      <c r="E120" s="23">
        <v>2</v>
      </c>
      <c r="F120" s="23" t="s">
        <v>139</v>
      </c>
      <c r="G120" s="23">
        <v>48</v>
      </c>
      <c r="H120" s="23">
        <v>40</v>
      </c>
      <c r="I120" s="23" t="s">
        <v>185</v>
      </c>
      <c r="J120" s="23">
        <v>4</v>
      </c>
      <c r="K120" s="23"/>
      <c r="L120" s="47"/>
      <c r="M120" s="47"/>
      <c r="N120" s="48">
        <v>41914</v>
      </c>
      <c r="O120" s="48"/>
      <c r="P120" s="47" t="e">
        <f>DATEDIF(N120,O120,"m")</f>
        <v>#NUM!</v>
      </c>
      <c r="Q120" s="47">
        <f t="shared" ca="1" si="33"/>
        <v>114</v>
      </c>
      <c r="R120" s="47">
        <v>97</v>
      </c>
      <c r="S120" s="47">
        <v>1</v>
      </c>
      <c r="T120" s="47"/>
      <c r="U120" s="47"/>
      <c r="V120" s="47" t="e">
        <f t="shared" si="34"/>
        <v>#NUM!</v>
      </c>
      <c r="W120" s="47"/>
      <c r="X120" s="47"/>
      <c r="Y120" s="47"/>
      <c r="Z120" s="47"/>
      <c r="AA120" s="47"/>
      <c r="AB120" s="47"/>
      <c r="AC120" s="47"/>
      <c r="AD120" s="47">
        <v>2</v>
      </c>
      <c r="AE120" s="47">
        <v>97</v>
      </c>
      <c r="AF120" s="47">
        <v>1</v>
      </c>
      <c r="AG120" s="47"/>
      <c r="AH120" s="47">
        <v>2</v>
      </c>
      <c r="AI120" s="35" t="str">
        <f t="shared" si="35"/>
        <v>36</v>
      </c>
      <c r="AJ120" s="49" t="str">
        <f t="shared" si="60"/>
        <v>1</v>
      </c>
      <c r="AK120" s="47">
        <v>2</v>
      </c>
      <c r="AL120" s="47">
        <v>0</v>
      </c>
      <c r="AM120" s="47"/>
      <c r="AN120" s="23" t="s">
        <v>160</v>
      </c>
      <c r="AO120" s="23">
        <v>1</v>
      </c>
      <c r="AP120" s="23"/>
      <c r="AQ120" s="23"/>
      <c r="AR120" s="47">
        <v>1.39</v>
      </c>
      <c r="AS120" s="47">
        <f t="shared" si="47"/>
        <v>64.856133276730304</v>
      </c>
      <c r="AT120" s="47">
        <v>1.1399999999999999</v>
      </c>
      <c r="AU120" s="47">
        <f t="shared" si="54"/>
        <v>81.260777998591507</v>
      </c>
      <c r="AV120" s="47"/>
      <c r="AW120" s="47" t="e">
        <f t="shared" si="49"/>
        <v>#DIV/0!</v>
      </c>
      <c r="AX120" s="50" t="s">
        <v>1719</v>
      </c>
      <c r="AY120" s="50" t="s">
        <v>1719</v>
      </c>
      <c r="AZ120" s="50" t="s">
        <v>1719</v>
      </c>
      <c r="BA120" s="50"/>
      <c r="BB120" s="23" t="s">
        <v>164</v>
      </c>
      <c r="BC120" s="23"/>
      <c r="BD120" s="23"/>
      <c r="BE120" s="23"/>
      <c r="BF120" s="50"/>
      <c r="BG120" s="23"/>
      <c r="BH120" s="23"/>
      <c r="BI120" s="23">
        <v>74.099999999999994</v>
      </c>
      <c r="BJ120" s="23">
        <v>179.3</v>
      </c>
      <c r="BK120" s="23">
        <f t="shared" si="36"/>
        <v>1.9270135656593683</v>
      </c>
      <c r="BL120" s="23">
        <v>1</v>
      </c>
      <c r="BM120" s="46" t="s">
        <v>647</v>
      </c>
      <c r="BN120" s="23" t="s">
        <v>146</v>
      </c>
      <c r="BO120" s="23">
        <v>40</v>
      </c>
      <c r="BP120" s="23">
        <v>64.900000000000006</v>
      </c>
      <c r="BQ120" s="23">
        <v>162.30000000000001</v>
      </c>
      <c r="BR120" s="23">
        <f t="shared" si="37"/>
        <v>1.6945377438098654</v>
      </c>
      <c r="BS120" s="23">
        <f t="shared" si="38"/>
        <v>1.1371912916656683</v>
      </c>
      <c r="BT120" s="23" t="s">
        <v>162</v>
      </c>
      <c r="BU120" s="23" t="s">
        <v>162</v>
      </c>
      <c r="BV120" s="23" t="s">
        <v>148</v>
      </c>
      <c r="BW120" s="23" t="s">
        <v>149</v>
      </c>
      <c r="BX120" s="23">
        <v>6</v>
      </c>
      <c r="BY120" s="23" t="s">
        <v>150</v>
      </c>
      <c r="BZ120" s="23">
        <v>2</v>
      </c>
      <c r="CA120" s="23" t="s">
        <v>150</v>
      </c>
      <c r="CB120" s="23" t="s">
        <v>150</v>
      </c>
      <c r="CC120" s="23">
        <v>2</v>
      </c>
      <c r="CD120" s="23" t="s">
        <v>150</v>
      </c>
      <c r="CE120" s="23" t="s">
        <v>150</v>
      </c>
      <c r="CF120" s="23">
        <v>2</v>
      </c>
      <c r="CG120" s="23" t="s">
        <v>150</v>
      </c>
      <c r="CH120" s="23" t="s">
        <v>150</v>
      </c>
      <c r="CI120" s="23">
        <v>2</v>
      </c>
      <c r="CJ120" s="23" t="s">
        <v>150</v>
      </c>
      <c r="CK120" s="23">
        <v>0</v>
      </c>
      <c r="CL120" s="23">
        <v>0</v>
      </c>
      <c r="CM120" s="23"/>
      <c r="CN120" s="23">
        <v>0</v>
      </c>
      <c r="CO120" s="23"/>
      <c r="CP120" s="23"/>
      <c r="CQ120" s="23">
        <v>0</v>
      </c>
      <c r="CR120" s="23" t="s">
        <v>165</v>
      </c>
      <c r="CS120" s="23">
        <v>2</v>
      </c>
      <c r="CT120" s="23"/>
      <c r="CU120" s="23"/>
      <c r="CV120" s="23"/>
      <c r="CW120" s="23">
        <v>2</v>
      </c>
      <c r="CX120" s="23"/>
      <c r="CY120" s="23">
        <v>2</v>
      </c>
      <c r="CZ120" s="23">
        <v>0</v>
      </c>
      <c r="DA120" s="23">
        <v>2</v>
      </c>
      <c r="DB120" s="23"/>
      <c r="DC120" s="23" t="s">
        <v>143</v>
      </c>
      <c r="DD120" s="23">
        <v>2</v>
      </c>
      <c r="DE120" s="23" t="s">
        <v>165</v>
      </c>
      <c r="DF120" s="23" t="s">
        <v>143</v>
      </c>
      <c r="DG120" s="23" t="s">
        <v>143</v>
      </c>
      <c r="DH120" s="23" t="s">
        <v>636</v>
      </c>
      <c r="DI120" s="23" t="s">
        <v>150</v>
      </c>
      <c r="DJ120" s="23" t="s">
        <v>159</v>
      </c>
      <c r="DK120" s="23" t="s">
        <v>150</v>
      </c>
      <c r="DL120" s="23" t="s">
        <v>150</v>
      </c>
      <c r="DM120" s="23" t="s">
        <v>150</v>
      </c>
      <c r="DN120" s="23"/>
      <c r="DO120" s="23"/>
      <c r="DP120" s="23" t="s">
        <v>150</v>
      </c>
      <c r="DQ120" s="23" t="s">
        <v>150</v>
      </c>
      <c r="DR120" s="23" t="s">
        <v>150</v>
      </c>
      <c r="DS120" s="23"/>
      <c r="DT120" s="23" t="s">
        <v>159</v>
      </c>
      <c r="DU120" s="23" t="s">
        <v>150</v>
      </c>
      <c r="DV120" s="23"/>
      <c r="DW120" s="23" t="s">
        <v>159</v>
      </c>
      <c r="DX120" s="23" t="s">
        <v>150</v>
      </c>
      <c r="DY120" s="23" t="s">
        <v>150</v>
      </c>
      <c r="DZ120" s="23" t="s">
        <v>150</v>
      </c>
      <c r="EA120" s="23"/>
      <c r="EB120" s="23"/>
      <c r="EC120" s="23" t="s">
        <v>184</v>
      </c>
      <c r="ED120" s="23" t="s">
        <v>189</v>
      </c>
      <c r="EE120" s="49" t="str">
        <f t="shared" si="39"/>
        <v>36</v>
      </c>
      <c r="EF120" s="49" t="str">
        <f t="shared" si="61"/>
        <v>1</v>
      </c>
      <c r="EG120" s="49"/>
      <c r="EH120" s="51">
        <f t="shared" si="40"/>
        <v>1</v>
      </c>
      <c r="EI120" s="51">
        <f t="shared" si="41"/>
        <v>0.9</v>
      </c>
      <c r="EJ120" s="52">
        <f t="shared" si="42"/>
        <v>-1.2</v>
      </c>
      <c r="EK120" s="52">
        <f t="shared" si="43"/>
        <v>-1.2</v>
      </c>
      <c r="EL120" s="49">
        <f t="shared" si="44"/>
        <v>-3.2000000000000001E-2</v>
      </c>
      <c r="EM120" s="55" t="s">
        <v>176</v>
      </c>
      <c r="EN120" s="54" t="str">
        <f t="shared" si="45"/>
        <v>3</v>
      </c>
    </row>
    <row r="121" spans="1:144" ht="33.75">
      <c r="A121" s="45">
        <v>2407</v>
      </c>
      <c r="B121" s="46" t="s">
        <v>648</v>
      </c>
      <c r="C121" s="45">
        <v>20150106</v>
      </c>
      <c r="D121" s="23" t="s">
        <v>649</v>
      </c>
      <c r="E121" s="23">
        <v>2</v>
      </c>
      <c r="F121" s="23" t="s">
        <v>139</v>
      </c>
      <c r="G121" s="23">
        <v>68</v>
      </c>
      <c r="H121" s="23">
        <v>60</v>
      </c>
      <c r="I121" s="23" t="s">
        <v>153</v>
      </c>
      <c r="J121" s="23">
        <v>3</v>
      </c>
      <c r="K121" s="23"/>
      <c r="L121" s="47"/>
      <c r="M121" s="47"/>
      <c r="N121" s="48">
        <v>41920</v>
      </c>
      <c r="O121" s="48"/>
      <c r="P121" s="47" t="e">
        <f>DATEDIF(N121,O121,"m")</f>
        <v>#NUM!</v>
      </c>
      <c r="Q121" s="47">
        <f t="shared" ca="1" si="33"/>
        <v>114</v>
      </c>
      <c r="R121" s="47">
        <v>96</v>
      </c>
      <c r="S121" s="47">
        <v>1</v>
      </c>
      <c r="T121" s="47"/>
      <c r="U121" s="47"/>
      <c r="V121" s="47" t="e">
        <f t="shared" si="34"/>
        <v>#NUM!</v>
      </c>
      <c r="W121" s="47"/>
      <c r="X121" s="47"/>
      <c r="Y121" s="47"/>
      <c r="Z121" s="47"/>
      <c r="AA121" s="47"/>
      <c r="AB121" s="47"/>
      <c r="AC121" s="47"/>
      <c r="AD121" s="47">
        <v>2</v>
      </c>
      <c r="AE121" s="47">
        <v>96</v>
      </c>
      <c r="AF121" s="47">
        <v>1</v>
      </c>
      <c r="AG121" s="47"/>
      <c r="AH121" s="47">
        <v>2</v>
      </c>
      <c r="AI121" s="35" t="str">
        <f t="shared" si="35"/>
        <v>36</v>
      </c>
      <c r="AJ121" s="49" t="str">
        <f t="shared" si="60"/>
        <v>1</v>
      </c>
      <c r="AK121" s="47">
        <v>2</v>
      </c>
      <c r="AL121" s="47"/>
      <c r="AM121" s="47"/>
      <c r="AN121" s="23" t="s">
        <v>160</v>
      </c>
      <c r="AO121" s="23">
        <v>1</v>
      </c>
      <c r="AP121" s="23"/>
      <c r="AQ121" s="23"/>
      <c r="AR121" s="47">
        <v>1.1200000000000001</v>
      </c>
      <c r="AS121" s="47">
        <f t="shared" si="47"/>
        <v>74.214204010894051</v>
      </c>
      <c r="AT121" s="47">
        <v>1.07</v>
      </c>
      <c r="AU121" s="47">
        <f t="shared" si="54"/>
        <v>77.425873303501987</v>
      </c>
      <c r="AV121" s="47"/>
      <c r="AW121" s="47" t="e">
        <f t="shared" si="49"/>
        <v>#DIV/0!</v>
      </c>
      <c r="AX121" s="50" t="s">
        <v>1719</v>
      </c>
      <c r="AY121" s="50" t="s">
        <v>1719</v>
      </c>
      <c r="AZ121" s="50" t="s">
        <v>1719</v>
      </c>
      <c r="BA121" s="50"/>
      <c r="BB121" s="23" t="s">
        <v>164</v>
      </c>
      <c r="BC121" s="23"/>
      <c r="BD121" s="23"/>
      <c r="BE121" s="23"/>
      <c r="BF121" s="50"/>
      <c r="BG121" s="23"/>
      <c r="BH121" s="23"/>
      <c r="BI121" s="23">
        <v>75.400000000000006</v>
      </c>
      <c r="BJ121" s="23">
        <v>174.5</v>
      </c>
      <c r="BK121" s="23">
        <f t="shared" si="36"/>
        <v>1.9034910245409913</v>
      </c>
      <c r="BL121" s="23">
        <v>1</v>
      </c>
      <c r="BM121" s="46" t="s">
        <v>650</v>
      </c>
      <c r="BN121" s="23" t="s">
        <v>146</v>
      </c>
      <c r="BO121" s="23">
        <v>59</v>
      </c>
      <c r="BP121" s="23">
        <v>56.9</v>
      </c>
      <c r="BQ121" s="23">
        <v>163.5</v>
      </c>
      <c r="BR121" s="23">
        <f t="shared" si="37"/>
        <v>1.6109772621821588</v>
      </c>
      <c r="BS121" s="23">
        <f t="shared" si="38"/>
        <v>1.1815753513259437</v>
      </c>
      <c r="BT121" s="23" t="s">
        <v>158</v>
      </c>
      <c r="BU121" s="23" t="s">
        <v>171</v>
      </c>
      <c r="BV121" s="23" t="s">
        <v>148</v>
      </c>
      <c r="BW121" s="23" t="s">
        <v>166</v>
      </c>
      <c r="BX121" s="23">
        <v>2</v>
      </c>
      <c r="BY121" s="23" t="s">
        <v>150</v>
      </c>
      <c r="BZ121" s="23">
        <v>2</v>
      </c>
      <c r="CA121" s="23"/>
      <c r="CB121" s="23" t="s">
        <v>150</v>
      </c>
      <c r="CC121" s="23">
        <v>2</v>
      </c>
      <c r="CD121" s="23" t="s">
        <v>150</v>
      </c>
      <c r="CE121" s="23" t="s">
        <v>150</v>
      </c>
      <c r="CF121" s="23">
        <v>2</v>
      </c>
      <c r="CG121" s="23" t="s">
        <v>159</v>
      </c>
      <c r="CH121" s="23" t="s">
        <v>150</v>
      </c>
      <c r="CI121" s="23">
        <v>2</v>
      </c>
      <c r="CJ121" s="23" t="s">
        <v>150</v>
      </c>
      <c r="CK121" s="23">
        <v>0</v>
      </c>
      <c r="CL121" s="23">
        <v>0</v>
      </c>
      <c r="CM121" s="23"/>
      <c r="CN121" s="23">
        <v>0</v>
      </c>
      <c r="CO121" s="23"/>
      <c r="CP121" s="23" t="s">
        <v>0</v>
      </c>
      <c r="CQ121" s="23">
        <v>0</v>
      </c>
      <c r="CR121" s="23" t="s">
        <v>165</v>
      </c>
      <c r="CS121" s="23">
        <v>2</v>
      </c>
      <c r="CT121" s="23"/>
      <c r="CU121" s="23"/>
      <c r="CV121" s="23">
        <v>600</v>
      </c>
      <c r="CW121" s="23">
        <v>1</v>
      </c>
      <c r="CX121" s="23"/>
      <c r="CY121" s="23">
        <v>2</v>
      </c>
      <c r="CZ121" s="23">
        <v>3</v>
      </c>
      <c r="DA121" s="23">
        <v>1</v>
      </c>
      <c r="DB121" s="23" t="s">
        <v>143</v>
      </c>
      <c r="DC121" s="23"/>
      <c r="DD121" s="23">
        <v>1</v>
      </c>
      <c r="DE121" s="23" t="s">
        <v>165</v>
      </c>
      <c r="DF121" s="23" t="s">
        <v>165</v>
      </c>
      <c r="DG121" s="23" t="s">
        <v>165</v>
      </c>
      <c r="DH121" s="23" t="s">
        <v>165</v>
      </c>
      <c r="DI121" s="23" t="s">
        <v>150</v>
      </c>
      <c r="DJ121" s="23" t="s">
        <v>150</v>
      </c>
      <c r="DK121" s="23" t="s">
        <v>150</v>
      </c>
      <c r="DL121" s="23" t="s">
        <v>159</v>
      </c>
      <c r="DM121" s="23" t="s">
        <v>150</v>
      </c>
      <c r="DN121" s="23"/>
      <c r="DO121" s="23"/>
      <c r="DP121" s="23" t="s">
        <v>150</v>
      </c>
      <c r="DQ121" s="23" t="s">
        <v>150</v>
      </c>
      <c r="DR121" s="23" t="s">
        <v>150</v>
      </c>
      <c r="DS121" s="23"/>
      <c r="DT121" s="23" t="s">
        <v>159</v>
      </c>
      <c r="DU121" s="23" t="s">
        <v>150</v>
      </c>
      <c r="DV121" s="23"/>
      <c r="DW121" s="23" t="s">
        <v>159</v>
      </c>
      <c r="DX121" s="23" t="s">
        <v>150</v>
      </c>
      <c r="DY121" s="23" t="s">
        <v>150</v>
      </c>
      <c r="DZ121" s="23" t="s">
        <v>150</v>
      </c>
      <c r="EA121" s="23"/>
      <c r="EB121" s="23"/>
      <c r="EC121" s="23" t="s">
        <v>184</v>
      </c>
      <c r="ED121" s="23" t="s">
        <v>189</v>
      </c>
      <c r="EE121" s="49" t="str">
        <f t="shared" si="39"/>
        <v>36</v>
      </c>
      <c r="EF121" s="49" t="str">
        <f t="shared" si="61"/>
        <v>1</v>
      </c>
      <c r="EG121" s="49"/>
      <c r="EH121" s="51">
        <f t="shared" si="40"/>
        <v>1</v>
      </c>
      <c r="EI121" s="51">
        <f t="shared" si="41"/>
        <v>0.9</v>
      </c>
      <c r="EJ121" s="52">
        <f t="shared" si="42"/>
        <v>-1.2</v>
      </c>
      <c r="EK121" s="52">
        <f t="shared" si="43"/>
        <v>-1.2</v>
      </c>
      <c r="EL121" s="49">
        <f t="shared" si="44"/>
        <v>-3.2000000000000001E-2</v>
      </c>
      <c r="EM121" s="53" t="s">
        <v>163</v>
      </c>
      <c r="EN121" s="54" t="str">
        <f t="shared" si="45"/>
        <v>2</v>
      </c>
    </row>
    <row r="122" spans="1:144" ht="33.75">
      <c r="A122" s="45">
        <v>2418</v>
      </c>
      <c r="B122" s="46" t="s">
        <v>652</v>
      </c>
      <c r="C122" s="45">
        <v>28154780</v>
      </c>
      <c r="D122" s="23" t="s">
        <v>653</v>
      </c>
      <c r="E122" s="23">
        <v>2</v>
      </c>
      <c r="F122" s="23" t="s">
        <v>139</v>
      </c>
      <c r="G122" s="23">
        <v>57</v>
      </c>
      <c r="H122" s="23">
        <v>49</v>
      </c>
      <c r="I122" s="23" t="s">
        <v>174</v>
      </c>
      <c r="J122" s="23">
        <v>2</v>
      </c>
      <c r="K122" s="23"/>
      <c r="L122" s="47"/>
      <c r="M122" s="47"/>
      <c r="N122" s="48">
        <v>41960</v>
      </c>
      <c r="O122" s="48"/>
      <c r="P122" s="47" t="e">
        <f>DATEDIF(N122,O122,"m")</f>
        <v>#NUM!</v>
      </c>
      <c r="Q122" s="47">
        <f t="shared" ca="1" si="33"/>
        <v>112</v>
      </c>
      <c r="R122" s="47">
        <v>95</v>
      </c>
      <c r="S122" s="47">
        <v>1</v>
      </c>
      <c r="T122" s="47"/>
      <c r="U122" s="47"/>
      <c r="V122" s="47" t="e">
        <f t="shared" si="34"/>
        <v>#NUM!</v>
      </c>
      <c r="W122" s="47"/>
      <c r="X122" s="47"/>
      <c r="Y122" s="47"/>
      <c r="Z122" s="47"/>
      <c r="AA122" s="47"/>
      <c r="AB122" s="47"/>
      <c r="AC122" s="47"/>
      <c r="AD122" s="47">
        <v>2</v>
      </c>
      <c r="AE122" s="47">
        <v>95</v>
      </c>
      <c r="AF122" s="47">
        <v>1</v>
      </c>
      <c r="AG122" s="47"/>
      <c r="AH122" s="47">
        <v>2</v>
      </c>
      <c r="AI122" s="35" t="str">
        <f t="shared" si="35"/>
        <v>36</v>
      </c>
      <c r="AJ122" s="49" t="str">
        <f t="shared" si="60"/>
        <v>1</v>
      </c>
      <c r="AK122" s="47">
        <v>2</v>
      </c>
      <c r="AL122" s="47">
        <v>0</v>
      </c>
      <c r="AM122" s="47"/>
      <c r="AN122" s="23" t="s">
        <v>154</v>
      </c>
      <c r="AO122" s="23">
        <v>2</v>
      </c>
      <c r="AP122" s="23"/>
      <c r="AQ122" s="23"/>
      <c r="AR122" s="47">
        <v>1.47</v>
      </c>
      <c r="AS122" s="47">
        <f t="shared" si="47"/>
        <v>57.342806258963464</v>
      </c>
      <c r="AT122" s="47">
        <v>1.38</v>
      </c>
      <c r="AU122" s="47">
        <f t="shared" si="54"/>
        <v>61.094599981410838</v>
      </c>
      <c r="AV122" s="47"/>
      <c r="AW122" s="47" t="e">
        <f t="shared" si="49"/>
        <v>#DIV/0!</v>
      </c>
      <c r="AX122" s="50" t="s">
        <v>1719</v>
      </c>
      <c r="AY122" s="50" t="s">
        <v>1719</v>
      </c>
      <c r="AZ122" s="50" t="s">
        <v>1719</v>
      </c>
      <c r="BA122" s="50"/>
      <c r="BB122" s="23" t="s">
        <v>164</v>
      </c>
      <c r="BC122" s="23"/>
      <c r="BD122" s="23"/>
      <c r="BE122" s="23"/>
      <c r="BF122" s="50"/>
      <c r="BG122" s="23"/>
      <c r="BH122" s="23"/>
      <c r="BI122" s="23">
        <v>79.25</v>
      </c>
      <c r="BJ122" s="23">
        <v>171.6</v>
      </c>
      <c r="BK122" s="23">
        <f t="shared" si="36"/>
        <v>1.9207287821453025</v>
      </c>
      <c r="BL122" s="23">
        <v>1</v>
      </c>
      <c r="BM122" s="46" t="s">
        <v>654</v>
      </c>
      <c r="BN122" s="23" t="s">
        <v>146</v>
      </c>
      <c r="BO122" s="23">
        <v>48</v>
      </c>
      <c r="BP122" s="23">
        <v>71</v>
      </c>
      <c r="BQ122" s="23">
        <v>149</v>
      </c>
      <c r="BR122" s="23">
        <f t="shared" si="37"/>
        <v>1.6546691369146307</v>
      </c>
      <c r="BS122" s="23">
        <f t="shared" si="38"/>
        <v>1.1607932602929782</v>
      </c>
      <c r="BT122" s="23" t="s">
        <v>147</v>
      </c>
      <c r="BU122" s="23" t="s">
        <v>147</v>
      </c>
      <c r="BV122" s="23" t="s">
        <v>148</v>
      </c>
      <c r="BW122" s="23" t="s">
        <v>149</v>
      </c>
      <c r="BX122" s="23">
        <v>6</v>
      </c>
      <c r="BY122" s="23" t="s">
        <v>150</v>
      </c>
      <c r="BZ122" s="23">
        <v>2</v>
      </c>
      <c r="CA122" s="23" t="s">
        <v>150</v>
      </c>
      <c r="CB122" s="23" t="s">
        <v>150</v>
      </c>
      <c r="CC122" s="23">
        <v>2</v>
      </c>
      <c r="CD122" s="23" t="s">
        <v>150</v>
      </c>
      <c r="CE122" s="23" t="s">
        <v>150</v>
      </c>
      <c r="CF122" s="23">
        <v>2</v>
      </c>
      <c r="CG122" s="23" t="s">
        <v>150</v>
      </c>
      <c r="CH122" s="23" t="s">
        <v>150</v>
      </c>
      <c r="CI122" s="23">
        <v>2</v>
      </c>
      <c r="CJ122" s="23" t="s">
        <v>150</v>
      </c>
      <c r="CK122" s="23">
        <v>0</v>
      </c>
      <c r="CL122" s="23">
        <v>0</v>
      </c>
      <c r="CM122" s="23"/>
      <c r="CN122" s="23">
        <v>0</v>
      </c>
      <c r="CO122" s="23"/>
      <c r="CP122" s="23" t="s">
        <v>0</v>
      </c>
      <c r="CQ122" s="23">
        <v>0</v>
      </c>
      <c r="CR122" s="23" t="s">
        <v>165</v>
      </c>
      <c r="CS122" s="23">
        <v>2</v>
      </c>
      <c r="CT122" s="23"/>
      <c r="CU122" s="23"/>
      <c r="CV122" s="23"/>
      <c r="CW122" s="23">
        <v>2</v>
      </c>
      <c r="CX122" s="23"/>
      <c r="CY122" s="23">
        <v>2</v>
      </c>
      <c r="CZ122" s="23">
        <v>0</v>
      </c>
      <c r="DA122" s="23">
        <v>2</v>
      </c>
      <c r="DB122" s="23"/>
      <c r="DC122" s="23" t="s">
        <v>143</v>
      </c>
      <c r="DD122" s="23">
        <v>2</v>
      </c>
      <c r="DE122" s="23" t="s">
        <v>165</v>
      </c>
      <c r="DF122" s="23" t="s">
        <v>143</v>
      </c>
      <c r="DG122" s="23" t="s">
        <v>143</v>
      </c>
      <c r="DH122" s="23" t="s">
        <v>165</v>
      </c>
      <c r="DI122" s="23" t="s">
        <v>150</v>
      </c>
      <c r="DJ122" s="23" t="s">
        <v>150</v>
      </c>
      <c r="DK122" s="23" t="s">
        <v>150</v>
      </c>
      <c r="DL122" s="23" t="s">
        <v>159</v>
      </c>
      <c r="DM122" s="23" t="s">
        <v>159</v>
      </c>
      <c r="DN122" s="23"/>
      <c r="DO122" s="23"/>
      <c r="DP122" s="23" t="s">
        <v>150</v>
      </c>
      <c r="DQ122" s="23" t="s">
        <v>150</v>
      </c>
      <c r="DR122" s="23" t="s">
        <v>150</v>
      </c>
      <c r="DS122" s="23"/>
      <c r="DT122" s="23" t="s">
        <v>159</v>
      </c>
      <c r="DU122" s="23" t="s">
        <v>150</v>
      </c>
      <c r="DV122" s="23"/>
      <c r="DW122" s="23" t="s">
        <v>159</v>
      </c>
      <c r="DX122" s="23" t="s">
        <v>150</v>
      </c>
      <c r="DY122" s="23"/>
      <c r="DZ122" s="23"/>
      <c r="EA122" s="23"/>
      <c r="EB122" s="23"/>
      <c r="EC122" s="23" t="s">
        <v>184</v>
      </c>
      <c r="ED122" s="23" t="s">
        <v>189</v>
      </c>
      <c r="EE122" s="49" t="str">
        <f t="shared" si="39"/>
        <v>36</v>
      </c>
      <c r="EF122" s="49" t="str">
        <f t="shared" si="61"/>
        <v>1</v>
      </c>
      <c r="EG122" s="49"/>
      <c r="EH122" s="51">
        <f t="shared" si="40"/>
        <v>1</v>
      </c>
      <c r="EI122" s="51">
        <f t="shared" si="41"/>
        <v>0.9</v>
      </c>
      <c r="EJ122" s="52">
        <f t="shared" si="42"/>
        <v>-1.2</v>
      </c>
      <c r="EK122" s="52">
        <f t="shared" si="43"/>
        <v>-1.2</v>
      </c>
      <c r="EL122" s="49">
        <f t="shared" si="44"/>
        <v>-3.2000000000000001E-2</v>
      </c>
      <c r="EM122" s="53" t="s">
        <v>176</v>
      </c>
      <c r="EN122" s="54" t="str">
        <f t="shared" si="45"/>
        <v>3</v>
      </c>
    </row>
    <row r="123" spans="1:144" ht="45">
      <c r="A123" s="45">
        <v>2426</v>
      </c>
      <c r="B123" s="46" t="s">
        <v>655</v>
      </c>
      <c r="C123" s="45">
        <v>4164610</v>
      </c>
      <c r="D123" s="23" t="s">
        <v>656</v>
      </c>
      <c r="E123" s="23">
        <v>1</v>
      </c>
      <c r="F123" s="23" t="s">
        <v>146</v>
      </c>
      <c r="G123" s="23">
        <v>56</v>
      </c>
      <c r="H123" s="23">
        <v>48</v>
      </c>
      <c r="I123" s="23" t="s">
        <v>153</v>
      </c>
      <c r="J123" s="23">
        <v>3</v>
      </c>
      <c r="K123" s="23" t="s">
        <v>179</v>
      </c>
      <c r="L123" s="47" t="s">
        <v>1739</v>
      </c>
      <c r="M123" s="47">
        <v>3</v>
      </c>
      <c r="N123" s="48">
        <v>41977</v>
      </c>
      <c r="O123" s="48"/>
      <c r="P123" s="47" t="e">
        <f>DATEDIF(N123,O123,"m")</f>
        <v>#NUM!</v>
      </c>
      <c r="Q123" s="47">
        <f t="shared" ca="1" si="33"/>
        <v>112</v>
      </c>
      <c r="R123" s="47">
        <v>94</v>
      </c>
      <c r="S123" s="47">
        <v>1</v>
      </c>
      <c r="T123" s="48">
        <v>42027</v>
      </c>
      <c r="U123" s="48"/>
      <c r="V123" s="47">
        <f t="shared" si="34"/>
        <v>1</v>
      </c>
      <c r="W123" s="47" t="s">
        <v>1729</v>
      </c>
      <c r="X123" s="47"/>
      <c r="Y123" s="47"/>
      <c r="Z123" s="47"/>
      <c r="AA123" s="47"/>
      <c r="AB123" s="47"/>
      <c r="AC123" s="47"/>
      <c r="AD123" s="47">
        <v>1</v>
      </c>
      <c r="AE123" s="47">
        <v>1</v>
      </c>
      <c r="AF123" s="47">
        <v>0</v>
      </c>
      <c r="AG123" s="47"/>
      <c r="AH123" s="47">
        <v>1</v>
      </c>
      <c r="AI123" s="35" t="str">
        <f t="shared" si="35"/>
        <v>36</v>
      </c>
      <c r="AJ123" s="49" t="str">
        <f t="shared" si="60"/>
        <v>1</v>
      </c>
      <c r="AK123" s="47">
        <v>1</v>
      </c>
      <c r="AL123" s="47"/>
      <c r="AM123" s="47"/>
      <c r="AN123" s="23" t="s">
        <v>160</v>
      </c>
      <c r="AO123" s="23">
        <v>1</v>
      </c>
      <c r="AP123" s="23"/>
      <c r="AQ123" s="23"/>
      <c r="AR123" s="47">
        <v>0.85</v>
      </c>
      <c r="AS123" s="47">
        <f t="shared" si="47"/>
        <v>83.3422441295656</v>
      </c>
      <c r="AT123" s="47">
        <v>0.92</v>
      </c>
      <c r="AU123" s="47">
        <f t="shared" si="54"/>
        <v>74.85494459476466</v>
      </c>
      <c r="AV123" s="47"/>
      <c r="AW123" s="47" t="e">
        <f t="shared" si="49"/>
        <v>#DIV/0!</v>
      </c>
      <c r="AX123" s="50" t="s">
        <v>1719</v>
      </c>
      <c r="AY123" s="50" t="s">
        <v>1719</v>
      </c>
      <c r="AZ123" s="50" t="s">
        <v>1719</v>
      </c>
      <c r="BA123" s="50"/>
      <c r="BB123" s="23" t="s">
        <v>164</v>
      </c>
      <c r="BC123" s="23"/>
      <c r="BD123" s="23"/>
      <c r="BE123" s="23"/>
      <c r="BF123" s="50"/>
      <c r="BG123" s="23"/>
      <c r="BH123" s="23"/>
      <c r="BI123" s="23">
        <v>51</v>
      </c>
      <c r="BJ123" s="23">
        <v>154</v>
      </c>
      <c r="BK123" s="23">
        <f t="shared" si="36"/>
        <v>1.4724351321080393</v>
      </c>
      <c r="BL123" s="23">
        <v>2</v>
      </c>
      <c r="BM123" s="46" t="s">
        <v>657</v>
      </c>
      <c r="BN123" s="23" t="s">
        <v>139</v>
      </c>
      <c r="BO123" s="23">
        <v>54</v>
      </c>
      <c r="BP123" s="23">
        <v>69</v>
      </c>
      <c r="BQ123" s="23">
        <v>175</v>
      </c>
      <c r="BR123" s="23">
        <f t="shared" si="37"/>
        <v>1.8368757152335258</v>
      </c>
      <c r="BS123" s="23">
        <f t="shared" si="38"/>
        <v>0.80159758218636235</v>
      </c>
      <c r="BT123" s="23" t="s">
        <v>147</v>
      </c>
      <c r="BU123" s="23" t="s">
        <v>162</v>
      </c>
      <c r="BV123" s="23" t="s">
        <v>148</v>
      </c>
      <c r="BW123" s="23" t="s">
        <v>149</v>
      </c>
      <c r="BX123" s="23">
        <v>5</v>
      </c>
      <c r="BY123" s="23" t="s">
        <v>150</v>
      </c>
      <c r="BZ123" s="23">
        <v>2</v>
      </c>
      <c r="CA123" s="23" t="s">
        <v>159</v>
      </c>
      <c r="CB123" s="23" t="s">
        <v>150</v>
      </c>
      <c r="CC123" s="23">
        <v>2</v>
      </c>
      <c r="CD123" s="23" t="s">
        <v>150</v>
      </c>
      <c r="CE123" s="23" t="s">
        <v>150</v>
      </c>
      <c r="CF123" s="23">
        <v>2</v>
      </c>
      <c r="CG123" s="23" t="s">
        <v>159</v>
      </c>
      <c r="CH123" s="23" t="s">
        <v>150</v>
      </c>
      <c r="CI123" s="23">
        <v>2</v>
      </c>
      <c r="CJ123" s="23" t="s">
        <v>150</v>
      </c>
      <c r="CK123" s="23">
        <v>0</v>
      </c>
      <c r="CL123" s="23">
        <v>0</v>
      </c>
      <c r="CM123" s="23" t="s">
        <v>0</v>
      </c>
      <c r="CN123" s="23">
        <v>0</v>
      </c>
      <c r="CO123" s="23"/>
      <c r="CP123" s="23" t="s">
        <v>0</v>
      </c>
      <c r="CQ123" s="23">
        <v>0</v>
      </c>
      <c r="CR123" s="23" t="s">
        <v>165</v>
      </c>
      <c r="CS123" s="23">
        <v>2</v>
      </c>
      <c r="CT123" s="23"/>
      <c r="CU123" s="23"/>
      <c r="CV123" s="23"/>
      <c r="CW123" s="23">
        <v>2</v>
      </c>
      <c r="CX123" s="23"/>
      <c r="CY123" s="23">
        <v>2</v>
      </c>
      <c r="CZ123" s="23">
        <v>0</v>
      </c>
      <c r="DA123" s="23">
        <v>2</v>
      </c>
      <c r="DB123" s="23"/>
      <c r="DC123" s="23" t="s">
        <v>143</v>
      </c>
      <c r="DD123" s="23">
        <v>2</v>
      </c>
      <c r="DE123" s="23" t="s">
        <v>165</v>
      </c>
      <c r="DF123" s="23" t="s">
        <v>165</v>
      </c>
      <c r="DG123" s="23" t="s">
        <v>165</v>
      </c>
      <c r="DH123" s="23" t="s">
        <v>165</v>
      </c>
      <c r="DI123" s="23" t="s">
        <v>150</v>
      </c>
      <c r="DJ123" s="23" t="s">
        <v>150</v>
      </c>
      <c r="DK123" s="23" t="s">
        <v>150</v>
      </c>
      <c r="DL123" s="23" t="s">
        <v>150</v>
      </c>
      <c r="DM123" s="23" t="s">
        <v>150</v>
      </c>
      <c r="DN123" s="23"/>
      <c r="DO123" s="23"/>
      <c r="DP123" s="23" t="s">
        <v>150</v>
      </c>
      <c r="DQ123" s="23" t="s">
        <v>150</v>
      </c>
      <c r="DR123" s="23" t="s">
        <v>150</v>
      </c>
      <c r="DS123" s="23"/>
      <c r="DT123" s="23" t="s">
        <v>159</v>
      </c>
      <c r="DU123" s="23" t="s">
        <v>150</v>
      </c>
      <c r="DV123" s="23"/>
      <c r="DW123" s="23" t="s">
        <v>159</v>
      </c>
      <c r="DX123" s="23" t="s">
        <v>150</v>
      </c>
      <c r="DY123" s="23" t="s">
        <v>150</v>
      </c>
      <c r="DZ123" s="23" t="s">
        <v>150</v>
      </c>
      <c r="EA123" s="23"/>
      <c r="EB123" s="23"/>
      <c r="EC123" s="23" t="s">
        <v>184</v>
      </c>
      <c r="ED123" s="23" t="s">
        <v>189</v>
      </c>
      <c r="EE123" s="49" t="str">
        <f t="shared" si="39"/>
        <v>36</v>
      </c>
      <c r="EF123" s="49" t="str">
        <f t="shared" si="61"/>
        <v>1</v>
      </c>
      <c r="EG123" s="49"/>
      <c r="EH123" s="51">
        <f t="shared" si="40"/>
        <v>1.012</v>
      </c>
      <c r="EI123" s="51">
        <f t="shared" si="41"/>
        <v>0.7</v>
      </c>
      <c r="EJ123" s="52">
        <f t="shared" si="42"/>
        <v>-1.2</v>
      </c>
      <c r="EK123" s="52">
        <f t="shared" si="43"/>
        <v>-1.2</v>
      </c>
      <c r="EL123" s="49">
        <f t="shared" si="44"/>
        <v>-0.24099999999999999</v>
      </c>
      <c r="EM123" s="55" t="s">
        <v>152</v>
      </c>
      <c r="EN123" s="54" t="str">
        <f t="shared" si="45"/>
        <v>1</v>
      </c>
    </row>
    <row r="124" spans="1:144" ht="33.75">
      <c r="A124" s="45">
        <v>2430</v>
      </c>
      <c r="B124" s="46" t="s">
        <v>1740</v>
      </c>
      <c r="C124" s="45">
        <v>28120541</v>
      </c>
      <c r="D124" s="23" t="s">
        <v>658</v>
      </c>
      <c r="E124" s="23">
        <v>1</v>
      </c>
      <c r="F124" s="23" t="s">
        <v>146</v>
      </c>
      <c r="G124" s="23">
        <v>69</v>
      </c>
      <c r="H124" s="23">
        <v>61</v>
      </c>
      <c r="I124" s="23" t="s">
        <v>153</v>
      </c>
      <c r="J124" s="23">
        <v>3</v>
      </c>
      <c r="K124" s="23"/>
      <c r="L124" s="47"/>
      <c r="M124" s="47"/>
      <c r="N124" s="48">
        <v>41984</v>
      </c>
      <c r="O124" s="48"/>
      <c r="P124" s="47" t="e">
        <f>DATEDIF(N124, O124, "m")</f>
        <v>#NUM!</v>
      </c>
      <c r="Q124" s="47">
        <f t="shared" ca="1" si="33"/>
        <v>111</v>
      </c>
      <c r="R124" s="47">
        <v>94</v>
      </c>
      <c r="S124" s="47">
        <v>1</v>
      </c>
      <c r="T124" s="48">
        <v>42635</v>
      </c>
      <c r="U124" s="48"/>
      <c r="V124" s="47">
        <f t="shared" si="34"/>
        <v>21</v>
      </c>
      <c r="W124" s="47" t="s">
        <v>1714</v>
      </c>
      <c r="X124" s="47"/>
      <c r="Y124" s="47"/>
      <c r="Z124" s="47"/>
      <c r="AA124" s="47"/>
      <c r="AB124" s="47"/>
      <c r="AC124" s="47"/>
      <c r="AD124" s="47">
        <v>2</v>
      </c>
      <c r="AE124" s="47">
        <v>21</v>
      </c>
      <c r="AF124" s="47">
        <v>0</v>
      </c>
      <c r="AG124" s="47"/>
      <c r="AH124" s="47">
        <v>1</v>
      </c>
      <c r="AI124" s="35" t="str">
        <f t="shared" si="35"/>
        <v>36</v>
      </c>
      <c r="AJ124" s="49">
        <v>1</v>
      </c>
      <c r="AK124" s="47">
        <v>1</v>
      </c>
      <c r="AL124" s="47">
        <v>0</v>
      </c>
      <c r="AM124" s="47"/>
      <c r="AN124" s="23" t="s">
        <v>160</v>
      </c>
      <c r="AO124" s="23">
        <v>1</v>
      </c>
      <c r="AP124" s="23"/>
      <c r="AQ124" s="23"/>
      <c r="AR124" s="47">
        <v>0.78</v>
      </c>
      <c r="AS124" s="47">
        <f t="shared" si="47"/>
        <v>85.219950840051965</v>
      </c>
      <c r="AT124" s="47">
        <v>1.29</v>
      </c>
      <c r="AU124" s="47">
        <f t="shared" si="54"/>
        <v>46.019843245597684</v>
      </c>
      <c r="AV124" s="47"/>
      <c r="AW124" s="47" t="e">
        <f t="shared" si="49"/>
        <v>#DIV/0!</v>
      </c>
      <c r="AX124" s="50" t="s">
        <v>1719</v>
      </c>
      <c r="AY124" s="50" t="s">
        <v>1719</v>
      </c>
      <c r="AZ124" s="50" t="s">
        <v>1719</v>
      </c>
      <c r="BA124" s="50"/>
      <c r="BB124" s="23" t="s">
        <v>164</v>
      </c>
      <c r="BC124" s="23"/>
      <c r="BD124" s="23"/>
      <c r="BE124" s="23"/>
      <c r="BF124" s="50"/>
      <c r="BG124" s="23"/>
      <c r="BH124" s="23"/>
      <c r="BI124" s="23">
        <v>42.4</v>
      </c>
      <c r="BJ124" s="23">
        <v>154.4</v>
      </c>
      <c r="BK124" s="23">
        <f t="shared" si="36"/>
        <v>1.363848411828352</v>
      </c>
      <c r="BL124" s="23">
        <v>1</v>
      </c>
      <c r="BM124" s="46" t="s">
        <v>659</v>
      </c>
      <c r="BN124" s="23" t="s">
        <v>139</v>
      </c>
      <c r="BO124" s="23">
        <v>63</v>
      </c>
      <c r="BP124" s="23">
        <v>60</v>
      </c>
      <c r="BQ124" s="23">
        <v>167</v>
      </c>
      <c r="BR124" s="23">
        <f t="shared" si="37"/>
        <v>1.6732084402752192</v>
      </c>
      <c r="BS124" s="23">
        <f t="shared" si="38"/>
        <v>0.81510968926502558</v>
      </c>
      <c r="BT124" s="23" t="s">
        <v>158</v>
      </c>
      <c r="BU124" s="23" t="s">
        <v>158</v>
      </c>
      <c r="BV124" s="23" t="s">
        <v>148</v>
      </c>
      <c r="BW124" s="23" t="s">
        <v>149</v>
      </c>
      <c r="BX124" s="23">
        <v>5</v>
      </c>
      <c r="BY124" s="23" t="s">
        <v>150</v>
      </c>
      <c r="BZ124" s="23">
        <v>2</v>
      </c>
      <c r="CA124" s="23" t="s">
        <v>150</v>
      </c>
      <c r="CB124" s="23" t="s">
        <v>150</v>
      </c>
      <c r="CC124" s="23">
        <v>2</v>
      </c>
      <c r="CD124" s="23" t="s">
        <v>150</v>
      </c>
      <c r="CE124" s="23" t="s">
        <v>150</v>
      </c>
      <c r="CF124" s="23">
        <v>2</v>
      </c>
      <c r="CG124" s="23" t="s">
        <v>150</v>
      </c>
      <c r="CH124" s="23" t="s">
        <v>150</v>
      </c>
      <c r="CI124" s="23">
        <v>2</v>
      </c>
      <c r="CJ124" s="23" t="s">
        <v>150</v>
      </c>
      <c r="CK124" s="23">
        <v>0</v>
      </c>
      <c r="CL124" s="23">
        <v>0</v>
      </c>
      <c r="CM124" s="23"/>
      <c r="CN124" s="23">
        <v>0</v>
      </c>
      <c r="CO124" s="23"/>
      <c r="CP124" s="23" t="s">
        <v>0</v>
      </c>
      <c r="CQ124" s="23">
        <v>0</v>
      </c>
      <c r="CR124" s="23" t="s">
        <v>143</v>
      </c>
      <c r="CS124" s="23">
        <v>1</v>
      </c>
      <c r="CT124" s="23"/>
      <c r="CU124" s="23"/>
      <c r="CV124" s="23">
        <v>100</v>
      </c>
      <c r="CW124" s="23">
        <v>1</v>
      </c>
      <c r="CX124" s="23"/>
      <c r="CY124" s="23">
        <v>2</v>
      </c>
      <c r="CZ124" s="23">
        <v>4</v>
      </c>
      <c r="DA124" s="23">
        <v>1</v>
      </c>
      <c r="DB124" s="23"/>
      <c r="DC124" s="23" t="s">
        <v>143</v>
      </c>
      <c r="DD124" s="23">
        <v>2</v>
      </c>
      <c r="DE124" s="23" t="s">
        <v>165</v>
      </c>
      <c r="DF124" s="23" t="s">
        <v>165</v>
      </c>
      <c r="DG124" s="23" t="s">
        <v>165</v>
      </c>
      <c r="DH124" s="23" t="s">
        <v>636</v>
      </c>
      <c r="DI124" s="23" t="s">
        <v>159</v>
      </c>
      <c r="DJ124" s="23" t="s">
        <v>150</v>
      </c>
      <c r="DK124" s="23" t="s">
        <v>150</v>
      </c>
      <c r="DL124" s="23" t="s">
        <v>159</v>
      </c>
      <c r="DM124" s="23" t="s">
        <v>159</v>
      </c>
      <c r="DN124" s="23"/>
      <c r="DO124" s="23"/>
      <c r="DP124" s="23" t="s">
        <v>150</v>
      </c>
      <c r="DQ124" s="23" t="s">
        <v>150</v>
      </c>
      <c r="DR124" s="23" t="s">
        <v>150</v>
      </c>
      <c r="DS124" s="23"/>
      <c r="DT124" s="23" t="s">
        <v>159</v>
      </c>
      <c r="DU124" s="23" t="s">
        <v>150</v>
      </c>
      <c r="DV124" s="23"/>
      <c r="DW124" s="23" t="s">
        <v>159</v>
      </c>
      <c r="DX124" s="23" t="s">
        <v>150</v>
      </c>
      <c r="DY124" s="23" t="s">
        <v>150</v>
      </c>
      <c r="DZ124" s="23" t="s">
        <v>150</v>
      </c>
      <c r="EA124" s="23"/>
      <c r="EB124" s="23"/>
      <c r="EC124" s="23" t="s">
        <v>184</v>
      </c>
      <c r="ED124" s="23" t="s">
        <v>189</v>
      </c>
      <c r="EE124" s="49" t="str">
        <f t="shared" si="39"/>
        <v>36</v>
      </c>
      <c r="EF124" s="49">
        <v>1</v>
      </c>
      <c r="EG124" s="49"/>
      <c r="EH124" s="51">
        <f t="shared" si="40"/>
        <v>1.012</v>
      </c>
      <c r="EI124" s="51">
        <f t="shared" si="41"/>
        <v>0.7</v>
      </c>
      <c r="EJ124" s="52">
        <f t="shared" si="42"/>
        <v>-1.2</v>
      </c>
      <c r="EK124" s="52">
        <f t="shared" si="43"/>
        <v>-1.2</v>
      </c>
      <c r="EL124" s="49">
        <f t="shared" si="44"/>
        <v>-0.24099999999999999</v>
      </c>
      <c r="EM124" s="55" t="s">
        <v>152</v>
      </c>
      <c r="EN124" s="54" t="str">
        <f t="shared" si="45"/>
        <v>1</v>
      </c>
    </row>
    <row r="125" spans="1:144" ht="33.75">
      <c r="A125" s="45">
        <v>2440</v>
      </c>
      <c r="B125" s="46" t="s">
        <v>660</v>
      </c>
      <c r="C125" s="45">
        <v>13289257</v>
      </c>
      <c r="D125" s="23" t="s">
        <v>661</v>
      </c>
      <c r="E125" s="23">
        <v>2</v>
      </c>
      <c r="F125" s="23" t="s">
        <v>139</v>
      </c>
      <c r="G125" s="23">
        <v>56</v>
      </c>
      <c r="H125" s="23">
        <v>48</v>
      </c>
      <c r="I125" s="23" t="s">
        <v>185</v>
      </c>
      <c r="J125" s="23">
        <v>4</v>
      </c>
      <c r="K125" s="23"/>
      <c r="L125" s="47"/>
      <c r="M125" s="47"/>
      <c r="N125" s="48">
        <v>41995</v>
      </c>
      <c r="O125" s="48"/>
      <c r="P125" s="47" t="e">
        <f t="shared" ref="P125:P131" si="62">DATEDIF(N125,O125,"m")</f>
        <v>#NUM!</v>
      </c>
      <c r="Q125" s="47">
        <f t="shared" ca="1" si="33"/>
        <v>111</v>
      </c>
      <c r="R125" s="47">
        <v>94</v>
      </c>
      <c r="S125" s="47">
        <v>1</v>
      </c>
      <c r="T125" s="47"/>
      <c r="U125" s="47"/>
      <c r="V125" s="47" t="e">
        <f t="shared" si="34"/>
        <v>#NUM!</v>
      </c>
      <c r="W125" s="47"/>
      <c r="X125" s="47"/>
      <c r="Y125" s="47"/>
      <c r="Z125" s="47"/>
      <c r="AA125" s="47"/>
      <c r="AB125" s="47"/>
      <c r="AC125" s="47"/>
      <c r="AD125" s="47">
        <v>2</v>
      </c>
      <c r="AE125" s="47">
        <v>94</v>
      </c>
      <c r="AF125" s="47">
        <v>1</v>
      </c>
      <c r="AG125" s="47"/>
      <c r="AH125" s="47">
        <v>2</v>
      </c>
      <c r="AI125" s="35" t="str">
        <f t="shared" si="35"/>
        <v>36</v>
      </c>
      <c r="AJ125" s="49" t="str">
        <f t="shared" ref="AJ125:AJ132" si="63">IF(AI125&lt;35,0, IF(AI125&gt;35, "1"))</f>
        <v>1</v>
      </c>
      <c r="AK125" s="47">
        <v>2</v>
      </c>
      <c r="AL125" s="47">
        <v>0</v>
      </c>
      <c r="AM125" s="47"/>
      <c r="AN125" s="23" t="s">
        <v>154</v>
      </c>
      <c r="AO125" s="23">
        <v>2</v>
      </c>
      <c r="AP125" s="23"/>
      <c r="AQ125" s="23"/>
      <c r="AR125" s="47">
        <v>1.5</v>
      </c>
      <c r="AS125" s="47">
        <f t="shared" si="47"/>
        <v>56.318521007067552</v>
      </c>
      <c r="AT125" s="47">
        <v>1.64</v>
      </c>
      <c r="AU125" s="47">
        <f t="shared" si="54"/>
        <v>49.974230915116948</v>
      </c>
      <c r="AV125" s="47"/>
      <c r="AW125" s="47" t="e">
        <f t="shared" si="49"/>
        <v>#DIV/0!</v>
      </c>
      <c r="AX125" s="50" t="s">
        <v>1719</v>
      </c>
      <c r="AY125" s="50" t="s">
        <v>1719</v>
      </c>
      <c r="AZ125" s="50" t="s">
        <v>1719</v>
      </c>
      <c r="BA125" s="50"/>
      <c r="BB125" s="23" t="s">
        <v>164</v>
      </c>
      <c r="BC125" s="23"/>
      <c r="BD125" s="23"/>
      <c r="BE125" s="23"/>
      <c r="BF125" s="50"/>
      <c r="BG125" s="23"/>
      <c r="BH125" s="23"/>
      <c r="BI125" s="23">
        <v>69.599999999999994</v>
      </c>
      <c r="BJ125" s="23">
        <v>175.1</v>
      </c>
      <c r="BK125" s="23">
        <f t="shared" si="36"/>
        <v>1.8444110116054369</v>
      </c>
      <c r="BL125" s="23">
        <v>1</v>
      </c>
      <c r="BM125" s="46" t="s">
        <v>662</v>
      </c>
      <c r="BN125" s="23" t="s">
        <v>146</v>
      </c>
      <c r="BO125" s="23">
        <v>48</v>
      </c>
      <c r="BP125" s="23">
        <v>51</v>
      </c>
      <c r="BQ125" s="23">
        <v>156</v>
      </c>
      <c r="BR125" s="23">
        <f t="shared" si="37"/>
        <v>1.4862743481827452</v>
      </c>
      <c r="BS125" s="23">
        <f t="shared" si="38"/>
        <v>1.2409626889279104</v>
      </c>
      <c r="BT125" s="23" t="s">
        <v>158</v>
      </c>
      <c r="BU125" s="23" t="s">
        <v>158</v>
      </c>
      <c r="BV125" s="23" t="s">
        <v>148</v>
      </c>
      <c r="BW125" s="23" t="s">
        <v>149</v>
      </c>
      <c r="BX125" s="23">
        <v>4</v>
      </c>
      <c r="BY125" s="23" t="s">
        <v>150</v>
      </c>
      <c r="BZ125" s="23">
        <v>2</v>
      </c>
      <c r="CA125" s="23"/>
      <c r="CB125" s="23" t="s">
        <v>150</v>
      </c>
      <c r="CC125" s="23">
        <v>2</v>
      </c>
      <c r="CD125" s="23"/>
      <c r="CE125" s="23" t="s">
        <v>150</v>
      </c>
      <c r="CF125" s="23">
        <v>2</v>
      </c>
      <c r="CG125" s="23"/>
      <c r="CH125" s="23" t="s">
        <v>150</v>
      </c>
      <c r="CI125" s="23">
        <v>2</v>
      </c>
      <c r="CJ125" s="23"/>
      <c r="CK125" s="23">
        <v>0</v>
      </c>
      <c r="CL125" s="23">
        <v>0</v>
      </c>
      <c r="CM125" s="23"/>
      <c r="CN125" s="23">
        <v>0</v>
      </c>
      <c r="CO125" s="23"/>
      <c r="CP125" s="23" t="s">
        <v>0</v>
      </c>
      <c r="CQ125" s="23">
        <v>0</v>
      </c>
      <c r="CR125" s="23" t="s">
        <v>143</v>
      </c>
      <c r="CS125" s="23">
        <v>1</v>
      </c>
      <c r="CT125" s="23"/>
      <c r="CU125" s="23"/>
      <c r="CV125" s="23">
        <v>375</v>
      </c>
      <c r="CW125" s="23">
        <v>1</v>
      </c>
      <c r="CX125" s="23"/>
      <c r="CY125" s="23">
        <v>2</v>
      </c>
      <c r="CZ125" s="23">
        <v>2</v>
      </c>
      <c r="DA125" s="23">
        <v>1</v>
      </c>
      <c r="DB125" s="23"/>
      <c r="DC125" s="23" t="s">
        <v>143</v>
      </c>
      <c r="DD125" s="23">
        <v>2</v>
      </c>
      <c r="DE125" s="23" t="s">
        <v>165</v>
      </c>
      <c r="DF125" s="23" t="s">
        <v>143</v>
      </c>
      <c r="DG125" s="23" t="s">
        <v>143</v>
      </c>
      <c r="DH125" s="23" t="s">
        <v>165</v>
      </c>
      <c r="DI125" s="23" t="s">
        <v>150</v>
      </c>
      <c r="DJ125" s="23" t="s">
        <v>159</v>
      </c>
      <c r="DK125" s="23" t="s">
        <v>150</v>
      </c>
      <c r="DL125" s="23" t="s">
        <v>150</v>
      </c>
      <c r="DM125" s="23" t="s">
        <v>150</v>
      </c>
      <c r="DN125" s="23"/>
      <c r="DO125" s="23"/>
      <c r="DP125" s="23" t="s">
        <v>150</v>
      </c>
      <c r="DQ125" s="23" t="s">
        <v>150</v>
      </c>
      <c r="DR125" s="23" t="s">
        <v>150</v>
      </c>
      <c r="DS125" s="23"/>
      <c r="DT125" s="23" t="s">
        <v>159</v>
      </c>
      <c r="DU125" s="23" t="s">
        <v>150</v>
      </c>
      <c r="DV125" s="23"/>
      <c r="DW125" s="23" t="s">
        <v>159</v>
      </c>
      <c r="DX125" s="23" t="s">
        <v>150</v>
      </c>
      <c r="DY125" s="23" t="s">
        <v>150</v>
      </c>
      <c r="DZ125" s="23" t="s">
        <v>150</v>
      </c>
      <c r="EA125" s="23"/>
      <c r="EB125" s="23"/>
      <c r="EC125" s="23" t="s">
        <v>184</v>
      </c>
      <c r="ED125" s="23" t="s">
        <v>187</v>
      </c>
      <c r="EE125" s="49" t="str">
        <f t="shared" si="39"/>
        <v>36</v>
      </c>
      <c r="EF125" s="49" t="str">
        <f t="shared" ref="EF125:EF132" si="64">IF(EE125&lt;35,0, IF(EE125&gt;35, "1"))</f>
        <v>1</v>
      </c>
      <c r="EG125" s="49"/>
      <c r="EH125" s="51">
        <f t="shared" si="40"/>
        <v>1</v>
      </c>
      <c r="EI125" s="51">
        <f t="shared" si="41"/>
        <v>0.9</v>
      </c>
      <c r="EJ125" s="52">
        <f t="shared" si="42"/>
        <v>-1.2</v>
      </c>
      <c r="EK125" s="52">
        <f t="shared" si="43"/>
        <v>-1.2</v>
      </c>
      <c r="EL125" s="49">
        <f t="shared" si="44"/>
        <v>-3.2000000000000001E-2</v>
      </c>
      <c r="EM125" s="55" t="s">
        <v>163</v>
      </c>
      <c r="EN125" s="54" t="str">
        <f t="shared" si="45"/>
        <v>2</v>
      </c>
    </row>
    <row r="126" spans="1:144" ht="33.75">
      <c r="A126" s="45">
        <v>2442</v>
      </c>
      <c r="B126" s="46" t="s">
        <v>663</v>
      </c>
      <c r="C126" s="45">
        <v>28278794</v>
      </c>
      <c r="D126" s="23" t="s">
        <v>664</v>
      </c>
      <c r="E126" s="23">
        <v>1</v>
      </c>
      <c r="F126" s="23" t="s">
        <v>146</v>
      </c>
      <c r="G126" s="23">
        <v>47</v>
      </c>
      <c r="H126" s="23">
        <v>40</v>
      </c>
      <c r="I126" s="23" t="s">
        <v>153</v>
      </c>
      <c r="J126" s="23">
        <v>3</v>
      </c>
      <c r="K126" s="23"/>
      <c r="L126" s="47"/>
      <c r="M126" s="47"/>
      <c r="N126" s="48">
        <v>42002</v>
      </c>
      <c r="O126" s="48">
        <v>42003</v>
      </c>
      <c r="P126" s="47">
        <f t="shared" si="62"/>
        <v>0</v>
      </c>
      <c r="Q126" s="47">
        <f t="shared" ca="1" si="33"/>
        <v>111</v>
      </c>
      <c r="R126" s="47">
        <v>0</v>
      </c>
      <c r="S126" s="47">
        <v>0</v>
      </c>
      <c r="T126" s="48">
        <v>42003</v>
      </c>
      <c r="U126" s="47"/>
      <c r="V126" s="47">
        <f t="shared" si="34"/>
        <v>0</v>
      </c>
      <c r="W126" s="47" t="s">
        <v>1741</v>
      </c>
      <c r="X126" s="47"/>
      <c r="Y126" s="47"/>
      <c r="Z126" s="47"/>
      <c r="AA126" s="47"/>
      <c r="AB126" s="47"/>
      <c r="AC126" s="47"/>
      <c r="AD126" s="47">
        <v>2</v>
      </c>
      <c r="AE126" s="47">
        <v>0</v>
      </c>
      <c r="AF126" s="47">
        <v>0</v>
      </c>
      <c r="AG126" s="47"/>
      <c r="AH126" s="47">
        <v>1</v>
      </c>
      <c r="AI126" s="35">
        <f t="shared" si="35"/>
        <v>0</v>
      </c>
      <c r="AJ126" s="49">
        <f t="shared" si="63"/>
        <v>0</v>
      </c>
      <c r="AK126" s="47">
        <v>1</v>
      </c>
      <c r="AL126" s="47"/>
      <c r="AM126" s="47"/>
      <c r="AN126" s="23" t="s">
        <v>183</v>
      </c>
      <c r="AO126" s="23">
        <v>0</v>
      </c>
      <c r="AP126" s="23"/>
      <c r="AQ126" s="23"/>
      <c r="AR126" s="47"/>
      <c r="AS126" s="47" t="e">
        <f t="shared" si="47"/>
        <v>#DIV/0!</v>
      </c>
      <c r="AT126" s="47"/>
      <c r="AU126" s="47" t="e">
        <f t="shared" si="54"/>
        <v>#DIV/0!</v>
      </c>
      <c r="AV126" s="47"/>
      <c r="AW126" s="47" t="e">
        <f t="shared" si="49"/>
        <v>#DIV/0!</v>
      </c>
      <c r="AX126" s="50" t="s">
        <v>1721</v>
      </c>
      <c r="AY126" s="50" t="s">
        <v>1721</v>
      </c>
      <c r="AZ126" s="50" t="s">
        <v>1721</v>
      </c>
      <c r="BA126" s="50"/>
      <c r="BB126" s="23" t="s">
        <v>142</v>
      </c>
      <c r="BC126" s="23" t="s">
        <v>143</v>
      </c>
      <c r="BD126" s="23" t="s">
        <v>309</v>
      </c>
      <c r="BE126" s="23" t="s">
        <v>143</v>
      </c>
      <c r="BF126" s="50">
        <v>42551</v>
      </c>
      <c r="BG126" s="23"/>
      <c r="BH126" s="23"/>
      <c r="BI126" s="23">
        <v>43.72</v>
      </c>
      <c r="BJ126" s="23">
        <v>164.8</v>
      </c>
      <c r="BK126" s="23">
        <f t="shared" si="36"/>
        <v>1.4486029461864787</v>
      </c>
      <c r="BL126" s="23">
        <v>3</v>
      </c>
      <c r="BM126" s="46" t="s">
        <v>665</v>
      </c>
      <c r="BN126" s="23" t="s">
        <v>139</v>
      </c>
      <c r="BO126" s="23">
        <v>40</v>
      </c>
      <c r="BP126" s="23">
        <v>88</v>
      </c>
      <c r="BQ126" s="23">
        <v>167.5</v>
      </c>
      <c r="BR126" s="23">
        <f t="shared" si="37"/>
        <v>1.9732503911610115</v>
      </c>
      <c r="BS126" s="23">
        <f t="shared" si="38"/>
        <v>0.73412018701496706</v>
      </c>
      <c r="BT126" s="23" t="s">
        <v>162</v>
      </c>
      <c r="BU126" s="23" t="s">
        <v>162</v>
      </c>
      <c r="BV126" s="23" t="s">
        <v>148</v>
      </c>
      <c r="BW126" s="23" t="s">
        <v>149</v>
      </c>
      <c r="BX126" s="23">
        <v>3</v>
      </c>
      <c r="BY126" s="23" t="s">
        <v>150</v>
      </c>
      <c r="BZ126" s="23">
        <v>2</v>
      </c>
      <c r="CA126" s="23" t="s">
        <v>159</v>
      </c>
      <c r="CB126" s="23" t="s">
        <v>150</v>
      </c>
      <c r="CC126" s="23">
        <v>2</v>
      </c>
      <c r="CD126" s="23" t="s">
        <v>150</v>
      </c>
      <c r="CE126" s="23" t="s">
        <v>159</v>
      </c>
      <c r="CF126" s="23">
        <v>1</v>
      </c>
      <c r="CG126" s="23" t="s">
        <v>159</v>
      </c>
      <c r="CH126" s="23" t="s">
        <v>150</v>
      </c>
      <c r="CI126" s="23">
        <v>2</v>
      </c>
      <c r="CJ126" s="23" t="s">
        <v>150</v>
      </c>
      <c r="CK126" s="23">
        <v>0</v>
      </c>
      <c r="CL126" s="23">
        <v>40</v>
      </c>
      <c r="CM126" s="23" t="s">
        <v>0</v>
      </c>
      <c r="CN126" s="23">
        <v>0</v>
      </c>
      <c r="CO126" s="23"/>
      <c r="CP126" s="23"/>
      <c r="CQ126" s="23">
        <v>0</v>
      </c>
      <c r="CR126" s="23" t="s">
        <v>165</v>
      </c>
      <c r="CS126" s="23">
        <v>2</v>
      </c>
      <c r="CT126" s="23"/>
      <c r="CU126" s="23"/>
      <c r="CV126" s="23"/>
      <c r="CW126" s="23">
        <v>2</v>
      </c>
      <c r="CX126" s="23"/>
      <c r="CY126" s="23">
        <v>2</v>
      </c>
      <c r="CZ126" s="23">
        <v>0</v>
      </c>
      <c r="DA126" s="23">
        <v>2</v>
      </c>
      <c r="DB126" s="23"/>
      <c r="DC126" s="23" t="s">
        <v>143</v>
      </c>
      <c r="DD126" s="23">
        <v>2</v>
      </c>
      <c r="DE126" s="23" t="s">
        <v>165</v>
      </c>
      <c r="DF126" s="23" t="s">
        <v>143</v>
      </c>
      <c r="DG126" s="23" t="s">
        <v>143</v>
      </c>
      <c r="DH126" s="23" t="s">
        <v>165</v>
      </c>
      <c r="DI126" s="23" t="s">
        <v>150</v>
      </c>
      <c r="DJ126" s="23" t="s">
        <v>159</v>
      </c>
      <c r="DK126" s="23" t="s">
        <v>150</v>
      </c>
      <c r="DL126" s="23" t="s">
        <v>159</v>
      </c>
      <c r="DM126" s="23" t="s">
        <v>150</v>
      </c>
      <c r="DN126" s="23"/>
      <c r="DO126" s="23"/>
      <c r="DP126" s="23" t="s">
        <v>150</v>
      </c>
      <c r="DQ126" s="23" t="s">
        <v>150</v>
      </c>
      <c r="DR126" s="23" t="s">
        <v>150</v>
      </c>
      <c r="DS126" s="23"/>
      <c r="DT126" s="23" t="s">
        <v>159</v>
      </c>
      <c r="DU126" s="23" t="s">
        <v>150</v>
      </c>
      <c r="DV126" s="23"/>
      <c r="DW126" s="23" t="s">
        <v>159</v>
      </c>
      <c r="DX126" s="23" t="s">
        <v>150</v>
      </c>
      <c r="DY126" s="23" t="s">
        <v>150</v>
      </c>
      <c r="DZ126" s="23"/>
      <c r="EA126" s="23"/>
      <c r="EB126" s="23"/>
      <c r="EC126" s="23" t="s">
        <v>184</v>
      </c>
      <c r="ED126" s="23" t="s">
        <v>187</v>
      </c>
      <c r="EE126" s="49">
        <f t="shared" si="39"/>
        <v>0</v>
      </c>
      <c r="EF126" s="49">
        <f t="shared" si="64"/>
        <v>0</v>
      </c>
      <c r="EG126" s="49"/>
      <c r="EH126" s="51">
        <f t="shared" si="40"/>
        <v>1.012</v>
      </c>
      <c r="EI126" s="51">
        <f t="shared" si="41"/>
        <v>0.7</v>
      </c>
      <c r="EJ126" s="52">
        <f t="shared" si="42"/>
        <v>-0.24099999999999999</v>
      </c>
      <c r="EK126" s="52">
        <f t="shared" si="43"/>
        <v>-0.24099999999999999</v>
      </c>
      <c r="EL126" s="49">
        <f t="shared" si="44"/>
        <v>-0.24099999999999999</v>
      </c>
      <c r="EM126" s="55" t="s">
        <v>152</v>
      </c>
      <c r="EN126" s="54" t="str">
        <f t="shared" si="45"/>
        <v>1</v>
      </c>
    </row>
    <row r="127" spans="1:144" ht="33.75">
      <c r="A127" s="45">
        <v>2446</v>
      </c>
      <c r="B127" s="46" t="s">
        <v>666</v>
      </c>
      <c r="C127" s="45">
        <v>28123935</v>
      </c>
      <c r="D127" s="23" t="s">
        <v>667</v>
      </c>
      <c r="E127" s="23">
        <v>2</v>
      </c>
      <c r="F127" s="23" t="s">
        <v>139</v>
      </c>
      <c r="G127" s="23">
        <v>66</v>
      </c>
      <c r="H127" s="23">
        <v>58</v>
      </c>
      <c r="I127" s="23" t="s">
        <v>174</v>
      </c>
      <c r="J127" s="23">
        <v>2</v>
      </c>
      <c r="K127" s="23"/>
      <c r="L127" s="47"/>
      <c r="M127" s="47"/>
      <c r="N127" s="48">
        <v>42009</v>
      </c>
      <c r="O127" s="48"/>
      <c r="P127" s="47" t="e">
        <f t="shared" si="62"/>
        <v>#NUM!</v>
      </c>
      <c r="Q127" s="47">
        <f t="shared" ca="1" si="33"/>
        <v>111</v>
      </c>
      <c r="R127" s="47">
        <v>93</v>
      </c>
      <c r="S127" s="47">
        <v>1</v>
      </c>
      <c r="T127" s="47"/>
      <c r="U127" s="47"/>
      <c r="V127" s="47" t="e">
        <f t="shared" si="34"/>
        <v>#NUM!</v>
      </c>
      <c r="W127" s="47"/>
      <c r="X127" s="47"/>
      <c r="Y127" s="47"/>
      <c r="Z127" s="47"/>
      <c r="AA127" s="47"/>
      <c r="AB127" s="47"/>
      <c r="AC127" s="47"/>
      <c r="AD127" s="47">
        <v>2</v>
      </c>
      <c r="AE127" s="47">
        <v>93</v>
      </c>
      <c r="AF127" s="47">
        <v>1</v>
      </c>
      <c r="AG127" s="47"/>
      <c r="AH127" s="47">
        <v>2</v>
      </c>
      <c r="AI127" s="35" t="str">
        <f t="shared" si="35"/>
        <v>36</v>
      </c>
      <c r="AJ127" s="49" t="str">
        <f t="shared" si="63"/>
        <v>1</v>
      </c>
      <c r="AK127" s="47">
        <v>2</v>
      </c>
      <c r="AL127" s="47">
        <v>0</v>
      </c>
      <c r="AM127" s="47"/>
      <c r="AN127" s="23" t="s">
        <v>154</v>
      </c>
      <c r="AO127" s="23">
        <v>2</v>
      </c>
      <c r="AP127" s="23"/>
      <c r="AQ127" s="23"/>
      <c r="AR127" s="47">
        <v>1.33</v>
      </c>
      <c r="AS127" s="47">
        <f t="shared" si="47"/>
        <v>61.140460717595808</v>
      </c>
      <c r="AT127" s="47">
        <v>1.23</v>
      </c>
      <c r="AU127" s="47">
        <f t="shared" si="54"/>
        <v>66.322750271264155</v>
      </c>
      <c r="AV127" s="47"/>
      <c r="AW127" s="47" t="e">
        <f t="shared" si="49"/>
        <v>#DIV/0!</v>
      </c>
      <c r="AX127" s="50" t="s">
        <v>1719</v>
      </c>
      <c r="AY127" s="50" t="s">
        <v>1719</v>
      </c>
      <c r="AZ127" s="50" t="s">
        <v>1719</v>
      </c>
      <c r="BA127" s="50"/>
      <c r="BB127" s="23" t="s">
        <v>164</v>
      </c>
      <c r="BC127" s="23"/>
      <c r="BD127" s="23"/>
      <c r="BE127" s="23"/>
      <c r="BF127" s="50"/>
      <c r="BG127" s="23"/>
      <c r="BH127" s="23"/>
      <c r="BI127" s="23">
        <v>78.400000000000006</v>
      </c>
      <c r="BJ127" s="23">
        <v>169.1</v>
      </c>
      <c r="BK127" s="23">
        <f t="shared" si="36"/>
        <v>1.8917108980877049</v>
      </c>
      <c r="BL127" s="23">
        <v>1</v>
      </c>
      <c r="BM127" s="46" t="s">
        <v>668</v>
      </c>
      <c r="BN127" s="23" t="s">
        <v>146</v>
      </c>
      <c r="BO127" s="23">
        <v>55</v>
      </c>
      <c r="BP127" s="23">
        <v>53</v>
      </c>
      <c r="BQ127" s="23">
        <v>159</v>
      </c>
      <c r="BR127" s="23">
        <f t="shared" si="37"/>
        <v>1.5317803125042262</v>
      </c>
      <c r="BS127" s="23">
        <f t="shared" si="38"/>
        <v>1.2349753307607456</v>
      </c>
      <c r="BT127" s="23" t="s">
        <v>147</v>
      </c>
      <c r="BU127" s="23" t="s">
        <v>147</v>
      </c>
      <c r="BV127" s="23" t="s">
        <v>148</v>
      </c>
      <c r="BW127" s="23" t="s">
        <v>149</v>
      </c>
      <c r="BX127" s="23">
        <v>6</v>
      </c>
      <c r="BY127" s="23" t="s">
        <v>150</v>
      </c>
      <c r="BZ127" s="23">
        <v>2</v>
      </c>
      <c r="CA127" s="23" t="s">
        <v>150</v>
      </c>
      <c r="CB127" s="23" t="s">
        <v>150</v>
      </c>
      <c r="CC127" s="23">
        <v>2</v>
      </c>
      <c r="CD127" s="23" t="s">
        <v>150</v>
      </c>
      <c r="CE127" s="23" t="s">
        <v>150</v>
      </c>
      <c r="CF127" s="23">
        <v>2</v>
      </c>
      <c r="CG127" s="23" t="s">
        <v>150</v>
      </c>
      <c r="CH127" s="23" t="s">
        <v>150</v>
      </c>
      <c r="CI127" s="23">
        <v>2</v>
      </c>
      <c r="CJ127" s="23" t="s">
        <v>150</v>
      </c>
      <c r="CK127" s="23">
        <v>0</v>
      </c>
      <c r="CL127" s="23">
        <v>0</v>
      </c>
      <c r="CM127" s="23"/>
      <c r="CN127" s="23">
        <v>0</v>
      </c>
      <c r="CO127" s="23"/>
      <c r="CP127" s="23"/>
      <c r="CQ127" s="23">
        <v>0</v>
      </c>
      <c r="CR127" s="23" t="s">
        <v>165</v>
      </c>
      <c r="CS127" s="23">
        <v>2</v>
      </c>
      <c r="CT127" s="23"/>
      <c r="CU127" s="23"/>
      <c r="CV127" s="23"/>
      <c r="CW127" s="23">
        <v>2</v>
      </c>
      <c r="CX127" s="23"/>
      <c r="CY127" s="23">
        <v>2</v>
      </c>
      <c r="CZ127" s="23">
        <v>0</v>
      </c>
      <c r="DA127" s="23">
        <v>2</v>
      </c>
      <c r="DB127" s="23"/>
      <c r="DC127" s="23" t="s">
        <v>143</v>
      </c>
      <c r="DD127" s="23">
        <v>2</v>
      </c>
      <c r="DE127" s="23" t="s">
        <v>165</v>
      </c>
      <c r="DF127" s="23" t="s">
        <v>143</v>
      </c>
      <c r="DG127" s="23" t="s">
        <v>143</v>
      </c>
      <c r="DH127" s="23" t="s">
        <v>636</v>
      </c>
      <c r="DI127" s="23" t="s">
        <v>150</v>
      </c>
      <c r="DJ127" s="23" t="s">
        <v>150</v>
      </c>
      <c r="DK127" s="23" t="s">
        <v>150</v>
      </c>
      <c r="DL127" s="23" t="s">
        <v>150</v>
      </c>
      <c r="DM127" s="23" t="s">
        <v>150</v>
      </c>
      <c r="DN127" s="23"/>
      <c r="DO127" s="23"/>
      <c r="DP127" s="23" t="s">
        <v>150</v>
      </c>
      <c r="DQ127" s="23" t="s">
        <v>150</v>
      </c>
      <c r="DR127" s="23" t="s">
        <v>150</v>
      </c>
      <c r="DS127" s="23"/>
      <c r="DT127" s="23" t="s">
        <v>159</v>
      </c>
      <c r="DU127" s="23" t="s">
        <v>150</v>
      </c>
      <c r="DV127" s="23" t="s">
        <v>150</v>
      </c>
      <c r="DW127" s="23" t="s">
        <v>159</v>
      </c>
      <c r="DX127" s="23" t="s">
        <v>150</v>
      </c>
      <c r="DY127" s="23" t="s">
        <v>150</v>
      </c>
      <c r="DZ127" s="23"/>
      <c r="EA127" s="23"/>
      <c r="EB127" s="23"/>
      <c r="EC127" s="23" t="s">
        <v>184</v>
      </c>
      <c r="ED127" s="23" t="s">
        <v>187</v>
      </c>
      <c r="EE127" s="49" t="str">
        <f t="shared" si="39"/>
        <v>36</v>
      </c>
      <c r="EF127" s="49" t="str">
        <f t="shared" si="64"/>
        <v>1</v>
      </c>
      <c r="EG127" s="49"/>
      <c r="EH127" s="51">
        <f t="shared" si="40"/>
        <v>1</v>
      </c>
      <c r="EI127" s="51">
        <f t="shared" si="41"/>
        <v>0.9</v>
      </c>
      <c r="EJ127" s="52">
        <f t="shared" si="42"/>
        <v>-1.2</v>
      </c>
      <c r="EK127" s="52">
        <f t="shared" si="43"/>
        <v>-1.2</v>
      </c>
      <c r="EL127" s="49">
        <f t="shared" si="44"/>
        <v>-3.2000000000000001E-2</v>
      </c>
      <c r="EM127" s="53" t="s">
        <v>152</v>
      </c>
      <c r="EN127" s="54" t="str">
        <f t="shared" si="45"/>
        <v>1</v>
      </c>
    </row>
    <row r="128" spans="1:144" ht="33.75">
      <c r="A128" s="45">
        <v>2449</v>
      </c>
      <c r="B128" s="46" t="s">
        <v>669</v>
      </c>
      <c r="C128" s="45">
        <v>15107362</v>
      </c>
      <c r="D128" s="23" t="s">
        <v>670</v>
      </c>
      <c r="E128" s="23">
        <v>2</v>
      </c>
      <c r="F128" s="23" t="s">
        <v>139</v>
      </c>
      <c r="G128" s="23">
        <v>56</v>
      </c>
      <c r="H128" s="23">
        <v>49</v>
      </c>
      <c r="I128" s="23" t="s">
        <v>140</v>
      </c>
      <c r="J128" s="23">
        <v>1</v>
      </c>
      <c r="K128" s="23"/>
      <c r="L128" s="47"/>
      <c r="M128" s="47"/>
      <c r="N128" s="48">
        <v>42012</v>
      </c>
      <c r="O128" s="48"/>
      <c r="P128" s="47" t="e">
        <f t="shared" si="62"/>
        <v>#NUM!</v>
      </c>
      <c r="Q128" s="47">
        <f t="shared" ca="1" si="33"/>
        <v>111</v>
      </c>
      <c r="R128" s="47">
        <v>93</v>
      </c>
      <c r="S128" s="47">
        <v>1</v>
      </c>
      <c r="T128" s="47"/>
      <c r="U128" s="47"/>
      <c r="V128" s="47" t="e">
        <f t="shared" si="34"/>
        <v>#NUM!</v>
      </c>
      <c r="W128" s="47"/>
      <c r="X128" s="47"/>
      <c r="Y128" s="47"/>
      <c r="Z128" s="47"/>
      <c r="AA128" s="47"/>
      <c r="AB128" s="47"/>
      <c r="AC128" s="47"/>
      <c r="AD128" s="47">
        <v>2</v>
      </c>
      <c r="AE128" s="47">
        <v>93</v>
      </c>
      <c r="AF128" s="47">
        <v>1</v>
      </c>
      <c r="AG128" s="47"/>
      <c r="AH128" s="47">
        <v>2</v>
      </c>
      <c r="AI128" s="35" t="str">
        <f t="shared" si="35"/>
        <v>36</v>
      </c>
      <c r="AJ128" s="49" t="str">
        <f t="shared" si="63"/>
        <v>1</v>
      </c>
      <c r="AK128" s="47">
        <v>2</v>
      </c>
      <c r="AL128" s="47">
        <v>0</v>
      </c>
      <c r="AM128" s="47"/>
      <c r="AN128" s="23" t="s">
        <v>154</v>
      </c>
      <c r="AO128" s="23">
        <v>2</v>
      </c>
      <c r="AP128" s="23"/>
      <c r="AQ128" s="23"/>
      <c r="AR128" s="47">
        <v>1.6</v>
      </c>
      <c r="AS128" s="47">
        <f t="shared" si="47"/>
        <v>51.798330851282408</v>
      </c>
      <c r="AT128" s="47">
        <v>1.54</v>
      </c>
      <c r="AU128" s="47">
        <f t="shared" si="54"/>
        <v>53.559049893205355</v>
      </c>
      <c r="AV128" s="47"/>
      <c r="AW128" s="47" t="e">
        <f t="shared" si="49"/>
        <v>#DIV/0!</v>
      </c>
      <c r="AX128" s="50" t="s">
        <v>1719</v>
      </c>
      <c r="AY128" s="50" t="s">
        <v>1719</v>
      </c>
      <c r="AZ128" s="50" t="s">
        <v>1719</v>
      </c>
      <c r="BA128" s="50"/>
      <c r="BB128" s="23" t="s">
        <v>164</v>
      </c>
      <c r="BC128" s="23"/>
      <c r="BD128" s="23"/>
      <c r="BE128" s="23"/>
      <c r="BF128" s="50"/>
      <c r="BG128" s="23"/>
      <c r="BH128" s="23"/>
      <c r="BI128" s="23">
        <v>88.9</v>
      </c>
      <c r="BJ128" s="23">
        <v>171.6</v>
      </c>
      <c r="BK128" s="23">
        <f t="shared" si="36"/>
        <v>2.016854658665042</v>
      </c>
      <c r="BL128" s="23">
        <v>1</v>
      </c>
      <c r="BM128" s="46" t="s">
        <v>671</v>
      </c>
      <c r="BN128" s="23" t="s">
        <v>146</v>
      </c>
      <c r="BO128" s="23">
        <v>49</v>
      </c>
      <c r="BP128" s="23">
        <v>51</v>
      </c>
      <c r="BQ128" s="23">
        <v>160</v>
      </c>
      <c r="BR128" s="23">
        <f t="shared" si="37"/>
        <v>1.5138074419759489</v>
      </c>
      <c r="BS128" s="23">
        <f t="shared" si="38"/>
        <v>1.3323059477316834</v>
      </c>
      <c r="BT128" s="23" t="s">
        <v>162</v>
      </c>
      <c r="BU128" s="23" t="s">
        <v>162</v>
      </c>
      <c r="BV128" s="23" t="s">
        <v>148</v>
      </c>
      <c r="BW128" s="23" t="s">
        <v>149</v>
      </c>
      <c r="BX128" s="23">
        <v>6</v>
      </c>
      <c r="BY128" s="23" t="s">
        <v>150</v>
      </c>
      <c r="BZ128" s="23">
        <v>2</v>
      </c>
      <c r="CA128" s="23" t="s">
        <v>150</v>
      </c>
      <c r="CB128" s="23" t="s">
        <v>150</v>
      </c>
      <c r="CC128" s="23">
        <v>2</v>
      </c>
      <c r="CD128" s="23" t="s">
        <v>150</v>
      </c>
      <c r="CE128" s="23" t="s">
        <v>150</v>
      </c>
      <c r="CF128" s="23">
        <v>2</v>
      </c>
      <c r="CG128" s="23" t="s">
        <v>150</v>
      </c>
      <c r="CH128" s="23" t="s">
        <v>150</v>
      </c>
      <c r="CI128" s="23">
        <v>2</v>
      </c>
      <c r="CJ128" s="23" t="s">
        <v>150</v>
      </c>
      <c r="CK128" s="23">
        <v>0</v>
      </c>
      <c r="CL128" s="23">
        <v>20</v>
      </c>
      <c r="CM128" s="23" t="s">
        <v>0</v>
      </c>
      <c r="CN128" s="23">
        <v>0</v>
      </c>
      <c r="CO128" s="23"/>
      <c r="CP128" s="23" t="s">
        <v>0</v>
      </c>
      <c r="CQ128" s="23">
        <v>0</v>
      </c>
      <c r="CR128" s="23" t="s">
        <v>165</v>
      </c>
      <c r="CS128" s="23">
        <v>2</v>
      </c>
      <c r="CT128" s="23"/>
      <c r="CU128" s="23"/>
      <c r="CV128" s="23"/>
      <c r="CW128" s="23">
        <v>2</v>
      </c>
      <c r="CX128" s="23"/>
      <c r="CY128" s="23">
        <v>2</v>
      </c>
      <c r="CZ128" s="23">
        <v>0</v>
      </c>
      <c r="DA128" s="23">
        <v>2</v>
      </c>
      <c r="DB128" s="23"/>
      <c r="DC128" s="23" t="s">
        <v>143</v>
      </c>
      <c r="DD128" s="23">
        <v>2</v>
      </c>
      <c r="DE128" s="23" t="s">
        <v>165</v>
      </c>
      <c r="DF128" s="23" t="s">
        <v>165</v>
      </c>
      <c r="DG128" s="23" t="s">
        <v>165</v>
      </c>
      <c r="DH128" s="23" t="s">
        <v>165</v>
      </c>
      <c r="DI128" s="23" t="s">
        <v>150</v>
      </c>
      <c r="DJ128" s="23" t="s">
        <v>150</v>
      </c>
      <c r="DK128" s="23" t="s">
        <v>150</v>
      </c>
      <c r="DL128" s="23" t="s">
        <v>150</v>
      </c>
      <c r="DM128" s="23" t="s">
        <v>150</v>
      </c>
      <c r="DN128" s="23"/>
      <c r="DO128" s="23"/>
      <c r="DP128" s="23" t="s">
        <v>150</v>
      </c>
      <c r="DQ128" s="23" t="s">
        <v>150</v>
      </c>
      <c r="DR128" s="23" t="s">
        <v>150</v>
      </c>
      <c r="DS128" s="23"/>
      <c r="DT128" s="23" t="s">
        <v>159</v>
      </c>
      <c r="DU128" s="23" t="s">
        <v>150</v>
      </c>
      <c r="DV128" s="23" t="s">
        <v>150</v>
      </c>
      <c r="DW128" s="23" t="s">
        <v>159</v>
      </c>
      <c r="DX128" s="23" t="s">
        <v>150</v>
      </c>
      <c r="DY128" s="23" t="s">
        <v>150</v>
      </c>
      <c r="DZ128" s="23"/>
      <c r="EA128" s="23"/>
      <c r="EB128" s="23"/>
      <c r="EC128" s="23" t="s">
        <v>304</v>
      </c>
      <c r="ED128" s="23" t="s">
        <v>187</v>
      </c>
      <c r="EE128" s="49" t="str">
        <f t="shared" si="39"/>
        <v>36</v>
      </c>
      <c r="EF128" s="49" t="str">
        <f t="shared" si="64"/>
        <v>1</v>
      </c>
      <c r="EG128" s="49"/>
      <c r="EH128" s="51">
        <f t="shared" si="40"/>
        <v>1</v>
      </c>
      <c r="EI128" s="51">
        <f t="shared" si="41"/>
        <v>0.9</v>
      </c>
      <c r="EJ128" s="52">
        <f t="shared" si="42"/>
        <v>-1.2</v>
      </c>
      <c r="EK128" s="52">
        <f t="shared" si="43"/>
        <v>-1.2</v>
      </c>
      <c r="EL128" s="49">
        <f t="shared" si="44"/>
        <v>-3.2000000000000001E-2</v>
      </c>
      <c r="EM128" s="55" t="s">
        <v>152</v>
      </c>
      <c r="EN128" s="54" t="str">
        <f t="shared" si="45"/>
        <v>1</v>
      </c>
    </row>
    <row r="129" spans="1:144" ht="33.75">
      <c r="A129" s="45">
        <v>2452</v>
      </c>
      <c r="B129" s="46" t="s">
        <v>672</v>
      </c>
      <c r="C129" s="45">
        <v>27948236</v>
      </c>
      <c r="D129" s="23" t="s">
        <v>673</v>
      </c>
      <c r="E129" s="23">
        <v>2</v>
      </c>
      <c r="F129" s="23" t="s">
        <v>139</v>
      </c>
      <c r="G129" s="23">
        <v>47</v>
      </c>
      <c r="H129" s="23">
        <v>40</v>
      </c>
      <c r="I129" s="23" t="s">
        <v>180</v>
      </c>
      <c r="J129" s="23">
        <v>5</v>
      </c>
      <c r="K129" s="23"/>
      <c r="L129" s="47"/>
      <c r="M129" s="47"/>
      <c r="N129" s="48">
        <v>42018</v>
      </c>
      <c r="O129" s="48"/>
      <c r="P129" s="47" t="e">
        <f t="shared" si="62"/>
        <v>#NUM!</v>
      </c>
      <c r="Q129" s="47">
        <f t="shared" ref="Q129:Q192" ca="1" si="65">DATEDIF(N129,TODAY(),"m")</f>
        <v>110</v>
      </c>
      <c r="R129" s="47">
        <v>93</v>
      </c>
      <c r="S129" s="47">
        <v>1</v>
      </c>
      <c r="T129" s="47"/>
      <c r="U129" s="47"/>
      <c r="V129" s="47" t="e">
        <f t="shared" ref="V129:V192" si="66">DATEDIF(N129,T129,"m")</f>
        <v>#NUM!</v>
      </c>
      <c r="W129" s="47"/>
      <c r="X129" s="47"/>
      <c r="Y129" s="47"/>
      <c r="Z129" s="47"/>
      <c r="AA129" s="47"/>
      <c r="AB129" s="47"/>
      <c r="AC129" s="47"/>
      <c r="AD129" s="47">
        <v>2</v>
      </c>
      <c r="AE129" s="47">
        <v>93</v>
      </c>
      <c r="AF129" s="47">
        <v>1</v>
      </c>
      <c r="AG129" s="47"/>
      <c r="AH129" s="47">
        <v>2</v>
      </c>
      <c r="AI129" s="35" t="str">
        <f t="shared" ref="AI129:AI152" si="67">IF(R129&lt;36,R129, IF(R129&gt;36, "36"))</f>
        <v>36</v>
      </c>
      <c r="AJ129" s="49" t="str">
        <f t="shared" si="63"/>
        <v>1</v>
      </c>
      <c r="AK129" s="47">
        <v>2</v>
      </c>
      <c r="AL129" s="47"/>
      <c r="AM129" s="47"/>
      <c r="AN129" s="23" t="s">
        <v>154</v>
      </c>
      <c r="AO129" s="23">
        <v>2</v>
      </c>
      <c r="AP129" s="23"/>
      <c r="AQ129" s="23"/>
      <c r="AR129" s="47">
        <v>1.42</v>
      </c>
      <c r="AS129" s="47">
        <f t="shared" si="47"/>
        <v>63.215386783331589</v>
      </c>
      <c r="AT129" s="47">
        <v>1.41</v>
      </c>
      <c r="AU129" s="47">
        <f t="shared" si="54"/>
        <v>62.965674853951576</v>
      </c>
      <c r="AV129" s="47"/>
      <c r="AW129" s="47" t="e">
        <f t="shared" si="49"/>
        <v>#DIV/0!</v>
      </c>
      <c r="AX129" s="50" t="s">
        <v>1719</v>
      </c>
      <c r="AY129" s="50" t="s">
        <v>1719</v>
      </c>
      <c r="AZ129" s="50" t="s">
        <v>1719</v>
      </c>
      <c r="BA129" s="50"/>
      <c r="BB129" s="23" t="s">
        <v>164</v>
      </c>
      <c r="BC129" s="23"/>
      <c r="BD129" s="23"/>
      <c r="BE129" s="23"/>
      <c r="BF129" s="50"/>
      <c r="BG129" s="23"/>
      <c r="BH129" s="23"/>
      <c r="BI129" s="23">
        <v>82.8</v>
      </c>
      <c r="BJ129" s="23">
        <v>180</v>
      </c>
      <c r="BK129" s="23">
        <f t="shared" ref="BK129:BK192" si="68">(0.007184*(BI129^0.425)*(BJ129^0.725))</f>
        <v>2.0258243314907927</v>
      </c>
      <c r="BL129" s="23">
        <v>1</v>
      </c>
      <c r="BM129" s="46" t="s">
        <v>674</v>
      </c>
      <c r="BN129" s="23" t="s">
        <v>146</v>
      </c>
      <c r="BO129" s="23">
        <v>35</v>
      </c>
      <c r="BP129" s="23">
        <v>51.7</v>
      </c>
      <c r="BQ129" s="23">
        <v>158</v>
      </c>
      <c r="BR129" s="23">
        <f t="shared" ref="BR129:BR192" si="69">(0.007184*(BP129^0.425)*(BQ129^0.725))</f>
        <v>1.5087809518353821</v>
      </c>
      <c r="BS129" s="23">
        <f t="shared" ref="BS129:BS192" si="70">(BK129/BR129)</f>
        <v>1.342689493147726</v>
      </c>
      <c r="BT129" s="23" t="s">
        <v>158</v>
      </c>
      <c r="BU129" s="23" t="s">
        <v>162</v>
      </c>
      <c r="BV129" s="23" t="s">
        <v>148</v>
      </c>
      <c r="BW129" s="23" t="s">
        <v>149</v>
      </c>
      <c r="BX129" s="23">
        <v>3</v>
      </c>
      <c r="BY129" s="23" t="s">
        <v>150</v>
      </c>
      <c r="BZ129" s="23">
        <v>2</v>
      </c>
      <c r="CA129" s="23" t="s">
        <v>150</v>
      </c>
      <c r="CB129" s="23" t="s">
        <v>150</v>
      </c>
      <c r="CC129" s="23">
        <v>2</v>
      </c>
      <c r="CD129" s="23" t="s">
        <v>150</v>
      </c>
      <c r="CE129" s="23" t="s">
        <v>150</v>
      </c>
      <c r="CF129" s="23">
        <v>2</v>
      </c>
      <c r="CG129" s="23" t="s">
        <v>150</v>
      </c>
      <c r="CH129" s="23" t="s">
        <v>150</v>
      </c>
      <c r="CI129" s="23">
        <v>2</v>
      </c>
      <c r="CJ129" s="23" t="s">
        <v>150</v>
      </c>
      <c r="CK129" s="23">
        <v>0</v>
      </c>
      <c r="CL129" s="23">
        <v>0</v>
      </c>
      <c r="CM129" s="23"/>
      <c r="CN129" s="23">
        <v>0</v>
      </c>
      <c r="CO129" s="23"/>
      <c r="CP129" s="23"/>
      <c r="CQ129" s="23">
        <v>0</v>
      </c>
      <c r="CR129" s="23" t="s">
        <v>143</v>
      </c>
      <c r="CS129" s="23">
        <v>1</v>
      </c>
      <c r="CT129" s="23"/>
      <c r="CU129" s="23"/>
      <c r="CV129" s="23">
        <v>500</v>
      </c>
      <c r="CW129" s="23">
        <v>1</v>
      </c>
      <c r="CX129" s="23"/>
      <c r="CY129" s="23">
        <v>2</v>
      </c>
      <c r="CZ129" s="23">
        <v>10</v>
      </c>
      <c r="DA129" s="23">
        <v>1</v>
      </c>
      <c r="DB129" s="23"/>
      <c r="DC129" s="23" t="s">
        <v>143</v>
      </c>
      <c r="DD129" s="23">
        <v>2</v>
      </c>
      <c r="DE129" s="23" t="s">
        <v>165</v>
      </c>
      <c r="DF129" s="23" t="s">
        <v>165</v>
      </c>
      <c r="DG129" s="23" t="s">
        <v>165</v>
      </c>
      <c r="DH129" s="23" t="s">
        <v>636</v>
      </c>
      <c r="DI129" s="23" t="s">
        <v>150</v>
      </c>
      <c r="DJ129" s="23" t="s">
        <v>150</v>
      </c>
      <c r="DK129" s="23" t="s">
        <v>150</v>
      </c>
      <c r="DL129" s="23" t="s">
        <v>150</v>
      </c>
      <c r="DM129" s="23" t="s">
        <v>159</v>
      </c>
      <c r="DN129" s="23"/>
      <c r="DO129" s="23"/>
      <c r="DP129" s="23" t="s">
        <v>150</v>
      </c>
      <c r="DQ129" s="23" t="s">
        <v>150</v>
      </c>
      <c r="DR129" s="23" t="s">
        <v>150</v>
      </c>
      <c r="DS129" s="23"/>
      <c r="DT129" s="23" t="s">
        <v>159</v>
      </c>
      <c r="DU129" s="23" t="s">
        <v>150</v>
      </c>
      <c r="DV129" s="23" t="s">
        <v>150</v>
      </c>
      <c r="DW129" s="23" t="s">
        <v>159</v>
      </c>
      <c r="DX129" s="23" t="s">
        <v>150</v>
      </c>
      <c r="DY129" s="23" t="s">
        <v>150</v>
      </c>
      <c r="DZ129" s="23" t="s">
        <v>150</v>
      </c>
      <c r="EA129" s="23"/>
      <c r="EB129" s="23"/>
      <c r="EC129" s="23" t="s">
        <v>184</v>
      </c>
      <c r="ED129" s="23" t="s">
        <v>714</v>
      </c>
      <c r="EE129" s="49" t="str">
        <f t="shared" ref="EE129:EE192" si="71">IF(R129&lt;36,R129, IF(R129&gt;36, "36"))</f>
        <v>36</v>
      </c>
      <c r="EF129" s="49" t="str">
        <f t="shared" si="64"/>
        <v>1</v>
      </c>
      <c r="EG129" s="49"/>
      <c r="EH129" s="51">
        <f t="shared" ref="EH129:EH192" si="72">IF(E129=2,1,1.012)</f>
        <v>1</v>
      </c>
      <c r="EI129" s="51">
        <f t="shared" ref="EI129:EI192" si="73">IF(E129=1,0.7,0.9)</f>
        <v>0.9</v>
      </c>
      <c r="EJ129" s="52">
        <f t="shared" ref="EJ129:EJ192" si="74">IF(E129=1,IF(AR129&lt;0.7,-0.241,-1.2),IF(AR129&lt;0.9,-0.032,-1.2))</f>
        <v>-1.2</v>
      </c>
      <c r="EK129" s="52">
        <f t="shared" ref="EK129:EK192" si="75">IF(E129=1,IF(AT129&lt;0.7,-0.241,-1.2),IF(AT129&lt;0.9,-0.032,-1.2))</f>
        <v>-1.2</v>
      </c>
      <c r="EL129" s="49">
        <f t="shared" ref="EL129:EL192" si="76">IF(E129=1,IF(AV129&lt;0.7,-0.241,-1.2),IF(AV129&lt;0.9,-0.032,-1.2))</f>
        <v>-3.2000000000000001E-2</v>
      </c>
      <c r="EM129" s="53" t="s">
        <v>176</v>
      </c>
      <c r="EN129" s="54" t="str">
        <f t="shared" ref="EN129:EN192" si="77">IF(EM129="HD", "1", IF(EM129="PD", "2","3"))</f>
        <v>3</v>
      </c>
    </row>
    <row r="130" spans="1:144" ht="112.5">
      <c r="A130" s="45">
        <v>2463</v>
      </c>
      <c r="B130" s="46" t="s">
        <v>675</v>
      </c>
      <c r="C130" s="45">
        <v>28328146</v>
      </c>
      <c r="D130" s="23" t="s">
        <v>676</v>
      </c>
      <c r="E130" s="23">
        <v>2</v>
      </c>
      <c r="F130" s="23" t="s">
        <v>139</v>
      </c>
      <c r="G130" s="23">
        <v>53</v>
      </c>
      <c r="H130" s="23">
        <v>45</v>
      </c>
      <c r="I130" s="23" t="s">
        <v>174</v>
      </c>
      <c r="J130" s="23">
        <v>2</v>
      </c>
      <c r="K130" s="23"/>
      <c r="L130" s="47"/>
      <c r="M130" s="47"/>
      <c r="N130" s="48">
        <v>42037</v>
      </c>
      <c r="O130" s="48">
        <v>43560</v>
      </c>
      <c r="P130" s="47">
        <f t="shared" si="62"/>
        <v>50</v>
      </c>
      <c r="Q130" s="47">
        <f t="shared" ca="1" si="65"/>
        <v>110</v>
      </c>
      <c r="R130" s="47">
        <v>50</v>
      </c>
      <c r="S130" s="47">
        <v>0</v>
      </c>
      <c r="T130" s="48">
        <v>43025</v>
      </c>
      <c r="U130" s="48"/>
      <c r="V130" s="47">
        <f t="shared" si="66"/>
        <v>32</v>
      </c>
      <c r="W130" s="47" t="s">
        <v>1742</v>
      </c>
      <c r="X130" s="47"/>
      <c r="Y130" s="47"/>
      <c r="Z130" s="47"/>
      <c r="AA130" s="47"/>
      <c r="AB130" s="47"/>
      <c r="AC130" s="47"/>
      <c r="AD130" s="47">
        <v>2</v>
      </c>
      <c r="AE130" s="47">
        <v>32</v>
      </c>
      <c r="AF130" s="47">
        <v>0</v>
      </c>
      <c r="AG130" s="47"/>
      <c r="AH130" s="47">
        <v>1</v>
      </c>
      <c r="AI130" s="35" t="str">
        <f t="shared" si="67"/>
        <v>36</v>
      </c>
      <c r="AJ130" s="49" t="str">
        <f t="shared" si="63"/>
        <v>1</v>
      </c>
      <c r="AK130" s="47">
        <v>1</v>
      </c>
      <c r="AL130" s="47">
        <v>1</v>
      </c>
      <c r="AM130" s="47" t="s">
        <v>678</v>
      </c>
      <c r="AN130" s="23" t="s">
        <v>154</v>
      </c>
      <c r="AO130" s="23">
        <v>2</v>
      </c>
      <c r="AP130" s="23"/>
      <c r="AQ130" s="23"/>
      <c r="AR130" s="47">
        <v>1.54</v>
      </c>
      <c r="AS130" s="47">
        <f t="shared" ref="AS130:AS193" si="78">141*((AR130/EI130)^EJ130)*0.9938^(H130+1)*EH130</f>
        <v>55.595406472250041</v>
      </c>
      <c r="AT130" s="47">
        <v>2.63</v>
      </c>
      <c r="AU130" s="47">
        <f t="shared" si="54"/>
        <v>28.887826127060126</v>
      </c>
      <c r="AV130" s="47"/>
      <c r="AW130" s="47" t="e">
        <f t="shared" ref="AW130:AW182" si="79">141*((AV130/EI130)^EL130)*0.9938^(H130+10)*EH130</f>
        <v>#DIV/0!</v>
      </c>
      <c r="AX130" s="50" t="s">
        <v>1719</v>
      </c>
      <c r="AY130" s="50" t="s">
        <v>1719</v>
      </c>
      <c r="AZ130" s="50" t="s">
        <v>1719</v>
      </c>
      <c r="BA130" s="50" t="s">
        <v>1721</v>
      </c>
      <c r="BB130" s="23" t="s">
        <v>142</v>
      </c>
      <c r="BC130" s="23" t="s">
        <v>143</v>
      </c>
      <c r="BD130" s="23" t="s">
        <v>141</v>
      </c>
      <c r="BE130" s="23"/>
      <c r="BF130" s="50"/>
      <c r="BG130" s="23"/>
      <c r="BH130" s="23"/>
      <c r="BI130" s="23">
        <v>101</v>
      </c>
      <c r="BJ130" s="23">
        <v>179.5</v>
      </c>
      <c r="BK130" s="23">
        <f t="shared" si="68"/>
        <v>2.1998832646271387</v>
      </c>
      <c r="BL130" s="23">
        <v>1</v>
      </c>
      <c r="BM130" s="46" t="s">
        <v>679</v>
      </c>
      <c r="BN130" s="23" t="s">
        <v>146</v>
      </c>
      <c r="BO130" s="23">
        <v>42</v>
      </c>
      <c r="BP130" s="23">
        <v>67.8</v>
      </c>
      <c r="BQ130" s="23">
        <v>162.19999999999999</v>
      </c>
      <c r="BR130" s="23">
        <f t="shared" si="69"/>
        <v>1.7255430932320286</v>
      </c>
      <c r="BS130" s="23">
        <f t="shared" si="70"/>
        <v>1.2748932630286545</v>
      </c>
      <c r="BT130" s="23" t="s">
        <v>162</v>
      </c>
      <c r="BU130" s="23" t="s">
        <v>158</v>
      </c>
      <c r="BV130" s="23" t="s">
        <v>148</v>
      </c>
      <c r="BW130" s="23" t="s">
        <v>149</v>
      </c>
      <c r="BX130" s="23">
        <v>4</v>
      </c>
      <c r="BY130" s="23" t="s">
        <v>150</v>
      </c>
      <c r="BZ130" s="23">
        <v>2</v>
      </c>
      <c r="CA130" s="23" t="s">
        <v>150</v>
      </c>
      <c r="CB130" s="23" t="s">
        <v>150</v>
      </c>
      <c r="CC130" s="23">
        <v>2</v>
      </c>
      <c r="CD130" s="23" t="s">
        <v>150</v>
      </c>
      <c r="CE130" s="23" t="s">
        <v>150</v>
      </c>
      <c r="CF130" s="23">
        <v>2</v>
      </c>
      <c r="CG130" s="23" t="s">
        <v>150</v>
      </c>
      <c r="CH130" s="23" t="s">
        <v>150</v>
      </c>
      <c r="CI130" s="23">
        <v>2</v>
      </c>
      <c r="CJ130" s="23" t="s">
        <v>150</v>
      </c>
      <c r="CK130" s="23">
        <v>0</v>
      </c>
      <c r="CL130" s="23">
        <v>0</v>
      </c>
      <c r="CM130" s="23" t="s">
        <v>0</v>
      </c>
      <c r="CN130" s="23">
        <v>0</v>
      </c>
      <c r="CO130" s="23"/>
      <c r="CP130" s="23"/>
      <c r="CQ130" s="23">
        <v>0</v>
      </c>
      <c r="CR130" s="23" t="s">
        <v>143</v>
      </c>
      <c r="CS130" s="23">
        <v>1</v>
      </c>
      <c r="CT130" s="23"/>
      <c r="CU130" s="23"/>
      <c r="CV130" s="23">
        <v>500</v>
      </c>
      <c r="CW130" s="23">
        <v>1</v>
      </c>
      <c r="CX130" s="23"/>
      <c r="CY130" s="23">
        <v>2</v>
      </c>
      <c r="CZ130" s="23">
        <v>11</v>
      </c>
      <c r="DA130" s="23">
        <v>1</v>
      </c>
      <c r="DB130" s="23"/>
      <c r="DC130" s="23" t="s">
        <v>143</v>
      </c>
      <c r="DD130" s="23">
        <v>2</v>
      </c>
      <c r="DE130" s="23" t="s">
        <v>165</v>
      </c>
      <c r="DF130" s="23" t="s">
        <v>165</v>
      </c>
      <c r="DG130" s="23" t="s">
        <v>165</v>
      </c>
      <c r="DH130" s="23" t="s">
        <v>165</v>
      </c>
      <c r="DI130" s="23" t="s">
        <v>150</v>
      </c>
      <c r="DJ130" s="23" t="s">
        <v>159</v>
      </c>
      <c r="DK130" s="23" t="s">
        <v>150</v>
      </c>
      <c r="DL130" s="23" t="s">
        <v>150</v>
      </c>
      <c r="DM130" s="23" t="s">
        <v>150</v>
      </c>
      <c r="DN130" s="23"/>
      <c r="DO130" s="23"/>
      <c r="DP130" s="23" t="s">
        <v>150</v>
      </c>
      <c r="DQ130" s="23" t="s">
        <v>150</v>
      </c>
      <c r="DR130" s="23" t="s">
        <v>150</v>
      </c>
      <c r="DS130" s="23"/>
      <c r="DT130" s="23" t="s">
        <v>159</v>
      </c>
      <c r="DU130" s="23" t="s">
        <v>150</v>
      </c>
      <c r="DV130" s="23" t="s">
        <v>150</v>
      </c>
      <c r="DW130" s="23" t="s">
        <v>159</v>
      </c>
      <c r="DX130" s="23" t="s">
        <v>150</v>
      </c>
      <c r="DY130" s="23"/>
      <c r="DZ130" s="23"/>
      <c r="EA130" s="23"/>
      <c r="EB130" s="23"/>
      <c r="EC130" s="23" t="s">
        <v>184</v>
      </c>
      <c r="ED130" s="23" t="s">
        <v>189</v>
      </c>
      <c r="EE130" s="49" t="str">
        <f t="shared" si="71"/>
        <v>36</v>
      </c>
      <c r="EF130" s="49" t="str">
        <f t="shared" si="64"/>
        <v>1</v>
      </c>
      <c r="EG130" s="49"/>
      <c r="EH130" s="51">
        <f t="shared" si="72"/>
        <v>1</v>
      </c>
      <c r="EI130" s="51">
        <f t="shared" si="73"/>
        <v>0.9</v>
      </c>
      <c r="EJ130" s="52">
        <f t="shared" si="74"/>
        <v>-1.2</v>
      </c>
      <c r="EK130" s="52">
        <f t="shared" si="75"/>
        <v>-1.2</v>
      </c>
      <c r="EL130" s="49">
        <f t="shared" si="76"/>
        <v>-3.2000000000000001E-2</v>
      </c>
      <c r="EM130" s="53" t="s">
        <v>176</v>
      </c>
      <c r="EN130" s="54" t="str">
        <f t="shared" si="77"/>
        <v>3</v>
      </c>
    </row>
    <row r="131" spans="1:144" ht="33.75">
      <c r="A131" s="45">
        <v>2487</v>
      </c>
      <c r="B131" s="46" t="s">
        <v>681</v>
      </c>
      <c r="C131" s="45">
        <v>28515292</v>
      </c>
      <c r="D131" s="23" t="s">
        <v>682</v>
      </c>
      <c r="E131" s="23">
        <v>2</v>
      </c>
      <c r="F131" s="23" t="s">
        <v>139</v>
      </c>
      <c r="G131" s="23">
        <v>71</v>
      </c>
      <c r="H131" s="23">
        <v>64</v>
      </c>
      <c r="I131" s="23" t="s">
        <v>140</v>
      </c>
      <c r="J131" s="23">
        <v>1</v>
      </c>
      <c r="K131" s="23"/>
      <c r="L131" s="47"/>
      <c r="M131" s="47"/>
      <c r="N131" s="48">
        <v>42102</v>
      </c>
      <c r="O131" s="48">
        <v>43687</v>
      </c>
      <c r="P131" s="47">
        <f t="shared" si="62"/>
        <v>52</v>
      </c>
      <c r="Q131" s="47">
        <f t="shared" ca="1" si="65"/>
        <v>108</v>
      </c>
      <c r="R131" s="47">
        <v>52</v>
      </c>
      <c r="S131" s="47">
        <v>0</v>
      </c>
      <c r="T131" s="48">
        <v>43687</v>
      </c>
      <c r="U131" s="47"/>
      <c r="V131" s="47">
        <f t="shared" si="66"/>
        <v>52</v>
      </c>
      <c r="W131" s="23" t="s">
        <v>141</v>
      </c>
      <c r="X131" s="23"/>
      <c r="Y131" s="23"/>
      <c r="Z131" s="23"/>
      <c r="AA131" s="23"/>
      <c r="AB131" s="23"/>
      <c r="AC131" s="23"/>
      <c r="AD131" s="47">
        <v>2</v>
      </c>
      <c r="AE131" s="47">
        <v>52</v>
      </c>
      <c r="AF131" s="47">
        <v>0</v>
      </c>
      <c r="AG131" s="47"/>
      <c r="AH131" s="47">
        <v>2</v>
      </c>
      <c r="AI131" s="35" t="str">
        <f t="shared" si="67"/>
        <v>36</v>
      </c>
      <c r="AJ131" s="49" t="str">
        <f t="shared" si="63"/>
        <v>1</v>
      </c>
      <c r="AK131" s="47">
        <v>1</v>
      </c>
      <c r="AL131" s="47">
        <v>0</v>
      </c>
      <c r="AM131" s="47"/>
      <c r="AN131" s="23" t="s">
        <v>154</v>
      </c>
      <c r="AO131" s="23">
        <v>2</v>
      </c>
      <c r="AP131" s="23"/>
      <c r="AQ131" s="23"/>
      <c r="AR131" s="47">
        <v>2.04</v>
      </c>
      <c r="AS131" s="47">
        <f t="shared" si="78"/>
        <v>35.252378926469021</v>
      </c>
      <c r="AT131" s="47">
        <v>2.12</v>
      </c>
      <c r="AU131" s="47">
        <f t="shared" si="54"/>
        <v>33.246013914197768</v>
      </c>
      <c r="AV131" s="47"/>
      <c r="AW131" s="47" t="e">
        <f t="shared" si="79"/>
        <v>#DIV/0!</v>
      </c>
      <c r="AX131" s="50" t="s">
        <v>1719</v>
      </c>
      <c r="AY131" s="50" t="s">
        <v>1719</v>
      </c>
      <c r="AZ131" s="50" t="s">
        <v>1719</v>
      </c>
      <c r="BA131" s="50" t="s">
        <v>1721</v>
      </c>
      <c r="BB131" s="23" t="s">
        <v>142</v>
      </c>
      <c r="BC131" s="23" t="s">
        <v>143</v>
      </c>
      <c r="BD131" s="23" t="s">
        <v>141</v>
      </c>
      <c r="BE131" s="23"/>
      <c r="BF131" s="50"/>
      <c r="BG131" s="23"/>
      <c r="BH131" s="23"/>
      <c r="BI131" s="23">
        <v>76.8</v>
      </c>
      <c r="BJ131" s="23">
        <v>175.7</v>
      </c>
      <c r="BK131" s="23">
        <f t="shared" si="68"/>
        <v>1.9279881898979974</v>
      </c>
      <c r="BL131" s="23">
        <v>1</v>
      </c>
      <c r="BM131" s="46" t="s">
        <v>683</v>
      </c>
      <c r="BN131" s="23" t="s">
        <v>146</v>
      </c>
      <c r="BO131" s="23">
        <v>65</v>
      </c>
      <c r="BP131" s="23">
        <v>53.4</v>
      </c>
      <c r="BQ131" s="23">
        <v>152.30000000000001</v>
      </c>
      <c r="BR131" s="23">
        <f t="shared" si="69"/>
        <v>1.4894598053578085</v>
      </c>
      <c r="BS131" s="23">
        <f t="shared" si="70"/>
        <v>1.2944210934479312</v>
      </c>
      <c r="BT131" s="23" t="s">
        <v>147</v>
      </c>
      <c r="BU131" s="23" t="s">
        <v>158</v>
      </c>
      <c r="BV131" s="23" t="s">
        <v>148</v>
      </c>
      <c r="BW131" s="23" t="s">
        <v>149</v>
      </c>
      <c r="BX131" s="23">
        <v>6</v>
      </c>
      <c r="BY131" s="23" t="s">
        <v>150</v>
      </c>
      <c r="BZ131" s="23">
        <v>2</v>
      </c>
      <c r="CA131" s="23" t="s">
        <v>150</v>
      </c>
      <c r="CB131" s="23" t="s">
        <v>150</v>
      </c>
      <c r="CC131" s="23">
        <v>2</v>
      </c>
      <c r="CD131" s="23" t="s">
        <v>150</v>
      </c>
      <c r="CE131" s="23" t="s">
        <v>150</v>
      </c>
      <c r="CF131" s="23">
        <v>2</v>
      </c>
      <c r="CG131" s="23" t="s">
        <v>150</v>
      </c>
      <c r="CH131" s="23" t="s">
        <v>150</v>
      </c>
      <c r="CI131" s="23">
        <v>2</v>
      </c>
      <c r="CJ131" s="23" t="s">
        <v>150</v>
      </c>
      <c r="CK131" s="23">
        <v>0</v>
      </c>
      <c r="CL131" s="23">
        <v>0</v>
      </c>
      <c r="CM131" s="23"/>
      <c r="CN131" s="23">
        <v>0</v>
      </c>
      <c r="CO131" s="23"/>
      <c r="CP131" s="23"/>
      <c r="CQ131" s="23">
        <v>0</v>
      </c>
      <c r="CR131" s="23" t="s">
        <v>165</v>
      </c>
      <c r="CS131" s="23">
        <v>2</v>
      </c>
      <c r="CT131" s="23"/>
      <c r="CU131" s="23"/>
      <c r="CV131" s="23"/>
      <c r="CW131" s="23">
        <v>2</v>
      </c>
      <c r="CX131" s="23"/>
      <c r="CY131" s="23">
        <v>2</v>
      </c>
      <c r="CZ131" s="23">
        <v>0</v>
      </c>
      <c r="DA131" s="23">
        <v>2</v>
      </c>
      <c r="DB131" s="23"/>
      <c r="DC131" s="23" t="s">
        <v>143</v>
      </c>
      <c r="DD131" s="23">
        <v>2</v>
      </c>
      <c r="DE131" s="23" t="s">
        <v>165</v>
      </c>
      <c r="DF131" s="23" t="s">
        <v>143</v>
      </c>
      <c r="DG131" s="23" t="s">
        <v>143</v>
      </c>
      <c r="DH131" s="23" t="s">
        <v>165</v>
      </c>
      <c r="DI131" s="23" t="s">
        <v>159</v>
      </c>
      <c r="DJ131" s="23" t="s">
        <v>150</v>
      </c>
      <c r="DK131" s="23" t="s">
        <v>150</v>
      </c>
      <c r="DL131" s="23" t="s">
        <v>159</v>
      </c>
      <c r="DM131" s="23" t="s">
        <v>159</v>
      </c>
      <c r="DN131" s="23"/>
      <c r="DO131" s="23"/>
      <c r="DP131" s="23"/>
      <c r="DQ131" s="23" t="s">
        <v>150</v>
      </c>
      <c r="DR131" s="23" t="s">
        <v>150</v>
      </c>
      <c r="DS131" s="23"/>
      <c r="DT131" s="23" t="s">
        <v>159</v>
      </c>
      <c r="DU131" s="23" t="s">
        <v>150</v>
      </c>
      <c r="DV131" s="23"/>
      <c r="DW131" s="23" t="s">
        <v>159</v>
      </c>
      <c r="DX131" s="23" t="s">
        <v>150</v>
      </c>
      <c r="DY131" s="23" t="s">
        <v>150</v>
      </c>
      <c r="DZ131" s="23" t="s">
        <v>150</v>
      </c>
      <c r="EA131" s="23"/>
      <c r="EB131" s="23"/>
      <c r="EC131" s="23" t="s">
        <v>184</v>
      </c>
      <c r="ED131" s="23" t="s">
        <v>189</v>
      </c>
      <c r="EE131" s="49" t="str">
        <f t="shared" si="71"/>
        <v>36</v>
      </c>
      <c r="EF131" s="49" t="str">
        <f t="shared" si="64"/>
        <v>1</v>
      </c>
      <c r="EG131" s="49"/>
      <c r="EH131" s="51">
        <f t="shared" si="72"/>
        <v>1</v>
      </c>
      <c r="EI131" s="51">
        <f t="shared" si="73"/>
        <v>0.9</v>
      </c>
      <c r="EJ131" s="52">
        <f t="shared" si="74"/>
        <v>-1.2</v>
      </c>
      <c r="EK131" s="52">
        <f t="shared" si="75"/>
        <v>-1.2</v>
      </c>
      <c r="EL131" s="49">
        <f t="shared" si="76"/>
        <v>-3.2000000000000001E-2</v>
      </c>
      <c r="EM131" s="53" t="s">
        <v>176</v>
      </c>
      <c r="EN131" s="54" t="str">
        <f t="shared" si="77"/>
        <v>3</v>
      </c>
    </row>
    <row r="132" spans="1:144" ht="33.75">
      <c r="A132" s="45">
        <v>2492</v>
      </c>
      <c r="B132" s="46" t="s">
        <v>684</v>
      </c>
      <c r="C132" s="45">
        <v>28640094</v>
      </c>
      <c r="D132" s="23" t="s">
        <v>685</v>
      </c>
      <c r="E132" s="23">
        <v>2</v>
      </c>
      <c r="F132" s="23" t="s">
        <v>139</v>
      </c>
      <c r="G132" s="23">
        <v>57</v>
      </c>
      <c r="H132" s="23">
        <v>49</v>
      </c>
      <c r="I132" s="23" t="s">
        <v>174</v>
      </c>
      <c r="J132" s="23">
        <v>2</v>
      </c>
      <c r="K132" s="23"/>
      <c r="L132" s="47"/>
      <c r="M132" s="47"/>
      <c r="N132" s="48">
        <v>42121</v>
      </c>
      <c r="O132" s="48"/>
      <c r="P132" s="47" t="e">
        <f>DATEDIF(N132, O132, "m")</f>
        <v>#NUM!</v>
      </c>
      <c r="Q132" s="47">
        <f t="shared" ca="1" si="65"/>
        <v>107</v>
      </c>
      <c r="R132" s="47">
        <v>90</v>
      </c>
      <c r="S132" s="47">
        <v>1</v>
      </c>
      <c r="T132" s="47"/>
      <c r="U132" s="47"/>
      <c r="V132" s="47" t="e">
        <f t="shared" si="66"/>
        <v>#NUM!</v>
      </c>
      <c r="W132" s="47"/>
      <c r="X132" s="47"/>
      <c r="Y132" s="47"/>
      <c r="Z132" s="47"/>
      <c r="AA132" s="47"/>
      <c r="AB132" s="47"/>
      <c r="AC132" s="47"/>
      <c r="AD132" s="47">
        <v>2</v>
      </c>
      <c r="AE132" s="47">
        <v>90</v>
      </c>
      <c r="AF132" s="47">
        <v>1</v>
      </c>
      <c r="AG132" s="47"/>
      <c r="AH132" s="47">
        <v>2</v>
      </c>
      <c r="AI132" s="35" t="str">
        <f t="shared" si="67"/>
        <v>36</v>
      </c>
      <c r="AJ132" s="49" t="str">
        <f t="shared" si="63"/>
        <v>1</v>
      </c>
      <c r="AK132" s="47">
        <v>2</v>
      </c>
      <c r="AL132" s="47">
        <v>0</v>
      </c>
      <c r="AM132" s="47"/>
      <c r="AN132" s="23" t="s">
        <v>160</v>
      </c>
      <c r="AO132" s="23">
        <v>1</v>
      </c>
      <c r="AP132" s="23"/>
      <c r="AQ132" s="23"/>
      <c r="AR132" s="47">
        <v>1.39</v>
      </c>
      <c r="AS132" s="47">
        <f t="shared" si="78"/>
        <v>61.325625161106991</v>
      </c>
      <c r="AT132" s="47">
        <v>1.25</v>
      </c>
      <c r="AU132" s="47">
        <f t="shared" si="54"/>
        <v>68.796400116897246</v>
      </c>
      <c r="AV132" s="47"/>
      <c r="AW132" s="47" t="e">
        <f t="shared" si="79"/>
        <v>#DIV/0!</v>
      </c>
      <c r="AX132" s="50" t="s">
        <v>1719</v>
      </c>
      <c r="AY132" s="50" t="s">
        <v>1719</v>
      </c>
      <c r="AZ132" s="50" t="s">
        <v>1719</v>
      </c>
      <c r="BA132" s="50"/>
      <c r="BB132" s="23" t="s">
        <v>164</v>
      </c>
      <c r="BC132" s="23"/>
      <c r="BD132" s="23"/>
      <c r="BE132" s="23"/>
      <c r="BF132" s="50"/>
      <c r="BG132" s="23"/>
      <c r="BH132" s="23"/>
      <c r="BI132" s="23">
        <v>66.8</v>
      </c>
      <c r="BJ132" s="23">
        <v>168</v>
      </c>
      <c r="BK132" s="23">
        <f t="shared" si="68"/>
        <v>1.7589178224252418</v>
      </c>
      <c r="BL132" s="23">
        <v>1</v>
      </c>
      <c r="BM132" s="46" t="s">
        <v>686</v>
      </c>
      <c r="BN132" s="23" t="s">
        <v>146</v>
      </c>
      <c r="BO132" s="23">
        <v>48</v>
      </c>
      <c r="BP132" s="23">
        <v>58.4</v>
      </c>
      <c r="BQ132" s="23">
        <v>150.4</v>
      </c>
      <c r="BR132" s="23">
        <f t="shared" si="69"/>
        <v>1.5331917192427951</v>
      </c>
      <c r="BS132" s="23">
        <f t="shared" si="70"/>
        <v>1.1472262733677736</v>
      </c>
      <c r="BT132" s="23" t="s">
        <v>158</v>
      </c>
      <c r="BU132" s="23" t="s">
        <v>158</v>
      </c>
      <c r="BV132" s="23" t="s">
        <v>148</v>
      </c>
      <c r="BW132" s="23" t="s">
        <v>149</v>
      </c>
      <c r="BX132" s="23">
        <v>5</v>
      </c>
      <c r="BY132" s="23" t="s">
        <v>150</v>
      </c>
      <c r="BZ132" s="23">
        <v>2</v>
      </c>
      <c r="CA132" s="23"/>
      <c r="CB132" s="23" t="s">
        <v>150</v>
      </c>
      <c r="CC132" s="23">
        <v>2</v>
      </c>
      <c r="CD132" s="23" t="s">
        <v>150</v>
      </c>
      <c r="CE132" s="23" t="s">
        <v>159</v>
      </c>
      <c r="CF132" s="23">
        <v>1</v>
      </c>
      <c r="CG132" s="23" t="s">
        <v>159</v>
      </c>
      <c r="CH132" s="23" t="s">
        <v>150</v>
      </c>
      <c r="CI132" s="23">
        <v>2</v>
      </c>
      <c r="CJ132" s="23" t="s">
        <v>150</v>
      </c>
      <c r="CK132" s="23">
        <v>0</v>
      </c>
      <c r="CL132" s="23">
        <v>0</v>
      </c>
      <c r="CM132" s="23" t="s">
        <v>0</v>
      </c>
      <c r="CN132" s="23">
        <v>0</v>
      </c>
      <c r="CO132" s="23"/>
      <c r="CP132" s="23"/>
      <c r="CQ132" s="23">
        <v>0</v>
      </c>
      <c r="CR132" s="23" t="s">
        <v>165</v>
      </c>
      <c r="CS132" s="23">
        <v>2</v>
      </c>
      <c r="CT132" s="23"/>
      <c r="CU132" s="23"/>
      <c r="CV132" s="23"/>
      <c r="CW132" s="23">
        <v>2</v>
      </c>
      <c r="CX132" s="23"/>
      <c r="CY132" s="23">
        <v>2</v>
      </c>
      <c r="CZ132" s="23">
        <v>0</v>
      </c>
      <c r="DA132" s="23">
        <v>2</v>
      </c>
      <c r="DB132" s="23"/>
      <c r="DC132" s="23" t="s">
        <v>143</v>
      </c>
      <c r="DD132" s="23">
        <v>2</v>
      </c>
      <c r="DE132" s="23" t="s">
        <v>165</v>
      </c>
      <c r="DF132" s="23" t="s">
        <v>143</v>
      </c>
      <c r="DG132" s="23" t="s">
        <v>143</v>
      </c>
      <c r="DH132" s="23" t="s">
        <v>165</v>
      </c>
      <c r="DI132" s="23" t="s">
        <v>150</v>
      </c>
      <c r="DJ132" s="23" t="s">
        <v>159</v>
      </c>
      <c r="DK132" s="23" t="s">
        <v>150</v>
      </c>
      <c r="DL132" s="23" t="s">
        <v>150</v>
      </c>
      <c r="DM132" s="23" t="s">
        <v>159</v>
      </c>
      <c r="DN132" s="23"/>
      <c r="DO132" s="23"/>
      <c r="DP132" s="23" t="s">
        <v>150</v>
      </c>
      <c r="DQ132" s="23" t="s">
        <v>150</v>
      </c>
      <c r="DR132" s="23" t="s">
        <v>150</v>
      </c>
      <c r="DS132" s="23"/>
      <c r="DT132" s="23" t="s">
        <v>159</v>
      </c>
      <c r="DU132" s="23" t="s">
        <v>150</v>
      </c>
      <c r="DV132" s="23"/>
      <c r="DW132" s="23" t="s">
        <v>159</v>
      </c>
      <c r="DX132" s="23" t="s">
        <v>150</v>
      </c>
      <c r="DY132" s="23" t="s">
        <v>150</v>
      </c>
      <c r="DZ132" s="23" t="s">
        <v>150</v>
      </c>
      <c r="EA132" s="23"/>
      <c r="EB132" s="23"/>
      <c r="EC132" s="23" t="s">
        <v>184</v>
      </c>
      <c r="ED132" s="23" t="s">
        <v>189</v>
      </c>
      <c r="EE132" s="49" t="str">
        <f t="shared" si="71"/>
        <v>36</v>
      </c>
      <c r="EF132" s="49" t="str">
        <f t="shared" si="64"/>
        <v>1</v>
      </c>
      <c r="EG132" s="49"/>
      <c r="EH132" s="51">
        <f t="shared" si="72"/>
        <v>1</v>
      </c>
      <c r="EI132" s="51">
        <f t="shared" si="73"/>
        <v>0.9</v>
      </c>
      <c r="EJ132" s="52">
        <f t="shared" si="74"/>
        <v>-1.2</v>
      </c>
      <c r="EK132" s="52">
        <f t="shared" si="75"/>
        <v>-1.2</v>
      </c>
      <c r="EL132" s="49">
        <f t="shared" si="76"/>
        <v>-3.2000000000000001E-2</v>
      </c>
      <c r="EM132" s="55" t="s">
        <v>152</v>
      </c>
      <c r="EN132" s="54" t="str">
        <f t="shared" si="77"/>
        <v>1</v>
      </c>
    </row>
    <row r="133" spans="1:144" ht="33.75">
      <c r="A133" s="45">
        <v>2494</v>
      </c>
      <c r="B133" s="46" t="s">
        <v>687</v>
      </c>
      <c r="C133" s="45">
        <v>17752486</v>
      </c>
      <c r="D133" s="23" t="s">
        <v>688</v>
      </c>
      <c r="E133" s="23">
        <v>2</v>
      </c>
      <c r="F133" s="23" t="s">
        <v>139</v>
      </c>
      <c r="G133" s="23">
        <v>50</v>
      </c>
      <c r="H133" s="23">
        <v>43</v>
      </c>
      <c r="I133" s="23" t="s">
        <v>174</v>
      </c>
      <c r="J133" s="23">
        <v>2</v>
      </c>
      <c r="K133" s="23"/>
      <c r="L133" s="47"/>
      <c r="M133" s="47"/>
      <c r="N133" s="48">
        <v>42130</v>
      </c>
      <c r="O133" s="48"/>
      <c r="P133" s="47" t="e">
        <f t="shared" ref="P133:P139" si="80">DATEDIF(N133,O133,"m")</f>
        <v>#NUM!</v>
      </c>
      <c r="Q133" s="47">
        <f t="shared" ca="1" si="65"/>
        <v>107</v>
      </c>
      <c r="R133" s="47">
        <v>89</v>
      </c>
      <c r="S133" s="47">
        <v>1</v>
      </c>
      <c r="T133" s="47"/>
      <c r="U133" s="47"/>
      <c r="V133" s="47" t="e">
        <f t="shared" si="66"/>
        <v>#NUM!</v>
      </c>
      <c r="W133" s="47"/>
      <c r="X133" s="47"/>
      <c r="Y133" s="47"/>
      <c r="Z133" s="47"/>
      <c r="AA133" s="47"/>
      <c r="AB133" s="47"/>
      <c r="AC133" s="47"/>
      <c r="AD133" s="47">
        <v>2</v>
      </c>
      <c r="AE133" s="47">
        <v>89</v>
      </c>
      <c r="AF133" s="47">
        <v>1</v>
      </c>
      <c r="AG133" s="47"/>
      <c r="AH133" s="47">
        <v>2</v>
      </c>
      <c r="AI133" s="35" t="str">
        <f t="shared" si="67"/>
        <v>36</v>
      </c>
      <c r="AJ133" s="49">
        <v>1</v>
      </c>
      <c r="AK133" s="47">
        <v>2</v>
      </c>
      <c r="AL133" s="47">
        <v>0</v>
      </c>
      <c r="AM133" s="47"/>
      <c r="AN133" s="23" t="s">
        <v>160</v>
      </c>
      <c r="AO133" s="23">
        <v>1</v>
      </c>
      <c r="AP133" s="23"/>
      <c r="AQ133" s="23"/>
      <c r="AR133" s="47">
        <v>0.97</v>
      </c>
      <c r="AS133" s="47">
        <f t="shared" si="78"/>
        <v>98.025645063446547</v>
      </c>
      <c r="AT133" s="47">
        <v>1.1200000000000001</v>
      </c>
      <c r="AU133" s="47">
        <f t="shared" si="54"/>
        <v>81.470831279935453</v>
      </c>
      <c r="AV133" s="47"/>
      <c r="AW133" s="47" t="e">
        <f t="shared" si="79"/>
        <v>#DIV/0!</v>
      </c>
      <c r="AX133" s="50" t="s">
        <v>1719</v>
      </c>
      <c r="AY133" s="50" t="s">
        <v>1719</v>
      </c>
      <c r="AZ133" s="50" t="s">
        <v>1719</v>
      </c>
      <c r="BA133" s="50"/>
      <c r="BB133" s="23" t="s">
        <v>164</v>
      </c>
      <c r="BC133" s="23"/>
      <c r="BD133" s="23"/>
      <c r="BE133" s="23"/>
      <c r="BF133" s="50"/>
      <c r="BG133" s="23"/>
      <c r="BH133" s="23"/>
      <c r="BI133" s="23">
        <v>89.7</v>
      </c>
      <c r="BJ133" s="23">
        <v>175.7</v>
      </c>
      <c r="BK133" s="23">
        <f t="shared" si="68"/>
        <v>2.0595039964455943</v>
      </c>
      <c r="BL133" s="23">
        <v>1</v>
      </c>
      <c r="BM133" s="46" t="s">
        <v>689</v>
      </c>
      <c r="BN133" s="23" t="s">
        <v>146</v>
      </c>
      <c r="BO133" s="23">
        <v>42</v>
      </c>
      <c r="BP133" s="23">
        <v>62</v>
      </c>
      <c r="BQ133" s="23">
        <v>162</v>
      </c>
      <c r="BR133" s="23">
        <f t="shared" si="69"/>
        <v>1.6597060505484005</v>
      </c>
      <c r="BS133" s="23">
        <f t="shared" si="70"/>
        <v>1.2408847914756307</v>
      </c>
      <c r="BT133" s="23" t="s">
        <v>162</v>
      </c>
      <c r="BU133" s="23" t="s">
        <v>162</v>
      </c>
      <c r="BV133" s="23" t="s">
        <v>148</v>
      </c>
      <c r="BW133" s="23" t="s">
        <v>149</v>
      </c>
      <c r="BX133" s="23">
        <v>5</v>
      </c>
      <c r="BY133" s="23" t="s">
        <v>150</v>
      </c>
      <c r="BZ133" s="23">
        <v>2</v>
      </c>
      <c r="CA133" s="23" t="s">
        <v>150</v>
      </c>
      <c r="CB133" s="23" t="s">
        <v>150</v>
      </c>
      <c r="CC133" s="23">
        <v>2</v>
      </c>
      <c r="CD133" s="23" t="s">
        <v>150</v>
      </c>
      <c r="CE133" s="23" t="s">
        <v>150</v>
      </c>
      <c r="CF133" s="23">
        <v>2</v>
      </c>
      <c r="CG133" s="23" t="s">
        <v>150</v>
      </c>
      <c r="CH133" s="23" t="s">
        <v>150</v>
      </c>
      <c r="CI133" s="23">
        <v>2</v>
      </c>
      <c r="CJ133" s="23" t="s">
        <v>150</v>
      </c>
      <c r="CK133" s="23">
        <v>0</v>
      </c>
      <c r="CL133" s="23">
        <v>0</v>
      </c>
      <c r="CM133" s="23" t="s">
        <v>0</v>
      </c>
      <c r="CN133" s="23">
        <v>0</v>
      </c>
      <c r="CO133" s="23"/>
      <c r="CP133" s="23" t="s">
        <v>0</v>
      </c>
      <c r="CQ133" s="23">
        <v>0</v>
      </c>
      <c r="CR133" s="23" t="s">
        <v>143</v>
      </c>
      <c r="CS133" s="23">
        <v>1</v>
      </c>
      <c r="CT133" s="23"/>
      <c r="CU133" s="23"/>
      <c r="CV133" s="23">
        <v>100</v>
      </c>
      <c r="CW133" s="23">
        <v>1</v>
      </c>
      <c r="CX133" s="23"/>
      <c r="CY133" s="23">
        <v>2</v>
      </c>
      <c r="CZ133" s="23">
        <v>4</v>
      </c>
      <c r="DA133" s="23">
        <v>1</v>
      </c>
      <c r="DB133" s="23"/>
      <c r="DC133" s="23" t="s">
        <v>143</v>
      </c>
      <c r="DD133" s="23">
        <v>2</v>
      </c>
      <c r="DE133" s="23" t="s">
        <v>165</v>
      </c>
      <c r="DF133" s="23" t="s">
        <v>143</v>
      </c>
      <c r="DG133" s="23" t="s">
        <v>143</v>
      </c>
      <c r="DH133" s="23" t="s">
        <v>165</v>
      </c>
      <c r="DI133" s="23" t="s">
        <v>150</v>
      </c>
      <c r="DJ133" s="23" t="s">
        <v>150</v>
      </c>
      <c r="DK133" s="23" t="s">
        <v>150</v>
      </c>
      <c r="DL133" s="23" t="s">
        <v>150</v>
      </c>
      <c r="DM133" s="23" t="s">
        <v>150</v>
      </c>
      <c r="DN133" s="23"/>
      <c r="DO133" s="23"/>
      <c r="DP133" s="23" t="s">
        <v>150</v>
      </c>
      <c r="DQ133" s="23" t="s">
        <v>150</v>
      </c>
      <c r="DR133" s="23" t="s">
        <v>150</v>
      </c>
      <c r="DS133" s="23"/>
      <c r="DT133" s="23" t="s">
        <v>159</v>
      </c>
      <c r="DU133" s="23" t="s">
        <v>150</v>
      </c>
      <c r="DV133" s="23"/>
      <c r="DW133" s="23" t="s">
        <v>159</v>
      </c>
      <c r="DX133" s="23" t="s">
        <v>150</v>
      </c>
      <c r="DY133" s="23" t="s">
        <v>150</v>
      </c>
      <c r="DZ133" s="23" t="s">
        <v>150</v>
      </c>
      <c r="EA133" s="23"/>
      <c r="EB133" s="23"/>
      <c r="EC133" s="23" t="s">
        <v>173</v>
      </c>
      <c r="ED133" s="23" t="s">
        <v>189</v>
      </c>
      <c r="EE133" s="49" t="str">
        <f t="shared" si="71"/>
        <v>36</v>
      </c>
      <c r="EF133" s="49">
        <v>1</v>
      </c>
      <c r="EG133" s="49"/>
      <c r="EH133" s="51">
        <f t="shared" si="72"/>
        <v>1</v>
      </c>
      <c r="EI133" s="51">
        <f t="shared" si="73"/>
        <v>0.9</v>
      </c>
      <c r="EJ133" s="52">
        <f t="shared" si="74"/>
        <v>-1.2</v>
      </c>
      <c r="EK133" s="52">
        <f t="shared" si="75"/>
        <v>-1.2</v>
      </c>
      <c r="EL133" s="49">
        <f t="shared" si="76"/>
        <v>-3.2000000000000001E-2</v>
      </c>
      <c r="EM133" s="55" t="s">
        <v>176</v>
      </c>
      <c r="EN133" s="54" t="str">
        <f t="shared" si="77"/>
        <v>3</v>
      </c>
    </row>
    <row r="134" spans="1:144" ht="45">
      <c r="A134" s="45">
        <v>2497</v>
      </c>
      <c r="B134" s="46" t="s">
        <v>690</v>
      </c>
      <c r="C134" s="45">
        <v>14834784</v>
      </c>
      <c r="D134" s="23" t="s">
        <v>691</v>
      </c>
      <c r="E134" s="23">
        <v>2</v>
      </c>
      <c r="F134" s="23" t="s">
        <v>139</v>
      </c>
      <c r="G134" s="23">
        <v>59</v>
      </c>
      <c r="H134" s="23">
        <v>52</v>
      </c>
      <c r="I134" s="23" t="s">
        <v>140</v>
      </c>
      <c r="J134" s="23">
        <v>1</v>
      </c>
      <c r="K134" s="23"/>
      <c r="L134" s="47"/>
      <c r="M134" s="47"/>
      <c r="N134" s="48">
        <v>42135</v>
      </c>
      <c r="O134" s="48">
        <v>42444</v>
      </c>
      <c r="P134" s="47">
        <f t="shared" si="80"/>
        <v>10</v>
      </c>
      <c r="Q134" s="47">
        <f t="shared" ca="1" si="65"/>
        <v>106</v>
      </c>
      <c r="R134" s="47">
        <v>10</v>
      </c>
      <c r="S134" s="47">
        <v>0</v>
      </c>
      <c r="T134" s="48">
        <v>42289</v>
      </c>
      <c r="U134" s="48"/>
      <c r="V134" s="47">
        <f t="shared" si="66"/>
        <v>5</v>
      </c>
      <c r="W134" s="47" t="s">
        <v>1729</v>
      </c>
      <c r="X134" s="47"/>
      <c r="Y134" s="47"/>
      <c r="Z134" s="47"/>
      <c r="AA134" s="47"/>
      <c r="AB134" s="47"/>
      <c r="AC134" s="47"/>
      <c r="AD134" s="47">
        <v>1</v>
      </c>
      <c r="AE134" s="47">
        <v>5</v>
      </c>
      <c r="AF134" s="47">
        <v>0</v>
      </c>
      <c r="AG134" s="47"/>
      <c r="AH134" s="47">
        <v>1</v>
      </c>
      <c r="AI134" s="35">
        <f t="shared" si="67"/>
        <v>10</v>
      </c>
      <c r="AJ134" s="49">
        <f t="shared" ref="AJ134:AJ140" si="81">IF(AI134&lt;35,0, IF(AI134&gt;35, "1"))</f>
        <v>0</v>
      </c>
      <c r="AK134" s="47">
        <v>1</v>
      </c>
      <c r="AL134" s="47">
        <v>0</v>
      </c>
      <c r="AM134" s="47"/>
      <c r="AN134" s="23" t="s">
        <v>160</v>
      </c>
      <c r="AO134" s="23">
        <v>1</v>
      </c>
      <c r="AP134" s="23"/>
      <c r="AQ134" s="23"/>
      <c r="AR134" s="47"/>
      <c r="AS134" s="47" t="e">
        <f t="shared" si="78"/>
        <v>#DIV/0!</v>
      </c>
      <c r="AT134" s="47"/>
      <c r="AU134" s="47" t="e">
        <f t="shared" si="54"/>
        <v>#DIV/0!</v>
      </c>
      <c r="AV134" s="47"/>
      <c r="AW134" s="47" t="e">
        <f t="shared" si="79"/>
        <v>#DIV/0!</v>
      </c>
      <c r="AX134" s="50" t="s">
        <v>1721</v>
      </c>
      <c r="AY134" s="50" t="s">
        <v>1721</v>
      </c>
      <c r="AZ134" s="50" t="s">
        <v>1721</v>
      </c>
      <c r="BA134" s="50" t="s">
        <v>1721</v>
      </c>
      <c r="BB134" s="23" t="s">
        <v>142</v>
      </c>
      <c r="BC134" s="23" t="s">
        <v>143</v>
      </c>
      <c r="BD134" s="23" t="s">
        <v>178</v>
      </c>
      <c r="BE134" s="23"/>
      <c r="BF134" s="50"/>
      <c r="BG134" s="23"/>
      <c r="BH134" s="23"/>
      <c r="BI134" s="23">
        <v>80</v>
      </c>
      <c r="BJ134" s="23">
        <v>174.6</v>
      </c>
      <c r="BK134" s="23">
        <f t="shared" si="68"/>
        <v>1.9528174251592436</v>
      </c>
      <c r="BL134" s="23">
        <v>1</v>
      </c>
      <c r="BM134" s="46" t="s">
        <v>692</v>
      </c>
      <c r="BN134" s="23" t="s">
        <v>146</v>
      </c>
      <c r="BO134" s="23">
        <v>51</v>
      </c>
      <c r="BP134" s="23">
        <v>55</v>
      </c>
      <c r="BQ134" s="23">
        <v>156</v>
      </c>
      <c r="BR134" s="23">
        <f t="shared" si="69"/>
        <v>1.5347434921704106</v>
      </c>
      <c r="BS134" s="23">
        <f t="shared" si="70"/>
        <v>1.2724063891599235</v>
      </c>
      <c r="BT134" s="23" t="s">
        <v>162</v>
      </c>
      <c r="BU134" s="23" t="s">
        <v>162</v>
      </c>
      <c r="BV134" s="23" t="s">
        <v>148</v>
      </c>
      <c r="BW134" s="23" t="s">
        <v>149</v>
      </c>
      <c r="BX134" s="23">
        <v>4</v>
      </c>
      <c r="BY134" s="23" t="s">
        <v>150</v>
      </c>
      <c r="BZ134" s="23">
        <v>2</v>
      </c>
      <c r="CA134" s="23" t="s">
        <v>150</v>
      </c>
      <c r="CB134" s="23" t="s">
        <v>150</v>
      </c>
      <c r="CC134" s="23">
        <v>2</v>
      </c>
      <c r="CD134" s="23" t="s">
        <v>150</v>
      </c>
      <c r="CE134" s="23" t="s">
        <v>150</v>
      </c>
      <c r="CF134" s="23">
        <v>2</v>
      </c>
      <c r="CG134" s="23" t="s">
        <v>150</v>
      </c>
      <c r="CH134" s="23" t="s">
        <v>150</v>
      </c>
      <c r="CI134" s="23">
        <v>2</v>
      </c>
      <c r="CJ134" s="23" t="s">
        <v>150</v>
      </c>
      <c r="CK134" s="23">
        <v>0</v>
      </c>
      <c r="CL134" s="23">
        <v>20</v>
      </c>
      <c r="CM134" s="23" t="s">
        <v>0</v>
      </c>
      <c r="CN134" s="23">
        <v>0</v>
      </c>
      <c r="CO134" s="23"/>
      <c r="CP134" s="23"/>
      <c r="CQ134" s="23">
        <v>0</v>
      </c>
      <c r="CR134" s="23" t="s">
        <v>165</v>
      </c>
      <c r="CS134" s="23">
        <v>2</v>
      </c>
      <c r="CT134" s="23"/>
      <c r="CU134" s="23"/>
      <c r="CV134" s="23"/>
      <c r="CW134" s="23">
        <v>2</v>
      </c>
      <c r="CX134" s="23"/>
      <c r="CY134" s="23">
        <v>2</v>
      </c>
      <c r="CZ134" s="23">
        <v>0</v>
      </c>
      <c r="DA134" s="23">
        <v>2</v>
      </c>
      <c r="DB134" s="23"/>
      <c r="DC134" s="23" t="s">
        <v>143</v>
      </c>
      <c r="DD134" s="23">
        <v>2</v>
      </c>
      <c r="DE134" s="23" t="s">
        <v>165</v>
      </c>
      <c r="DF134" s="23" t="s">
        <v>165</v>
      </c>
      <c r="DG134" s="23" t="s">
        <v>165</v>
      </c>
      <c r="DH134" s="23" t="s">
        <v>165</v>
      </c>
      <c r="DI134" s="23" t="s">
        <v>150</v>
      </c>
      <c r="DJ134" s="23" t="s">
        <v>159</v>
      </c>
      <c r="DK134" s="23" t="s">
        <v>150</v>
      </c>
      <c r="DL134" s="23" t="s">
        <v>150</v>
      </c>
      <c r="DM134" s="23" t="s">
        <v>150</v>
      </c>
      <c r="DN134" s="23"/>
      <c r="DO134" s="23"/>
      <c r="DP134" s="23" t="s">
        <v>150</v>
      </c>
      <c r="DQ134" s="23" t="s">
        <v>150</v>
      </c>
      <c r="DR134" s="23" t="s">
        <v>150</v>
      </c>
      <c r="DS134" s="23"/>
      <c r="DT134" s="23" t="s">
        <v>159</v>
      </c>
      <c r="DU134" s="23" t="s">
        <v>150</v>
      </c>
      <c r="DV134" s="23"/>
      <c r="DW134" s="23" t="s">
        <v>159</v>
      </c>
      <c r="DX134" s="23" t="s">
        <v>150</v>
      </c>
      <c r="DY134" s="23" t="s">
        <v>150</v>
      </c>
      <c r="DZ134" s="23" t="s">
        <v>150</v>
      </c>
      <c r="EA134" s="23"/>
      <c r="EB134" s="23"/>
      <c r="EC134" s="23" t="s">
        <v>184</v>
      </c>
      <c r="ED134" s="23" t="s">
        <v>189</v>
      </c>
      <c r="EE134" s="49">
        <f t="shared" si="71"/>
        <v>10</v>
      </c>
      <c r="EF134" s="49">
        <f t="shared" ref="EF134:EF140" si="82">IF(EE134&lt;35,0, IF(EE134&gt;35, "1"))</f>
        <v>0</v>
      </c>
      <c r="EG134" s="49"/>
      <c r="EH134" s="51">
        <f t="shared" si="72"/>
        <v>1</v>
      </c>
      <c r="EI134" s="51">
        <f t="shared" si="73"/>
        <v>0.9</v>
      </c>
      <c r="EJ134" s="52">
        <f t="shared" si="74"/>
        <v>-3.2000000000000001E-2</v>
      </c>
      <c r="EK134" s="52">
        <f t="shared" si="75"/>
        <v>-3.2000000000000001E-2</v>
      </c>
      <c r="EL134" s="49">
        <f t="shared" si="76"/>
        <v>-3.2000000000000001E-2</v>
      </c>
      <c r="EM134" s="55" t="s">
        <v>152</v>
      </c>
      <c r="EN134" s="54" t="str">
        <f t="shared" si="77"/>
        <v>1</v>
      </c>
    </row>
    <row r="135" spans="1:144" ht="33.75">
      <c r="A135" s="45">
        <v>2499</v>
      </c>
      <c r="B135" s="46" t="s">
        <v>693</v>
      </c>
      <c r="C135" s="45">
        <v>27812980</v>
      </c>
      <c r="D135" s="23" t="s">
        <v>1743</v>
      </c>
      <c r="E135" s="23">
        <v>2</v>
      </c>
      <c r="F135" s="23" t="s">
        <v>139</v>
      </c>
      <c r="G135" s="23">
        <v>56</v>
      </c>
      <c r="H135" s="23">
        <v>49</v>
      </c>
      <c r="I135" s="23" t="s">
        <v>185</v>
      </c>
      <c r="J135" s="23">
        <v>4</v>
      </c>
      <c r="K135" s="23"/>
      <c r="L135" s="47"/>
      <c r="M135" s="47"/>
      <c r="N135" s="48">
        <v>42138</v>
      </c>
      <c r="O135" s="48"/>
      <c r="P135" s="47" t="e">
        <f t="shared" si="80"/>
        <v>#NUM!</v>
      </c>
      <c r="Q135" s="47">
        <f t="shared" ca="1" si="65"/>
        <v>106</v>
      </c>
      <c r="R135" s="47">
        <v>89</v>
      </c>
      <c r="S135" s="47">
        <v>1</v>
      </c>
      <c r="T135" s="47"/>
      <c r="U135" s="47"/>
      <c r="V135" s="47" t="e">
        <f t="shared" si="66"/>
        <v>#NUM!</v>
      </c>
      <c r="W135" s="47"/>
      <c r="X135" s="47"/>
      <c r="Y135" s="47"/>
      <c r="Z135" s="47"/>
      <c r="AA135" s="47"/>
      <c r="AB135" s="47"/>
      <c r="AC135" s="47"/>
      <c r="AD135" s="47">
        <v>2</v>
      </c>
      <c r="AE135" s="47">
        <v>89</v>
      </c>
      <c r="AF135" s="47">
        <v>1</v>
      </c>
      <c r="AG135" s="47"/>
      <c r="AH135" s="47">
        <v>2</v>
      </c>
      <c r="AI135" s="35" t="str">
        <f t="shared" si="67"/>
        <v>36</v>
      </c>
      <c r="AJ135" s="49" t="str">
        <f t="shared" si="81"/>
        <v>1</v>
      </c>
      <c r="AK135" s="47">
        <v>2</v>
      </c>
      <c r="AL135" s="47"/>
      <c r="AM135" s="47"/>
      <c r="AN135" s="23" t="s">
        <v>160</v>
      </c>
      <c r="AO135" s="23">
        <v>1</v>
      </c>
      <c r="AP135" s="23"/>
      <c r="AQ135" s="23"/>
      <c r="AR135" s="47">
        <v>1.69</v>
      </c>
      <c r="AS135" s="47">
        <f t="shared" si="78"/>
        <v>48.506026413412449</v>
      </c>
      <c r="AT135" s="47">
        <v>1.67</v>
      </c>
      <c r="AU135" s="47">
        <f t="shared" si="54"/>
        <v>48.595713603146613</v>
      </c>
      <c r="AV135" s="47"/>
      <c r="AW135" s="47" t="e">
        <f t="shared" si="79"/>
        <v>#DIV/0!</v>
      </c>
      <c r="AX135" s="50" t="s">
        <v>1719</v>
      </c>
      <c r="AY135" s="50" t="s">
        <v>1719</v>
      </c>
      <c r="AZ135" s="50" t="s">
        <v>1719</v>
      </c>
      <c r="BA135" s="50" t="s">
        <v>1721</v>
      </c>
      <c r="BB135" s="23" t="s">
        <v>164</v>
      </c>
      <c r="BC135" s="23"/>
      <c r="BD135" s="23"/>
      <c r="BE135" s="23"/>
      <c r="BF135" s="50"/>
      <c r="BG135" s="23"/>
      <c r="BH135" s="23"/>
      <c r="BI135" s="23">
        <v>61.6</v>
      </c>
      <c r="BJ135" s="23">
        <v>170.6</v>
      </c>
      <c r="BK135" s="23">
        <f t="shared" si="68"/>
        <v>1.7183946851368523</v>
      </c>
      <c r="BL135" s="23">
        <v>1</v>
      </c>
      <c r="BM135" s="46" t="s">
        <v>694</v>
      </c>
      <c r="BN135" s="23" t="s">
        <v>146</v>
      </c>
      <c r="BO135" s="23">
        <v>45</v>
      </c>
      <c r="BP135" s="23">
        <v>59</v>
      </c>
      <c r="BQ135" s="23">
        <v>156</v>
      </c>
      <c r="BR135" s="23">
        <f t="shared" si="69"/>
        <v>1.5812253286443314</v>
      </c>
      <c r="BS135" s="23">
        <f t="shared" si="70"/>
        <v>1.0867487726180831</v>
      </c>
      <c r="BT135" s="23" t="s">
        <v>147</v>
      </c>
      <c r="BU135" s="23" t="s">
        <v>162</v>
      </c>
      <c r="BV135" s="23" t="s">
        <v>148</v>
      </c>
      <c r="BW135" s="23" t="s">
        <v>149</v>
      </c>
      <c r="BX135" s="23">
        <v>5</v>
      </c>
      <c r="BY135" s="23" t="s">
        <v>150</v>
      </c>
      <c r="BZ135" s="23">
        <v>2</v>
      </c>
      <c r="CA135" s="23" t="s">
        <v>159</v>
      </c>
      <c r="CB135" s="23" t="s">
        <v>150</v>
      </c>
      <c r="CC135" s="23">
        <v>2</v>
      </c>
      <c r="CD135" s="23" t="s">
        <v>150</v>
      </c>
      <c r="CE135" s="23" t="s">
        <v>150</v>
      </c>
      <c r="CF135" s="23">
        <v>2</v>
      </c>
      <c r="CG135" s="23" t="s">
        <v>159</v>
      </c>
      <c r="CH135" s="23" t="s">
        <v>150</v>
      </c>
      <c r="CI135" s="23">
        <v>2</v>
      </c>
      <c r="CJ135" s="23" t="s">
        <v>150</v>
      </c>
      <c r="CK135" s="23">
        <v>0</v>
      </c>
      <c r="CL135" s="23">
        <v>0</v>
      </c>
      <c r="CM135" s="23" t="s">
        <v>0</v>
      </c>
      <c r="CN135" s="23">
        <v>0</v>
      </c>
      <c r="CO135" s="23"/>
      <c r="CP135" s="23" t="s">
        <v>0</v>
      </c>
      <c r="CQ135" s="23">
        <v>0</v>
      </c>
      <c r="CR135" s="23" t="s">
        <v>165</v>
      </c>
      <c r="CS135" s="23">
        <v>2</v>
      </c>
      <c r="CT135" s="23"/>
      <c r="CU135" s="23"/>
      <c r="CV135" s="23"/>
      <c r="CW135" s="23">
        <v>2</v>
      </c>
      <c r="CX135" s="23"/>
      <c r="CY135" s="23">
        <v>2</v>
      </c>
      <c r="CZ135" s="23">
        <v>0</v>
      </c>
      <c r="DA135" s="23">
        <v>2</v>
      </c>
      <c r="DB135" s="23"/>
      <c r="DC135" s="23" t="s">
        <v>143</v>
      </c>
      <c r="DD135" s="23">
        <v>2</v>
      </c>
      <c r="DE135" s="23" t="s">
        <v>165</v>
      </c>
      <c r="DF135" s="23" t="s">
        <v>165</v>
      </c>
      <c r="DG135" s="23" t="s">
        <v>165</v>
      </c>
      <c r="DH135" s="23" t="s">
        <v>165</v>
      </c>
      <c r="DI135" s="23" t="s">
        <v>150</v>
      </c>
      <c r="DJ135" s="23" t="s">
        <v>159</v>
      </c>
      <c r="DK135" s="23" t="s">
        <v>150</v>
      </c>
      <c r="DL135" s="23" t="s">
        <v>150</v>
      </c>
      <c r="DM135" s="23" t="s">
        <v>150</v>
      </c>
      <c r="DN135" s="23"/>
      <c r="DO135" s="23"/>
      <c r="DP135" s="23" t="s">
        <v>150</v>
      </c>
      <c r="DQ135" s="23" t="s">
        <v>150</v>
      </c>
      <c r="DR135" s="23" t="s">
        <v>150</v>
      </c>
      <c r="DS135" s="23"/>
      <c r="DT135" s="23" t="s">
        <v>159</v>
      </c>
      <c r="DU135" s="23" t="s">
        <v>150</v>
      </c>
      <c r="DV135" s="23"/>
      <c r="DW135" s="23" t="s">
        <v>159</v>
      </c>
      <c r="DX135" s="23" t="s">
        <v>150</v>
      </c>
      <c r="DY135" s="23" t="s">
        <v>150</v>
      </c>
      <c r="DZ135" s="23" t="s">
        <v>150</v>
      </c>
      <c r="EA135" s="23"/>
      <c r="EB135" s="23"/>
      <c r="EC135" s="23" t="s">
        <v>184</v>
      </c>
      <c r="ED135" s="23" t="s">
        <v>187</v>
      </c>
      <c r="EE135" s="49" t="str">
        <f t="shared" si="71"/>
        <v>36</v>
      </c>
      <c r="EF135" s="49" t="str">
        <f t="shared" si="82"/>
        <v>1</v>
      </c>
      <c r="EG135" s="49"/>
      <c r="EH135" s="51">
        <f t="shared" si="72"/>
        <v>1</v>
      </c>
      <c r="EI135" s="51">
        <f t="shared" si="73"/>
        <v>0.9</v>
      </c>
      <c r="EJ135" s="52">
        <f t="shared" si="74"/>
        <v>-1.2</v>
      </c>
      <c r="EK135" s="52">
        <f t="shared" si="75"/>
        <v>-1.2</v>
      </c>
      <c r="EL135" s="49">
        <f t="shared" si="76"/>
        <v>-3.2000000000000001E-2</v>
      </c>
      <c r="EM135" s="55" t="s">
        <v>644</v>
      </c>
      <c r="EN135" s="54" t="str">
        <f t="shared" si="77"/>
        <v>3</v>
      </c>
    </row>
    <row r="136" spans="1:144" ht="45">
      <c r="A136" s="45">
        <v>2509</v>
      </c>
      <c r="B136" s="46" t="s">
        <v>695</v>
      </c>
      <c r="C136" s="45">
        <v>27300463</v>
      </c>
      <c r="D136" s="23" t="s">
        <v>696</v>
      </c>
      <c r="E136" s="23">
        <v>2</v>
      </c>
      <c r="F136" s="23" t="s">
        <v>139</v>
      </c>
      <c r="G136" s="23">
        <v>43</v>
      </c>
      <c r="H136" s="23">
        <v>36</v>
      </c>
      <c r="I136" s="23" t="s">
        <v>180</v>
      </c>
      <c r="J136" s="23">
        <v>5</v>
      </c>
      <c r="K136" s="23"/>
      <c r="L136" s="47"/>
      <c r="M136" s="47"/>
      <c r="N136" s="48">
        <v>42193</v>
      </c>
      <c r="O136" s="48">
        <v>43958</v>
      </c>
      <c r="P136" s="47">
        <f t="shared" si="80"/>
        <v>57</v>
      </c>
      <c r="Q136" s="47">
        <f t="shared" ca="1" si="65"/>
        <v>105</v>
      </c>
      <c r="R136" s="47">
        <v>57</v>
      </c>
      <c r="S136" s="47">
        <v>0</v>
      </c>
      <c r="T136" s="48">
        <v>42387</v>
      </c>
      <c r="U136" s="48"/>
      <c r="V136" s="47">
        <f t="shared" si="66"/>
        <v>6</v>
      </c>
      <c r="W136" s="47" t="s">
        <v>503</v>
      </c>
      <c r="X136" s="47"/>
      <c r="Y136" s="47"/>
      <c r="Z136" s="47"/>
      <c r="AA136" s="47"/>
      <c r="AB136" s="47"/>
      <c r="AC136" s="47"/>
      <c r="AD136" s="47">
        <v>1</v>
      </c>
      <c r="AE136" s="47">
        <v>6</v>
      </c>
      <c r="AF136" s="47">
        <v>0</v>
      </c>
      <c r="AG136" s="47"/>
      <c r="AH136" s="47">
        <v>1</v>
      </c>
      <c r="AI136" s="35" t="str">
        <f t="shared" si="67"/>
        <v>36</v>
      </c>
      <c r="AJ136" s="49" t="str">
        <f t="shared" si="81"/>
        <v>1</v>
      </c>
      <c r="AK136" s="47">
        <v>1</v>
      </c>
      <c r="AL136" s="47"/>
      <c r="AM136" s="47"/>
      <c r="AN136" s="23" t="s">
        <v>1712</v>
      </c>
      <c r="AO136" s="23">
        <v>1</v>
      </c>
      <c r="AP136" s="23">
        <v>1.35</v>
      </c>
      <c r="AQ136" s="23"/>
      <c r="AR136" s="47">
        <v>1.95</v>
      </c>
      <c r="AS136" s="47">
        <f t="shared" si="78"/>
        <v>44.29261378273354</v>
      </c>
      <c r="AT136" s="47">
        <v>1.75</v>
      </c>
      <c r="AU136" s="47">
        <f t="shared" si="54"/>
        <v>49.81098954715997</v>
      </c>
      <c r="AV136" s="47"/>
      <c r="AW136" s="47" t="e">
        <f t="shared" si="79"/>
        <v>#DIV/0!</v>
      </c>
      <c r="AX136" s="50" t="s">
        <v>1719</v>
      </c>
      <c r="AY136" s="50" t="s">
        <v>1719</v>
      </c>
      <c r="AZ136" s="50" t="s">
        <v>1719</v>
      </c>
      <c r="BA136" s="50" t="s">
        <v>1721</v>
      </c>
      <c r="BB136" s="23" t="s">
        <v>142</v>
      </c>
      <c r="BC136" s="23" t="s">
        <v>143</v>
      </c>
      <c r="BD136" s="23" t="s">
        <v>141</v>
      </c>
      <c r="BE136" s="23"/>
      <c r="BF136" s="50"/>
      <c r="BG136" s="23"/>
      <c r="BH136" s="23"/>
      <c r="BI136" s="23">
        <v>60.7</v>
      </c>
      <c r="BJ136" s="23">
        <v>160.80000000000001</v>
      </c>
      <c r="BK136" s="23">
        <f t="shared" si="68"/>
        <v>1.6359834260216177</v>
      </c>
      <c r="BL136" s="23">
        <v>1</v>
      </c>
      <c r="BM136" s="46" t="s">
        <v>697</v>
      </c>
      <c r="BN136" s="23" t="s">
        <v>146</v>
      </c>
      <c r="BO136" s="23">
        <v>34</v>
      </c>
      <c r="BP136" s="23">
        <v>53</v>
      </c>
      <c r="BQ136" s="23">
        <v>166.6</v>
      </c>
      <c r="BR136" s="23">
        <f t="shared" si="69"/>
        <v>1.5845207874846938</v>
      </c>
      <c r="BS136" s="23">
        <f t="shared" si="70"/>
        <v>1.0324783612454949</v>
      </c>
      <c r="BT136" s="23" t="s">
        <v>147</v>
      </c>
      <c r="BU136" s="23" t="s">
        <v>162</v>
      </c>
      <c r="BV136" s="23" t="s">
        <v>148</v>
      </c>
      <c r="BW136" s="23" t="s">
        <v>149</v>
      </c>
      <c r="BX136" s="23">
        <v>4</v>
      </c>
      <c r="BY136" s="23" t="s">
        <v>150</v>
      </c>
      <c r="BZ136" s="23">
        <v>2</v>
      </c>
      <c r="CA136" s="23" t="s">
        <v>159</v>
      </c>
      <c r="CB136" s="23" t="s">
        <v>150</v>
      </c>
      <c r="CC136" s="23">
        <v>2</v>
      </c>
      <c r="CD136" s="23" t="s">
        <v>150</v>
      </c>
      <c r="CE136" s="23" t="s">
        <v>150</v>
      </c>
      <c r="CF136" s="23">
        <v>2</v>
      </c>
      <c r="CG136" s="23" t="s">
        <v>159</v>
      </c>
      <c r="CH136" s="23" t="s">
        <v>150</v>
      </c>
      <c r="CI136" s="23">
        <v>2</v>
      </c>
      <c r="CJ136" s="23" t="s">
        <v>150</v>
      </c>
      <c r="CK136" s="23">
        <v>0</v>
      </c>
      <c r="CL136" s="23">
        <v>0</v>
      </c>
      <c r="CM136" s="23" t="s">
        <v>0</v>
      </c>
      <c r="CN136" s="23">
        <v>0</v>
      </c>
      <c r="CO136" s="23"/>
      <c r="CP136" s="23"/>
      <c r="CQ136" s="23">
        <v>0</v>
      </c>
      <c r="CR136" s="23" t="s">
        <v>143</v>
      </c>
      <c r="CS136" s="23">
        <v>1</v>
      </c>
      <c r="CT136" s="23"/>
      <c r="CU136" s="23"/>
      <c r="CV136" s="23">
        <v>375</v>
      </c>
      <c r="CW136" s="23">
        <v>1</v>
      </c>
      <c r="CX136" s="23"/>
      <c r="CY136" s="23">
        <v>2</v>
      </c>
      <c r="CZ136" s="23">
        <v>16</v>
      </c>
      <c r="DA136" s="23">
        <v>1</v>
      </c>
      <c r="DB136" s="23"/>
      <c r="DC136" s="23" t="s">
        <v>143</v>
      </c>
      <c r="DD136" s="23">
        <v>2</v>
      </c>
      <c r="DE136" s="23" t="s">
        <v>165</v>
      </c>
      <c r="DF136" s="23" t="s">
        <v>143</v>
      </c>
      <c r="DG136" s="23" t="s">
        <v>143</v>
      </c>
      <c r="DH136" s="23" t="s">
        <v>165</v>
      </c>
      <c r="DI136" s="23" t="s">
        <v>150</v>
      </c>
      <c r="DJ136" s="23" t="s">
        <v>150</v>
      </c>
      <c r="DK136" s="23" t="s">
        <v>150</v>
      </c>
      <c r="DL136" s="23" t="s">
        <v>150</v>
      </c>
      <c r="DM136" s="23" t="s">
        <v>150</v>
      </c>
      <c r="DN136" s="23"/>
      <c r="DO136" s="23"/>
      <c r="DP136" s="23" t="s">
        <v>150</v>
      </c>
      <c r="DQ136" s="23" t="s">
        <v>150</v>
      </c>
      <c r="DR136" s="23" t="s">
        <v>150</v>
      </c>
      <c r="DS136" s="23"/>
      <c r="DT136" s="23" t="s">
        <v>159</v>
      </c>
      <c r="DU136" s="23" t="s">
        <v>150</v>
      </c>
      <c r="DV136" s="23"/>
      <c r="DW136" s="23" t="s">
        <v>159</v>
      </c>
      <c r="DX136" s="23" t="s">
        <v>150</v>
      </c>
      <c r="DY136" s="23" t="s">
        <v>150</v>
      </c>
      <c r="DZ136" s="23" t="s">
        <v>150</v>
      </c>
      <c r="EA136" s="23"/>
      <c r="EB136" s="23"/>
      <c r="EC136" s="23" t="s">
        <v>184</v>
      </c>
      <c r="ED136" s="23" t="s">
        <v>187</v>
      </c>
      <c r="EE136" s="49" t="str">
        <f t="shared" si="71"/>
        <v>36</v>
      </c>
      <c r="EF136" s="49" t="str">
        <f t="shared" si="82"/>
        <v>1</v>
      </c>
      <c r="EG136" s="49"/>
      <c r="EH136" s="51">
        <f t="shared" si="72"/>
        <v>1</v>
      </c>
      <c r="EI136" s="51">
        <f t="shared" si="73"/>
        <v>0.9</v>
      </c>
      <c r="EJ136" s="52">
        <f t="shared" si="74"/>
        <v>-1.2</v>
      </c>
      <c r="EK136" s="52">
        <f t="shared" si="75"/>
        <v>-1.2</v>
      </c>
      <c r="EL136" s="49">
        <f t="shared" si="76"/>
        <v>-3.2000000000000001E-2</v>
      </c>
      <c r="EM136" s="53" t="s">
        <v>152</v>
      </c>
      <c r="EN136" s="54" t="str">
        <f t="shared" si="77"/>
        <v>1</v>
      </c>
    </row>
    <row r="137" spans="1:144" ht="33.75">
      <c r="A137" s="45">
        <v>2515</v>
      </c>
      <c r="B137" s="46" t="s">
        <v>698</v>
      </c>
      <c r="C137" s="45">
        <v>22202370</v>
      </c>
      <c r="D137" s="23" t="s">
        <v>699</v>
      </c>
      <c r="E137" s="23">
        <v>2</v>
      </c>
      <c r="F137" s="23" t="s">
        <v>139</v>
      </c>
      <c r="G137" s="23">
        <v>59</v>
      </c>
      <c r="H137" s="23">
        <v>52</v>
      </c>
      <c r="I137" s="23" t="s">
        <v>180</v>
      </c>
      <c r="J137" s="23">
        <v>5</v>
      </c>
      <c r="K137" s="23"/>
      <c r="L137" s="47"/>
      <c r="M137" s="47"/>
      <c r="N137" s="48">
        <v>42200</v>
      </c>
      <c r="O137" s="48"/>
      <c r="P137" s="47" t="e">
        <f t="shared" si="80"/>
        <v>#NUM!</v>
      </c>
      <c r="Q137" s="47">
        <f t="shared" ca="1" si="65"/>
        <v>104</v>
      </c>
      <c r="R137" s="47">
        <v>87</v>
      </c>
      <c r="S137" s="47">
        <v>1</v>
      </c>
      <c r="T137" s="47"/>
      <c r="U137" s="47"/>
      <c r="V137" s="47" t="e">
        <f t="shared" si="66"/>
        <v>#NUM!</v>
      </c>
      <c r="W137" s="47"/>
      <c r="X137" s="47"/>
      <c r="Y137" s="47"/>
      <c r="Z137" s="47"/>
      <c r="AA137" s="47"/>
      <c r="AB137" s="47"/>
      <c r="AC137" s="47"/>
      <c r="AD137" s="47">
        <v>2</v>
      </c>
      <c r="AE137" s="47">
        <v>87</v>
      </c>
      <c r="AF137" s="47">
        <v>1</v>
      </c>
      <c r="AG137" s="47"/>
      <c r="AH137" s="47">
        <v>2</v>
      </c>
      <c r="AI137" s="35" t="str">
        <f t="shared" si="67"/>
        <v>36</v>
      </c>
      <c r="AJ137" s="49" t="str">
        <f t="shared" si="81"/>
        <v>1</v>
      </c>
      <c r="AK137" s="47">
        <v>2</v>
      </c>
      <c r="AL137" s="47">
        <v>0</v>
      </c>
      <c r="AM137" s="47"/>
      <c r="AN137" s="23" t="s">
        <v>1712</v>
      </c>
      <c r="AO137" s="23">
        <v>1</v>
      </c>
      <c r="AP137" s="23">
        <v>1.85</v>
      </c>
      <c r="AQ137" s="23"/>
      <c r="AR137" s="47">
        <v>1.07</v>
      </c>
      <c r="AS137" s="47">
        <f t="shared" si="78"/>
        <v>82.394114078884428</v>
      </c>
      <c r="AT137" s="47"/>
      <c r="AU137" s="47" t="e">
        <f t="shared" si="54"/>
        <v>#DIV/0!</v>
      </c>
      <c r="AV137" s="47"/>
      <c r="AW137" s="47" t="e">
        <f t="shared" si="79"/>
        <v>#DIV/0!</v>
      </c>
      <c r="AX137" s="50" t="s">
        <v>1719</v>
      </c>
      <c r="AY137" s="50" t="s">
        <v>1719</v>
      </c>
      <c r="AZ137" s="50" t="s">
        <v>1719</v>
      </c>
      <c r="BA137" s="50" t="s">
        <v>1719</v>
      </c>
      <c r="BB137" s="23" t="s">
        <v>175</v>
      </c>
      <c r="BC137" s="23"/>
      <c r="BD137" s="23"/>
      <c r="BE137" s="23"/>
      <c r="BF137" s="50"/>
      <c r="BG137" s="23"/>
      <c r="BH137" s="23"/>
      <c r="BI137" s="23">
        <v>54.95</v>
      </c>
      <c r="BJ137" s="23">
        <v>163.80000000000001</v>
      </c>
      <c r="BK137" s="23">
        <f t="shared" si="68"/>
        <v>1.5893888808089411</v>
      </c>
      <c r="BL137" s="23">
        <v>1</v>
      </c>
      <c r="BM137" s="46" t="s">
        <v>700</v>
      </c>
      <c r="BN137" s="23" t="s">
        <v>146</v>
      </c>
      <c r="BO137" s="23">
        <v>42</v>
      </c>
      <c r="BP137" s="23">
        <v>56</v>
      </c>
      <c r="BQ137" s="23">
        <v>167</v>
      </c>
      <c r="BR137" s="23">
        <f t="shared" si="69"/>
        <v>1.6248589866697929</v>
      </c>
      <c r="BS137" s="23">
        <f t="shared" si="70"/>
        <v>0.97817034822600268</v>
      </c>
      <c r="BT137" s="23" t="s">
        <v>147</v>
      </c>
      <c r="BU137" s="23" t="s">
        <v>158</v>
      </c>
      <c r="BV137" s="23" t="s">
        <v>148</v>
      </c>
      <c r="BW137" s="23" t="s">
        <v>149</v>
      </c>
      <c r="BX137" s="23">
        <v>5</v>
      </c>
      <c r="BY137" s="23" t="s">
        <v>150</v>
      </c>
      <c r="BZ137" s="23">
        <v>2</v>
      </c>
      <c r="CA137" s="23" t="s">
        <v>150</v>
      </c>
      <c r="CB137" s="23" t="s">
        <v>150</v>
      </c>
      <c r="CC137" s="23">
        <v>2</v>
      </c>
      <c r="CD137" s="23" t="s">
        <v>150</v>
      </c>
      <c r="CE137" s="23" t="s">
        <v>150</v>
      </c>
      <c r="CF137" s="23">
        <v>2</v>
      </c>
      <c r="CG137" s="23" t="s">
        <v>150</v>
      </c>
      <c r="CH137" s="23" t="s">
        <v>150</v>
      </c>
      <c r="CI137" s="23">
        <v>2</v>
      </c>
      <c r="CJ137" s="23" t="s">
        <v>150</v>
      </c>
      <c r="CK137" s="23">
        <v>0</v>
      </c>
      <c r="CL137" s="23">
        <v>0</v>
      </c>
      <c r="CM137" s="23"/>
      <c r="CN137" s="23">
        <v>0</v>
      </c>
      <c r="CO137" s="23"/>
      <c r="CP137" s="23"/>
      <c r="CQ137" s="23">
        <v>0</v>
      </c>
      <c r="CR137" s="23" t="s">
        <v>165</v>
      </c>
      <c r="CS137" s="23">
        <v>2</v>
      </c>
      <c r="CT137" s="23"/>
      <c r="CU137" s="23"/>
      <c r="CV137" s="23"/>
      <c r="CW137" s="23">
        <v>2</v>
      </c>
      <c r="CX137" s="23"/>
      <c r="CY137" s="23">
        <v>2</v>
      </c>
      <c r="CZ137" s="23">
        <v>0</v>
      </c>
      <c r="DA137" s="23">
        <v>2</v>
      </c>
      <c r="DB137" s="23"/>
      <c r="DC137" s="23" t="s">
        <v>143</v>
      </c>
      <c r="DD137" s="23">
        <v>2</v>
      </c>
      <c r="DE137" s="23" t="s">
        <v>165</v>
      </c>
      <c r="DF137" s="23" t="s">
        <v>143</v>
      </c>
      <c r="DG137" s="23" t="s">
        <v>143</v>
      </c>
      <c r="DH137" s="23" t="s">
        <v>636</v>
      </c>
      <c r="DI137" s="23" t="s">
        <v>150</v>
      </c>
      <c r="DJ137" s="23" t="s">
        <v>159</v>
      </c>
      <c r="DK137" s="23" t="s">
        <v>150</v>
      </c>
      <c r="DL137" s="23" t="s">
        <v>150</v>
      </c>
      <c r="DM137" s="23" t="s">
        <v>159</v>
      </c>
      <c r="DN137" s="23"/>
      <c r="DO137" s="23"/>
      <c r="DP137" s="23" t="s">
        <v>150</v>
      </c>
      <c r="DQ137" s="23" t="s">
        <v>150</v>
      </c>
      <c r="DR137" s="23" t="s">
        <v>150</v>
      </c>
      <c r="DS137" s="23"/>
      <c r="DT137" s="23" t="s">
        <v>159</v>
      </c>
      <c r="DU137" s="23" t="s">
        <v>150</v>
      </c>
      <c r="DV137" s="23"/>
      <c r="DW137" s="23" t="s">
        <v>159</v>
      </c>
      <c r="DX137" s="23" t="s">
        <v>150</v>
      </c>
      <c r="DY137" s="23" t="s">
        <v>150</v>
      </c>
      <c r="DZ137" s="23" t="s">
        <v>150</v>
      </c>
      <c r="EA137" s="23"/>
      <c r="EB137" s="23"/>
      <c r="EC137" s="23" t="s">
        <v>184</v>
      </c>
      <c r="ED137" s="23" t="s">
        <v>189</v>
      </c>
      <c r="EE137" s="49" t="str">
        <f t="shared" si="71"/>
        <v>36</v>
      </c>
      <c r="EF137" s="49" t="str">
        <f t="shared" si="82"/>
        <v>1</v>
      </c>
      <c r="EG137" s="49"/>
      <c r="EH137" s="51">
        <f t="shared" si="72"/>
        <v>1</v>
      </c>
      <c r="EI137" s="51">
        <f t="shared" si="73"/>
        <v>0.9</v>
      </c>
      <c r="EJ137" s="52">
        <f t="shared" si="74"/>
        <v>-1.2</v>
      </c>
      <c r="EK137" s="52">
        <f t="shared" si="75"/>
        <v>-3.2000000000000001E-2</v>
      </c>
      <c r="EL137" s="49">
        <f t="shared" si="76"/>
        <v>-3.2000000000000001E-2</v>
      </c>
      <c r="EM137" s="55" t="s">
        <v>152</v>
      </c>
      <c r="EN137" s="54" t="str">
        <f t="shared" si="77"/>
        <v>1</v>
      </c>
    </row>
    <row r="138" spans="1:144" ht="45">
      <c r="A138" s="45">
        <v>2520</v>
      </c>
      <c r="B138" s="46" t="s">
        <v>701</v>
      </c>
      <c r="C138" s="45">
        <v>28913932</v>
      </c>
      <c r="D138" s="23" t="s">
        <v>702</v>
      </c>
      <c r="E138" s="23">
        <v>2</v>
      </c>
      <c r="F138" s="23" t="s">
        <v>139</v>
      </c>
      <c r="G138" s="23">
        <v>52</v>
      </c>
      <c r="H138" s="23">
        <v>45</v>
      </c>
      <c r="I138" s="23" t="s">
        <v>153</v>
      </c>
      <c r="J138" s="23">
        <v>3</v>
      </c>
      <c r="K138" s="23"/>
      <c r="L138" s="47"/>
      <c r="M138" s="47"/>
      <c r="N138" s="48">
        <v>42212</v>
      </c>
      <c r="O138" s="48"/>
      <c r="P138" s="47" t="e">
        <f t="shared" si="80"/>
        <v>#NUM!</v>
      </c>
      <c r="Q138" s="47">
        <f t="shared" ca="1" si="65"/>
        <v>104</v>
      </c>
      <c r="R138" s="47">
        <v>87</v>
      </c>
      <c r="S138" s="47">
        <v>1</v>
      </c>
      <c r="T138" s="48">
        <v>43801</v>
      </c>
      <c r="U138" s="48"/>
      <c r="V138" s="47">
        <f t="shared" si="66"/>
        <v>52</v>
      </c>
      <c r="W138" s="47" t="s">
        <v>703</v>
      </c>
      <c r="X138" s="47"/>
      <c r="Y138" s="47"/>
      <c r="Z138" s="47"/>
      <c r="AA138" s="47"/>
      <c r="AB138" s="47"/>
      <c r="AC138" s="47"/>
      <c r="AD138" s="47">
        <v>2</v>
      </c>
      <c r="AE138" s="47">
        <v>52</v>
      </c>
      <c r="AF138" s="47">
        <v>0</v>
      </c>
      <c r="AG138" s="47"/>
      <c r="AH138" s="47">
        <v>2</v>
      </c>
      <c r="AI138" s="35" t="str">
        <f t="shared" si="67"/>
        <v>36</v>
      </c>
      <c r="AJ138" s="49" t="str">
        <f t="shared" si="81"/>
        <v>1</v>
      </c>
      <c r="AK138" s="47">
        <v>1</v>
      </c>
      <c r="AL138" s="47">
        <v>0</v>
      </c>
      <c r="AM138" s="47"/>
      <c r="AN138" s="23" t="s">
        <v>1712</v>
      </c>
      <c r="AO138" s="23">
        <v>1</v>
      </c>
      <c r="AP138" s="23">
        <v>2.12</v>
      </c>
      <c r="AQ138" s="23"/>
      <c r="AR138" s="47">
        <v>1.51</v>
      </c>
      <c r="AS138" s="47">
        <f t="shared" si="78"/>
        <v>56.923479394545502</v>
      </c>
      <c r="AT138" s="47">
        <v>1.55</v>
      </c>
      <c r="AU138" s="47">
        <f t="shared" si="54"/>
        <v>54.483339811471303</v>
      </c>
      <c r="AV138" s="47"/>
      <c r="AW138" s="47" t="e">
        <f t="shared" si="79"/>
        <v>#DIV/0!</v>
      </c>
      <c r="AX138" s="50" t="s">
        <v>1719</v>
      </c>
      <c r="AY138" s="50" t="s">
        <v>1719</v>
      </c>
      <c r="AZ138" s="50" t="s">
        <v>1719</v>
      </c>
      <c r="BA138" s="50" t="s">
        <v>1719</v>
      </c>
      <c r="BB138" s="23" t="s">
        <v>164</v>
      </c>
      <c r="BC138" s="23"/>
      <c r="BD138" s="23"/>
      <c r="BE138" s="23"/>
      <c r="BF138" s="50"/>
      <c r="BG138" s="23"/>
      <c r="BH138" s="23"/>
      <c r="BI138" s="23">
        <v>82</v>
      </c>
      <c r="BJ138" s="23">
        <v>174</v>
      </c>
      <c r="BK138" s="23">
        <f t="shared" si="68"/>
        <v>1.9684999854999257</v>
      </c>
      <c r="BL138" s="23">
        <v>1</v>
      </c>
      <c r="BM138" s="46" t="s">
        <v>704</v>
      </c>
      <c r="BN138" s="23" t="s">
        <v>146</v>
      </c>
      <c r="BO138" s="23">
        <v>42</v>
      </c>
      <c r="BP138" s="23">
        <v>57.3</v>
      </c>
      <c r="BQ138" s="23">
        <v>157.19999999999999</v>
      </c>
      <c r="BR138" s="23">
        <f t="shared" si="69"/>
        <v>1.5703994364077158</v>
      </c>
      <c r="BS138" s="23">
        <f t="shared" si="70"/>
        <v>1.2535027330389672</v>
      </c>
      <c r="BT138" s="23" t="s">
        <v>162</v>
      </c>
      <c r="BU138" s="23" t="s">
        <v>162</v>
      </c>
      <c r="BV138" s="23" t="s">
        <v>148</v>
      </c>
      <c r="BW138" s="23" t="s">
        <v>149</v>
      </c>
      <c r="BX138" s="23">
        <v>4</v>
      </c>
      <c r="BY138" s="23" t="s">
        <v>150</v>
      </c>
      <c r="BZ138" s="23">
        <v>2</v>
      </c>
      <c r="CA138" s="23"/>
      <c r="CB138" s="23" t="s">
        <v>150</v>
      </c>
      <c r="CC138" s="23">
        <v>2</v>
      </c>
      <c r="CD138" s="23"/>
      <c r="CE138" s="23" t="s">
        <v>150</v>
      </c>
      <c r="CF138" s="23">
        <v>2</v>
      </c>
      <c r="CG138" s="23"/>
      <c r="CH138" s="23" t="s">
        <v>150</v>
      </c>
      <c r="CI138" s="23">
        <v>2</v>
      </c>
      <c r="CJ138" s="23"/>
      <c r="CK138" s="23">
        <v>0</v>
      </c>
      <c r="CL138" s="23">
        <v>0</v>
      </c>
      <c r="CM138" s="23"/>
      <c r="CN138" s="23">
        <v>0</v>
      </c>
      <c r="CO138" s="23"/>
      <c r="CP138" s="23"/>
      <c r="CQ138" s="23">
        <v>0</v>
      </c>
      <c r="CR138" s="23" t="s">
        <v>165</v>
      </c>
      <c r="CS138" s="23">
        <v>2</v>
      </c>
      <c r="CT138" s="23"/>
      <c r="CU138" s="23"/>
      <c r="CV138" s="23"/>
      <c r="CW138" s="23">
        <v>2</v>
      </c>
      <c r="CX138" s="23"/>
      <c r="CY138" s="23">
        <v>2</v>
      </c>
      <c r="CZ138" s="23">
        <v>0</v>
      </c>
      <c r="DA138" s="23">
        <v>2</v>
      </c>
      <c r="DB138" s="23"/>
      <c r="DC138" s="23" t="s">
        <v>143</v>
      </c>
      <c r="DD138" s="23">
        <v>2</v>
      </c>
      <c r="DE138" s="23" t="s">
        <v>165</v>
      </c>
      <c r="DF138" s="23" t="s">
        <v>165</v>
      </c>
      <c r="DG138" s="23" t="s">
        <v>165</v>
      </c>
      <c r="DH138" s="23" t="s">
        <v>165</v>
      </c>
      <c r="DI138" s="23" t="s">
        <v>150</v>
      </c>
      <c r="DJ138" s="23" t="s">
        <v>159</v>
      </c>
      <c r="DK138" s="23" t="s">
        <v>150</v>
      </c>
      <c r="DL138" s="23" t="s">
        <v>150</v>
      </c>
      <c r="DM138" s="23" t="s">
        <v>150</v>
      </c>
      <c r="DN138" s="23"/>
      <c r="DO138" s="23"/>
      <c r="DP138" s="23" t="s">
        <v>150</v>
      </c>
      <c r="DQ138" s="23" t="s">
        <v>150</v>
      </c>
      <c r="DR138" s="23" t="s">
        <v>150</v>
      </c>
      <c r="DS138" s="23"/>
      <c r="DT138" s="23" t="s">
        <v>159</v>
      </c>
      <c r="DU138" s="23" t="s">
        <v>150</v>
      </c>
      <c r="DV138" s="23"/>
      <c r="DW138" s="23" t="s">
        <v>159</v>
      </c>
      <c r="DX138" s="23" t="s">
        <v>150</v>
      </c>
      <c r="DY138" s="23" t="s">
        <v>150</v>
      </c>
      <c r="DZ138" s="23" t="s">
        <v>150</v>
      </c>
      <c r="EA138" s="23"/>
      <c r="EB138" s="23"/>
      <c r="EC138" s="23" t="s">
        <v>184</v>
      </c>
      <c r="ED138" s="23" t="s">
        <v>189</v>
      </c>
      <c r="EE138" s="49" t="str">
        <f t="shared" si="71"/>
        <v>36</v>
      </c>
      <c r="EF138" s="49" t="str">
        <f t="shared" si="82"/>
        <v>1</v>
      </c>
      <c r="EG138" s="49"/>
      <c r="EH138" s="51">
        <f t="shared" si="72"/>
        <v>1</v>
      </c>
      <c r="EI138" s="51">
        <f t="shared" si="73"/>
        <v>0.9</v>
      </c>
      <c r="EJ138" s="52">
        <f t="shared" si="74"/>
        <v>-1.2</v>
      </c>
      <c r="EK138" s="52">
        <f t="shared" si="75"/>
        <v>-1.2</v>
      </c>
      <c r="EL138" s="49">
        <f t="shared" si="76"/>
        <v>-3.2000000000000001E-2</v>
      </c>
      <c r="EM138" s="53" t="s">
        <v>176</v>
      </c>
      <c r="EN138" s="54" t="str">
        <f t="shared" si="77"/>
        <v>3</v>
      </c>
    </row>
    <row r="139" spans="1:144" ht="33.75">
      <c r="A139" s="45">
        <v>2521</v>
      </c>
      <c r="B139" s="46" t="s">
        <v>705</v>
      </c>
      <c r="C139" s="45">
        <v>28877223</v>
      </c>
      <c r="D139" s="23" t="s">
        <v>706</v>
      </c>
      <c r="E139" s="23">
        <v>2</v>
      </c>
      <c r="F139" s="23" t="s">
        <v>139</v>
      </c>
      <c r="G139" s="23">
        <v>49</v>
      </c>
      <c r="H139" s="23">
        <v>42</v>
      </c>
      <c r="I139" s="23" t="s">
        <v>153</v>
      </c>
      <c r="J139" s="23">
        <v>3</v>
      </c>
      <c r="K139" s="23"/>
      <c r="L139" s="47"/>
      <c r="M139" s="47"/>
      <c r="N139" s="48">
        <v>42214</v>
      </c>
      <c r="O139" s="48">
        <v>43556</v>
      </c>
      <c r="P139" s="47">
        <f t="shared" si="80"/>
        <v>44</v>
      </c>
      <c r="Q139" s="47">
        <f t="shared" ca="1" si="65"/>
        <v>104</v>
      </c>
      <c r="R139" s="47">
        <v>43</v>
      </c>
      <c r="S139" s="47">
        <v>0</v>
      </c>
      <c r="T139" s="48">
        <v>43556</v>
      </c>
      <c r="U139" s="48"/>
      <c r="V139" s="47">
        <f t="shared" si="66"/>
        <v>44</v>
      </c>
      <c r="W139" s="47" t="s">
        <v>1744</v>
      </c>
      <c r="X139" s="47"/>
      <c r="Y139" s="47"/>
      <c r="Z139" s="47"/>
      <c r="AA139" s="47"/>
      <c r="AB139" s="47"/>
      <c r="AC139" s="47"/>
      <c r="AD139" s="47">
        <v>2</v>
      </c>
      <c r="AE139" s="47">
        <v>43</v>
      </c>
      <c r="AF139" s="47">
        <v>0</v>
      </c>
      <c r="AG139" s="47"/>
      <c r="AH139" s="47">
        <v>2</v>
      </c>
      <c r="AI139" s="35" t="str">
        <f t="shared" si="67"/>
        <v>36</v>
      </c>
      <c r="AJ139" s="49" t="str">
        <f t="shared" si="81"/>
        <v>1</v>
      </c>
      <c r="AK139" s="47">
        <v>2</v>
      </c>
      <c r="AL139" s="47">
        <v>0</v>
      </c>
      <c r="AM139" s="47"/>
      <c r="AN139" s="23" t="s">
        <v>1712</v>
      </c>
      <c r="AO139" s="23">
        <v>1</v>
      </c>
      <c r="AP139" s="23">
        <v>2.72</v>
      </c>
      <c r="AQ139" s="23"/>
      <c r="AR139" s="47">
        <v>1.61</v>
      </c>
      <c r="AS139" s="47">
        <f t="shared" si="78"/>
        <v>53.700180608433634</v>
      </c>
      <c r="AT139" s="47">
        <v>1.38</v>
      </c>
      <c r="AU139" s="47">
        <f t="shared" si="54"/>
        <v>63.813105266647121</v>
      </c>
      <c r="AV139" s="47"/>
      <c r="AW139" s="47" t="e">
        <f t="shared" si="79"/>
        <v>#DIV/0!</v>
      </c>
      <c r="AX139" s="50" t="s">
        <v>1719</v>
      </c>
      <c r="AY139" s="50" t="s">
        <v>1719</v>
      </c>
      <c r="AZ139" s="50" t="s">
        <v>1719</v>
      </c>
      <c r="BA139" s="50" t="s">
        <v>1721</v>
      </c>
      <c r="BB139" s="23" t="s">
        <v>142</v>
      </c>
      <c r="BC139" s="23" t="s">
        <v>143</v>
      </c>
      <c r="BD139" s="23" t="s">
        <v>309</v>
      </c>
      <c r="BE139" s="23" t="s">
        <v>143</v>
      </c>
      <c r="BF139" s="50">
        <v>43565</v>
      </c>
      <c r="BG139" s="23" t="s">
        <v>168</v>
      </c>
      <c r="BH139" s="23" t="s">
        <v>625</v>
      </c>
      <c r="BI139" s="23">
        <v>76.8</v>
      </c>
      <c r="BJ139" s="23">
        <v>176.1</v>
      </c>
      <c r="BK139" s="23">
        <f t="shared" si="68"/>
        <v>1.9311694176836127</v>
      </c>
      <c r="BL139" s="23">
        <v>1</v>
      </c>
      <c r="BM139" s="46" t="s">
        <v>707</v>
      </c>
      <c r="BN139" s="23" t="s">
        <v>146</v>
      </c>
      <c r="BO139" s="23">
        <v>36</v>
      </c>
      <c r="BP139" s="23">
        <v>75</v>
      </c>
      <c r="BQ139" s="23">
        <v>169</v>
      </c>
      <c r="BR139" s="23">
        <f t="shared" si="69"/>
        <v>1.855603664246676</v>
      </c>
      <c r="BS139" s="23">
        <f t="shared" si="70"/>
        <v>1.0407230029197072</v>
      </c>
      <c r="BT139" s="23" t="s">
        <v>147</v>
      </c>
      <c r="BU139" s="23" t="s">
        <v>147</v>
      </c>
      <c r="BV139" s="23" t="s">
        <v>148</v>
      </c>
      <c r="BW139" s="23" t="s">
        <v>149</v>
      </c>
      <c r="BX139" s="23">
        <v>5</v>
      </c>
      <c r="BY139" s="23" t="s">
        <v>150</v>
      </c>
      <c r="BZ139" s="23">
        <v>2</v>
      </c>
      <c r="CA139" s="23"/>
      <c r="CB139" s="23" t="s">
        <v>150</v>
      </c>
      <c r="CC139" s="23">
        <v>2</v>
      </c>
      <c r="CD139" s="23"/>
      <c r="CE139" s="23" t="s">
        <v>150</v>
      </c>
      <c r="CF139" s="23">
        <v>2</v>
      </c>
      <c r="CG139" s="23"/>
      <c r="CH139" s="23" t="s">
        <v>150</v>
      </c>
      <c r="CI139" s="23">
        <v>2</v>
      </c>
      <c r="CJ139" s="23"/>
      <c r="CK139" s="23">
        <v>0</v>
      </c>
      <c r="CL139" s="23">
        <v>0</v>
      </c>
      <c r="CM139" s="23" t="s">
        <v>0</v>
      </c>
      <c r="CN139" s="23">
        <v>0</v>
      </c>
      <c r="CO139" s="23"/>
      <c r="CP139" s="23" t="s">
        <v>0</v>
      </c>
      <c r="CQ139" s="23">
        <v>0</v>
      </c>
      <c r="CR139" s="23" t="s">
        <v>165</v>
      </c>
      <c r="CS139" s="23">
        <v>2</v>
      </c>
      <c r="CT139" s="23"/>
      <c r="CU139" s="23"/>
      <c r="CV139" s="23"/>
      <c r="CW139" s="23">
        <v>2</v>
      </c>
      <c r="CX139" s="23"/>
      <c r="CY139" s="23">
        <v>2</v>
      </c>
      <c r="CZ139" s="23">
        <v>0</v>
      </c>
      <c r="DA139" s="23">
        <v>2</v>
      </c>
      <c r="DB139" s="23"/>
      <c r="DC139" s="23" t="s">
        <v>143</v>
      </c>
      <c r="DD139" s="23">
        <v>2</v>
      </c>
      <c r="DE139" s="23" t="s">
        <v>165</v>
      </c>
      <c r="DF139" s="23" t="s">
        <v>165</v>
      </c>
      <c r="DG139" s="23" t="s">
        <v>165</v>
      </c>
      <c r="DH139" s="23" t="s">
        <v>165</v>
      </c>
      <c r="DI139" s="23" t="s">
        <v>150</v>
      </c>
      <c r="DJ139" s="23" t="s">
        <v>159</v>
      </c>
      <c r="DK139" s="23" t="s">
        <v>150</v>
      </c>
      <c r="DL139" s="23" t="s">
        <v>150</v>
      </c>
      <c r="DM139" s="23" t="s">
        <v>159</v>
      </c>
      <c r="DN139" s="23"/>
      <c r="DO139" s="23"/>
      <c r="DP139" s="23" t="s">
        <v>150</v>
      </c>
      <c r="DQ139" s="23" t="s">
        <v>150</v>
      </c>
      <c r="DR139" s="23" t="s">
        <v>150</v>
      </c>
      <c r="DS139" s="23"/>
      <c r="DT139" s="23" t="s">
        <v>159</v>
      </c>
      <c r="DU139" s="23" t="s">
        <v>150</v>
      </c>
      <c r="DV139" s="23"/>
      <c r="DW139" s="23" t="s">
        <v>159</v>
      </c>
      <c r="DX139" s="23" t="s">
        <v>150</v>
      </c>
      <c r="DY139" s="23" t="s">
        <v>150</v>
      </c>
      <c r="DZ139" s="23"/>
      <c r="EA139" s="23"/>
      <c r="EB139" s="23"/>
      <c r="EC139" s="23" t="s">
        <v>184</v>
      </c>
      <c r="ED139" s="23" t="s">
        <v>189</v>
      </c>
      <c r="EE139" s="49" t="str">
        <f t="shared" si="71"/>
        <v>36</v>
      </c>
      <c r="EF139" s="49" t="str">
        <f t="shared" si="82"/>
        <v>1</v>
      </c>
      <c r="EG139" s="49"/>
      <c r="EH139" s="51">
        <f t="shared" si="72"/>
        <v>1</v>
      </c>
      <c r="EI139" s="51">
        <f t="shared" si="73"/>
        <v>0.9</v>
      </c>
      <c r="EJ139" s="52">
        <f t="shared" si="74"/>
        <v>-1.2</v>
      </c>
      <c r="EK139" s="52">
        <f t="shared" si="75"/>
        <v>-1.2</v>
      </c>
      <c r="EL139" s="49">
        <f t="shared" si="76"/>
        <v>-3.2000000000000001E-2</v>
      </c>
      <c r="EM139" s="53" t="s">
        <v>152</v>
      </c>
      <c r="EN139" s="54" t="str">
        <f t="shared" si="77"/>
        <v>1</v>
      </c>
    </row>
    <row r="140" spans="1:144" ht="33.75">
      <c r="A140" s="45">
        <v>2524</v>
      </c>
      <c r="B140" s="46" t="s">
        <v>711</v>
      </c>
      <c r="C140" s="45">
        <v>28931431</v>
      </c>
      <c r="D140" s="23" t="s">
        <v>712</v>
      </c>
      <c r="E140" s="23">
        <v>1</v>
      </c>
      <c r="F140" s="23" t="s">
        <v>146</v>
      </c>
      <c r="G140" s="23">
        <v>50</v>
      </c>
      <c r="H140" s="23">
        <v>43</v>
      </c>
      <c r="I140" s="23" t="s">
        <v>180</v>
      </c>
      <c r="J140" s="23">
        <v>5</v>
      </c>
      <c r="K140" s="23"/>
      <c r="L140" s="47"/>
      <c r="M140" s="47"/>
      <c r="N140" s="48">
        <v>42229</v>
      </c>
      <c r="O140" s="48"/>
      <c r="P140" s="47" t="e">
        <f>DATEDIF(N140, O140, "m")</f>
        <v>#NUM!</v>
      </c>
      <c r="Q140" s="47">
        <f t="shared" ca="1" si="65"/>
        <v>103</v>
      </c>
      <c r="R140" s="47">
        <v>86</v>
      </c>
      <c r="S140" s="47">
        <v>1</v>
      </c>
      <c r="T140" s="47"/>
      <c r="U140" s="47"/>
      <c r="V140" s="47" t="e">
        <f t="shared" si="66"/>
        <v>#NUM!</v>
      </c>
      <c r="W140" s="47"/>
      <c r="X140" s="47"/>
      <c r="Y140" s="47"/>
      <c r="Z140" s="47"/>
      <c r="AA140" s="47"/>
      <c r="AB140" s="47"/>
      <c r="AC140" s="47"/>
      <c r="AD140" s="47">
        <v>2</v>
      </c>
      <c r="AE140" s="47">
        <v>86</v>
      </c>
      <c r="AF140" s="47">
        <v>1</v>
      </c>
      <c r="AG140" s="47"/>
      <c r="AH140" s="47">
        <v>2</v>
      </c>
      <c r="AI140" s="35" t="str">
        <f t="shared" si="67"/>
        <v>36</v>
      </c>
      <c r="AJ140" s="49" t="str">
        <f t="shared" si="81"/>
        <v>1</v>
      </c>
      <c r="AK140" s="47">
        <v>2</v>
      </c>
      <c r="AL140" s="47"/>
      <c r="AM140" s="47"/>
      <c r="AN140" s="23" t="s">
        <v>1712</v>
      </c>
      <c r="AO140" s="23">
        <v>1</v>
      </c>
      <c r="AP140" s="23">
        <v>1.44</v>
      </c>
      <c r="AQ140" s="23"/>
      <c r="AR140" s="47">
        <v>0.89</v>
      </c>
      <c r="AS140" s="47">
        <f t="shared" si="78"/>
        <v>81.358874349184887</v>
      </c>
      <c r="AT140" s="47">
        <v>1.1599999999999999</v>
      </c>
      <c r="AU140" s="47">
        <f t="shared" si="54"/>
        <v>58.468417165278261</v>
      </c>
      <c r="AV140" s="47"/>
      <c r="AW140" s="47" t="e">
        <f t="shared" si="79"/>
        <v>#DIV/0!</v>
      </c>
      <c r="AX140" s="50" t="s">
        <v>1719</v>
      </c>
      <c r="AY140" s="50" t="s">
        <v>1719</v>
      </c>
      <c r="AZ140" s="50" t="s">
        <v>1719</v>
      </c>
      <c r="BA140" s="50"/>
      <c r="BB140" s="23" t="s">
        <v>164</v>
      </c>
      <c r="BC140" s="23"/>
      <c r="BD140" s="23"/>
      <c r="BE140" s="23"/>
      <c r="BF140" s="50"/>
      <c r="BG140" s="23"/>
      <c r="BH140" s="23"/>
      <c r="BI140" s="23">
        <v>45.6</v>
      </c>
      <c r="BJ140" s="23">
        <v>159.9</v>
      </c>
      <c r="BK140" s="23">
        <f t="shared" si="68"/>
        <v>1.4428344990237545</v>
      </c>
      <c r="BL140" s="23">
        <v>1</v>
      </c>
      <c r="BM140" s="46" t="s">
        <v>713</v>
      </c>
      <c r="BN140" s="23" t="s">
        <v>139</v>
      </c>
      <c r="BO140" s="23">
        <v>41</v>
      </c>
      <c r="BP140" s="23">
        <v>84</v>
      </c>
      <c r="BQ140" s="23">
        <v>173</v>
      </c>
      <c r="BR140" s="23">
        <f t="shared" si="69"/>
        <v>1.9804708065701986</v>
      </c>
      <c r="BS140" s="23">
        <f t="shared" si="70"/>
        <v>0.72853106152191727</v>
      </c>
      <c r="BT140" s="23" t="s">
        <v>158</v>
      </c>
      <c r="BU140" s="23" t="s">
        <v>147</v>
      </c>
      <c r="BV140" s="23" t="s">
        <v>148</v>
      </c>
      <c r="BW140" s="23" t="s">
        <v>149</v>
      </c>
      <c r="BX140" s="23">
        <v>6</v>
      </c>
      <c r="BY140" s="23" t="s">
        <v>150</v>
      </c>
      <c r="BZ140" s="23">
        <v>2</v>
      </c>
      <c r="CA140" s="23" t="s">
        <v>150</v>
      </c>
      <c r="CB140" s="23" t="s">
        <v>150</v>
      </c>
      <c r="CC140" s="23">
        <v>2</v>
      </c>
      <c r="CD140" s="23" t="s">
        <v>150</v>
      </c>
      <c r="CE140" s="23" t="s">
        <v>150</v>
      </c>
      <c r="CF140" s="23">
        <v>2</v>
      </c>
      <c r="CG140" s="23" t="s">
        <v>159</v>
      </c>
      <c r="CH140" s="23" t="s">
        <v>150</v>
      </c>
      <c r="CI140" s="23">
        <v>2</v>
      </c>
      <c r="CJ140" s="23" t="s">
        <v>150</v>
      </c>
      <c r="CK140" s="23">
        <v>0</v>
      </c>
      <c r="CL140" s="23">
        <v>0</v>
      </c>
      <c r="CM140" s="23"/>
      <c r="CN140" s="23">
        <v>0</v>
      </c>
      <c r="CO140" s="23"/>
      <c r="CP140" s="23"/>
      <c r="CQ140" s="23">
        <v>0</v>
      </c>
      <c r="CR140" s="23" t="s">
        <v>165</v>
      </c>
      <c r="CS140" s="23">
        <v>2</v>
      </c>
      <c r="CT140" s="23"/>
      <c r="CU140" s="23"/>
      <c r="CV140" s="23"/>
      <c r="CW140" s="23">
        <v>2</v>
      </c>
      <c r="CX140" s="23"/>
      <c r="CY140" s="23">
        <v>2</v>
      </c>
      <c r="CZ140" s="23">
        <v>0</v>
      </c>
      <c r="DA140" s="23">
        <v>2</v>
      </c>
      <c r="DB140" s="23"/>
      <c r="DC140" s="23" t="s">
        <v>143</v>
      </c>
      <c r="DD140" s="23">
        <v>2</v>
      </c>
      <c r="DE140" s="23" t="s">
        <v>165</v>
      </c>
      <c r="DF140" s="23" t="s">
        <v>165</v>
      </c>
      <c r="DG140" s="23" t="s">
        <v>165</v>
      </c>
      <c r="DH140" s="23" t="s">
        <v>636</v>
      </c>
      <c r="DI140" s="23" t="s">
        <v>150</v>
      </c>
      <c r="DJ140" s="23" t="s">
        <v>150</v>
      </c>
      <c r="DK140" s="23" t="s">
        <v>150</v>
      </c>
      <c r="DL140" s="23" t="s">
        <v>150</v>
      </c>
      <c r="DM140" s="23" t="s">
        <v>150</v>
      </c>
      <c r="DN140" s="23"/>
      <c r="DO140" s="23"/>
      <c r="DP140" s="23" t="s">
        <v>150</v>
      </c>
      <c r="DQ140" s="23" t="s">
        <v>150</v>
      </c>
      <c r="DR140" s="23" t="s">
        <v>150</v>
      </c>
      <c r="DS140" s="23"/>
      <c r="DT140" s="23" t="s">
        <v>159</v>
      </c>
      <c r="DU140" s="23" t="s">
        <v>150</v>
      </c>
      <c r="DV140" s="23"/>
      <c r="DW140" s="23" t="s">
        <v>159</v>
      </c>
      <c r="DX140" s="23" t="s">
        <v>150</v>
      </c>
      <c r="DY140" s="23" t="s">
        <v>150</v>
      </c>
      <c r="DZ140" s="23" t="s">
        <v>150</v>
      </c>
      <c r="EA140" s="23"/>
      <c r="EB140" s="23"/>
      <c r="EC140" s="23" t="s">
        <v>173</v>
      </c>
      <c r="ED140" s="23" t="s">
        <v>189</v>
      </c>
      <c r="EE140" s="49" t="str">
        <f t="shared" si="71"/>
        <v>36</v>
      </c>
      <c r="EF140" s="49" t="str">
        <f t="shared" si="82"/>
        <v>1</v>
      </c>
      <c r="EG140" s="49"/>
      <c r="EH140" s="51">
        <f t="shared" si="72"/>
        <v>1.012</v>
      </c>
      <c r="EI140" s="51">
        <f t="shared" si="73"/>
        <v>0.7</v>
      </c>
      <c r="EJ140" s="52">
        <f t="shared" si="74"/>
        <v>-1.2</v>
      </c>
      <c r="EK140" s="52">
        <f t="shared" si="75"/>
        <v>-1.2</v>
      </c>
      <c r="EL140" s="49">
        <f t="shared" si="76"/>
        <v>-0.24099999999999999</v>
      </c>
      <c r="EM140" s="55" t="s">
        <v>176</v>
      </c>
      <c r="EN140" s="54" t="str">
        <f t="shared" si="77"/>
        <v>3</v>
      </c>
    </row>
    <row r="141" spans="1:144" ht="45">
      <c r="A141" s="45">
        <v>2534</v>
      </c>
      <c r="B141" s="46" t="s">
        <v>715</v>
      </c>
      <c r="C141" s="45">
        <v>28898765</v>
      </c>
      <c r="D141" s="23" t="s">
        <v>716</v>
      </c>
      <c r="E141" s="23">
        <v>2</v>
      </c>
      <c r="F141" s="23" t="s">
        <v>139</v>
      </c>
      <c r="G141" s="23">
        <v>67</v>
      </c>
      <c r="H141" s="23">
        <v>60</v>
      </c>
      <c r="I141" s="23" t="s">
        <v>185</v>
      </c>
      <c r="J141" s="23">
        <v>4</v>
      </c>
      <c r="K141" s="23"/>
      <c r="L141" s="47"/>
      <c r="M141" s="47"/>
      <c r="N141" s="48">
        <v>42257</v>
      </c>
      <c r="O141" s="48"/>
      <c r="P141" s="47" t="e">
        <f t="shared" ref="P141:P154" si="83">DATEDIF(N141,O141,"m")</f>
        <v>#NUM!</v>
      </c>
      <c r="Q141" s="47">
        <f t="shared" ca="1" si="65"/>
        <v>102</v>
      </c>
      <c r="R141" s="47">
        <v>85</v>
      </c>
      <c r="S141" s="47">
        <v>1</v>
      </c>
      <c r="T141" s="48">
        <v>42284</v>
      </c>
      <c r="U141" s="48"/>
      <c r="V141" s="47">
        <f t="shared" si="66"/>
        <v>0</v>
      </c>
      <c r="W141" s="47" t="s">
        <v>1729</v>
      </c>
      <c r="X141" s="47"/>
      <c r="Y141" s="47"/>
      <c r="Z141" s="47"/>
      <c r="AA141" s="47"/>
      <c r="AB141" s="47"/>
      <c r="AC141" s="47"/>
      <c r="AD141" s="47">
        <v>1</v>
      </c>
      <c r="AE141" s="47">
        <v>0</v>
      </c>
      <c r="AF141" s="47">
        <v>0</v>
      </c>
      <c r="AG141" s="47"/>
      <c r="AH141" s="47">
        <v>1</v>
      </c>
      <c r="AI141" s="35" t="str">
        <f t="shared" si="67"/>
        <v>36</v>
      </c>
      <c r="AJ141" s="49">
        <v>1</v>
      </c>
      <c r="AK141" s="47">
        <v>1</v>
      </c>
      <c r="AL141" s="47"/>
      <c r="AM141" s="47"/>
      <c r="AN141" s="23" t="s">
        <v>1712</v>
      </c>
      <c r="AO141" s="23">
        <v>1</v>
      </c>
      <c r="AP141" s="23">
        <v>1.5</v>
      </c>
      <c r="AQ141" s="23"/>
      <c r="AR141" s="47">
        <v>1.21</v>
      </c>
      <c r="AS141" s="47">
        <f t="shared" si="78"/>
        <v>67.640407693150237</v>
      </c>
      <c r="AT141" s="47">
        <v>1.27</v>
      </c>
      <c r="AU141" s="47">
        <f t="shared" si="54"/>
        <v>63.035061463200663</v>
      </c>
      <c r="AV141" s="47"/>
      <c r="AW141" s="47" t="e">
        <f t="shared" si="79"/>
        <v>#DIV/0!</v>
      </c>
      <c r="AX141" s="50" t="s">
        <v>1719</v>
      </c>
      <c r="AY141" s="50" t="s">
        <v>1719</v>
      </c>
      <c r="AZ141" s="50" t="s">
        <v>1719</v>
      </c>
      <c r="BA141" s="50"/>
      <c r="BB141" s="23" t="s">
        <v>164</v>
      </c>
      <c r="BC141" s="23"/>
      <c r="BD141" s="23"/>
      <c r="BE141" s="23"/>
      <c r="BF141" s="50"/>
      <c r="BG141" s="23"/>
      <c r="BH141" s="23"/>
      <c r="BI141" s="23">
        <v>77</v>
      </c>
      <c r="BJ141" s="23">
        <v>169</v>
      </c>
      <c r="BK141" s="23">
        <f t="shared" si="68"/>
        <v>1.876474826981146</v>
      </c>
      <c r="BL141" s="23">
        <v>1</v>
      </c>
      <c r="BM141" s="46" t="s">
        <v>717</v>
      </c>
      <c r="BN141" s="23" t="s">
        <v>146</v>
      </c>
      <c r="BO141" s="23">
        <v>58</v>
      </c>
      <c r="BP141" s="23">
        <v>63</v>
      </c>
      <c r="BQ141" s="23">
        <v>163</v>
      </c>
      <c r="BR141" s="23">
        <f t="shared" si="69"/>
        <v>1.6785028012192857</v>
      </c>
      <c r="BS141" s="23">
        <f t="shared" si="70"/>
        <v>1.1179456034378084</v>
      </c>
      <c r="BT141" s="23" t="s">
        <v>158</v>
      </c>
      <c r="BU141" s="23" t="s">
        <v>171</v>
      </c>
      <c r="BV141" s="23" t="s">
        <v>148</v>
      </c>
      <c r="BW141" s="23" t="s">
        <v>149</v>
      </c>
      <c r="BX141" s="23">
        <v>4</v>
      </c>
      <c r="BY141" s="23" t="s">
        <v>150</v>
      </c>
      <c r="BZ141" s="23">
        <v>2</v>
      </c>
      <c r="CA141" s="23" t="s">
        <v>150</v>
      </c>
      <c r="CB141" s="23" t="s">
        <v>150</v>
      </c>
      <c r="CC141" s="23">
        <v>2</v>
      </c>
      <c r="CD141" s="23" t="s">
        <v>150</v>
      </c>
      <c r="CE141" s="23" t="s">
        <v>150</v>
      </c>
      <c r="CF141" s="23">
        <v>2</v>
      </c>
      <c r="CG141" s="23" t="s">
        <v>159</v>
      </c>
      <c r="CH141" s="23" t="s">
        <v>150</v>
      </c>
      <c r="CI141" s="23">
        <v>2</v>
      </c>
      <c r="CJ141" s="23" t="s">
        <v>150</v>
      </c>
      <c r="CK141" s="23">
        <v>0</v>
      </c>
      <c r="CL141" s="23">
        <v>0</v>
      </c>
      <c r="CM141" s="23"/>
      <c r="CN141" s="23">
        <v>0</v>
      </c>
      <c r="CO141" s="23"/>
      <c r="CP141" s="23"/>
      <c r="CQ141" s="23">
        <v>0</v>
      </c>
      <c r="CR141" s="23" t="s">
        <v>165</v>
      </c>
      <c r="CS141" s="23">
        <v>2</v>
      </c>
      <c r="CT141" s="23"/>
      <c r="CU141" s="23"/>
      <c r="CV141" s="23"/>
      <c r="CW141" s="23">
        <v>2</v>
      </c>
      <c r="CX141" s="23"/>
      <c r="CY141" s="23">
        <v>2</v>
      </c>
      <c r="CZ141" s="23">
        <v>0</v>
      </c>
      <c r="DA141" s="23">
        <v>2</v>
      </c>
      <c r="DB141" s="23"/>
      <c r="DC141" s="23" t="s">
        <v>143</v>
      </c>
      <c r="DD141" s="23">
        <v>2</v>
      </c>
      <c r="DE141" s="23" t="s">
        <v>165</v>
      </c>
      <c r="DF141" s="23" t="s">
        <v>143</v>
      </c>
      <c r="DG141" s="23" t="s">
        <v>143</v>
      </c>
      <c r="DH141" s="23" t="s">
        <v>165</v>
      </c>
      <c r="DI141" s="23" t="s">
        <v>150</v>
      </c>
      <c r="DJ141" s="23" t="s">
        <v>150</v>
      </c>
      <c r="DK141" s="23" t="s">
        <v>150</v>
      </c>
      <c r="DL141" s="23" t="s">
        <v>159</v>
      </c>
      <c r="DM141" s="23" t="s">
        <v>159</v>
      </c>
      <c r="DN141" s="23"/>
      <c r="DO141" s="23"/>
      <c r="DP141" s="23" t="s">
        <v>150</v>
      </c>
      <c r="DQ141" s="23" t="s">
        <v>150</v>
      </c>
      <c r="DR141" s="23" t="s">
        <v>150</v>
      </c>
      <c r="DS141" s="23"/>
      <c r="DT141" s="23" t="s">
        <v>159</v>
      </c>
      <c r="DU141" s="23" t="s">
        <v>150</v>
      </c>
      <c r="DV141" s="23"/>
      <c r="DW141" s="23" t="s">
        <v>159</v>
      </c>
      <c r="DX141" s="23" t="s">
        <v>150</v>
      </c>
      <c r="DY141" s="23" t="s">
        <v>150</v>
      </c>
      <c r="DZ141" s="23"/>
      <c r="EA141" s="23"/>
      <c r="EB141" s="23"/>
      <c r="EC141" s="23" t="s">
        <v>304</v>
      </c>
      <c r="ED141" s="23" t="s">
        <v>189</v>
      </c>
      <c r="EE141" s="49" t="str">
        <f t="shared" si="71"/>
        <v>36</v>
      </c>
      <c r="EF141" s="49">
        <v>1</v>
      </c>
      <c r="EG141" s="49"/>
      <c r="EH141" s="51">
        <f t="shared" si="72"/>
        <v>1</v>
      </c>
      <c r="EI141" s="51">
        <f t="shared" si="73"/>
        <v>0.9</v>
      </c>
      <c r="EJ141" s="52">
        <f t="shared" si="74"/>
        <v>-1.2</v>
      </c>
      <c r="EK141" s="52">
        <f t="shared" si="75"/>
        <v>-1.2</v>
      </c>
      <c r="EL141" s="49">
        <f t="shared" si="76"/>
        <v>-3.2000000000000001E-2</v>
      </c>
      <c r="EM141" s="55" t="s">
        <v>163</v>
      </c>
      <c r="EN141" s="54" t="str">
        <f t="shared" si="77"/>
        <v>2</v>
      </c>
    </row>
    <row r="142" spans="1:144" ht="45">
      <c r="A142" s="45">
        <v>2556</v>
      </c>
      <c r="B142" s="46" t="s">
        <v>718</v>
      </c>
      <c r="C142" s="45">
        <v>29102454</v>
      </c>
      <c r="D142" s="23" t="s">
        <v>719</v>
      </c>
      <c r="E142" s="23">
        <v>2</v>
      </c>
      <c r="F142" s="23" t="s">
        <v>139</v>
      </c>
      <c r="G142" s="23">
        <v>70</v>
      </c>
      <c r="H142" s="23">
        <v>63</v>
      </c>
      <c r="I142" s="23" t="s">
        <v>174</v>
      </c>
      <c r="J142" s="23">
        <v>2</v>
      </c>
      <c r="K142" s="23"/>
      <c r="L142" s="47"/>
      <c r="M142" s="47"/>
      <c r="N142" s="48">
        <v>42305</v>
      </c>
      <c r="O142" s="48"/>
      <c r="P142" s="47" t="e">
        <f t="shared" si="83"/>
        <v>#NUM!</v>
      </c>
      <c r="Q142" s="47">
        <f t="shared" ca="1" si="65"/>
        <v>101</v>
      </c>
      <c r="R142" s="47">
        <v>84</v>
      </c>
      <c r="S142" s="47">
        <v>1</v>
      </c>
      <c r="T142" s="48">
        <v>42422</v>
      </c>
      <c r="U142" s="48"/>
      <c r="V142" s="47">
        <f t="shared" si="66"/>
        <v>3</v>
      </c>
      <c r="W142" s="47" t="s">
        <v>720</v>
      </c>
      <c r="X142" s="47"/>
      <c r="Y142" s="47"/>
      <c r="Z142" s="47"/>
      <c r="AA142" s="47"/>
      <c r="AB142" s="47"/>
      <c r="AC142" s="47"/>
      <c r="AD142" s="47">
        <v>1</v>
      </c>
      <c r="AE142" s="47">
        <v>3</v>
      </c>
      <c r="AF142" s="47">
        <v>0</v>
      </c>
      <c r="AG142" s="47"/>
      <c r="AH142" s="47">
        <v>1</v>
      </c>
      <c r="AI142" s="35" t="str">
        <f t="shared" si="67"/>
        <v>36</v>
      </c>
      <c r="AJ142" s="49" t="str">
        <f t="shared" ref="AJ142:AJ149" si="84">IF(AI142&lt;35,0, IF(AI142&gt;35, "1"))</f>
        <v>1</v>
      </c>
      <c r="AK142" s="47">
        <v>1</v>
      </c>
      <c r="AL142" s="47">
        <v>0</v>
      </c>
      <c r="AM142" s="47"/>
      <c r="AN142" s="23" t="s">
        <v>154</v>
      </c>
      <c r="AO142" s="23">
        <v>2</v>
      </c>
      <c r="AP142" s="23"/>
      <c r="AQ142" s="23"/>
      <c r="AR142" s="47">
        <v>1.33</v>
      </c>
      <c r="AS142" s="47">
        <f t="shared" si="78"/>
        <v>59.268463564768815</v>
      </c>
      <c r="AT142" s="47">
        <v>1.4</v>
      </c>
      <c r="AU142" s="47">
        <f t="shared" si="54"/>
        <v>55.041464430218049</v>
      </c>
      <c r="AV142" s="47"/>
      <c r="AW142" s="47" t="e">
        <f t="shared" si="79"/>
        <v>#DIV/0!</v>
      </c>
      <c r="AX142" s="50" t="s">
        <v>1719</v>
      </c>
      <c r="AY142" s="50" t="s">
        <v>1719</v>
      </c>
      <c r="AZ142" s="50" t="s">
        <v>1719</v>
      </c>
      <c r="BA142" s="50"/>
      <c r="BB142" s="23" t="s">
        <v>164</v>
      </c>
      <c r="BC142" s="23"/>
      <c r="BD142" s="23"/>
      <c r="BE142" s="23"/>
      <c r="BF142" s="50"/>
      <c r="BG142" s="23"/>
      <c r="BH142" s="23"/>
      <c r="BI142" s="23">
        <v>62.75</v>
      </c>
      <c r="BJ142" s="23">
        <v>161</v>
      </c>
      <c r="BK142" s="23">
        <f t="shared" si="68"/>
        <v>1.660737220118456</v>
      </c>
      <c r="BL142" s="23">
        <v>1</v>
      </c>
      <c r="BM142" s="46" t="s">
        <v>721</v>
      </c>
      <c r="BN142" s="23" t="s">
        <v>146</v>
      </c>
      <c r="BO142" s="23">
        <v>58</v>
      </c>
      <c r="BP142" s="23">
        <v>56.5</v>
      </c>
      <c r="BQ142" s="23">
        <v>162</v>
      </c>
      <c r="BR142" s="23">
        <f t="shared" si="69"/>
        <v>1.5954577190760595</v>
      </c>
      <c r="BS142" s="23">
        <f t="shared" si="70"/>
        <v>1.0409158451909339</v>
      </c>
      <c r="BT142" s="23" t="s">
        <v>158</v>
      </c>
      <c r="BU142" s="23" t="s">
        <v>158</v>
      </c>
      <c r="BV142" s="23" t="s">
        <v>148</v>
      </c>
      <c r="BW142" s="23" t="s">
        <v>149</v>
      </c>
      <c r="BX142" s="23">
        <v>5</v>
      </c>
      <c r="BY142" s="23" t="s">
        <v>150</v>
      </c>
      <c r="BZ142" s="23">
        <v>2</v>
      </c>
      <c r="CA142" s="23"/>
      <c r="CB142" s="23" t="s">
        <v>150</v>
      </c>
      <c r="CC142" s="23">
        <v>2</v>
      </c>
      <c r="CD142" s="23"/>
      <c r="CE142" s="23" t="s">
        <v>150</v>
      </c>
      <c r="CF142" s="23">
        <v>2</v>
      </c>
      <c r="CG142" s="23"/>
      <c r="CH142" s="23" t="s">
        <v>150</v>
      </c>
      <c r="CI142" s="23">
        <v>2</v>
      </c>
      <c r="CJ142" s="23"/>
      <c r="CK142" s="23">
        <v>0</v>
      </c>
      <c r="CL142" s="23">
        <v>0</v>
      </c>
      <c r="CM142" s="23"/>
      <c r="CN142" s="23">
        <v>0</v>
      </c>
      <c r="CO142" s="23"/>
      <c r="CP142" s="23" t="s">
        <v>0</v>
      </c>
      <c r="CQ142" s="23">
        <v>0</v>
      </c>
      <c r="CR142" s="23" t="s">
        <v>143</v>
      </c>
      <c r="CS142" s="23">
        <v>1</v>
      </c>
      <c r="CT142" s="23"/>
      <c r="CU142" s="23"/>
      <c r="CV142" s="23">
        <v>375</v>
      </c>
      <c r="CW142" s="23">
        <v>1</v>
      </c>
      <c r="CX142" s="23"/>
      <c r="CY142" s="23">
        <v>2</v>
      </c>
      <c r="CZ142" s="23">
        <v>8</v>
      </c>
      <c r="DA142" s="23">
        <v>1</v>
      </c>
      <c r="DB142" s="23"/>
      <c r="DC142" s="23" t="s">
        <v>143</v>
      </c>
      <c r="DD142" s="23">
        <v>2</v>
      </c>
      <c r="DE142" s="23" t="s">
        <v>165</v>
      </c>
      <c r="DF142" s="23" t="s">
        <v>165</v>
      </c>
      <c r="DG142" s="23" t="s">
        <v>165</v>
      </c>
      <c r="DH142" s="23" t="s">
        <v>636</v>
      </c>
      <c r="DI142" s="23" t="s">
        <v>150</v>
      </c>
      <c r="DJ142" s="23" t="s">
        <v>159</v>
      </c>
      <c r="DK142" s="23" t="s">
        <v>150</v>
      </c>
      <c r="DL142" s="23" t="s">
        <v>150</v>
      </c>
      <c r="DM142" s="23" t="s">
        <v>150</v>
      </c>
      <c r="DN142" s="23"/>
      <c r="DO142" s="23"/>
      <c r="DP142" s="23" t="s">
        <v>150</v>
      </c>
      <c r="DQ142" s="23" t="s">
        <v>150</v>
      </c>
      <c r="DR142" s="23" t="s">
        <v>150</v>
      </c>
      <c r="DS142" s="23"/>
      <c r="DT142" s="23" t="s">
        <v>159</v>
      </c>
      <c r="DU142" s="23" t="s">
        <v>150</v>
      </c>
      <c r="DV142" s="23"/>
      <c r="DW142" s="23" t="s">
        <v>159</v>
      </c>
      <c r="DX142" s="23" t="s">
        <v>150</v>
      </c>
      <c r="DY142" s="23" t="s">
        <v>150</v>
      </c>
      <c r="DZ142" s="23" t="s">
        <v>150</v>
      </c>
      <c r="EA142" s="23"/>
      <c r="EB142" s="23"/>
      <c r="EC142" s="23" t="s">
        <v>184</v>
      </c>
      <c r="ED142" s="23" t="s">
        <v>189</v>
      </c>
      <c r="EE142" s="49" t="str">
        <f t="shared" si="71"/>
        <v>36</v>
      </c>
      <c r="EF142" s="49" t="str">
        <f t="shared" ref="EF142:EF149" si="85">IF(EE142&lt;35,0, IF(EE142&gt;35, "1"))</f>
        <v>1</v>
      </c>
      <c r="EG142" s="49"/>
      <c r="EH142" s="51">
        <f t="shared" si="72"/>
        <v>1</v>
      </c>
      <c r="EI142" s="51">
        <f t="shared" si="73"/>
        <v>0.9</v>
      </c>
      <c r="EJ142" s="52">
        <f t="shared" si="74"/>
        <v>-1.2</v>
      </c>
      <c r="EK142" s="52">
        <f t="shared" si="75"/>
        <v>-1.2</v>
      </c>
      <c r="EL142" s="49">
        <f t="shared" si="76"/>
        <v>-3.2000000000000001E-2</v>
      </c>
      <c r="EM142" s="53" t="s">
        <v>152</v>
      </c>
      <c r="EN142" s="54" t="str">
        <f t="shared" si="77"/>
        <v>1</v>
      </c>
    </row>
    <row r="143" spans="1:144" ht="33.75">
      <c r="A143" s="45">
        <v>2577</v>
      </c>
      <c r="B143" s="46" t="s">
        <v>722</v>
      </c>
      <c r="C143" s="45">
        <v>23110282</v>
      </c>
      <c r="D143" s="23" t="s">
        <v>723</v>
      </c>
      <c r="E143" s="23">
        <v>2</v>
      </c>
      <c r="F143" s="23" t="s">
        <v>139</v>
      </c>
      <c r="G143" s="23">
        <v>66</v>
      </c>
      <c r="H143" s="23">
        <v>59</v>
      </c>
      <c r="I143" s="23" t="s">
        <v>140</v>
      </c>
      <c r="J143" s="23">
        <v>1</v>
      </c>
      <c r="K143" s="23"/>
      <c r="L143" s="47"/>
      <c r="M143" s="47"/>
      <c r="N143" s="48">
        <v>42347</v>
      </c>
      <c r="O143" s="48"/>
      <c r="P143" s="47" t="e">
        <f t="shared" si="83"/>
        <v>#NUM!</v>
      </c>
      <c r="Q143" s="47">
        <f t="shared" ca="1" si="65"/>
        <v>100</v>
      </c>
      <c r="R143" s="47">
        <v>82</v>
      </c>
      <c r="S143" s="47">
        <v>1</v>
      </c>
      <c r="T143" s="47"/>
      <c r="U143" s="47"/>
      <c r="V143" s="47" t="e">
        <f t="shared" si="66"/>
        <v>#NUM!</v>
      </c>
      <c r="W143" s="47"/>
      <c r="X143" s="47"/>
      <c r="Y143" s="47"/>
      <c r="Z143" s="47"/>
      <c r="AA143" s="47"/>
      <c r="AB143" s="47"/>
      <c r="AC143" s="47"/>
      <c r="AD143" s="47">
        <v>2</v>
      </c>
      <c r="AE143" s="47">
        <v>82</v>
      </c>
      <c r="AF143" s="47">
        <v>1</v>
      </c>
      <c r="AG143" s="47"/>
      <c r="AH143" s="47">
        <v>2</v>
      </c>
      <c r="AI143" s="35" t="str">
        <f t="shared" si="67"/>
        <v>36</v>
      </c>
      <c r="AJ143" s="49" t="str">
        <f t="shared" si="84"/>
        <v>1</v>
      </c>
      <c r="AK143" s="47">
        <v>2</v>
      </c>
      <c r="AL143" s="47">
        <v>0</v>
      </c>
      <c r="AM143" s="47"/>
      <c r="AN143" s="23" t="s">
        <v>1712</v>
      </c>
      <c r="AO143" s="23">
        <v>1</v>
      </c>
      <c r="AP143" s="23">
        <v>1.7</v>
      </c>
      <c r="AQ143" s="23"/>
      <c r="AR143" s="47">
        <v>1.05</v>
      </c>
      <c r="AS143" s="47">
        <f t="shared" si="78"/>
        <v>80.690519152256712</v>
      </c>
      <c r="AT143" s="47">
        <v>1.02</v>
      </c>
      <c r="AU143" s="47">
        <f t="shared" si="54"/>
        <v>82.513963236480151</v>
      </c>
      <c r="AV143" s="47"/>
      <c r="AW143" s="47" t="e">
        <f t="shared" si="79"/>
        <v>#DIV/0!</v>
      </c>
      <c r="AX143" s="50" t="s">
        <v>1719</v>
      </c>
      <c r="AY143" s="50" t="s">
        <v>1719</v>
      </c>
      <c r="AZ143" s="50" t="s">
        <v>1719</v>
      </c>
      <c r="BA143" s="50"/>
      <c r="BB143" s="23" t="s">
        <v>164</v>
      </c>
      <c r="BC143" s="23"/>
      <c r="BD143" s="23"/>
      <c r="BE143" s="23"/>
      <c r="BF143" s="50"/>
      <c r="BG143" s="23"/>
      <c r="BH143" s="23"/>
      <c r="BI143" s="23">
        <v>72</v>
      </c>
      <c r="BJ143" s="23">
        <v>176</v>
      </c>
      <c r="BK143" s="23">
        <f t="shared" si="68"/>
        <v>1.878145866574499</v>
      </c>
      <c r="BL143" s="23">
        <v>1</v>
      </c>
      <c r="BM143" s="46" t="s">
        <v>724</v>
      </c>
      <c r="BN143" s="23" t="s">
        <v>146</v>
      </c>
      <c r="BO143" s="23">
        <v>55</v>
      </c>
      <c r="BP143" s="23">
        <v>69</v>
      </c>
      <c r="BQ143" s="23">
        <v>155</v>
      </c>
      <c r="BR143" s="23">
        <f t="shared" si="69"/>
        <v>1.6821614203492314</v>
      </c>
      <c r="BS143" s="23">
        <f t="shared" si="70"/>
        <v>1.11650751459071</v>
      </c>
      <c r="BT143" s="23" t="s">
        <v>162</v>
      </c>
      <c r="BU143" s="23" t="s">
        <v>162</v>
      </c>
      <c r="BV143" s="23" t="s">
        <v>148</v>
      </c>
      <c r="BW143" s="23" t="s">
        <v>149</v>
      </c>
      <c r="BX143" s="23">
        <v>6</v>
      </c>
      <c r="BY143" s="23" t="s">
        <v>150</v>
      </c>
      <c r="BZ143" s="23">
        <v>2</v>
      </c>
      <c r="CA143" s="23"/>
      <c r="CB143" s="23" t="s">
        <v>150</v>
      </c>
      <c r="CC143" s="23">
        <v>2</v>
      </c>
      <c r="CD143" s="23"/>
      <c r="CE143" s="23" t="s">
        <v>150</v>
      </c>
      <c r="CF143" s="23">
        <v>2</v>
      </c>
      <c r="CG143" s="23"/>
      <c r="CH143" s="23" t="s">
        <v>150</v>
      </c>
      <c r="CI143" s="23">
        <v>2</v>
      </c>
      <c r="CJ143" s="23"/>
      <c r="CK143" s="23">
        <v>0</v>
      </c>
      <c r="CL143" s="23">
        <v>0</v>
      </c>
      <c r="CM143" s="23"/>
      <c r="CN143" s="23">
        <v>0</v>
      </c>
      <c r="CO143" s="23"/>
      <c r="CP143" s="23"/>
      <c r="CQ143" s="23">
        <v>0</v>
      </c>
      <c r="CR143" s="23" t="s">
        <v>165</v>
      </c>
      <c r="CS143" s="23">
        <v>2</v>
      </c>
      <c r="CT143" s="23"/>
      <c r="CU143" s="23"/>
      <c r="CV143" s="23"/>
      <c r="CW143" s="23">
        <v>2</v>
      </c>
      <c r="CX143" s="23"/>
      <c r="CY143" s="23">
        <v>2</v>
      </c>
      <c r="CZ143" s="23">
        <v>0</v>
      </c>
      <c r="DA143" s="23">
        <v>2</v>
      </c>
      <c r="DB143" s="23"/>
      <c r="DC143" s="23" t="s">
        <v>143</v>
      </c>
      <c r="DD143" s="23">
        <v>2</v>
      </c>
      <c r="DE143" s="23" t="s">
        <v>165</v>
      </c>
      <c r="DF143" s="23" t="s">
        <v>165</v>
      </c>
      <c r="DG143" s="23" t="s">
        <v>165</v>
      </c>
      <c r="DH143" s="23" t="s">
        <v>636</v>
      </c>
      <c r="DI143" s="23" t="s">
        <v>150</v>
      </c>
      <c r="DJ143" s="23" t="s">
        <v>159</v>
      </c>
      <c r="DK143" s="23" t="s">
        <v>150</v>
      </c>
      <c r="DL143" s="23" t="s">
        <v>150</v>
      </c>
      <c r="DM143" s="23" t="s">
        <v>150</v>
      </c>
      <c r="DN143" s="23"/>
      <c r="DO143" s="23"/>
      <c r="DP143" s="23" t="s">
        <v>150</v>
      </c>
      <c r="DQ143" s="23" t="s">
        <v>150</v>
      </c>
      <c r="DR143" s="23" t="s">
        <v>150</v>
      </c>
      <c r="DS143" s="23"/>
      <c r="DT143" s="23" t="s">
        <v>159</v>
      </c>
      <c r="DU143" s="23" t="s">
        <v>150</v>
      </c>
      <c r="DV143" s="23"/>
      <c r="DW143" s="23" t="s">
        <v>159</v>
      </c>
      <c r="DX143" s="23" t="s">
        <v>150</v>
      </c>
      <c r="DY143" s="23" t="s">
        <v>150</v>
      </c>
      <c r="DZ143" s="23" t="s">
        <v>150</v>
      </c>
      <c r="EA143" s="23"/>
      <c r="EB143" s="23"/>
      <c r="EC143" s="23" t="s">
        <v>184</v>
      </c>
      <c r="ED143" s="23" t="s">
        <v>189</v>
      </c>
      <c r="EE143" s="49" t="str">
        <f t="shared" si="71"/>
        <v>36</v>
      </c>
      <c r="EF143" s="49" t="str">
        <f t="shared" si="85"/>
        <v>1</v>
      </c>
      <c r="EG143" s="49"/>
      <c r="EH143" s="51">
        <f t="shared" si="72"/>
        <v>1</v>
      </c>
      <c r="EI143" s="51">
        <f t="shared" si="73"/>
        <v>0.9</v>
      </c>
      <c r="EJ143" s="52">
        <f t="shared" si="74"/>
        <v>-1.2</v>
      </c>
      <c r="EK143" s="52">
        <f t="shared" si="75"/>
        <v>-1.2</v>
      </c>
      <c r="EL143" s="49">
        <f t="shared" si="76"/>
        <v>-3.2000000000000001E-2</v>
      </c>
      <c r="EM143" s="55" t="s">
        <v>152</v>
      </c>
      <c r="EN143" s="54" t="str">
        <f t="shared" si="77"/>
        <v>1</v>
      </c>
    </row>
    <row r="144" spans="1:144" ht="33.75">
      <c r="A144" s="45">
        <v>2579</v>
      </c>
      <c r="B144" s="46" t="s">
        <v>725</v>
      </c>
      <c r="C144" s="45">
        <v>5859873</v>
      </c>
      <c r="D144" s="23" t="s">
        <v>726</v>
      </c>
      <c r="E144" s="23">
        <v>2</v>
      </c>
      <c r="F144" s="23" t="s">
        <v>139</v>
      </c>
      <c r="G144" s="23">
        <v>59</v>
      </c>
      <c r="H144" s="23">
        <v>53</v>
      </c>
      <c r="I144" s="23"/>
      <c r="J144" s="23">
        <v>5</v>
      </c>
      <c r="K144" s="23"/>
      <c r="L144" s="47"/>
      <c r="M144" s="47"/>
      <c r="N144" s="48">
        <v>42348</v>
      </c>
      <c r="O144" s="48"/>
      <c r="P144" s="47" t="e">
        <f t="shared" si="83"/>
        <v>#NUM!</v>
      </c>
      <c r="Q144" s="47">
        <f t="shared" ca="1" si="65"/>
        <v>99</v>
      </c>
      <c r="R144" s="47">
        <v>82</v>
      </c>
      <c r="S144" s="47">
        <v>1</v>
      </c>
      <c r="T144" s="47"/>
      <c r="U144" s="47"/>
      <c r="V144" s="47" t="e">
        <f t="shared" si="66"/>
        <v>#NUM!</v>
      </c>
      <c r="W144" s="47"/>
      <c r="X144" s="47"/>
      <c r="Y144" s="47"/>
      <c r="Z144" s="47"/>
      <c r="AA144" s="47"/>
      <c r="AB144" s="47"/>
      <c r="AC144" s="47"/>
      <c r="AD144" s="47">
        <v>2</v>
      </c>
      <c r="AE144" s="47">
        <v>82</v>
      </c>
      <c r="AF144" s="47">
        <v>1</v>
      </c>
      <c r="AG144" s="47"/>
      <c r="AH144" s="47">
        <v>2</v>
      </c>
      <c r="AI144" s="35" t="str">
        <f t="shared" si="67"/>
        <v>36</v>
      </c>
      <c r="AJ144" s="49" t="str">
        <f t="shared" si="84"/>
        <v>1</v>
      </c>
      <c r="AK144" s="47">
        <v>2</v>
      </c>
      <c r="AL144" s="47"/>
      <c r="AM144" s="47"/>
      <c r="AN144" s="23" t="s">
        <v>1712</v>
      </c>
      <c r="AO144" s="23">
        <v>1</v>
      </c>
      <c r="AP144" s="23">
        <v>2.08</v>
      </c>
      <c r="AQ144" s="23"/>
      <c r="AR144" s="47">
        <v>1.74</v>
      </c>
      <c r="AS144" s="47">
        <f t="shared" si="78"/>
        <v>45.687418139748488</v>
      </c>
      <c r="AT144" s="47">
        <v>1.54</v>
      </c>
      <c r="AU144" s="47">
        <f t="shared" si="54"/>
        <v>52.243087335776913</v>
      </c>
      <c r="AV144" s="47"/>
      <c r="AW144" s="47" t="e">
        <f t="shared" si="79"/>
        <v>#DIV/0!</v>
      </c>
      <c r="AX144" s="50" t="s">
        <v>1719</v>
      </c>
      <c r="AY144" s="50" t="s">
        <v>1719</v>
      </c>
      <c r="AZ144" s="50" t="s">
        <v>1719</v>
      </c>
      <c r="BA144" s="50"/>
      <c r="BB144" s="23" t="s">
        <v>164</v>
      </c>
      <c r="BC144" s="23"/>
      <c r="BD144" s="23"/>
      <c r="BE144" s="23"/>
      <c r="BF144" s="50"/>
      <c r="BG144" s="23"/>
      <c r="BH144" s="23"/>
      <c r="BI144" s="23">
        <v>52.45</v>
      </c>
      <c r="BJ144" s="23" t="s">
        <v>727</v>
      </c>
      <c r="BK144" s="23" t="e">
        <f t="shared" si="68"/>
        <v>#VALUE!</v>
      </c>
      <c r="BL144" s="23">
        <v>2</v>
      </c>
      <c r="BM144" s="46" t="s">
        <v>728</v>
      </c>
      <c r="BN144" s="23" t="s">
        <v>146</v>
      </c>
      <c r="BO144" s="23">
        <v>48</v>
      </c>
      <c r="BP144" s="23">
        <v>58</v>
      </c>
      <c r="BQ144" s="23">
        <v>165</v>
      </c>
      <c r="BR144" s="23">
        <f t="shared" si="69"/>
        <v>1.6349296895282495</v>
      </c>
      <c r="BS144" s="23" t="e">
        <f t="shared" si="70"/>
        <v>#VALUE!</v>
      </c>
      <c r="BT144" s="23" t="s">
        <v>147</v>
      </c>
      <c r="BU144" s="23" t="s">
        <v>162</v>
      </c>
      <c r="BV144" s="23" t="s">
        <v>148</v>
      </c>
      <c r="BW144" s="23" t="s">
        <v>149</v>
      </c>
      <c r="BX144" s="23">
        <v>4</v>
      </c>
      <c r="BY144" s="23" t="s">
        <v>150</v>
      </c>
      <c r="BZ144" s="23">
        <v>2</v>
      </c>
      <c r="CA144" s="23" t="s">
        <v>159</v>
      </c>
      <c r="CB144" s="23" t="s">
        <v>150</v>
      </c>
      <c r="CC144" s="23">
        <v>2</v>
      </c>
      <c r="CD144" s="23" t="s">
        <v>150</v>
      </c>
      <c r="CE144" s="23" t="s">
        <v>150</v>
      </c>
      <c r="CF144" s="23">
        <v>2</v>
      </c>
      <c r="CG144" s="23" t="s">
        <v>159</v>
      </c>
      <c r="CH144" s="23" t="s">
        <v>150</v>
      </c>
      <c r="CI144" s="23">
        <v>2</v>
      </c>
      <c r="CJ144" s="23" t="s">
        <v>150</v>
      </c>
      <c r="CK144" s="23">
        <v>0</v>
      </c>
      <c r="CL144" s="23">
        <v>0</v>
      </c>
      <c r="CM144" s="23" t="s">
        <v>0</v>
      </c>
      <c r="CN144" s="23">
        <v>0</v>
      </c>
      <c r="CO144" s="23"/>
      <c r="CP144" s="23"/>
      <c r="CQ144" s="23">
        <v>0</v>
      </c>
      <c r="CR144" s="23" t="s">
        <v>165</v>
      </c>
      <c r="CS144" s="23">
        <v>2</v>
      </c>
      <c r="CT144" s="23"/>
      <c r="CU144" s="23"/>
      <c r="CV144" s="23"/>
      <c r="CW144" s="23">
        <v>2</v>
      </c>
      <c r="CX144" s="23"/>
      <c r="CY144" s="23">
        <v>2</v>
      </c>
      <c r="CZ144" s="23">
        <v>0</v>
      </c>
      <c r="DA144" s="23">
        <v>2</v>
      </c>
      <c r="DB144" s="23"/>
      <c r="DC144" s="23" t="s">
        <v>143</v>
      </c>
      <c r="DD144" s="23">
        <v>2</v>
      </c>
      <c r="DE144" s="23" t="s">
        <v>165</v>
      </c>
      <c r="DF144" s="23" t="s">
        <v>165</v>
      </c>
      <c r="DG144" s="23" t="s">
        <v>165</v>
      </c>
      <c r="DH144" s="23" t="s">
        <v>636</v>
      </c>
      <c r="DI144" s="23" t="s">
        <v>150</v>
      </c>
      <c r="DJ144" s="23" t="s">
        <v>159</v>
      </c>
      <c r="DK144" s="23" t="s">
        <v>150</v>
      </c>
      <c r="DL144" s="23" t="s">
        <v>150</v>
      </c>
      <c r="DM144" s="23" t="s">
        <v>150</v>
      </c>
      <c r="DN144" s="23"/>
      <c r="DO144" s="23"/>
      <c r="DP144" s="23" t="s">
        <v>150</v>
      </c>
      <c r="DQ144" s="23" t="s">
        <v>150</v>
      </c>
      <c r="DR144" s="23" t="s">
        <v>150</v>
      </c>
      <c r="DS144" s="23"/>
      <c r="DT144" s="23" t="s">
        <v>159</v>
      </c>
      <c r="DU144" s="23" t="s">
        <v>150</v>
      </c>
      <c r="DV144" s="23"/>
      <c r="DW144" s="23"/>
      <c r="DX144" s="23" t="s">
        <v>150</v>
      </c>
      <c r="DY144" s="23" t="s">
        <v>150</v>
      </c>
      <c r="DZ144" s="23"/>
      <c r="EA144" s="23"/>
      <c r="EB144" s="23"/>
      <c r="EC144" s="23" t="s">
        <v>184</v>
      </c>
      <c r="ED144" s="23" t="s">
        <v>189</v>
      </c>
      <c r="EE144" s="49" t="str">
        <f t="shared" si="71"/>
        <v>36</v>
      </c>
      <c r="EF144" s="49" t="str">
        <f t="shared" si="85"/>
        <v>1</v>
      </c>
      <c r="EG144" s="49"/>
      <c r="EH144" s="51">
        <f t="shared" si="72"/>
        <v>1</v>
      </c>
      <c r="EI144" s="51">
        <f t="shared" si="73"/>
        <v>0.9</v>
      </c>
      <c r="EJ144" s="52">
        <f t="shared" si="74"/>
        <v>-1.2</v>
      </c>
      <c r="EK144" s="52">
        <f t="shared" si="75"/>
        <v>-1.2</v>
      </c>
      <c r="EL144" s="49">
        <f t="shared" si="76"/>
        <v>-3.2000000000000001E-2</v>
      </c>
      <c r="EM144" s="55" t="s">
        <v>152</v>
      </c>
      <c r="EN144" s="54" t="str">
        <f t="shared" si="77"/>
        <v>1</v>
      </c>
    </row>
    <row r="145" spans="1:144" ht="33.75">
      <c r="A145" s="45">
        <v>2583</v>
      </c>
      <c r="B145" s="46" t="s">
        <v>729</v>
      </c>
      <c r="C145" s="45">
        <v>29247866</v>
      </c>
      <c r="D145" s="23" t="s">
        <v>730</v>
      </c>
      <c r="E145" s="23">
        <v>1</v>
      </c>
      <c r="F145" s="23" t="s">
        <v>146</v>
      </c>
      <c r="G145" s="23">
        <v>32</v>
      </c>
      <c r="H145" s="23">
        <v>26</v>
      </c>
      <c r="I145" s="23" t="s">
        <v>180</v>
      </c>
      <c r="J145" s="23">
        <v>5</v>
      </c>
      <c r="K145" s="23"/>
      <c r="L145" s="47" t="s">
        <v>1745</v>
      </c>
      <c r="M145" s="47">
        <v>1</v>
      </c>
      <c r="N145" s="48">
        <v>42352</v>
      </c>
      <c r="O145" s="48"/>
      <c r="P145" s="47" t="e">
        <f t="shared" si="83"/>
        <v>#NUM!</v>
      </c>
      <c r="Q145" s="47">
        <f t="shared" ca="1" si="65"/>
        <v>99</v>
      </c>
      <c r="R145" s="47">
        <v>82</v>
      </c>
      <c r="S145" s="47">
        <v>1</v>
      </c>
      <c r="T145" s="47"/>
      <c r="U145" s="47"/>
      <c r="V145" s="47" t="e">
        <f t="shared" si="66"/>
        <v>#NUM!</v>
      </c>
      <c r="W145" s="47"/>
      <c r="X145" s="47"/>
      <c r="Y145" s="47"/>
      <c r="Z145" s="47"/>
      <c r="AA145" s="47"/>
      <c r="AB145" s="47"/>
      <c r="AC145" s="47"/>
      <c r="AD145" s="47">
        <v>2</v>
      </c>
      <c r="AE145" s="47">
        <v>82</v>
      </c>
      <c r="AF145" s="47">
        <v>1</v>
      </c>
      <c r="AG145" s="47"/>
      <c r="AH145" s="47">
        <v>2</v>
      </c>
      <c r="AI145" s="35" t="str">
        <f t="shared" si="67"/>
        <v>36</v>
      </c>
      <c r="AJ145" s="49" t="str">
        <f t="shared" si="84"/>
        <v>1</v>
      </c>
      <c r="AK145" s="47">
        <v>2</v>
      </c>
      <c r="AL145" s="47">
        <v>0</v>
      </c>
      <c r="AM145" s="47"/>
      <c r="AN145" s="23" t="s">
        <v>1712</v>
      </c>
      <c r="AO145" s="23">
        <v>1</v>
      </c>
      <c r="AP145" s="23">
        <v>1.03</v>
      </c>
      <c r="AQ145" s="23"/>
      <c r="AR145" s="47">
        <v>0.72</v>
      </c>
      <c r="AS145" s="47">
        <f t="shared" si="78"/>
        <v>116.62484310917478</v>
      </c>
      <c r="AT145" s="47">
        <v>0.92</v>
      </c>
      <c r="AU145" s="47">
        <f t="shared" si="54"/>
        <v>85.830701140418242</v>
      </c>
      <c r="AV145" s="47"/>
      <c r="AW145" s="47" t="e">
        <f t="shared" si="79"/>
        <v>#DIV/0!</v>
      </c>
      <c r="AX145" s="50" t="s">
        <v>1719</v>
      </c>
      <c r="AY145" s="50" t="s">
        <v>1719</v>
      </c>
      <c r="AZ145" s="50" t="s">
        <v>1719</v>
      </c>
      <c r="BA145" s="50"/>
      <c r="BB145" s="23" t="s">
        <v>164</v>
      </c>
      <c r="BC145" s="23"/>
      <c r="BD145" s="23"/>
      <c r="BE145" s="23"/>
      <c r="BF145" s="50"/>
      <c r="BG145" s="23"/>
      <c r="BH145" s="23"/>
      <c r="BI145" s="23">
        <v>50</v>
      </c>
      <c r="BJ145" s="23">
        <v>162.5</v>
      </c>
      <c r="BK145" s="23">
        <f t="shared" si="68"/>
        <v>1.518089111696471</v>
      </c>
      <c r="BL145" s="23">
        <v>1</v>
      </c>
      <c r="BM145" s="46" t="s">
        <v>732</v>
      </c>
      <c r="BN145" s="23" t="s">
        <v>139</v>
      </c>
      <c r="BO145" s="23">
        <v>29</v>
      </c>
      <c r="BP145" s="23">
        <v>73</v>
      </c>
      <c r="BQ145" s="23">
        <v>168</v>
      </c>
      <c r="BR145" s="23">
        <f t="shared" si="69"/>
        <v>1.8265340322495105</v>
      </c>
      <c r="BS145" s="23">
        <f t="shared" si="70"/>
        <v>0.83113103007822586</v>
      </c>
      <c r="BT145" s="23" t="s">
        <v>162</v>
      </c>
      <c r="BU145" s="23" t="s">
        <v>162</v>
      </c>
      <c r="BV145" s="23" t="s">
        <v>148</v>
      </c>
      <c r="BW145" s="23" t="s">
        <v>149</v>
      </c>
      <c r="BX145" s="23">
        <v>4</v>
      </c>
      <c r="BY145" s="23" t="s">
        <v>150</v>
      </c>
      <c r="BZ145" s="23">
        <v>2</v>
      </c>
      <c r="CA145" s="23"/>
      <c r="CB145" s="23" t="s">
        <v>150</v>
      </c>
      <c r="CC145" s="23">
        <v>2</v>
      </c>
      <c r="CD145" s="23"/>
      <c r="CE145" s="23" t="s">
        <v>150</v>
      </c>
      <c r="CF145" s="23">
        <v>2</v>
      </c>
      <c r="CG145" s="23"/>
      <c r="CH145" s="23" t="s">
        <v>150</v>
      </c>
      <c r="CI145" s="23">
        <v>2</v>
      </c>
      <c r="CJ145" s="23"/>
      <c r="CK145" s="23">
        <v>8.3000000000000007</v>
      </c>
      <c r="CL145" s="23">
        <v>0</v>
      </c>
      <c r="CM145" s="23" t="s">
        <v>0</v>
      </c>
      <c r="CN145" s="23">
        <v>0</v>
      </c>
      <c r="CO145" s="23"/>
      <c r="CP145" s="23"/>
      <c r="CQ145" s="23">
        <v>0</v>
      </c>
      <c r="CR145" s="23" t="s">
        <v>143</v>
      </c>
      <c r="CS145" s="23">
        <v>1</v>
      </c>
      <c r="CT145" s="23"/>
      <c r="CU145" s="23"/>
      <c r="CV145" s="23">
        <v>375</v>
      </c>
      <c r="CW145" s="23">
        <v>1</v>
      </c>
      <c r="CX145" s="23"/>
      <c r="CY145" s="23">
        <v>2</v>
      </c>
      <c r="CZ145" s="23">
        <v>3</v>
      </c>
      <c r="DA145" s="23">
        <v>1</v>
      </c>
      <c r="DB145" s="23"/>
      <c r="DC145" s="23" t="s">
        <v>143</v>
      </c>
      <c r="DD145" s="23">
        <v>2</v>
      </c>
      <c r="DE145" s="23" t="s">
        <v>165</v>
      </c>
      <c r="DF145" s="23" t="s">
        <v>165</v>
      </c>
      <c r="DG145" s="23" t="s">
        <v>165</v>
      </c>
      <c r="DH145" s="23" t="s">
        <v>636</v>
      </c>
      <c r="DI145" s="23" t="s">
        <v>150</v>
      </c>
      <c r="DJ145" s="23" t="s">
        <v>159</v>
      </c>
      <c r="DK145" s="23" t="s">
        <v>150</v>
      </c>
      <c r="DL145" s="23" t="s">
        <v>159</v>
      </c>
      <c r="DM145" s="23" t="s">
        <v>159</v>
      </c>
      <c r="DN145" s="23"/>
      <c r="DO145" s="23"/>
      <c r="DP145" s="23" t="s">
        <v>150</v>
      </c>
      <c r="DQ145" s="23" t="s">
        <v>150</v>
      </c>
      <c r="DR145" s="23" t="s">
        <v>150</v>
      </c>
      <c r="DS145" s="23"/>
      <c r="DT145" s="23" t="s">
        <v>159</v>
      </c>
      <c r="DU145" s="23" t="s">
        <v>150</v>
      </c>
      <c r="DV145" s="23"/>
      <c r="DW145" s="23" t="s">
        <v>159</v>
      </c>
      <c r="DX145" s="23" t="s">
        <v>150</v>
      </c>
      <c r="DY145" s="23" t="s">
        <v>150</v>
      </c>
      <c r="DZ145" s="23" t="s">
        <v>150</v>
      </c>
      <c r="EA145" s="23"/>
      <c r="EB145" s="23"/>
      <c r="EC145" s="23" t="s">
        <v>184</v>
      </c>
      <c r="ED145" s="23" t="s">
        <v>189</v>
      </c>
      <c r="EE145" s="49" t="str">
        <f t="shared" si="71"/>
        <v>36</v>
      </c>
      <c r="EF145" s="49" t="str">
        <f t="shared" si="85"/>
        <v>1</v>
      </c>
      <c r="EG145" s="49"/>
      <c r="EH145" s="51">
        <f t="shared" si="72"/>
        <v>1.012</v>
      </c>
      <c r="EI145" s="51">
        <f t="shared" si="73"/>
        <v>0.7</v>
      </c>
      <c r="EJ145" s="52">
        <f t="shared" si="74"/>
        <v>-1.2</v>
      </c>
      <c r="EK145" s="52">
        <f t="shared" si="75"/>
        <v>-1.2</v>
      </c>
      <c r="EL145" s="49">
        <f t="shared" si="76"/>
        <v>-0.24099999999999999</v>
      </c>
      <c r="EM145" s="53" t="s">
        <v>176</v>
      </c>
      <c r="EN145" s="54" t="str">
        <f t="shared" si="77"/>
        <v>3</v>
      </c>
    </row>
    <row r="146" spans="1:144" ht="33.75">
      <c r="A146" s="45">
        <v>2585</v>
      </c>
      <c r="B146" s="46" t="s">
        <v>733</v>
      </c>
      <c r="C146" s="45">
        <v>29319455</v>
      </c>
      <c r="D146" s="23" t="s">
        <v>734</v>
      </c>
      <c r="E146" s="23">
        <v>1</v>
      </c>
      <c r="F146" s="23" t="s">
        <v>146</v>
      </c>
      <c r="G146" s="23">
        <v>65</v>
      </c>
      <c r="H146" s="23">
        <v>58</v>
      </c>
      <c r="I146" s="23" t="s">
        <v>140</v>
      </c>
      <c r="J146" s="23">
        <v>1</v>
      </c>
      <c r="K146" s="23"/>
      <c r="L146" s="47"/>
      <c r="M146" s="47"/>
      <c r="N146" s="48">
        <v>42355</v>
      </c>
      <c r="O146" s="48"/>
      <c r="P146" s="47" t="e">
        <f t="shared" si="83"/>
        <v>#NUM!</v>
      </c>
      <c r="Q146" s="47">
        <f t="shared" ca="1" si="65"/>
        <v>99</v>
      </c>
      <c r="R146" s="47">
        <v>82</v>
      </c>
      <c r="S146" s="47">
        <v>1</v>
      </c>
      <c r="T146" s="47"/>
      <c r="U146" s="47"/>
      <c r="V146" s="47" t="e">
        <f t="shared" si="66"/>
        <v>#NUM!</v>
      </c>
      <c r="W146" s="47"/>
      <c r="X146" s="47"/>
      <c r="Y146" s="47"/>
      <c r="Z146" s="47"/>
      <c r="AA146" s="47"/>
      <c r="AB146" s="47"/>
      <c r="AC146" s="47"/>
      <c r="AD146" s="47">
        <v>2</v>
      </c>
      <c r="AE146" s="47">
        <v>82</v>
      </c>
      <c r="AF146" s="47">
        <v>1</v>
      </c>
      <c r="AG146" s="47"/>
      <c r="AH146" s="47">
        <v>2</v>
      </c>
      <c r="AI146" s="35" t="str">
        <f t="shared" si="67"/>
        <v>36</v>
      </c>
      <c r="AJ146" s="49" t="str">
        <f t="shared" si="84"/>
        <v>1</v>
      </c>
      <c r="AK146" s="47">
        <v>2</v>
      </c>
      <c r="AL146" s="47">
        <v>0</v>
      </c>
      <c r="AM146" s="47"/>
      <c r="AN146" s="23" t="s">
        <v>1712</v>
      </c>
      <c r="AO146" s="23">
        <v>1</v>
      </c>
      <c r="AP146" s="23">
        <v>1.28</v>
      </c>
      <c r="AQ146" s="23"/>
      <c r="AR146" s="47">
        <v>0.96</v>
      </c>
      <c r="AS146" s="47">
        <f t="shared" si="78"/>
        <v>67.675635973373886</v>
      </c>
      <c r="AT146" s="47">
        <v>0.97</v>
      </c>
      <c r="AU146" s="47">
        <f t="shared" si="54"/>
        <v>66.013039378236599</v>
      </c>
      <c r="AV146" s="47"/>
      <c r="AW146" s="47" t="e">
        <f t="shared" si="79"/>
        <v>#DIV/0!</v>
      </c>
      <c r="AX146" s="50" t="s">
        <v>1719</v>
      </c>
      <c r="AY146" s="50" t="s">
        <v>1719</v>
      </c>
      <c r="AZ146" s="50" t="s">
        <v>1719</v>
      </c>
      <c r="BA146" s="50"/>
      <c r="BB146" s="23" t="s">
        <v>164</v>
      </c>
      <c r="BC146" s="23"/>
      <c r="BD146" s="23"/>
      <c r="BE146" s="23"/>
      <c r="BF146" s="50"/>
      <c r="BG146" s="23"/>
      <c r="BH146" s="23"/>
      <c r="BI146" s="23">
        <v>50</v>
      </c>
      <c r="BJ146" s="23">
        <v>144.5</v>
      </c>
      <c r="BK146" s="23">
        <f t="shared" si="68"/>
        <v>1.3942246750907785</v>
      </c>
      <c r="BL146" s="23">
        <v>1</v>
      </c>
      <c r="BM146" s="46" t="s">
        <v>735</v>
      </c>
      <c r="BN146" s="23" t="s">
        <v>139</v>
      </c>
      <c r="BO146" s="23">
        <v>55</v>
      </c>
      <c r="BP146" s="23">
        <v>78.75</v>
      </c>
      <c r="BQ146" s="23">
        <v>174</v>
      </c>
      <c r="BR146" s="23">
        <f t="shared" si="69"/>
        <v>1.9349556609340395</v>
      </c>
      <c r="BS146" s="23">
        <f t="shared" si="70"/>
        <v>0.72054605862015464</v>
      </c>
      <c r="BT146" s="23" t="s">
        <v>162</v>
      </c>
      <c r="BU146" s="23" t="s">
        <v>158</v>
      </c>
      <c r="BV146" s="23" t="s">
        <v>148</v>
      </c>
      <c r="BW146" s="23" t="s">
        <v>149</v>
      </c>
      <c r="BX146" s="23">
        <v>6</v>
      </c>
      <c r="BY146" s="23" t="s">
        <v>150</v>
      </c>
      <c r="BZ146" s="23">
        <v>2</v>
      </c>
      <c r="CA146" s="23"/>
      <c r="CB146" s="23" t="s">
        <v>150</v>
      </c>
      <c r="CC146" s="23">
        <v>2</v>
      </c>
      <c r="CD146" s="23"/>
      <c r="CE146" s="23" t="s">
        <v>150</v>
      </c>
      <c r="CF146" s="23">
        <v>2</v>
      </c>
      <c r="CG146" s="23"/>
      <c r="CH146" s="23" t="s">
        <v>150</v>
      </c>
      <c r="CI146" s="23">
        <v>2</v>
      </c>
      <c r="CJ146" s="23"/>
      <c r="CK146" s="23">
        <v>0</v>
      </c>
      <c r="CL146" s="23">
        <v>0</v>
      </c>
      <c r="CM146" s="23"/>
      <c r="CN146" s="23">
        <v>0</v>
      </c>
      <c r="CO146" s="23"/>
      <c r="CP146" s="23" t="s">
        <v>0</v>
      </c>
      <c r="CQ146" s="23">
        <v>0</v>
      </c>
      <c r="CR146" s="23" t="s">
        <v>165</v>
      </c>
      <c r="CS146" s="23">
        <v>2</v>
      </c>
      <c r="CT146" s="23"/>
      <c r="CU146" s="23"/>
      <c r="CV146" s="23"/>
      <c r="CW146" s="23">
        <v>2</v>
      </c>
      <c r="CX146" s="23"/>
      <c r="CY146" s="23">
        <v>2</v>
      </c>
      <c r="CZ146" s="23">
        <v>0</v>
      </c>
      <c r="DA146" s="23">
        <v>2</v>
      </c>
      <c r="DB146" s="23"/>
      <c r="DC146" s="23" t="s">
        <v>143</v>
      </c>
      <c r="DD146" s="23">
        <v>2</v>
      </c>
      <c r="DE146" s="23" t="s">
        <v>165</v>
      </c>
      <c r="DF146" s="23" t="s">
        <v>165</v>
      </c>
      <c r="DG146" s="23" t="s">
        <v>165</v>
      </c>
      <c r="DH146" s="23" t="s">
        <v>636</v>
      </c>
      <c r="DI146" s="23" t="s">
        <v>150</v>
      </c>
      <c r="DJ146" s="23" t="s">
        <v>159</v>
      </c>
      <c r="DK146" s="23" t="s">
        <v>150</v>
      </c>
      <c r="DL146" s="23" t="s">
        <v>150</v>
      </c>
      <c r="DM146" s="23" t="s">
        <v>150</v>
      </c>
      <c r="DN146" s="23"/>
      <c r="DO146" s="23"/>
      <c r="DP146" s="23" t="s">
        <v>150</v>
      </c>
      <c r="DQ146" s="23" t="s">
        <v>150</v>
      </c>
      <c r="DR146" s="23" t="s">
        <v>150</v>
      </c>
      <c r="DS146" s="23"/>
      <c r="DT146" s="23" t="s">
        <v>159</v>
      </c>
      <c r="DU146" s="23" t="s">
        <v>150</v>
      </c>
      <c r="DV146" s="23"/>
      <c r="DW146" s="23" t="s">
        <v>159</v>
      </c>
      <c r="DX146" s="23" t="s">
        <v>150</v>
      </c>
      <c r="DY146" s="23" t="s">
        <v>150</v>
      </c>
      <c r="DZ146" s="23"/>
      <c r="EA146" s="23"/>
      <c r="EB146" s="23"/>
      <c r="EC146" s="23" t="s">
        <v>184</v>
      </c>
      <c r="ED146" s="23" t="s">
        <v>189</v>
      </c>
      <c r="EE146" s="49" t="str">
        <f t="shared" si="71"/>
        <v>36</v>
      </c>
      <c r="EF146" s="49" t="str">
        <f t="shared" si="85"/>
        <v>1</v>
      </c>
      <c r="EG146" s="49"/>
      <c r="EH146" s="51">
        <f t="shared" si="72"/>
        <v>1.012</v>
      </c>
      <c r="EI146" s="51">
        <f t="shared" si="73"/>
        <v>0.7</v>
      </c>
      <c r="EJ146" s="52">
        <f t="shared" si="74"/>
        <v>-1.2</v>
      </c>
      <c r="EK146" s="52">
        <f t="shared" si="75"/>
        <v>-1.2</v>
      </c>
      <c r="EL146" s="49">
        <f t="shared" si="76"/>
        <v>-0.24099999999999999</v>
      </c>
      <c r="EM146" s="55" t="s">
        <v>152</v>
      </c>
      <c r="EN146" s="54" t="str">
        <f t="shared" si="77"/>
        <v>1</v>
      </c>
    </row>
    <row r="147" spans="1:144" ht="33.75">
      <c r="A147" s="45">
        <v>2595</v>
      </c>
      <c r="B147" s="46" t="s">
        <v>736</v>
      </c>
      <c r="C147" s="45">
        <v>10210235</v>
      </c>
      <c r="D147" s="23" t="s">
        <v>737</v>
      </c>
      <c r="E147" s="23">
        <v>2</v>
      </c>
      <c r="F147" s="23" t="s">
        <v>139</v>
      </c>
      <c r="G147" s="23">
        <v>52</v>
      </c>
      <c r="H147" s="23">
        <v>46</v>
      </c>
      <c r="I147" s="23" t="s">
        <v>180</v>
      </c>
      <c r="J147" s="23">
        <v>5</v>
      </c>
      <c r="K147" s="23"/>
      <c r="L147" s="47"/>
      <c r="M147" s="47"/>
      <c r="N147" s="48">
        <v>42369</v>
      </c>
      <c r="O147" s="48"/>
      <c r="P147" s="47" t="e">
        <f t="shared" si="83"/>
        <v>#NUM!</v>
      </c>
      <c r="Q147" s="47">
        <f t="shared" ca="1" si="65"/>
        <v>99</v>
      </c>
      <c r="R147" s="47">
        <v>82</v>
      </c>
      <c r="S147" s="47">
        <v>1</v>
      </c>
      <c r="T147" s="47"/>
      <c r="U147" s="47"/>
      <c r="V147" s="47" t="e">
        <f t="shared" si="66"/>
        <v>#NUM!</v>
      </c>
      <c r="W147" s="47"/>
      <c r="X147" s="47"/>
      <c r="Y147" s="47"/>
      <c r="Z147" s="47"/>
      <c r="AA147" s="47"/>
      <c r="AB147" s="47"/>
      <c r="AC147" s="47"/>
      <c r="AD147" s="47">
        <v>2</v>
      </c>
      <c r="AE147" s="47">
        <v>82</v>
      </c>
      <c r="AF147" s="47">
        <v>1</v>
      </c>
      <c r="AG147" s="47"/>
      <c r="AH147" s="47">
        <v>2</v>
      </c>
      <c r="AI147" s="35" t="str">
        <f t="shared" si="67"/>
        <v>36</v>
      </c>
      <c r="AJ147" s="49" t="str">
        <f t="shared" si="84"/>
        <v>1</v>
      </c>
      <c r="AK147" s="47">
        <v>2</v>
      </c>
      <c r="AL147" s="47">
        <v>0</v>
      </c>
      <c r="AM147" s="47"/>
      <c r="AN147" s="23" t="s">
        <v>1712</v>
      </c>
      <c r="AO147" s="23">
        <v>1</v>
      </c>
      <c r="AP147" s="23">
        <v>1.59</v>
      </c>
      <c r="AQ147" s="23"/>
      <c r="AR147" s="47">
        <v>1.1299999999999999</v>
      </c>
      <c r="AS147" s="47">
        <f t="shared" si="78"/>
        <v>80.106661953024343</v>
      </c>
      <c r="AT147" s="47">
        <v>1.41</v>
      </c>
      <c r="AU147" s="47">
        <f t="shared" si="54"/>
        <v>60.659359019983654</v>
      </c>
      <c r="AV147" s="47"/>
      <c r="AW147" s="47" t="e">
        <f t="shared" si="79"/>
        <v>#DIV/0!</v>
      </c>
      <c r="AX147" s="50" t="s">
        <v>1719</v>
      </c>
      <c r="AY147" s="50" t="s">
        <v>1719</v>
      </c>
      <c r="AZ147" s="50" t="s">
        <v>1719</v>
      </c>
      <c r="BA147" s="50"/>
      <c r="BB147" s="23" t="s">
        <v>164</v>
      </c>
      <c r="BC147" s="23"/>
      <c r="BD147" s="23"/>
      <c r="BE147" s="23"/>
      <c r="BF147" s="50"/>
      <c r="BG147" s="23"/>
      <c r="BH147" s="23"/>
      <c r="BI147" s="23">
        <v>58</v>
      </c>
      <c r="BJ147" s="23">
        <v>174</v>
      </c>
      <c r="BK147" s="23">
        <f t="shared" si="68"/>
        <v>1.6991097262215593</v>
      </c>
      <c r="BL147" s="23">
        <v>2</v>
      </c>
      <c r="BM147" s="46" t="s">
        <v>738</v>
      </c>
      <c r="BN147" s="23" t="s">
        <v>146</v>
      </c>
      <c r="BO147" s="23">
        <v>42</v>
      </c>
      <c r="BP147" s="23">
        <v>57</v>
      </c>
      <c r="BQ147" s="23">
        <v>157</v>
      </c>
      <c r="BR147" s="23">
        <f t="shared" si="69"/>
        <v>1.5654542691890283</v>
      </c>
      <c r="BS147" s="23">
        <f t="shared" si="70"/>
        <v>1.0853780654364118</v>
      </c>
      <c r="BT147" s="23" t="s">
        <v>147</v>
      </c>
      <c r="BU147" s="23" t="s">
        <v>158</v>
      </c>
      <c r="BV147" s="23" t="s">
        <v>148</v>
      </c>
      <c r="BW147" s="23" t="s">
        <v>149</v>
      </c>
      <c r="BX147" s="23">
        <v>5</v>
      </c>
      <c r="BY147" s="23" t="s">
        <v>150</v>
      </c>
      <c r="BZ147" s="23">
        <v>2</v>
      </c>
      <c r="CA147" s="23"/>
      <c r="CB147" s="23" t="s">
        <v>150</v>
      </c>
      <c r="CC147" s="23">
        <v>2</v>
      </c>
      <c r="CD147" s="23"/>
      <c r="CE147" s="23" t="s">
        <v>150</v>
      </c>
      <c r="CF147" s="23">
        <v>2</v>
      </c>
      <c r="CG147" s="23"/>
      <c r="CH147" s="23" t="s">
        <v>150</v>
      </c>
      <c r="CI147" s="23">
        <v>2</v>
      </c>
      <c r="CJ147" s="23"/>
      <c r="CK147" s="23">
        <v>0</v>
      </c>
      <c r="CL147" s="23">
        <v>20</v>
      </c>
      <c r="CM147" s="23" t="s">
        <v>0</v>
      </c>
      <c r="CN147" s="23">
        <v>0</v>
      </c>
      <c r="CO147" s="23"/>
      <c r="CP147" s="23"/>
      <c r="CQ147" s="23">
        <v>0</v>
      </c>
      <c r="CR147" s="23" t="s">
        <v>165</v>
      </c>
      <c r="CS147" s="23">
        <v>2</v>
      </c>
      <c r="CT147" s="23"/>
      <c r="CU147" s="23"/>
      <c r="CV147" s="23"/>
      <c r="CW147" s="23">
        <v>2</v>
      </c>
      <c r="CX147" s="23"/>
      <c r="CY147" s="23">
        <v>2</v>
      </c>
      <c r="CZ147" s="23">
        <v>0</v>
      </c>
      <c r="DA147" s="23">
        <v>2</v>
      </c>
      <c r="DB147" s="23"/>
      <c r="DC147" s="23" t="s">
        <v>143</v>
      </c>
      <c r="DD147" s="23">
        <v>2</v>
      </c>
      <c r="DE147" s="23" t="s">
        <v>165</v>
      </c>
      <c r="DF147" s="23" t="s">
        <v>165</v>
      </c>
      <c r="DG147" s="23" t="s">
        <v>143</v>
      </c>
      <c r="DH147" s="23" t="s">
        <v>636</v>
      </c>
      <c r="DI147" s="23" t="s">
        <v>150</v>
      </c>
      <c r="DJ147" s="23" t="s">
        <v>159</v>
      </c>
      <c r="DK147" s="23" t="s">
        <v>150</v>
      </c>
      <c r="DL147" s="23" t="s">
        <v>150</v>
      </c>
      <c r="DM147" s="23" t="s">
        <v>150</v>
      </c>
      <c r="DN147" s="23"/>
      <c r="DO147" s="23"/>
      <c r="DP147" s="23" t="s">
        <v>150</v>
      </c>
      <c r="DQ147" s="23" t="s">
        <v>150</v>
      </c>
      <c r="DR147" s="23" t="s">
        <v>150</v>
      </c>
      <c r="DS147" s="23"/>
      <c r="DT147" s="23" t="s">
        <v>159</v>
      </c>
      <c r="DU147" s="23" t="s">
        <v>150</v>
      </c>
      <c r="DV147" s="23"/>
      <c r="DW147" s="23" t="s">
        <v>159</v>
      </c>
      <c r="DX147" s="23" t="s">
        <v>150</v>
      </c>
      <c r="DY147" s="23" t="s">
        <v>150</v>
      </c>
      <c r="DZ147" s="23" t="s">
        <v>150</v>
      </c>
      <c r="EA147" s="23"/>
      <c r="EB147" s="23"/>
      <c r="EC147" s="23" t="s">
        <v>184</v>
      </c>
      <c r="ED147" s="23" t="s">
        <v>189</v>
      </c>
      <c r="EE147" s="49" t="str">
        <f t="shared" si="71"/>
        <v>36</v>
      </c>
      <c r="EF147" s="49" t="str">
        <f t="shared" si="85"/>
        <v>1</v>
      </c>
      <c r="EG147" s="49"/>
      <c r="EH147" s="51">
        <f t="shared" si="72"/>
        <v>1</v>
      </c>
      <c r="EI147" s="51">
        <f t="shared" si="73"/>
        <v>0.9</v>
      </c>
      <c r="EJ147" s="52">
        <f t="shared" si="74"/>
        <v>-1.2</v>
      </c>
      <c r="EK147" s="52">
        <f t="shared" si="75"/>
        <v>-1.2</v>
      </c>
      <c r="EL147" s="49">
        <f t="shared" si="76"/>
        <v>-3.2000000000000001E-2</v>
      </c>
      <c r="EM147" s="53" t="s">
        <v>152</v>
      </c>
      <c r="EN147" s="54" t="str">
        <f t="shared" si="77"/>
        <v>1</v>
      </c>
    </row>
    <row r="148" spans="1:144" ht="33.75">
      <c r="A148" s="45">
        <v>2604</v>
      </c>
      <c r="B148" s="46" t="s">
        <v>739</v>
      </c>
      <c r="C148" s="45">
        <v>15194564</v>
      </c>
      <c r="D148" s="23" t="s">
        <v>740</v>
      </c>
      <c r="E148" s="23">
        <v>2</v>
      </c>
      <c r="F148" s="23" t="s">
        <v>139</v>
      </c>
      <c r="G148" s="23">
        <v>53</v>
      </c>
      <c r="H148" s="23">
        <v>46</v>
      </c>
      <c r="I148" s="23" t="s">
        <v>140</v>
      </c>
      <c r="J148" s="23">
        <v>1</v>
      </c>
      <c r="K148" s="23"/>
      <c r="L148" s="47"/>
      <c r="M148" s="47"/>
      <c r="N148" s="48">
        <v>42390</v>
      </c>
      <c r="O148" s="48"/>
      <c r="P148" s="47" t="e">
        <f t="shared" si="83"/>
        <v>#NUM!</v>
      </c>
      <c r="Q148" s="47">
        <f t="shared" ca="1" si="65"/>
        <v>98</v>
      </c>
      <c r="R148" s="47">
        <v>81</v>
      </c>
      <c r="S148" s="47">
        <v>1</v>
      </c>
      <c r="T148" s="47"/>
      <c r="U148" s="47"/>
      <c r="V148" s="47" t="e">
        <f t="shared" si="66"/>
        <v>#NUM!</v>
      </c>
      <c r="W148" s="47"/>
      <c r="X148" s="47"/>
      <c r="Y148" s="47"/>
      <c r="Z148" s="47"/>
      <c r="AA148" s="47"/>
      <c r="AB148" s="47"/>
      <c r="AC148" s="47"/>
      <c r="AD148" s="47">
        <v>2</v>
      </c>
      <c r="AE148" s="47">
        <v>81</v>
      </c>
      <c r="AF148" s="47">
        <v>1</v>
      </c>
      <c r="AG148" s="47"/>
      <c r="AH148" s="47">
        <v>2</v>
      </c>
      <c r="AI148" s="35" t="str">
        <f t="shared" si="67"/>
        <v>36</v>
      </c>
      <c r="AJ148" s="49" t="str">
        <f t="shared" si="84"/>
        <v>1</v>
      </c>
      <c r="AK148" s="47">
        <v>2</v>
      </c>
      <c r="AL148" s="47">
        <v>0</v>
      </c>
      <c r="AM148" s="47"/>
      <c r="AN148" s="23" t="s">
        <v>1712</v>
      </c>
      <c r="AO148" s="23">
        <v>1</v>
      </c>
      <c r="AP148" s="23">
        <v>2.04</v>
      </c>
      <c r="AQ148" s="23"/>
      <c r="AR148" s="47">
        <v>1.46</v>
      </c>
      <c r="AS148" s="47">
        <f t="shared" si="78"/>
        <v>58.903261195556993</v>
      </c>
      <c r="AT148" s="47">
        <v>1.46</v>
      </c>
      <c r="AU148" s="47">
        <f t="shared" si="54"/>
        <v>58.175124998092429</v>
      </c>
      <c r="AV148" s="47"/>
      <c r="AW148" s="47" t="e">
        <f t="shared" si="79"/>
        <v>#DIV/0!</v>
      </c>
      <c r="AX148" s="50" t="s">
        <v>1719</v>
      </c>
      <c r="AY148" s="50" t="s">
        <v>1719</v>
      </c>
      <c r="AZ148" s="50" t="s">
        <v>1719</v>
      </c>
      <c r="BA148" s="50"/>
      <c r="BB148" s="23" t="s">
        <v>164</v>
      </c>
      <c r="BC148" s="23"/>
      <c r="BD148" s="23"/>
      <c r="BE148" s="23"/>
      <c r="BF148" s="50"/>
      <c r="BG148" s="23"/>
      <c r="BH148" s="23"/>
      <c r="BI148" s="23">
        <v>66</v>
      </c>
      <c r="BJ148" s="23">
        <v>171</v>
      </c>
      <c r="BK148" s="23">
        <f t="shared" si="68"/>
        <v>1.7725344159372816</v>
      </c>
      <c r="BL148" s="23">
        <v>1</v>
      </c>
      <c r="BM148" s="46" t="s">
        <v>741</v>
      </c>
      <c r="BN148" s="23" t="s">
        <v>146</v>
      </c>
      <c r="BO148" s="23">
        <v>48</v>
      </c>
      <c r="BP148" s="23">
        <v>54</v>
      </c>
      <c r="BQ148" s="23">
        <v>165</v>
      </c>
      <c r="BR148" s="23">
        <f t="shared" si="69"/>
        <v>1.5860231830055624</v>
      </c>
      <c r="BS148" s="23">
        <f t="shared" si="70"/>
        <v>1.1175967885780047</v>
      </c>
      <c r="BT148" s="23" t="s">
        <v>162</v>
      </c>
      <c r="BU148" s="23" t="s">
        <v>162</v>
      </c>
      <c r="BV148" s="23" t="s">
        <v>148</v>
      </c>
      <c r="BW148" s="23" t="s">
        <v>149</v>
      </c>
      <c r="BX148" s="23">
        <v>6</v>
      </c>
      <c r="BY148" s="23" t="s">
        <v>150</v>
      </c>
      <c r="BZ148" s="23">
        <v>2</v>
      </c>
      <c r="CA148" s="23"/>
      <c r="CB148" s="23" t="s">
        <v>150</v>
      </c>
      <c r="CC148" s="23">
        <v>2</v>
      </c>
      <c r="CD148" s="23"/>
      <c r="CE148" s="23" t="s">
        <v>150</v>
      </c>
      <c r="CF148" s="23">
        <v>2</v>
      </c>
      <c r="CG148" s="23"/>
      <c r="CH148" s="23" t="s">
        <v>150</v>
      </c>
      <c r="CI148" s="23">
        <v>2</v>
      </c>
      <c r="CJ148" s="23"/>
      <c r="CK148" s="23">
        <v>8</v>
      </c>
      <c r="CL148" s="23">
        <v>0</v>
      </c>
      <c r="CM148" s="23" t="s">
        <v>0</v>
      </c>
      <c r="CN148" s="23">
        <v>0</v>
      </c>
      <c r="CO148" s="23"/>
      <c r="CP148" s="23"/>
      <c r="CQ148" s="23">
        <v>0</v>
      </c>
      <c r="CR148" s="23" t="s">
        <v>165</v>
      </c>
      <c r="CS148" s="23">
        <v>2</v>
      </c>
      <c r="CT148" s="23"/>
      <c r="CU148" s="23"/>
      <c r="CV148" s="23"/>
      <c r="CW148" s="23">
        <v>2</v>
      </c>
      <c r="CX148" s="23"/>
      <c r="CY148" s="23">
        <v>2</v>
      </c>
      <c r="CZ148" s="23">
        <v>0</v>
      </c>
      <c r="DA148" s="23">
        <v>2</v>
      </c>
      <c r="DB148" s="23"/>
      <c r="DC148" s="23" t="s">
        <v>143</v>
      </c>
      <c r="DD148" s="23">
        <v>2</v>
      </c>
      <c r="DE148" s="23" t="s">
        <v>165</v>
      </c>
      <c r="DF148" s="23" t="s">
        <v>165</v>
      </c>
      <c r="DG148" s="23" t="s">
        <v>165</v>
      </c>
      <c r="DH148" s="23" t="s">
        <v>165</v>
      </c>
      <c r="DI148" s="23" t="s">
        <v>150</v>
      </c>
      <c r="DJ148" s="23" t="s">
        <v>150</v>
      </c>
      <c r="DK148" s="23" t="s">
        <v>150</v>
      </c>
      <c r="DL148" s="23" t="s">
        <v>150</v>
      </c>
      <c r="DM148" s="23" t="s">
        <v>150</v>
      </c>
      <c r="DN148" s="23"/>
      <c r="DO148" s="23"/>
      <c r="DP148" s="23" t="s">
        <v>150</v>
      </c>
      <c r="DQ148" s="23" t="s">
        <v>150</v>
      </c>
      <c r="DR148" s="23" t="s">
        <v>150</v>
      </c>
      <c r="DS148" s="23"/>
      <c r="DT148" s="23" t="s">
        <v>159</v>
      </c>
      <c r="DU148" s="23" t="s">
        <v>150</v>
      </c>
      <c r="DV148" s="23"/>
      <c r="DW148" s="23" t="s">
        <v>159</v>
      </c>
      <c r="DX148" s="23" t="s">
        <v>150</v>
      </c>
      <c r="DY148" s="23" t="s">
        <v>150</v>
      </c>
      <c r="DZ148" s="23" t="s">
        <v>159</v>
      </c>
      <c r="EA148" s="23"/>
      <c r="EB148" s="23"/>
      <c r="EC148" s="23" t="s">
        <v>184</v>
      </c>
      <c r="ED148" s="23" t="s">
        <v>189</v>
      </c>
      <c r="EE148" s="49" t="str">
        <f t="shared" si="71"/>
        <v>36</v>
      </c>
      <c r="EF148" s="49" t="str">
        <f t="shared" si="85"/>
        <v>1</v>
      </c>
      <c r="EG148" s="49"/>
      <c r="EH148" s="51">
        <f t="shared" si="72"/>
        <v>1</v>
      </c>
      <c r="EI148" s="51">
        <f t="shared" si="73"/>
        <v>0.9</v>
      </c>
      <c r="EJ148" s="52">
        <f t="shared" si="74"/>
        <v>-1.2</v>
      </c>
      <c r="EK148" s="52">
        <f t="shared" si="75"/>
        <v>-1.2</v>
      </c>
      <c r="EL148" s="49">
        <f t="shared" si="76"/>
        <v>-3.2000000000000001E-2</v>
      </c>
      <c r="EM148" s="53" t="s">
        <v>152</v>
      </c>
      <c r="EN148" s="54" t="str">
        <f t="shared" si="77"/>
        <v>1</v>
      </c>
    </row>
    <row r="149" spans="1:144" ht="33.75">
      <c r="A149" s="45">
        <v>2608</v>
      </c>
      <c r="B149" s="46" t="s">
        <v>742</v>
      </c>
      <c r="C149" s="45">
        <v>10683350</v>
      </c>
      <c r="D149" s="23" t="s">
        <v>743</v>
      </c>
      <c r="E149" s="23">
        <v>2</v>
      </c>
      <c r="F149" s="23" t="s">
        <v>139</v>
      </c>
      <c r="G149" s="23">
        <v>70</v>
      </c>
      <c r="H149" s="23">
        <v>63</v>
      </c>
      <c r="I149" s="23" t="s">
        <v>153</v>
      </c>
      <c r="J149" s="23">
        <v>3</v>
      </c>
      <c r="K149" s="23" t="s">
        <v>179</v>
      </c>
      <c r="L149" s="47"/>
      <c r="M149" s="47"/>
      <c r="N149" s="48">
        <v>42403</v>
      </c>
      <c r="O149" s="48">
        <v>43127</v>
      </c>
      <c r="P149" s="47">
        <f t="shared" si="83"/>
        <v>23</v>
      </c>
      <c r="Q149" s="47">
        <f t="shared" ca="1" si="65"/>
        <v>98</v>
      </c>
      <c r="R149" s="47">
        <v>23</v>
      </c>
      <c r="S149" s="47">
        <v>0</v>
      </c>
      <c r="T149" s="47"/>
      <c r="U149" s="47"/>
      <c r="V149" s="47" t="e">
        <f t="shared" si="66"/>
        <v>#NUM!</v>
      </c>
      <c r="W149" s="47"/>
      <c r="X149" s="47"/>
      <c r="Y149" s="47"/>
      <c r="Z149" s="47"/>
      <c r="AA149" s="47"/>
      <c r="AB149" s="47"/>
      <c r="AC149" s="47"/>
      <c r="AD149" s="47">
        <v>2</v>
      </c>
      <c r="AE149" s="47">
        <v>23</v>
      </c>
      <c r="AF149" s="47">
        <v>1</v>
      </c>
      <c r="AG149" s="47"/>
      <c r="AH149" s="47">
        <v>2</v>
      </c>
      <c r="AI149" s="35">
        <f t="shared" si="67"/>
        <v>23</v>
      </c>
      <c r="AJ149" s="49">
        <f t="shared" si="84"/>
        <v>0</v>
      </c>
      <c r="AK149" s="47">
        <v>2</v>
      </c>
      <c r="AL149" s="47"/>
      <c r="AM149" s="47"/>
      <c r="AN149" s="23" t="s">
        <v>1712</v>
      </c>
      <c r="AO149" s="23">
        <v>1</v>
      </c>
      <c r="AP149" s="23">
        <v>2.14</v>
      </c>
      <c r="AQ149" s="23"/>
      <c r="AR149" s="47">
        <v>1.39</v>
      </c>
      <c r="AS149" s="47">
        <f t="shared" si="78"/>
        <v>56.211849896649177</v>
      </c>
      <c r="AT149" s="47" t="s">
        <v>1746</v>
      </c>
      <c r="AU149" s="47" t="e">
        <f t="shared" si="54"/>
        <v>#VALUE!</v>
      </c>
      <c r="AV149" s="47"/>
      <c r="AW149" s="47" t="e">
        <f t="shared" si="79"/>
        <v>#DIV/0!</v>
      </c>
      <c r="AX149" s="50" t="s">
        <v>1719</v>
      </c>
      <c r="AY149" s="50" t="s">
        <v>1721</v>
      </c>
      <c r="AZ149" s="50" t="s">
        <v>1721</v>
      </c>
      <c r="BA149" s="50" t="s">
        <v>1721</v>
      </c>
      <c r="BB149" s="23" t="s">
        <v>142</v>
      </c>
      <c r="BC149" s="23" t="s">
        <v>143</v>
      </c>
      <c r="BD149" s="23" t="s">
        <v>156</v>
      </c>
      <c r="BE149" s="23" t="s">
        <v>143</v>
      </c>
      <c r="BF149" s="50">
        <v>43127</v>
      </c>
      <c r="BG149" s="23" t="s">
        <v>181</v>
      </c>
      <c r="BH149" s="23" t="s">
        <v>745</v>
      </c>
      <c r="BI149" s="23">
        <v>67</v>
      </c>
      <c r="BJ149" s="23">
        <v>168</v>
      </c>
      <c r="BK149" s="23">
        <f t="shared" si="68"/>
        <v>1.7611540428373389</v>
      </c>
      <c r="BL149" s="23">
        <v>2</v>
      </c>
      <c r="BM149" s="46" t="s">
        <v>746</v>
      </c>
      <c r="BN149" s="23" t="s">
        <v>146</v>
      </c>
      <c r="BO149" s="23">
        <v>61</v>
      </c>
      <c r="BP149" s="23">
        <v>67</v>
      </c>
      <c r="BQ149" s="23">
        <v>148</v>
      </c>
      <c r="BR149" s="23">
        <f t="shared" si="69"/>
        <v>1.6065263695710896</v>
      </c>
      <c r="BS149" s="23">
        <f t="shared" si="70"/>
        <v>1.096249695115513</v>
      </c>
      <c r="BT149" s="23" t="s">
        <v>158</v>
      </c>
      <c r="BU149" s="23" t="s">
        <v>171</v>
      </c>
      <c r="BV149" s="23" t="s">
        <v>148</v>
      </c>
      <c r="BW149" s="23" t="s">
        <v>149</v>
      </c>
      <c r="BX149" s="23">
        <v>5</v>
      </c>
      <c r="BY149" s="23" t="s">
        <v>150</v>
      </c>
      <c r="BZ149" s="23">
        <v>2</v>
      </c>
      <c r="CA149" s="23" t="s">
        <v>159</v>
      </c>
      <c r="CB149" s="23" t="s">
        <v>150</v>
      </c>
      <c r="CC149" s="23">
        <v>2</v>
      </c>
      <c r="CD149" s="23" t="s">
        <v>150</v>
      </c>
      <c r="CE149" s="23" t="s">
        <v>150</v>
      </c>
      <c r="CF149" s="23">
        <v>2</v>
      </c>
      <c r="CG149" s="23" t="s">
        <v>159</v>
      </c>
      <c r="CH149" s="23" t="s">
        <v>159</v>
      </c>
      <c r="CI149" s="23">
        <v>1</v>
      </c>
      <c r="CJ149" s="23" t="s">
        <v>150</v>
      </c>
      <c r="CK149" s="23">
        <v>0</v>
      </c>
      <c r="CL149" s="23">
        <v>0</v>
      </c>
      <c r="CM149" s="23"/>
      <c r="CN149" s="23">
        <v>0</v>
      </c>
      <c r="CO149" s="23"/>
      <c r="CP149" s="23" t="s">
        <v>0</v>
      </c>
      <c r="CQ149" s="23">
        <v>0</v>
      </c>
      <c r="CR149" s="23" t="s">
        <v>143</v>
      </c>
      <c r="CS149" s="23">
        <v>1</v>
      </c>
      <c r="CT149" s="23"/>
      <c r="CU149" s="23"/>
      <c r="CV149" s="23">
        <v>375</v>
      </c>
      <c r="CW149" s="23">
        <v>1</v>
      </c>
      <c r="CX149" s="23"/>
      <c r="CY149" s="23">
        <v>2</v>
      </c>
      <c r="CZ149" s="23">
        <v>2</v>
      </c>
      <c r="DA149" s="23">
        <v>1</v>
      </c>
      <c r="DB149" s="23"/>
      <c r="DC149" s="23" t="s">
        <v>143</v>
      </c>
      <c r="DD149" s="23">
        <v>2</v>
      </c>
      <c r="DE149" s="23" t="s">
        <v>165</v>
      </c>
      <c r="DF149" s="23" t="s">
        <v>143</v>
      </c>
      <c r="DG149" s="23" t="s">
        <v>143</v>
      </c>
      <c r="DH149" s="23" t="s">
        <v>636</v>
      </c>
      <c r="DI149" s="23" t="s">
        <v>150</v>
      </c>
      <c r="DJ149" s="23" t="s">
        <v>159</v>
      </c>
      <c r="DK149" s="23" t="s">
        <v>150</v>
      </c>
      <c r="DL149" s="23" t="s">
        <v>159</v>
      </c>
      <c r="DM149" s="23" t="s">
        <v>159</v>
      </c>
      <c r="DN149" s="23"/>
      <c r="DO149" s="23"/>
      <c r="DP149" s="23" t="s">
        <v>150</v>
      </c>
      <c r="DQ149" s="23" t="s">
        <v>150</v>
      </c>
      <c r="DR149" s="23" t="s">
        <v>150</v>
      </c>
      <c r="DS149" s="23"/>
      <c r="DT149" s="23" t="s">
        <v>159</v>
      </c>
      <c r="DU149" s="23" t="s">
        <v>150</v>
      </c>
      <c r="DV149" s="23" t="s">
        <v>159</v>
      </c>
      <c r="DW149" s="23" t="s">
        <v>159</v>
      </c>
      <c r="DX149" s="23" t="s">
        <v>150</v>
      </c>
      <c r="DY149" s="23" t="s">
        <v>150</v>
      </c>
      <c r="DZ149" s="23" t="s">
        <v>150</v>
      </c>
      <c r="EA149" s="23"/>
      <c r="EB149" s="23"/>
      <c r="EC149" s="23" t="s">
        <v>184</v>
      </c>
      <c r="ED149" s="23" t="s">
        <v>189</v>
      </c>
      <c r="EE149" s="49">
        <f t="shared" si="71"/>
        <v>23</v>
      </c>
      <c r="EF149" s="49">
        <f t="shared" si="85"/>
        <v>0</v>
      </c>
      <c r="EG149" s="49"/>
      <c r="EH149" s="51">
        <f t="shared" si="72"/>
        <v>1</v>
      </c>
      <c r="EI149" s="51">
        <f t="shared" si="73"/>
        <v>0.9</v>
      </c>
      <c r="EJ149" s="52">
        <f t="shared" si="74"/>
        <v>-1.2</v>
      </c>
      <c r="EK149" s="52">
        <f t="shared" si="75"/>
        <v>-1.2</v>
      </c>
      <c r="EL149" s="49">
        <f t="shared" si="76"/>
        <v>-3.2000000000000001E-2</v>
      </c>
      <c r="EM149" s="55" t="s">
        <v>152</v>
      </c>
      <c r="EN149" s="54" t="str">
        <f t="shared" si="77"/>
        <v>1</v>
      </c>
    </row>
    <row r="150" spans="1:144" ht="33.75">
      <c r="A150" s="45">
        <v>2611</v>
      </c>
      <c r="B150" s="46" t="s">
        <v>747</v>
      </c>
      <c r="C150" s="45">
        <v>29496576</v>
      </c>
      <c r="D150" s="23" t="s">
        <v>748</v>
      </c>
      <c r="E150" s="23">
        <v>2</v>
      </c>
      <c r="F150" s="23" t="s">
        <v>139</v>
      </c>
      <c r="G150" s="23">
        <v>62</v>
      </c>
      <c r="H150" s="23">
        <v>55</v>
      </c>
      <c r="I150" s="23" t="s">
        <v>174</v>
      </c>
      <c r="J150" s="23">
        <v>2</v>
      </c>
      <c r="K150" s="23"/>
      <c r="L150" s="47"/>
      <c r="M150" s="47"/>
      <c r="N150" s="48">
        <v>42415</v>
      </c>
      <c r="O150" s="48"/>
      <c r="P150" s="47" t="e">
        <f t="shared" si="83"/>
        <v>#NUM!</v>
      </c>
      <c r="Q150" s="47">
        <f t="shared" ca="1" si="65"/>
        <v>97</v>
      </c>
      <c r="R150" s="47">
        <v>80</v>
      </c>
      <c r="S150" s="47">
        <v>1</v>
      </c>
      <c r="T150" s="47"/>
      <c r="U150" s="47"/>
      <c r="V150" s="47" t="e">
        <f t="shared" si="66"/>
        <v>#NUM!</v>
      </c>
      <c r="W150" s="47"/>
      <c r="X150" s="47"/>
      <c r="Y150" s="47"/>
      <c r="Z150" s="47"/>
      <c r="AA150" s="47"/>
      <c r="AB150" s="47"/>
      <c r="AC150" s="47"/>
      <c r="AD150" s="47">
        <v>2</v>
      </c>
      <c r="AE150" s="47">
        <v>80</v>
      </c>
      <c r="AF150" s="47">
        <v>1</v>
      </c>
      <c r="AG150" s="47"/>
      <c r="AH150" s="47">
        <v>2</v>
      </c>
      <c r="AI150" s="35" t="str">
        <f t="shared" si="67"/>
        <v>36</v>
      </c>
      <c r="AJ150" s="49">
        <v>1</v>
      </c>
      <c r="AK150" s="47">
        <v>2</v>
      </c>
      <c r="AL150" s="47">
        <v>0</v>
      </c>
      <c r="AM150" s="47"/>
      <c r="AN150" s="23" t="s">
        <v>1712</v>
      </c>
      <c r="AO150" s="23">
        <v>1</v>
      </c>
      <c r="AP150" s="23">
        <v>1.52</v>
      </c>
      <c r="AQ150" s="23"/>
      <c r="AR150" s="47">
        <v>1.01</v>
      </c>
      <c r="AS150" s="47">
        <f t="shared" si="78"/>
        <v>86.669851087146768</v>
      </c>
      <c r="AT150" s="47">
        <v>1.37</v>
      </c>
      <c r="AU150" s="47">
        <f t="shared" ref="AU150:AU213" si="86">141*((AT150/EI150)^EK150)*0.9938^(H150+3)*EH150</f>
        <v>59.372727893962981</v>
      </c>
      <c r="AV150" s="47"/>
      <c r="AW150" s="47" t="e">
        <f t="shared" si="79"/>
        <v>#DIV/0!</v>
      </c>
      <c r="AX150" s="50" t="s">
        <v>1719</v>
      </c>
      <c r="AY150" s="50" t="s">
        <v>1719</v>
      </c>
      <c r="AZ150" s="50" t="s">
        <v>1719</v>
      </c>
      <c r="BA150" s="50"/>
      <c r="BB150" s="23" t="s">
        <v>164</v>
      </c>
      <c r="BC150" s="23"/>
      <c r="BD150" s="23"/>
      <c r="BE150" s="23"/>
      <c r="BF150" s="50"/>
      <c r="BG150" s="23"/>
      <c r="BH150" s="23"/>
      <c r="BI150" s="23">
        <v>62</v>
      </c>
      <c r="BJ150" s="23">
        <v>171</v>
      </c>
      <c r="BK150" s="23">
        <f t="shared" si="68"/>
        <v>1.7260563573488634</v>
      </c>
      <c r="BL150" s="23">
        <v>1</v>
      </c>
      <c r="BM150" s="46" t="s">
        <v>749</v>
      </c>
      <c r="BN150" s="23" t="s">
        <v>146</v>
      </c>
      <c r="BO150" s="23">
        <v>53</v>
      </c>
      <c r="BP150" s="23">
        <v>60</v>
      </c>
      <c r="BQ150" s="23">
        <v>168</v>
      </c>
      <c r="BR150" s="23">
        <f t="shared" si="69"/>
        <v>1.6804664035218659</v>
      </c>
      <c r="BS150" s="23">
        <f t="shared" si="70"/>
        <v>1.0271293455980146</v>
      </c>
      <c r="BT150" s="23" t="s">
        <v>147</v>
      </c>
      <c r="BU150" s="23" t="s">
        <v>158</v>
      </c>
      <c r="BV150" s="23" t="s">
        <v>148</v>
      </c>
      <c r="BW150" s="23" t="s">
        <v>149</v>
      </c>
      <c r="BX150" s="23">
        <v>6</v>
      </c>
      <c r="BY150" s="23" t="s">
        <v>150</v>
      </c>
      <c r="BZ150" s="23">
        <v>2</v>
      </c>
      <c r="CA150" s="23"/>
      <c r="CB150" s="23" t="s">
        <v>150</v>
      </c>
      <c r="CC150" s="23">
        <v>2</v>
      </c>
      <c r="CD150" s="23"/>
      <c r="CE150" s="23" t="s">
        <v>150</v>
      </c>
      <c r="CF150" s="23">
        <v>2</v>
      </c>
      <c r="CG150" s="23"/>
      <c r="CH150" s="23" t="s">
        <v>150</v>
      </c>
      <c r="CI150" s="23">
        <v>2</v>
      </c>
      <c r="CJ150" s="23"/>
      <c r="CK150" s="23">
        <v>0</v>
      </c>
      <c r="CL150" s="23">
        <v>0</v>
      </c>
      <c r="CM150" s="23"/>
      <c r="CN150" s="23">
        <v>0</v>
      </c>
      <c r="CO150" s="23"/>
      <c r="CP150" s="23" t="s">
        <v>0</v>
      </c>
      <c r="CQ150" s="23">
        <v>0</v>
      </c>
      <c r="CR150" s="23" t="s">
        <v>165</v>
      </c>
      <c r="CS150" s="23">
        <v>2</v>
      </c>
      <c r="CT150" s="23"/>
      <c r="CU150" s="23"/>
      <c r="CV150" s="23"/>
      <c r="CW150" s="23">
        <v>2</v>
      </c>
      <c r="CX150" s="23"/>
      <c r="CY150" s="23">
        <v>2</v>
      </c>
      <c r="CZ150" s="23">
        <v>0</v>
      </c>
      <c r="DA150" s="23">
        <v>2</v>
      </c>
      <c r="DB150" s="23"/>
      <c r="DC150" s="23" t="s">
        <v>143</v>
      </c>
      <c r="DD150" s="23">
        <v>2</v>
      </c>
      <c r="DE150" s="23" t="s">
        <v>165</v>
      </c>
      <c r="DF150" s="23" t="s">
        <v>165</v>
      </c>
      <c r="DG150" s="23" t="s">
        <v>165</v>
      </c>
      <c r="DH150" s="23" t="s">
        <v>636</v>
      </c>
      <c r="DI150" s="23" t="s">
        <v>150</v>
      </c>
      <c r="DJ150" s="23" t="s">
        <v>159</v>
      </c>
      <c r="DK150" s="23" t="s">
        <v>150</v>
      </c>
      <c r="DL150" s="23" t="s">
        <v>150</v>
      </c>
      <c r="DM150" s="23" t="s">
        <v>150</v>
      </c>
      <c r="DN150" s="23"/>
      <c r="DO150" s="23"/>
      <c r="DP150" s="23" t="s">
        <v>150</v>
      </c>
      <c r="DQ150" s="23" t="s">
        <v>150</v>
      </c>
      <c r="DR150" s="23" t="s">
        <v>150</v>
      </c>
      <c r="DS150" s="23"/>
      <c r="DT150" s="23" t="s">
        <v>159</v>
      </c>
      <c r="DU150" s="23" t="s">
        <v>150</v>
      </c>
      <c r="DV150" s="23"/>
      <c r="DW150" s="23" t="s">
        <v>159</v>
      </c>
      <c r="DX150" s="23" t="s">
        <v>150</v>
      </c>
      <c r="DY150" s="23" t="s">
        <v>150</v>
      </c>
      <c r="DZ150" s="23" t="s">
        <v>159</v>
      </c>
      <c r="EA150" s="23"/>
      <c r="EB150" s="23"/>
      <c r="EC150" s="23" t="s">
        <v>184</v>
      </c>
      <c r="ED150" s="23" t="s">
        <v>189</v>
      </c>
      <c r="EE150" s="49" t="str">
        <f t="shared" si="71"/>
        <v>36</v>
      </c>
      <c r="EF150" s="49">
        <v>1</v>
      </c>
      <c r="EG150" s="49"/>
      <c r="EH150" s="51">
        <f t="shared" si="72"/>
        <v>1</v>
      </c>
      <c r="EI150" s="51">
        <f t="shared" si="73"/>
        <v>0.9</v>
      </c>
      <c r="EJ150" s="52">
        <f t="shared" si="74"/>
        <v>-1.2</v>
      </c>
      <c r="EK150" s="52">
        <f t="shared" si="75"/>
        <v>-1.2</v>
      </c>
      <c r="EL150" s="49">
        <f t="shared" si="76"/>
        <v>-3.2000000000000001E-2</v>
      </c>
      <c r="EM150" s="55" t="s">
        <v>176</v>
      </c>
      <c r="EN150" s="54" t="str">
        <f t="shared" si="77"/>
        <v>3</v>
      </c>
    </row>
    <row r="151" spans="1:144" ht="33" customHeight="1">
      <c r="A151" s="45">
        <v>2614</v>
      </c>
      <c r="B151" s="46" t="s">
        <v>750</v>
      </c>
      <c r="C151" s="45">
        <v>10491619</v>
      </c>
      <c r="D151" s="23" t="s">
        <v>751</v>
      </c>
      <c r="E151" s="23">
        <v>1</v>
      </c>
      <c r="F151" s="23" t="s">
        <v>146</v>
      </c>
      <c r="G151" s="23">
        <v>55</v>
      </c>
      <c r="H151" s="23">
        <v>49</v>
      </c>
      <c r="I151" s="23" t="s">
        <v>192</v>
      </c>
      <c r="J151" s="23">
        <v>3</v>
      </c>
      <c r="K151" s="23"/>
      <c r="L151" s="47"/>
      <c r="M151" s="47"/>
      <c r="N151" s="48">
        <v>42425</v>
      </c>
      <c r="O151" s="48"/>
      <c r="P151" s="47" t="e">
        <f t="shared" si="83"/>
        <v>#NUM!</v>
      </c>
      <c r="Q151" s="47">
        <f t="shared" ca="1" si="65"/>
        <v>97</v>
      </c>
      <c r="R151" s="47">
        <v>80</v>
      </c>
      <c r="S151" s="47">
        <v>1</v>
      </c>
      <c r="T151" s="47"/>
      <c r="U151" s="47"/>
      <c r="V151" s="47" t="e">
        <f t="shared" si="66"/>
        <v>#NUM!</v>
      </c>
      <c r="W151" s="47"/>
      <c r="X151" s="47"/>
      <c r="Y151" s="47"/>
      <c r="Z151" s="47"/>
      <c r="AA151" s="47"/>
      <c r="AB151" s="47"/>
      <c r="AC151" s="47"/>
      <c r="AD151" s="47">
        <v>2</v>
      </c>
      <c r="AE151" s="47">
        <v>80</v>
      </c>
      <c r="AF151" s="47">
        <v>1</v>
      </c>
      <c r="AG151" s="47"/>
      <c r="AH151" s="47">
        <v>2</v>
      </c>
      <c r="AI151" s="35" t="str">
        <f t="shared" si="67"/>
        <v>36</v>
      </c>
      <c r="AJ151" s="49" t="str">
        <f>IF(AI151&lt;35,0, IF(AI151&gt;35, "1"))</f>
        <v>1</v>
      </c>
      <c r="AK151" s="47">
        <v>2</v>
      </c>
      <c r="AL151" s="47">
        <v>1</v>
      </c>
      <c r="AM151" s="47" t="s">
        <v>752</v>
      </c>
      <c r="AN151" s="23" t="s">
        <v>1712</v>
      </c>
      <c r="AO151" s="23">
        <v>1</v>
      </c>
      <c r="AP151" s="23">
        <v>1.18</v>
      </c>
      <c r="AQ151" s="23"/>
      <c r="AR151" s="47">
        <v>1.6</v>
      </c>
      <c r="AS151" s="47">
        <f t="shared" si="78"/>
        <v>38.772420527109837</v>
      </c>
      <c r="AT151" s="47">
        <v>1.18</v>
      </c>
      <c r="AU151" s="47">
        <f t="shared" si="86"/>
        <v>55.183147735267447</v>
      </c>
      <c r="AV151" s="47"/>
      <c r="AW151" s="47" t="e">
        <f t="shared" si="79"/>
        <v>#DIV/0!</v>
      </c>
      <c r="AX151" s="50" t="s">
        <v>1719</v>
      </c>
      <c r="AY151" s="50" t="s">
        <v>1719</v>
      </c>
      <c r="AZ151" s="50" t="s">
        <v>1719</v>
      </c>
      <c r="BA151" s="50"/>
      <c r="BB151" s="23" t="s">
        <v>164</v>
      </c>
      <c r="BC151" s="23"/>
      <c r="BD151" s="23"/>
      <c r="BE151" s="23"/>
      <c r="BF151" s="50"/>
      <c r="BG151" s="23"/>
      <c r="BH151" s="23"/>
      <c r="BI151" s="23">
        <v>48</v>
      </c>
      <c r="BJ151" s="23">
        <v>158</v>
      </c>
      <c r="BK151" s="23">
        <f t="shared" si="68"/>
        <v>1.4619086560272359</v>
      </c>
      <c r="BL151" s="23">
        <v>1</v>
      </c>
      <c r="BM151" s="46" t="s">
        <v>753</v>
      </c>
      <c r="BN151" s="23" t="s">
        <v>139</v>
      </c>
      <c r="BO151" s="23">
        <v>48</v>
      </c>
      <c r="BP151" s="23">
        <v>78</v>
      </c>
      <c r="BQ151" s="23">
        <v>170</v>
      </c>
      <c r="BR151" s="23">
        <f t="shared" si="69"/>
        <v>1.8948812472696039</v>
      </c>
      <c r="BS151" s="23">
        <f t="shared" si="70"/>
        <v>0.77150410250444323</v>
      </c>
      <c r="BT151" s="23" t="s">
        <v>162</v>
      </c>
      <c r="BU151" s="23" t="s">
        <v>162</v>
      </c>
      <c r="BV151" s="23" t="s">
        <v>148</v>
      </c>
      <c r="BW151" s="23" t="s">
        <v>149</v>
      </c>
      <c r="BX151" s="23">
        <v>4</v>
      </c>
      <c r="BY151" s="23" t="s">
        <v>150</v>
      </c>
      <c r="BZ151" s="23">
        <v>2</v>
      </c>
      <c r="CA151" s="23"/>
      <c r="CB151" s="23" t="s">
        <v>150</v>
      </c>
      <c r="CC151" s="23">
        <v>2</v>
      </c>
      <c r="CD151" s="23"/>
      <c r="CE151" s="23" t="s">
        <v>150</v>
      </c>
      <c r="CF151" s="23">
        <v>2</v>
      </c>
      <c r="CG151" s="23"/>
      <c r="CH151" s="23" t="s">
        <v>150</v>
      </c>
      <c r="CI151" s="23">
        <v>2</v>
      </c>
      <c r="CJ151" s="23"/>
      <c r="CK151" s="23">
        <v>0</v>
      </c>
      <c r="CL151" s="23">
        <v>0</v>
      </c>
      <c r="CM151" s="23"/>
      <c r="CN151" s="23">
        <v>0</v>
      </c>
      <c r="CO151" s="23"/>
      <c r="CP151" s="23"/>
      <c r="CQ151" s="23">
        <v>0</v>
      </c>
      <c r="CR151" s="23" t="s">
        <v>165</v>
      </c>
      <c r="CS151" s="23">
        <v>2</v>
      </c>
      <c r="CT151" s="23"/>
      <c r="CU151" s="23"/>
      <c r="CV151" s="23"/>
      <c r="CW151" s="23">
        <v>2</v>
      </c>
      <c r="CX151" s="23"/>
      <c r="CY151" s="23">
        <v>2</v>
      </c>
      <c r="CZ151" s="23">
        <v>0</v>
      </c>
      <c r="DA151" s="23">
        <v>2</v>
      </c>
      <c r="DB151" s="23"/>
      <c r="DC151" s="23" t="s">
        <v>143</v>
      </c>
      <c r="DD151" s="23">
        <v>2</v>
      </c>
      <c r="DE151" s="23" t="s">
        <v>143</v>
      </c>
      <c r="DF151" s="23" t="s">
        <v>143</v>
      </c>
      <c r="DG151" s="23" t="s">
        <v>143</v>
      </c>
      <c r="DH151" s="23" t="s">
        <v>636</v>
      </c>
      <c r="DI151" s="23" t="s">
        <v>150</v>
      </c>
      <c r="DJ151" s="23" t="s">
        <v>159</v>
      </c>
      <c r="DK151" s="23" t="s">
        <v>150</v>
      </c>
      <c r="DL151" s="23" t="s">
        <v>150</v>
      </c>
      <c r="DM151" s="23" t="s">
        <v>159</v>
      </c>
      <c r="DN151" s="23"/>
      <c r="DO151" s="23"/>
      <c r="DP151" s="23" t="s">
        <v>150</v>
      </c>
      <c r="DQ151" s="23" t="s">
        <v>150</v>
      </c>
      <c r="DR151" s="23" t="s">
        <v>150</v>
      </c>
      <c r="DS151" s="23"/>
      <c r="DT151" s="23" t="s">
        <v>159</v>
      </c>
      <c r="DU151" s="23" t="s">
        <v>150</v>
      </c>
      <c r="DV151" s="23"/>
      <c r="DW151" s="23" t="s">
        <v>159</v>
      </c>
      <c r="DX151" s="23" t="s">
        <v>150</v>
      </c>
      <c r="DY151" s="23" t="s">
        <v>150</v>
      </c>
      <c r="DZ151" s="23" t="s">
        <v>150</v>
      </c>
      <c r="EA151" s="23"/>
      <c r="EB151" s="23"/>
      <c r="EC151" s="23" t="s">
        <v>184</v>
      </c>
      <c r="ED151" s="23" t="s">
        <v>189</v>
      </c>
      <c r="EE151" s="49" t="str">
        <f t="shared" si="71"/>
        <v>36</v>
      </c>
      <c r="EF151" s="49" t="str">
        <f>IF(EE151&lt;35,0, IF(EE151&gt;35, "1"))</f>
        <v>1</v>
      </c>
      <c r="EG151" s="49"/>
      <c r="EH151" s="51">
        <f t="shared" si="72"/>
        <v>1.012</v>
      </c>
      <c r="EI151" s="51">
        <f t="shared" si="73"/>
        <v>0.7</v>
      </c>
      <c r="EJ151" s="52">
        <f t="shared" si="74"/>
        <v>-1.2</v>
      </c>
      <c r="EK151" s="52">
        <f t="shared" si="75"/>
        <v>-1.2</v>
      </c>
      <c r="EL151" s="49">
        <f t="shared" si="76"/>
        <v>-0.24099999999999999</v>
      </c>
      <c r="EM151" s="53" t="s">
        <v>176</v>
      </c>
      <c r="EN151" s="54" t="str">
        <f t="shared" si="77"/>
        <v>3</v>
      </c>
    </row>
    <row r="152" spans="1:144" ht="45">
      <c r="A152" s="45">
        <v>2616</v>
      </c>
      <c r="B152" s="46" t="s">
        <v>754</v>
      </c>
      <c r="C152" s="45">
        <v>29528671</v>
      </c>
      <c r="D152" s="23" t="s">
        <v>755</v>
      </c>
      <c r="E152" s="23">
        <v>2</v>
      </c>
      <c r="F152" s="23" t="s">
        <v>139</v>
      </c>
      <c r="G152" s="23">
        <v>54</v>
      </c>
      <c r="H152" s="23">
        <v>48</v>
      </c>
      <c r="I152" s="23" t="s">
        <v>140</v>
      </c>
      <c r="J152" s="23">
        <v>1</v>
      </c>
      <c r="K152" s="23"/>
      <c r="L152" s="47"/>
      <c r="M152" s="47"/>
      <c r="N152" s="48">
        <v>42429</v>
      </c>
      <c r="O152" s="48"/>
      <c r="P152" s="47" t="e">
        <f t="shared" si="83"/>
        <v>#NUM!</v>
      </c>
      <c r="Q152" s="47">
        <f t="shared" ca="1" si="65"/>
        <v>97</v>
      </c>
      <c r="R152" s="47">
        <v>80</v>
      </c>
      <c r="S152" s="47">
        <v>1</v>
      </c>
      <c r="T152" s="47"/>
      <c r="U152" s="47"/>
      <c r="V152" s="47" t="e">
        <f t="shared" si="66"/>
        <v>#NUM!</v>
      </c>
      <c r="W152" s="47"/>
      <c r="X152" s="47"/>
      <c r="Y152" s="47"/>
      <c r="Z152" s="47"/>
      <c r="AA152" s="47"/>
      <c r="AB152" s="47"/>
      <c r="AC152" s="47"/>
      <c r="AD152" s="47">
        <v>2</v>
      </c>
      <c r="AE152" s="47">
        <v>80</v>
      </c>
      <c r="AF152" s="47">
        <v>1</v>
      </c>
      <c r="AG152" s="47"/>
      <c r="AH152" s="47">
        <v>2</v>
      </c>
      <c r="AI152" s="35" t="str">
        <f t="shared" si="67"/>
        <v>36</v>
      </c>
      <c r="AJ152" s="49" t="str">
        <f>IF(AI152&lt;35,0, IF(AI152&gt;35, "1"))</f>
        <v>1</v>
      </c>
      <c r="AK152" s="47">
        <v>2</v>
      </c>
      <c r="AL152" s="47">
        <v>1</v>
      </c>
      <c r="AM152" s="47" t="s">
        <v>756</v>
      </c>
      <c r="AN152" s="23" t="s">
        <v>1712</v>
      </c>
      <c r="AO152" s="23">
        <v>1</v>
      </c>
      <c r="AP152" s="23">
        <v>1.2</v>
      </c>
      <c r="AQ152" s="23"/>
      <c r="AR152" s="47">
        <v>1.21</v>
      </c>
      <c r="AS152" s="47">
        <f t="shared" si="78"/>
        <v>72.881668695964422</v>
      </c>
      <c r="AT152" s="47">
        <v>1.2</v>
      </c>
      <c r="AU152" s="47">
        <f t="shared" si="86"/>
        <v>72.701143462712579</v>
      </c>
      <c r="AV152" s="47"/>
      <c r="AW152" s="47" t="e">
        <f t="shared" si="79"/>
        <v>#DIV/0!</v>
      </c>
      <c r="AX152" s="50" t="s">
        <v>1719</v>
      </c>
      <c r="AY152" s="50" t="s">
        <v>1719</v>
      </c>
      <c r="AZ152" s="50" t="s">
        <v>1719</v>
      </c>
      <c r="BA152" s="50"/>
      <c r="BB152" s="23" t="s">
        <v>164</v>
      </c>
      <c r="BC152" s="23"/>
      <c r="BD152" s="23"/>
      <c r="BE152" s="23"/>
      <c r="BF152" s="50"/>
      <c r="BG152" s="23"/>
      <c r="BH152" s="23"/>
      <c r="BI152" s="23">
        <v>79</v>
      </c>
      <c r="BJ152" s="23">
        <v>172</v>
      </c>
      <c r="BK152" s="23">
        <f t="shared" si="68"/>
        <v>1.9213919263181756</v>
      </c>
      <c r="BL152" s="23">
        <v>1</v>
      </c>
      <c r="BM152" s="46" t="s">
        <v>757</v>
      </c>
      <c r="BN152" s="23" t="s">
        <v>146</v>
      </c>
      <c r="BO152" s="23">
        <v>48</v>
      </c>
      <c r="BP152" s="23">
        <v>65</v>
      </c>
      <c r="BQ152" s="23">
        <v>158</v>
      </c>
      <c r="BR152" s="23">
        <f t="shared" si="69"/>
        <v>1.6629564972492779</v>
      </c>
      <c r="BS152" s="23">
        <f t="shared" si="70"/>
        <v>1.1554072096873127</v>
      </c>
      <c r="BT152" s="23" t="s">
        <v>171</v>
      </c>
      <c r="BU152" s="23" t="s">
        <v>162</v>
      </c>
      <c r="BV152" s="23" t="s">
        <v>148</v>
      </c>
      <c r="BW152" s="23" t="s">
        <v>149</v>
      </c>
      <c r="BX152" s="23">
        <v>5</v>
      </c>
      <c r="BY152" s="23" t="s">
        <v>150</v>
      </c>
      <c r="BZ152" s="23">
        <v>2</v>
      </c>
      <c r="CA152" s="23" t="s">
        <v>150</v>
      </c>
      <c r="CB152" s="23" t="s">
        <v>150</v>
      </c>
      <c r="CC152" s="23">
        <v>2</v>
      </c>
      <c r="CD152" s="23" t="s">
        <v>150</v>
      </c>
      <c r="CE152" s="23" t="s">
        <v>150</v>
      </c>
      <c r="CF152" s="23">
        <v>2</v>
      </c>
      <c r="CG152" s="23" t="s">
        <v>150</v>
      </c>
      <c r="CH152" s="23" t="s">
        <v>150</v>
      </c>
      <c r="CI152" s="23">
        <v>2</v>
      </c>
      <c r="CJ152" s="23" t="s">
        <v>150</v>
      </c>
      <c r="CK152" s="23">
        <v>0</v>
      </c>
      <c r="CL152" s="23">
        <v>0</v>
      </c>
      <c r="CM152" s="23" t="s">
        <v>0</v>
      </c>
      <c r="CN152" s="23">
        <v>0</v>
      </c>
      <c r="CO152" s="23"/>
      <c r="CP152" s="23"/>
      <c r="CQ152" s="23">
        <v>0</v>
      </c>
      <c r="CR152" s="23" t="s">
        <v>143</v>
      </c>
      <c r="CS152" s="23">
        <v>1</v>
      </c>
      <c r="CT152" s="23"/>
      <c r="CU152" s="23"/>
      <c r="CV152" s="23">
        <v>100</v>
      </c>
      <c r="CW152" s="23">
        <v>1</v>
      </c>
      <c r="CX152" s="23"/>
      <c r="CY152" s="23">
        <v>2</v>
      </c>
      <c r="CZ152" s="23">
        <v>0</v>
      </c>
      <c r="DA152" s="23">
        <v>2</v>
      </c>
      <c r="DB152" s="23"/>
      <c r="DC152" s="23" t="s">
        <v>143</v>
      </c>
      <c r="DD152" s="23">
        <v>2</v>
      </c>
      <c r="DE152" s="23" t="s">
        <v>165</v>
      </c>
      <c r="DF152" s="23" t="s">
        <v>143</v>
      </c>
      <c r="DG152" s="23" t="s">
        <v>143</v>
      </c>
      <c r="DH152" s="23" t="s">
        <v>636</v>
      </c>
      <c r="DI152" s="23" t="s">
        <v>150</v>
      </c>
      <c r="DJ152" s="23" t="s">
        <v>150</v>
      </c>
      <c r="DK152" s="23" t="s">
        <v>150</v>
      </c>
      <c r="DL152" s="23" t="s">
        <v>150</v>
      </c>
      <c r="DM152" s="23" t="s">
        <v>150</v>
      </c>
      <c r="DN152" s="23"/>
      <c r="DO152" s="23"/>
      <c r="DP152" s="23" t="s">
        <v>150</v>
      </c>
      <c r="DQ152" s="23" t="s">
        <v>150</v>
      </c>
      <c r="DR152" s="23" t="s">
        <v>150</v>
      </c>
      <c r="DS152" s="23"/>
      <c r="DT152" s="23" t="s">
        <v>159</v>
      </c>
      <c r="DU152" s="23" t="s">
        <v>150</v>
      </c>
      <c r="DV152" s="23"/>
      <c r="DW152" s="23" t="s">
        <v>159</v>
      </c>
      <c r="DX152" s="23" t="s">
        <v>150</v>
      </c>
      <c r="DY152" s="23" t="s">
        <v>150</v>
      </c>
      <c r="DZ152" s="23" t="s">
        <v>150</v>
      </c>
      <c r="EA152" s="23"/>
      <c r="EB152" s="23"/>
      <c r="EC152" s="23" t="s">
        <v>184</v>
      </c>
      <c r="ED152" s="23" t="s">
        <v>189</v>
      </c>
      <c r="EE152" s="49" t="str">
        <f t="shared" si="71"/>
        <v>36</v>
      </c>
      <c r="EF152" s="49" t="str">
        <f>IF(EE152&lt;35,0, IF(EE152&gt;35, "1"))</f>
        <v>1</v>
      </c>
      <c r="EG152" s="49"/>
      <c r="EH152" s="51">
        <f t="shared" si="72"/>
        <v>1</v>
      </c>
      <c r="EI152" s="51">
        <f t="shared" si="73"/>
        <v>0.9</v>
      </c>
      <c r="EJ152" s="52">
        <f t="shared" si="74"/>
        <v>-1.2</v>
      </c>
      <c r="EK152" s="52">
        <f t="shared" si="75"/>
        <v>-1.2</v>
      </c>
      <c r="EL152" s="49">
        <f t="shared" si="76"/>
        <v>-3.2000000000000001E-2</v>
      </c>
      <c r="EM152" s="53" t="s">
        <v>176</v>
      </c>
      <c r="EN152" s="54" t="str">
        <f t="shared" si="77"/>
        <v>3</v>
      </c>
    </row>
    <row r="153" spans="1:144" ht="33.75">
      <c r="A153" s="45">
        <v>2623</v>
      </c>
      <c r="B153" s="46" t="s">
        <v>760</v>
      </c>
      <c r="C153" s="45">
        <v>29287834</v>
      </c>
      <c r="D153" s="23" t="s">
        <v>761</v>
      </c>
      <c r="E153" s="23">
        <v>2</v>
      </c>
      <c r="F153" s="23" t="s">
        <v>139</v>
      </c>
      <c r="G153" s="23">
        <v>55</v>
      </c>
      <c r="H153" s="23">
        <v>48</v>
      </c>
      <c r="I153" s="23" t="s">
        <v>180</v>
      </c>
      <c r="J153" s="23">
        <v>5</v>
      </c>
      <c r="K153" s="23"/>
      <c r="L153" s="47"/>
      <c r="M153" s="47"/>
      <c r="N153" s="48">
        <v>42439</v>
      </c>
      <c r="O153" s="48">
        <v>43548</v>
      </c>
      <c r="P153" s="47">
        <f t="shared" si="83"/>
        <v>36</v>
      </c>
      <c r="Q153" s="47">
        <f t="shared" ca="1" si="65"/>
        <v>96</v>
      </c>
      <c r="R153" s="47">
        <v>36</v>
      </c>
      <c r="S153" s="47">
        <v>0</v>
      </c>
      <c r="T153" s="48">
        <v>43528</v>
      </c>
      <c r="U153" s="47"/>
      <c r="V153" s="47">
        <f t="shared" si="66"/>
        <v>35</v>
      </c>
      <c r="W153" s="47" t="s">
        <v>1747</v>
      </c>
      <c r="X153" s="47"/>
      <c r="Y153" s="47"/>
      <c r="Z153" s="47"/>
      <c r="AA153" s="47"/>
      <c r="AB153" s="47"/>
      <c r="AC153" s="47"/>
      <c r="AD153" s="47">
        <v>2</v>
      </c>
      <c r="AE153" s="47">
        <v>36</v>
      </c>
      <c r="AF153" s="47">
        <v>0</v>
      </c>
      <c r="AG153" s="47"/>
      <c r="AH153" s="47">
        <v>2</v>
      </c>
      <c r="AI153" s="35">
        <v>36</v>
      </c>
      <c r="AJ153" s="49" t="str">
        <f>IF(AI153&lt;35,0, IF(AI153&gt;35, "1"))</f>
        <v>1</v>
      </c>
      <c r="AK153" s="47">
        <v>2</v>
      </c>
      <c r="AL153" s="47">
        <v>0</v>
      </c>
      <c r="AM153" s="47"/>
      <c r="AN153" s="23" t="s">
        <v>1712</v>
      </c>
      <c r="AO153" s="23">
        <v>1</v>
      </c>
      <c r="AP153" s="23">
        <v>1.63</v>
      </c>
      <c r="AQ153" s="23"/>
      <c r="AR153" s="47">
        <v>1.23</v>
      </c>
      <c r="AS153" s="47">
        <f t="shared" si="78"/>
        <v>71.46190978332848</v>
      </c>
      <c r="AT153" s="47">
        <v>4.2699999999999996</v>
      </c>
      <c r="AU153" s="47">
        <f t="shared" si="86"/>
        <v>15.850584686647254</v>
      </c>
      <c r="AV153" s="47"/>
      <c r="AW153" s="47" t="e">
        <f t="shared" si="79"/>
        <v>#DIV/0!</v>
      </c>
      <c r="AX153" s="50" t="s">
        <v>1719</v>
      </c>
      <c r="AY153" s="50" t="s">
        <v>1719</v>
      </c>
      <c r="AZ153" s="50" t="s">
        <v>1719</v>
      </c>
      <c r="BA153" s="50" t="s">
        <v>1721</v>
      </c>
      <c r="BB153" s="23" t="s">
        <v>142</v>
      </c>
      <c r="BC153" s="23" t="s">
        <v>143</v>
      </c>
      <c r="BD153" s="23"/>
      <c r="BE153" s="23" t="s">
        <v>143</v>
      </c>
      <c r="BF153" s="50">
        <v>43548</v>
      </c>
      <c r="BG153" s="23" t="s">
        <v>168</v>
      </c>
      <c r="BH153" s="23" t="s">
        <v>763</v>
      </c>
      <c r="BI153" s="23">
        <v>61</v>
      </c>
      <c r="BJ153" s="23">
        <v>160</v>
      </c>
      <c r="BK153" s="23">
        <f t="shared" si="68"/>
        <v>1.6334975632722233</v>
      </c>
      <c r="BL153" s="23">
        <v>1</v>
      </c>
      <c r="BM153" s="46" t="s">
        <v>764</v>
      </c>
      <c r="BN153" s="23" t="s">
        <v>146</v>
      </c>
      <c r="BO153" s="23">
        <v>46</v>
      </c>
      <c r="BP153" s="23">
        <v>61</v>
      </c>
      <c r="BQ153" s="23">
        <v>156</v>
      </c>
      <c r="BR153" s="23">
        <f t="shared" si="69"/>
        <v>1.6037875483961979</v>
      </c>
      <c r="BS153" s="23">
        <f t="shared" si="70"/>
        <v>1.0185249068093438</v>
      </c>
      <c r="BT153" s="23" t="s">
        <v>147</v>
      </c>
      <c r="BU153" s="23" t="s">
        <v>147</v>
      </c>
      <c r="BV153" s="23" t="s">
        <v>148</v>
      </c>
      <c r="BW153" s="23" t="s">
        <v>149</v>
      </c>
      <c r="BX153" s="23">
        <v>5</v>
      </c>
      <c r="BY153" s="23" t="s">
        <v>159</v>
      </c>
      <c r="BZ153" s="23">
        <v>1</v>
      </c>
      <c r="CA153" s="23"/>
      <c r="CB153" s="23" t="s">
        <v>150</v>
      </c>
      <c r="CC153" s="23">
        <v>2</v>
      </c>
      <c r="CD153" s="23"/>
      <c r="CE153" s="23" t="s">
        <v>150</v>
      </c>
      <c r="CF153" s="23">
        <v>2</v>
      </c>
      <c r="CG153" s="23"/>
      <c r="CH153" s="23" t="s">
        <v>150</v>
      </c>
      <c r="CI153" s="23">
        <v>2</v>
      </c>
      <c r="CJ153" s="23"/>
      <c r="CK153" s="23">
        <v>0</v>
      </c>
      <c r="CL153" s="23">
        <v>0</v>
      </c>
      <c r="CM153" s="23"/>
      <c r="CN153" s="23">
        <v>0</v>
      </c>
      <c r="CO153" s="23"/>
      <c r="CP153" s="23"/>
      <c r="CQ153" s="23">
        <v>0</v>
      </c>
      <c r="CR153" s="23" t="s">
        <v>165</v>
      </c>
      <c r="CS153" s="23">
        <v>2</v>
      </c>
      <c r="CT153" s="23"/>
      <c r="CU153" s="23"/>
      <c r="CV153" s="23"/>
      <c r="CW153" s="23">
        <v>2</v>
      </c>
      <c r="CX153" s="23"/>
      <c r="CY153" s="23">
        <v>2</v>
      </c>
      <c r="CZ153" s="23">
        <v>0</v>
      </c>
      <c r="DA153" s="23">
        <v>2</v>
      </c>
      <c r="DB153" s="23"/>
      <c r="DC153" s="23" t="s">
        <v>143</v>
      </c>
      <c r="DD153" s="23">
        <v>2</v>
      </c>
      <c r="DE153" s="23" t="s">
        <v>165</v>
      </c>
      <c r="DF153" s="23" t="s">
        <v>143</v>
      </c>
      <c r="DG153" s="23" t="s">
        <v>143</v>
      </c>
      <c r="DH153" s="23" t="s">
        <v>636</v>
      </c>
      <c r="DI153" s="23" t="s">
        <v>150</v>
      </c>
      <c r="DJ153" s="23" t="s">
        <v>159</v>
      </c>
      <c r="DK153" s="23" t="s">
        <v>150</v>
      </c>
      <c r="DL153" s="23" t="s">
        <v>150</v>
      </c>
      <c r="DM153" s="23" t="s">
        <v>150</v>
      </c>
      <c r="DN153" s="23"/>
      <c r="DO153" s="23"/>
      <c r="DP153" s="23" t="s">
        <v>150</v>
      </c>
      <c r="DQ153" s="23" t="s">
        <v>150</v>
      </c>
      <c r="DR153" s="23" t="s">
        <v>150</v>
      </c>
      <c r="DS153" s="23"/>
      <c r="DT153" s="23" t="s">
        <v>159</v>
      </c>
      <c r="DU153" s="23" t="s">
        <v>150</v>
      </c>
      <c r="DV153" s="23"/>
      <c r="DW153" s="23" t="s">
        <v>159</v>
      </c>
      <c r="DX153" s="23" t="s">
        <v>150</v>
      </c>
      <c r="DY153" s="23" t="s">
        <v>150</v>
      </c>
      <c r="DZ153" s="23" t="s">
        <v>150</v>
      </c>
      <c r="EA153" s="23"/>
      <c r="EB153" s="23"/>
      <c r="EC153" s="23" t="s">
        <v>184</v>
      </c>
      <c r="ED153" s="23" t="s">
        <v>189</v>
      </c>
      <c r="EE153" s="49" t="b">
        <f t="shared" si="71"/>
        <v>0</v>
      </c>
      <c r="EF153" s="49" t="str">
        <f>IF(EE153&lt;35,0, IF(EE153&gt;35, "1"))</f>
        <v>1</v>
      </c>
      <c r="EG153" s="49"/>
      <c r="EH153" s="51">
        <f t="shared" si="72"/>
        <v>1</v>
      </c>
      <c r="EI153" s="51">
        <f t="shared" si="73"/>
        <v>0.9</v>
      </c>
      <c r="EJ153" s="52">
        <f t="shared" si="74"/>
        <v>-1.2</v>
      </c>
      <c r="EK153" s="52">
        <f t="shared" si="75"/>
        <v>-1.2</v>
      </c>
      <c r="EL153" s="49">
        <f t="shared" si="76"/>
        <v>-3.2000000000000001E-2</v>
      </c>
      <c r="EM153" s="55" t="s">
        <v>152</v>
      </c>
      <c r="EN153" s="54" t="str">
        <f t="shared" si="77"/>
        <v>1</v>
      </c>
    </row>
    <row r="154" spans="1:144" ht="33.75">
      <c r="A154" s="45">
        <v>2629</v>
      </c>
      <c r="B154" s="46" t="s">
        <v>765</v>
      </c>
      <c r="C154" s="45">
        <v>19041320</v>
      </c>
      <c r="D154" s="23" t="s">
        <v>766</v>
      </c>
      <c r="E154" s="23">
        <v>2</v>
      </c>
      <c r="F154" s="23" t="s">
        <v>139</v>
      </c>
      <c r="G154" s="23">
        <v>61</v>
      </c>
      <c r="H154" s="23">
        <v>55</v>
      </c>
      <c r="I154" s="23" t="s">
        <v>180</v>
      </c>
      <c r="J154" s="23">
        <v>5</v>
      </c>
      <c r="K154" s="23"/>
      <c r="L154" s="47"/>
      <c r="M154" s="47"/>
      <c r="N154" s="48">
        <v>42459</v>
      </c>
      <c r="O154" s="48"/>
      <c r="P154" s="47" t="e">
        <f t="shared" si="83"/>
        <v>#NUM!</v>
      </c>
      <c r="Q154" s="47">
        <f t="shared" ca="1" si="65"/>
        <v>96</v>
      </c>
      <c r="R154" s="47">
        <v>79</v>
      </c>
      <c r="S154" s="47">
        <v>1</v>
      </c>
      <c r="T154" s="47"/>
      <c r="U154" s="47"/>
      <c r="V154" s="47" t="e">
        <f t="shared" si="66"/>
        <v>#NUM!</v>
      </c>
      <c r="W154" s="47"/>
      <c r="X154" s="47"/>
      <c r="Y154" s="47"/>
      <c r="Z154" s="47"/>
      <c r="AA154" s="47"/>
      <c r="AB154" s="47"/>
      <c r="AC154" s="47"/>
      <c r="AD154" s="47">
        <v>2</v>
      </c>
      <c r="AE154" s="47">
        <v>79</v>
      </c>
      <c r="AF154" s="47">
        <v>1</v>
      </c>
      <c r="AG154" s="47"/>
      <c r="AH154" s="47">
        <v>2</v>
      </c>
      <c r="AI154" s="35" t="str">
        <f t="shared" ref="AI154:AI217" si="87">IF(R154&lt;36,R154, IF(R154&gt;36, "36"))</f>
        <v>36</v>
      </c>
      <c r="AJ154" s="49">
        <v>1</v>
      </c>
      <c r="AK154" s="47">
        <v>2</v>
      </c>
      <c r="AL154" s="47">
        <v>0</v>
      </c>
      <c r="AM154" s="47"/>
      <c r="AN154" s="23" t="s">
        <v>1712</v>
      </c>
      <c r="AO154" s="23">
        <v>1</v>
      </c>
      <c r="AP154" s="23">
        <v>1.64</v>
      </c>
      <c r="AQ154" s="23"/>
      <c r="AR154" s="47">
        <v>1.31</v>
      </c>
      <c r="AS154" s="47">
        <f t="shared" si="78"/>
        <v>63.434883137689283</v>
      </c>
      <c r="AT154" s="47">
        <v>1.42</v>
      </c>
      <c r="AU154" s="47">
        <f t="shared" si="86"/>
        <v>56.872938840409276</v>
      </c>
      <c r="AV154" s="47"/>
      <c r="AW154" s="47" t="e">
        <f t="shared" si="79"/>
        <v>#DIV/0!</v>
      </c>
      <c r="AX154" s="50" t="s">
        <v>1719</v>
      </c>
      <c r="AY154" s="50" t="s">
        <v>1719</v>
      </c>
      <c r="AZ154" s="50" t="s">
        <v>1719</v>
      </c>
      <c r="BA154" s="50"/>
      <c r="BB154" s="23" t="s">
        <v>164</v>
      </c>
      <c r="BC154" s="23"/>
      <c r="BD154" s="23"/>
      <c r="BE154" s="23"/>
      <c r="BF154" s="50"/>
      <c r="BG154" s="23"/>
      <c r="BH154" s="23"/>
      <c r="BI154" s="23">
        <v>85</v>
      </c>
      <c r="BJ154" s="23">
        <v>169</v>
      </c>
      <c r="BK154" s="23">
        <f t="shared" si="68"/>
        <v>1.9569837881449683</v>
      </c>
      <c r="BL154" s="23">
        <v>1</v>
      </c>
      <c r="BM154" s="46" t="s">
        <v>767</v>
      </c>
      <c r="BN154" s="23" t="s">
        <v>146</v>
      </c>
      <c r="BO154" s="23">
        <v>56</v>
      </c>
      <c r="BP154" s="23">
        <v>52</v>
      </c>
      <c r="BQ154" s="23">
        <v>152</v>
      </c>
      <c r="BR154" s="23">
        <f t="shared" si="69"/>
        <v>1.4706331318859631</v>
      </c>
      <c r="BS154" s="23">
        <f t="shared" si="70"/>
        <v>1.3307083498352179</v>
      </c>
      <c r="BT154" s="23" t="s">
        <v>171</v>
      </c>
      <c r="BU154" s="23" t="s">
        <v>147</v>
      </c>
      <c r="BV154" s="23" t="s">
        <v>148</v>
      </c>
      <c r="BW154" s="23" t="s">
        <v>149</v>
      </c>
      <c r="BX154" s="23">
        <v>6</v>
      </c>
      <c r="BY154" s="23" t="s">
        <v>150</v>
      </c>
      <c r="BZ154" s="23">
        <v>2</v>
      </c>
      <c r="CA154" s="23"/>
      <c r="CB154" s="23" t="s">
        <v>150</v>
      </c>
      <c r="CC154" s="23">
        <v>2</v>
      </c>
      <c r="CD154" s="23"/>
      <c r="CE154" s="23" t="s">
        <v>150</v>
      </c>
      <c r="CF154" s="23">
        <v>2</v>
      </c>
      <c r="CG154" s="23"/>
      <c r="CH154" s="23" t="s">
        <v>150</v>
      </c>
      <c r="CI154" s="23">
        <v>2</v>
      </c>
      <c r="CJ154" s="23"/>
      <c r="CK154" s="23">
        <v>0</v>
      </c>
      <c r="CL154" s="23">
        <v>0</v>
      </c>
      <c r="CM154" s="23"/>
      <c r="CN154" s="23">
        <v>0</v>
      </c>
      <c r="CO154" s="23"/>
      <c r="CP154" s="23"/>
      <c r="CQ154" s="23">
        <v>0</v>
      </c>
      <c r="CR154" s="23" t="s">
        <v>165</v>
      </c>
      <c r="CS154" s="23">
        <v>2</v>
      </c>
      <c r="CT154" s="23"/>
      <c r="CU154" s="23"/>
      <c r="CV154" s="23"/>
      <c r="CW154" s="23">
        <v>2</v>
      </c>
      <c r="CX154" s="23"/>
      <c r="CY154" s="23">
        <v>2</v>
      </c>
      <c r="CZ154" s="23">
        <v>0</v>
      </c>
      <c r="DA154" s="23">
        <v>2</v>
      </c>
      <c r="DB154" s="23"/>
      <c r="DC154" s="23" t="s">
        <v>143</v>
      </c>
      <c r="DD154" s="23">
        <v>2</v>
      </c>
      <c r="DE154" s="23" t="s">
        <v>165</v>
      </c>
      <c r="DF154" s="23" t="s">
        <v>165</v>
      </c>
      <c r="DG154" s="23" t="s">
        <v>165</v>
      </c>
      <c r="DH154" s="23" t="s">
        <v>636</v>
      </c>
      <c r="DI154" s="23" t="s">
        <v>150</v>
      </c>
      <c r="DJ154" s="23" t="s">
        <v>150</v>
      </c>
      <c r="DK154" s="23" t="s">
        <v>150</v>
      </c>
      <c r="DL154" s="23" t="s">
        <v>150</v>
      </c>
      <c r="DM154" s="23" t="s">
        <v>150</v>
      </c>
      <c r="DN154" s="23"/>
      <c r="DO154" s="23"/>
      <c r="DP154" s="23" t="s">
        <v>150</v>
      </c>
      <c r="DQ154" s="23" t="s">
        <v>150</v>
      </c>
      <c r="DR154" s="23" t="s">
        <v>150</v>
      </c>
      <c r="DS154" s="23"/>
      <c r="DT154" s="23" t="s">
        <v>159</v>
      </c>
      <c r="DU154" s="23" t="s">
        <v>150</v>
      </c>
      <c r="DV154" s="23"/>
      <c r="DW154" s="23" t="s">
        <v>159</v>
      </c>
      <c r="DX154" s="23" t="s">
        <v>150</v>
      </c>
      <c r="DY154" s="23" t="s">
        <v>150</v>
      </c>
      <c r="DZ154" s="23" t="s">
        <v>150</v>
      </c>
      <c r="EA154" s="23"/>
      <c r="EB154" s="23"/>
      <c r="EC154" s="23" t="s">
        <v>184</v>
      </c>
      <c r="ED154" s="23" t="s">
        <v>189</v>
      </c>
      <c r="EE154" s="49" t="str">
        <f t="shared" si="71"/>
        <v>36</v>
      </c>
      <c r="EF154" s="49">
        <v>1</v>
      </c>
      <c r="EG154" s="49"/>
      <c r="EH154" s="51">
        <f t="shared" si="72"/>
        <v>1</v>
      </c>
      <c r="EI154" s="51">
        <f t="shared" si="73"/>
        <v>0.9</v>
      </c>
      <c r="EJ154" s="52">
        <f t="shared" si="74"/>
        <v>-1.2</v>
      </c>
      <c r="EK154" s="52">
        <f t="shared" si="75"/>
        <v>-1.2</v>
      </c>
      <c r="EL154" s="49">
        <f t="shared" si="76"/>
        <v>-3.2000000000000001E-2</v>
      </c>
      <c r="EM154" s="53" t="s">
        <v>176</v>
      </c>
      <c r="EN154" s="54" t="str">
        <f t="shared" si="77"/>
        <v>3</v>
      </c>
    </row>
    <row r="155" spans="1:144" ht="33.75">
      <c r="A155" s="45">
        <v>2638</v>
      </c>
      <c r="B155" s="46" t="s">
        <v>769</v>
      </c>
      <c r="C155" s="45">
        <v>13617358</v>
      </c>
      <c r="D155" s="23" t="s">
        <v>770</v>
      </c>
      <c r="E155" s="23">
        <v>2</v>
      </c>
      <c r="F155" s="23" t="s">
        <v>139</v>
      </c>
      <c r="G155" s="23">
        <v>50</v>
      </c>
      <c r="H155" s="23">
        <v>43</v>
      </c>
      <c r="I155" s="23" t="s">
        <v>153</v>
      </c>
      <c r="J155" s="23">
        <v>3</v>
      </c>
      <c r="K155" s="23"/>
      <c r="L155" s="47"/>
      <c r="M155" s="47"/>
      <c r="N155" s="48">
        <v>42474</v>
      </c>
      <c r="O155" s="48"/>
      <c r="P155" s="47" t="e">
        <f>DATEDIF(N155, O155, "m")</f>
        <v>#NUM!</v>
      </c>
      <c r="Q155" s="47">
        <f t="shared" ca="1" si="65"/>
        <v>95</v>
      </c>
      <c r="R155" s="47">
        <v>78</v>
      </c>
      <c r="S155" s="47">
        <v>1</v>
      </c>
      <c r="T155" s="47"/>
      <c r="U155" s="47"/>
      <c r="V155" s="47" t="e">
        <f t="shared" si="66"/>
        <v>#NUM!</v>
      </c>
      <c r="W155" s="47"/>
      <c r="X155" s="47"/>
      <c r="Y155" s="47"/>
      <c r="Z155" s="47"/>
      <c r="AA155" s="47"/>
      <c r="AB155" s="47"/>
      <c r="AC155" s="47"/>
      <c r="AD155" s="47">
        <v>2</v>
      </c>
      <c r="AE155" s="47">
        <v>78</v>
      </c>
      <c r="AF155" s="47">
        <v>1</v>
      </c>
      <c r="AG155" s="47"/>
      <c r="AH155" s="47">
        <v>2</v>
      </c>
      <c r="AI155" s="35" t="str">
        <f t="shared" si="87"/>
        <v>36</v>
      </c>
      <c r="AJ155" s="49" t="str">
        <f>IF(AI155&lt;35,0, IF(AI155&gt;35, "1"))</f>
        <v>1</v>
      </c>
      <c r="AK155" s="47">
        <v>2</v>
      </c>
      <c r="AL155" s="47"/>
      <c r="AM155" s="47"/>
      <c r="AN155" s="23" t="s">
        <v>1712</v>
      </c>
      <c r="AO155" s="23">
        <v>1</v>
      </c>
      <c r="AP155" s="23">
        <v>1.35</v>
      </c>
      <c r="AQ155" s="23"/>
      <c r="AR155" s="47">
        <v>1.22</v>
      </c>
      <c r="AS155" s="47">
        <f t="shared" si="78"/>
        <v>74.444735837948926</v>
      </c>
      <c r="AT155" s="47">
        <v>1.04</v>
      </c>
      <c r="AU155" s="47">
        <f t="shared" si="86"/>
        <v>89.047917557061268</v>
      </c>
      <c r="AV155" s="47"/>
      <c r="AW155" s="47" t="e">
        <f t="shared" si="79"/>
        <v>#DIV/0!</v>
      </c>
      <c r="AX155" s="50" t="s">
        <v>1719</v>
      </c>
      <c r="AY155" s="50" t="s">
        <v>1719</v>
      </c>
      <c r="AZ155" s="50" t="s">
        <v>1719</v>
      </c>
      <c r="BA155" s="50"/>
      <c r="BB155" s="23" t="s">
        <v>164</v>
      </c>
      <c r="BC155" s="23"/>
      <c r="BD155" s="23"/>
      <c r="BE155" s="23"/>
      <c r="BF155" s="50"/>
      <c r="BG155" s="23"/>
      <c r="BH155" s="23"/>
      <c r="BI155" s="23">
        <v>68.7</v>
      </c>
      <c r="BJ155" s="23">
        <v>165.5</v>
      </c>
      <c r="BK155" s="23">
        <f t="shared" si="68"/>
        <v>1.7607653595977795</v>
      </c>
      <c r="BL155" s="23">
        <v>2</v>
      </c>
      <c r="BM155" s="46" t="s">
        <v>771</v>
      </c>
      <c r="BN155" s="23" t="s">
        <v>146</v>
      </c>
      <c r="BO155" s="23">
        <v>43</v>
      </c>
      <c r="BP155" s="23">
        <v>54</v>
      </c>
      <c r="BQ155" s="23">
        <v>163</v>
      </c>
      <c r="BR155" s="23">
        <f t="shared" si="69"/>
        <v>1.5720620533866729</v>
      </c>
      <c r="BS155" s="23">
        <f t="shared" si="70"/>
        <v>1.1200355328242835</v>
      </c>
      <c r="BT155" s="23" t="s">
        <v>158</v>
      </c>
      <c r="BU155" s="23" t="s">
        <v>147</v>
      </c>
      <c r="BV155" s="23" t="s">
        <v>148</v>
      </c>
      <c r="BW155" s="23" t="s">
        <v>149</v>
      </c>
      <c r="BX155" s="23">
        <v>3</v>
      </c>
      <c r="BY155" s="23" t="s">
        <v>150</v>
      </c>
      <c r="BZ155" s="23">
        <v>2</v>
      </c>
      <c r="CA155" s="23" t="s">
        <v>159</v>
      </c>
      <c r="CB155" s="23" t="s">
        <v>150</v>
      </c>
      <c r="CC155" s="23">
        <v>2</v>
      </c>
      <c r="CD155" s="23" t="s">
        <v>150</v>
      </c>
      <c r="CE155" s="23" t="s">
        <v>150</v>
      </c>
      <c r="CF155" s="23">
        <v>2</v>
      </c>
      <c r="CG155" s="23" t="s">
        <v>159</v>
      </c>
      <c r="CH155" s="23" t="s">
        <v>159</v>
      </c>
      <c r="CI155" s="23">
        <v>1</v>
      </c>
      <c r="CJ155" s="23" t="s">
        <v>150</v>
      </c>
      <c r="CK155" s="23">
        <v>0</v>
      </c>
      <c r="CL155" s="23">
        <v>0</v>
      </c>
      <c r="CM155" s="23" t="s">
        <v>0</v>
      </c>
      <c r="CN155" s="23">
        <v>0</v>
      </c>
      <c r="CO155" s="23"/>
      <c r="CP155" s="23"/>
      <c r="CQ155" s="23">
        <v>0</v>
      </c>
      <c r="CR155" s="23" t="s">
        <v>165</v>
      </c>
      <c r="CS155" s="23">
        <v>2</v>
      </c>
      <c r="CT155" s="23"/>
      <c r="CU155" s="23"/>
      <c r="CV155" s="23"/>
      <c r="CW155" s="23">
        <v>2</v>
      </c>
      <c r="CX155" s="23"/>
      <c r="CY155" s="23">
        <v>2</v>
      </c>
      <c r="CZ155" s="23">
        <v>0</v>
      </c>
      <c r="DA155" s="23">
        <v>2</v>
      </c>
      <c r="DB155" s="23"/>
      <c r="DC155" s="23" t="s">
        <v>143</v>
      </c>
      <c r="DD155" s="23">
        <v>2</v>
      </c>
      <c r="DE155" s="23" t="s">
        <v>165</v>
      </c>
      <c r="DF155" s="23" t="s">
        <v>165</v>
      </c>
      <c r="DG155" s="23" t="s">
        <v>165</v>
      </c>
      <c r="DH155" s="23" t="s">
        <v>636</v>
      </c>
      <c r="DI155" s="23" t="s">
        <v>150</v>
      </c>
      <c r="DJ155" s="23" t="s">
        <v>150</v>
      </c>
      <c r="DK155" s="23" t="s">
        <v>150</v>
      </c>
      <c r="DL155" s="23" t="s">
        <v>150</v>
      </c>
      <c r="DM155" s="23" t="s">
        <v>150</v>
      </c>
      <c r="DN155" s="23"/>
      <c r="DO155" s="23"/>
      <c r="DP155" s="23" t="s">
        <v>150</v>
      </c>
      <c r="DQ155" s="23" t="s">
        <v>150</v>
      </c>
      <c r="DR155" s="23" t="s">
        <v>150</v>
      </c>
      <c r="DS155" s="23"/>
      <c r="DT155" s="23" t="s">
        <v>159</v>
      </c>
      <c r="DU155" s="23" t="s">
        <v>150</v>
      </c>
      <c r="DV155" s="23"/>
      <c r="DW155" s="23" t="s">
        <v>159</v>
      </c>
      <c r="DX155" s="23" t="s">
        <v>150</v>
      </c>
      <c r="DY155" s="23" t="s">
        <v>150</v>
      </c>
      <c r="DZ155" s="23" t="s">
        <v>150</v>
      </c>
      <c r="EA155" s="23"/>
      <c r="EB155" s="23"/>
      <c r="EC155" s="23" t="s">
        <v>304</v>
      </c>
      <c r="ED155" s="23" t="s">
        <v>189</v>
      </c>
      <c r="EE155" s="49" t="str">
        <f t="shared" si="71"/>
        <v>36</v>
      </c>
      <c r="EF155" s="49" t="str">
        <f>IF(EE155&lt;35,0, IF(EE155&gt;35, "1"))</f>
        <v>1</v>
      </c>
      <c r="EG155" s="49"/>
      <c r="EH155" s="51">
        <f t="shared" si="72"/>
        <v>1</v>
      </c>
      <c r="EI155" s="51">
        <f t="shared" si="73"/>
        <v>0.9</v>
      </c>
      <c r="EJ155" s="52">
        <f t="shared" si="74"/>
        <v>-1.2</v>
      </c>
      <c r="EK155" s="52">
        <f t="shared" si="75"/>
        <v>-1.2</v>
      </c>
      <c r="EL155" s="49">
        <f t="shared" si="76"/>
        <v>-3.2000000000000001E-2</v>
      </c>
      <c r="EM155" s="53" t="s">
        <v>176</v>
      </c>
      <c r="EN155" s="54" t="str">
        <f t="shared" si="77"/>
        <v>3</v>
      </c>
    </row>
    <row r="156" spans="1:144" ht="33.75">
      <c r="A156" s="45">
        <v>2645</v>
      </c>
      <c r="B156" s="46" t="s">
        <v>772</v>
      </c>
      <c r="C156" s="45">
        <v>29598633</v>
      </c>
      <c r="D156" s="23" t="s">
        <v>773</v>
      </c>
      <c r="E156" s="23">
        <v>2</v>
      </c>
      <c r="F156" s="23" t="s">
        <v>139</v>
      </c>
      <c r="G156" s="23">
        <v>60</v>
      </c>
      <c r="H156" s="23">
        <v>53</v>
      </c>
      <c r="I156" s="23" t="s">
        <v>153</v>
      </c>
      <c r="J156" s="23">
        <v>3</v>
      </c>
      <c r="K156" s="23"/>
      <c r="L156" s="47"/>
      <c r="M156" s="47"/>
      <c r="N156" s="48">
        <v>42485</v>
      </c>
      <c r="O156" s="48"/>
      <c r="P156" s="47" t="e">
        <f t="shared" ref="P156:P161" si="88">DATEDIF(N156,O156,"m")</f>
        <v>#NUM!</v>
      </c>
      <c r="Q156" s="47">
        <f t="shared" ca="1" si="65"/>
        <v>95</v>
      </c>
      <c r="R156" s="47">
        <v>78</v>
      </c>
      <c r="S156" s="47">
        <v>1</v>
      </c>
      <c r="T156" s="47"/>
      <c r="U156" s="47"/>
      <c r="V156" s="47" t="e">
        <f t="shared" si="66"/>
        <v>#NUM!</v>
      </c>
      <c r="W156" s="47"/>
      <c r="X156" s="47"/>
      <c r="Y156" s="47"/>
      <c r="Z156" s="47"/>
      <c r="AA156" s="47"/>
      <c r="AB156" s="47"/>
      <c r="AC156" s="47"/>
      <c r="AD156" s="47">
        <v>2</v>
      </c>
      <c r="AE156" s="47">
        <v>78</v>
      </c>
      <c r="AF156" s="47">
        <v>1</v>
      </c>
      <c r="AG156" s="47"/>
      <c r="AH156" s="47">
        <v>2</v>
      </c>
      <c r="AI156" s="35" t="str">
        <f t="shared" si="87"/>
        <v>36</v>
      </c>
      <c r="AJ156" s="49" t="str">
        <f>IF(AI156&lt;35,0, IF(AI156&gt;35, "1"))</f>
        <v>1</v>
      </c>
      <c r="AK156" s="47">
        <v>2</v>
      </c>
      <c r="AL156" s="47">
        <v>0</v>
      </c>
      <c r="AM156" s="47"/>
      <c r="AN156" s="23" t="s">
        <v>1712</v>
      </c>
      <c r="AO156" s="23">
        <v>1</v>
      </c>
      <c r="AP156" s="23">
        <v>1.66</v>
      </c>
      <c r="AQ156" s="23"/>
      <c r="AR156" s="47">
        <v>1.1399999999999999</v>
      </c>
      <c r="AS156" s="47">
        <f t="shared" si="78"/>
        <v>75.887438249837359</v>
      </c>
      <c r="AT156" s="47">
        <v>1.1499999999999999</v>
      </c>
      <c r="AU156" s="47">
        <f t="shared" si="86"/>
        <v>74.167952595876216</v>
      </c>
      <c r="AV156" s="47"/>
      <c r="AW156" s="47" t="e">
        <f t="shared" si="79"/>
        <v>#DIV/0!</v>
      </c>
      <c r="AX156" s="50" t="s">
        <v>1719</v>
      </c>
      <c r="AY156" s="50" t="s">
        <v>1719</v>
      </c>
      <c r="AZ156" s="50" t="s">
        <v>1719</v>
      </c>
      <c r="BA156" s="50"/>
      <c r="BB156" s="23" t="s">
        <v>164</v>
      </c>
      <c r="BC156" s="23"/>
      <c r="BD156" s="23"/>
      <c r="BE156" s="23"/>
      <c r="BF156" s="50"/>
      <c r="BG156" s="23"/>
      <c r="BH156" s="23"/>
      <c r="BI156" s="23">
        <v>71</v>
      </c>
      <c r="BJ156" s="23">
        <v>160</v>
      </c>
      <c r="BK156" s="23">
        <f t="shared" si="68"/>
        <v>1.7423608706800495</v>
      </c>
      <c r="BL156" s="23">
        <v>1</v>
      </c>
      <c r="BM156" s="46" t="s">
        <v>774</v>
      </c>
      <c r="BN156" s="23" t="s">
        <v>146</v>
      </c>
      <c r="BO156" s="23">
        <v>53</v>
      </c>
      <c r="BP156" s="23">
        <v>55</v>
      </c>
      <c r="BQ156" s="23">
        <v>156</v>
      </c>
      <c r="BR156" s="23">
        <f t="shared" si="69"/>
        <v>1.5347434921704106</v>
      </c>
      <c r="BS156" s="23">
        <f t="shared" si="70"/>
        <v>1.135278226992857</v>
      </c>
      <c r="BT156" s="23" t="s">
        <v>162</v>
      </c>
      <c r="BU156" s="23" t="s">
        <v>162</v>
      </c>
      <c r="BV156" s="23" t="s">
        <v>148</v>
      </c>
      <c r="BW156" s="23" t="s">
        <v>149</v>
      </c>
      <c r="BX156" s="23">
        <v>2</v>
      </c>
      <c r="BY156" s="23" t="s">
        <v>150</v>
      </c>
      <c r="BZ156" s="23">
        <v>2</v>
      </c>
      <c r="CA156" s="23"/>
      <c r="CB156" s="23" t="s">
        <v>150</v>
      </c>
      <c r="CC156" s="23">
        <v>2</v>
      </c>
      <c r="CD156" s="23"/>
      <c r="CE156" s="23" t="s">
        <v>150</v>
      </c>
      <c r="CF156" s="23">
        <v>2</v>
      </c>
      <c r="CG156" s="23"/>
      <c r="CH156" s="23" t="s">
        <v>150</v>
      </c>
      <c r="CI156" s="23">
        <v>2</v>
      </c>
      <c r="CJ156" s="23"/>
      <c r="CK156" s="23">
        <v>0</v>
      </c>
      <c r="CL156" s="23">
        <v>0</v>
      </c>
      <c r="CM156" s="23"/>
      <c r="CN156" s="23">
        <v>0</v>
      </c>
      <c r="CO156" s="23"/>
      <c r="CP156" s="23"/>
      <c r="CQ156" s="23">
        <v>0</v>
      </c>
      <c r="CR156" s="23" t="s">
        <v>143</v>
      </c>
      <c r="CS156" s="23">
        <v>1</v>
      </c>
      <c r="CT156" s="23"/>
      <c r="CU156" s="23"/>
      <c r="CV156" s="23">
        <v>100</v>
      </c>
      <c r="CW156" s="23">
        <v>1</v>
      </c>
      <c r="CX156" s="23"/>
      <c r="CY156" s="23">
        <v>2</v>
      </c>
      <c r="CZ156" s="23">
        <v>3</v>
      </c>
      <c r="DA156" s="23">
        <v>1</v>
      </c>
      <c r="DB156" s="23"/>
      <c r="DC156" s="23" t="s">
        <v>143</v>
      </c>
      <c r="DD156" s="23">
        <v>2</v>
      </c>
      <c r="DE156" s="23" t="s">
        <v>165</v>
      </c>
      <c r="DF156" s="23" t="s">
        <v>165</v>
      </c>
      <c r="DG156" s="23" t="s">
        <v>165</v>
      </c>
      <c r="DH156" s="23" t="s">
        <v>636</v>
      </c>
      <c r="DI156" s="23" t="s">
        <v>150</v>
      </c>
      <c r="DJ156" s="23" t="s">
        <v>150</v>
      </c>
      <c r="DK156" s="23" t="s">
        <v>150</v>
      </c>
      <c r="DL156" s="23" t="s">
        <v>150</v>
      </c>
      <c r="DM156" s="23" t="s">
        <v>159</v>
      </c>
      <c r="DN156" s="23"/>
      <c r="DO156" s="23"/>
      <c r="DP156" s="23" t="s">
        <v>150</v>
      </c>
      <c r="DQ156" s="23" t="s">
        <v>150</v>
      </c>
      <c r="DR156" s="23" t="s">
        <v>150</v>
      </c>
      <c r="DS156" s="23"/>
      <c r="DT156" s="23"/>
      <c r="DU156" s="23"/>
      <c r="DV156" s="23"/>
      <c r="DW156" s="23"/>
      <c r="DX156" s="23"/>
      <c r="DY156" s="23" t="s">
        <v>150</v>
      </c>
      <c r="DZ156" s="23" t="s">
        <v>150</v>
      </c>
      <c r="EA156" s="23"/>
      <c r="EB156" s="23"/>
      <c r="EC156" s="23" t="s">
        <v>184</v>
      </c>
      <c r="ED156" s="23" t="s">
        <v>187</v>
      </c>
      <c r="EE156" s="49" t="str">
        <f t="shared" si="71"/>
        <v>36</v>
      </c>
      <c r="EF156" s="49" t="str">
        <f>IF(EE156&lt;35,0, IF(EE156&gt;35, "1"))</f>
        <v>1</v>
      </c>
      <c r="EG156" s="49"/>
      <c r="EH156" s="51">
        <f t="shared" si="72"/>
        <v>1</v>
      </c>
      <c r="EI156" s="51">
        <f t="shared" si="73"/>
        <v>0.9</v>
      </c>
      <c r="EJ156" s="52">
        <f t="shared" si="74"/>
        <v>-1.2</v>
      </c>
      <c r="EK156" s="52">
        <f t="shared" si="75"/>
        <v>-1.2</v>
      </c>
      <c r="EL156" s="49">
        <f t="shared" si="76"/>
        <v>-3.2000000000000001E-2</v>
      </c>
      <c r="EM156" s="55" t="s">
        <v>152</v>
      </c>
      <c r="EN156" s="54" t="str">
        <f t="shared" si="77"/>
        <v>1</v>
      </c>
    </row>
    <row r="157" spans="1:144" ht="33.75">
      <c r="A157" s="45">
        <v>2653</v>
      </c>
      <c r="B157" s="46" t="s">
        <v>775</v>
      </c>
      <c r="C157" s="45">
        <v>11938865</v>
      </c>
      <c r="D157" s="23" t="s">
        <v>776</v>
      </c>
      <c r="E157" s="23">
        <v>2</v>
      </c>
      <c r="F157" s="23" t="s">
        <v>139</v>
      </c>
      <c r="G157" s="23">
        <v>43</v>
      </c>
      <c r="H157" s="23">
        <v>37</v>
      </c>
      <c r="I157" s="23" t="s">
        <v>180</v>
      </c>
      <c r="J157" s="23">
        <v>5</v>
      </c>
      <c r="K157" s="23"/>
      <c r="L157" s="47"/>
      <c r="M157" s="47"/>
      <c r="N157" s="48">
        <v>42506</v>
      </c>
      <c r="O157" s="48"/>
      <c r="P157" s="47" t="e">
        <f t="shared" si="88"/>
        <v>#NUM!</v>
      </c>
      <c r="Q157" s="47">
        <f t="shared" ca="1" si="65"/>
        <v>94</v>
      </c>
      <c r="R157" s="47">
        <v>77</v>
      </c>
      <c r="S157" s="47">
        <v>1</v>
      </c>
      <c r="T157" s="47"/>
      <c r="U157" s="47"/>
      <c r="V157" s="47" t="e">
        <f t="shared" si="66"/>
        <v>#NUM!</v>
      </c>
      <c r="W157" s="47"/>
      <c r="X157" s="47"/>
      <c r="Y157" s="47"/>
      <c r="Z157" s="47"/>
      <c r="AA157" s="47"/>
      <c r="AB157" s="47"/>
      <c r="AC157" s="47"/>
      <c r="AD157" s="47">
        <v>2</v>
      </c>
      <c r="AE157" s="47">
        <v>77</v>
      </c>
      <c r="AF157" s="47">
        <v>1</v>
      </c>
      <c r="AG157" s="47"/>
      <c r="AH157" s="47">
        <v>2</v>
      </c>
      <c r="AI157" s="35" t="str">
        <f t="shared" si="87"/>
        <v>36</v>
      </c>
      <c r="AJ157" s="49">
        <v>1</v>
      </c>
      <c r="AK157" s="47">
        <v>2</v>
      </c>
      <c r="AL157" s="47">
        <v>0</v>
      </c>
      <c r="AM157" s="47"/>
      <c r="AN157" s="23" t="s">
        <v>1712</v>
      </c>
      <c r="AO157" s="23">
        <v>1</v>
      </c>
      <c r="AP157" s="23">
        <v>3.6</v>
      </c>
      <c r="AQ157" s="23"/>
      <c r="AR157" s="47">
        <v>1.1499999999999999</v>
      </c>
      <c r="AS157" s="47">
        <f t="shared" si="78"/>
        <v>82.953445082363245</v>
      </c>
      <c r="AT157" s="47">
        <v>1.01</v>
      </c>
      <c r="AU157" s="47">
        <f t="shared" si="86"/>
        <v>95.737960572448571</v>
      </c>
      <c r="AV157" s="47"/>
      <c r="AW157" s="47" t="e">
        <f t="shared" si="79"/>
        <v>#DIV/0!</v>
      </c>
      <c r="AX157" s="50" t="s">
        <v>1719</v>
      </c>
      <c r="AY157" s="50" t="s">
        <v>1719</v>
      </c>
      <c r="AZ157" s="50" t="s">
        <v>1719</v>
      </c>
      <c r="BA157" s="50"/>
      <c r="BB157" s="23" t="s">
        <v>164</v>
      </c>
      <c r="BC157" s="23"/>
      <c r="BD157" s="23"/>
      <c r="BE157" s="23"/>
      <c r="BF157" s="50"/>
      <c r="BG157" s="23"/>
      <c r="BH157" s="23"/>
      <c r="BI157" s="23">
        <v>88</v>
      </c>
      <c r="BJ157" s="23">
        <v>180</v>
      </c>
      <c r="BK157" s="23">
        <f t="shared" si="68"/>
        <v>2.0789499095735406</v>
      </c>
      <c r="BL157" s="23">
        <v>1</v>
      </c>
      <c r="BM157" s="46" t="s">
        <v>777</v>
      </c>
      <c r="BN157" s="23" t="s">
        <v>146</v>
      </c>
      <c r="BO157" s="23">
        <v>35</v>
      </c>
      <c r="BP157" s="23">
        <v>46</v>
      </c>
      <c r="BQ157" s="23">
        <v>160</v>
      </c>
      <c r="BR157" s="23">
        <f t="shared" si="69"/>
        <v>1.4488565535384403</v>
      </c>
      <c r="BS157" s="23">
        <f t="shared" si="70"/>
        <v>1.4348900893578924</v>
      </c>
      <c r="BT157" s="23" t="s">
        <v>162</v>
      </c>
      <c r="BU157" s="23" t="s">
        <v>158</v>
      </c>
      <c r="BV157" s="23" t="s">
        <v>148</v>
      </c>
      <c r="BW157" s="23" t="s">
        <v>149</v>
      </c>
      <c r="BX157" s="23">
        <v>5</v>
      </c>
      <c r="BY157" s="23" t="s">
        <v>150</v>
      </c>
      <c r="BZ157" s="23">
        <v>2</v>
      </c>
      <c r="CA157" s="23"/>
      <c r="CB157" s="23" t="s">
        <v>150</v>
      </c>
      <c r="CC157" s="23">
        <v>2</v>
      </c>
      <c r="CD157" s="23"/>
      <c r="CE157" s="23" t="s">
        <v>150</v>
      </c>
      <c r="CF157" s="23">
        <v>2</v>
      </c>
      <c r="CG157" s="23"/>
      <c r="CH157" s="23" t="s">
        <v>150</v>
      </c>
      <c r="CI157" s="23">
        <v>2</v>
      </c>
      <c r="CJ157" s="23"/>
      <c r="CK157" s="23">
        <v>0</v>
      </c>
      <c r="CL157" s="23">
        <v>0</v>
      </c>
      <c r="CM157" s="23"/>
      <c r="CN157" s="23">
        <v>0</v>
      </c>
      <c r="CO157" s="23"/>
      <c r="CP157" s="23"/>
      <c r="CQ157" s="23">
        <v>0</v>
      </c>
      <c r="CR157" s="23" t="s">
        <v>165</v>
      </c>
      <c r="CS157" s="23">
        <v>2</v>
      </c>
      <c r="CT157" s="23"/>
      <c r="CU157" s="23"/>
      <c r="CV157" s="23"/>
      <c r="CW157" s="23">
        <v>2</v>
      </c>
      <c r="CX157" s="23"/>
      <c r="CY157" s="23">
        <v>2</v>
      </c>
      <c r="CZ157" s="23">
        <v>0</v>
      </c>
      <c r="DA157" s="23">
        <v>2</v>
      </c>
      <c r="DB157" s="23"/>
      <c r="DC157" s="23" t="s">
        <v>143</v>
      </c>
      <c r="DD157" s="23">
        <v>2</v>
      </c>
      <c r="DE157" s="23" t="s">
        <v>165</v>
      </c>
      <c r="DF157" s="23" t="s">
        <v>165</v>
      </c>
      <c r="DG157" s="23" t="s">
        <v>165</v>
      </c>
      <c r="DH157" s="23" t="s">
        <v>165</v>
      </c>
      <c r="DI157" s="23" t="s">
        <v>150</v>
      </c>
      <c r="DJ157" s="23" t="s">
        <v>150</v>
      </c>
      <c r="DK157" s="23" t="s">
        <v>150</v>
      </c>
      <c r="DL157" s="23" t="s">
        <v>150</v>
      </c>
      <c r="DM157" s="23" t="s">
        <v>159</v>
      </c>
      <c r="DN157" s="23"/>
      <c r="DO157" s="23"/>
      <c r="DP157" s="23" t="s">
        <v>150</v>
      </c>
      <c r="DQ157" s="23" t="s">
        <v>150</v>
      </c>
      <c r="DR157" s="23" t="s">
        <v>150</v>
      </c>
      <c r="DS157" s="23"/>
      <c r="DT157" s="23" t="s">
        <v>159</v>
      </c>
      <c r="DU157" s="23" t="s">
        <v>150</v>
      </c>
      <c r="DV157" s="23"/>
      <c r="DW157" s="23" t="s">
        <v>159</v>
      </c>
      <c r="DX157" s="23" t="s">
        <v>150</v>
      </c>
      <c r="DY157" s="23" t="s">
        <v>150</v>
      </c>
      <c r="DZ157" s="23" t="s">
        <v>150</v>
      </c>
      <c r="EA157" s="23"/>
      <c r="EB157" s="23"/>
      <c r="EC157" s="23" t="s">
        <v>173</v>
      </c>
      <c r="ED157" s="23" t="s">
        <v>189</v>
      </c>
      <c r="EE157" s="49" t="str">
        <f t="shared" si="71"/>
        <v>36</v>
      </c>
      <c r="EF157" s="49">
        <v>1</v>
      </c>
      <c r="EG157" s="49"/>
      <c r="EH157" s="51">
        <f t="shared" si="72"/>
        <v>1</v>
      </c>
      <c r="EI157" s="51">
        <f t="shared" si="73"/>
        <v>0.9</v>
      </c>
      <c r="EJ157" s="52">
        <f t="shared" si="74"/>
        <v>-1.2</v>
      </c>
      <c r="EK157" s="52">
        <f t="shared" si="75"/>
        <v>-1.2</v>
      </c>
      <c r="EL157" s="49">
        <f t="shared" si="76"/>
        <v>-3.2000000000000001E-2</v>
      </c>
      <c r="EM157" s="53" t="s">
        <v>176</v>
      </c>
      <c r="EN157" s="54" t="str">
        <f t="shared" si="77"/>
        <v>3</v>
      </c>
    </row>
    <row r="158" spans="1:144" ht="33.75">
      <c r="A158" s="45">
        <v>2654</v>
      </c>
      <c r="B158" s="46" t="s">
        <v>778</v>
      </c>
      <c r="C158" s="45">
        <v>29474812</v>
      </c>
      <c r="D158" s="23" t="s">
        <v>779</v>
      </c>
      <c r="E158" s="23">
        <v>2</v>
      </c>
      <c r="F158" s="23" t="s">
        <v>139</v>
      </c>
      <c r="G158" s="23">
        <v>73</v>
      </c>
      <c r="H158" s="23">
        <v>66</v>
      </c>
      <c r="I158" s="23" t="s">
        <v>140</v>
      </c>
      <c r="J158" s="23">
        <v>1</v>
      </c>
      <c r="K158" s="23"/>
      <c r="L158" s="47"/>
      <c r="M158" s="47"/>
      <c r="N158" s="48">
        <v>42508</v>
      </c>
      <c r="O158" s="48"/>
      <c r="P158" s="47" t="e">
        <f t="shared" si="88"/>
        <v>#NUM!</v>
      </c>
      <c r="Q158" s="47">
        <f t="shared" ca="1" si="65"/>
        <v>94</v>
      </c>
      <c r="R158" s="47">
        <v>77</v>
      </c>
      <c r="S158" s="47">
        <v>1</v>
      </c>
      <c r="T158" s="47"/>
      <c r="U158" s="47"/>
      <c r="V158" s="47" t="e">
        <f t="shared" si="66"/>
        <v>#NUM!</v>
      </c>
      <c r="W158" s="47"/>
      <c r="X158" s="47"/>
      <c r="Y158" s="47"/>
      <c r="Z158" s="47"/>
      <c r="AA158" s="47"/>
      <c r="AB158" s="47"/>
      <c r="AC158" s="47"/>
      <c r="AD158" s="47">
        <v>2</v>
      </c>
      <c r="AE158" s="47">
        <v>77</v>
      </c>
      <c r="AF158" s="47">
        <v>1</v>
      </c>
      <c r="AG158" s="47"/>
      <c r="AH158" s="47">
        <v>2</v>
      </c>
      <c r="AI158" s="35" t="str">
        <f t="shared" si="87"/>
        <v>36</v>
      </c>
      <c r="AJ158" s="49" t="str">
        <f t="shared" ref="AJ158:AJ166" si="89">IF(AI158&lt;35,0, IF(AI158&gt;35, "1"))</f>
        <v>1</v>
      </c>
      <c r="AK158" s="47">
        <v>2</v>
      </c>
      <c r="AL158" s="47"/>
      <c r="AM158" s="47"/>
      <c r="AN158" s="23" t="s">
        <v>1712</v>
      </c>
      <c r="AO158" s="23">
        <v>1</v>
      </c>
      <c r="AP158" s="23">
        <v>1.6</v>
      </c>
      <c r="AQ158" s="23"/>
      <c r="AR158" s="47">
        <v>1.1599999999999999</v>
      </c>
      <c r="AS158" s="47">
        <f t="shared" si="78"/>
        <v>68.547722252005698</v>
      </c>
      <c r="AT158" s="47">
        <v>1.08</v>
      </c>
      <c r="AU158" s="47">
        <f t="shared" si="86"/>
        <v>73.761899773513733</v>
      </c>
      <c r="AV158" s="47"/>
      <c r="AW158" s="47" t="e">
        <f t="shared" si="79"/>
        <v>#DIV/0!</v>
      </c>
      <c r="AX158" s="50" t="s">
        <v>1719</v>
      </c>
      <c r="AY158" s="50" t="s">
        <v>1719</v>
      </c>
      <c r="AZ158" s="50" t="s">
        <v>1719</v>
      </c>
      <c r="BA158" s="50"/>
      <c r="BB158" s="23" t="s">
        <v>164</v>
      </c>
      <c r="BC158" s="23"/>
      <c r="BD158" s="23"/>
      <c r="BE158" s="23"/>
      <c r="BF158" s="50"/>
      <c r="BG158" s="23"/>
      <c r="BH158" s="23"/>
      <c r="BI158" s="23">
        <v>66.5</v>
      </c>
      <c r="BJ158" s="23">
        <v>169</v>
      </c>
      <c r="BK158" s="23">
        <f t="shared" si="68"/>
        <v>1.763126137778666</v>
      </c>
      <c r="BL158" s="23">
        <v>1</v>
      </c>
      <c r="BM158" s="46" t="s">
        <v>780</v>
      </c>
      <c r="BN158" s="23" t="s">
        <v>146</v>
      </c>
      <c r="BO158" s="23">
        <v>57</v>
      </c>
      <c r="BP158" s="23">
        <v>57.5</v>
      </c>
      <c r="BQ158" s="23">
        <v>159</v>
      </c>
      <c r="BR158" s="23">
        <f t="shared" si="69"/>
        <v>1.5857622418976509</v>
      </c>
      <c r="BS158" s="23">
        <f t="shared" si="70"/>
        <v>1.1118477229403363</v>
      </c>
      <c r="BT158" s="23" t="s">
        <v>158</v>
      </c>
      <c r="BU158" s="23" t="s">
        <v>162</v>
      </c>
      <c r="BV158" s="23" t="s">
        <v>148</v>
      </c>
      <c r="BW158" s="23" t="s">
        <v>149</v>
      </c>
      <c r="BX158" s="23">
        <v>5</v>
      </c>
      <c r="BY158" s="23" t="s">
        <v>150</v>
      </c>
      <c r="BZ158" s="23">
        <v>2</v>
      </c>
      <c r="CA158" s="23"/>
      <c r="CB158" s="23" t="s">
        <v>150</v>
      </c>
      <c r="CC158" s="23">
        <v>2</v>
      </c>
      <c r="CD158" s="23"/>
      <c r="CE158" s="23" t="s">
        <v>150</v>
      </c>
      <c r="CF158" s="23">
        <v>2</v>
      </c>
      <c r="CG158" s="23"/>
      <c r="CH158" s="23" t="s">
        <v>150</v>
      </c>
      <c r="CI158" s="23">
        <v>2</v>
      </c>
      <c r="CJ158" s="23"/>
      <c r="CK158" s="23">
        <v>0</v>
      </c>
      <c r="CL158" s="23">
        <v>0</v>
      </c>
      <c r="CM158" s="23"/>
      <c r="CN158" s="23">
        <v>0</v>
      </c>
      <c r="CO158" s="23"/>
      <c r="CP158" s="23"/>
      <c r="CQ158" s="23">
        <v>0</v>
      </c>
      <c r="CR158" s="23" t="s">
        <v>165</v>
      </c>
      <c r="CS158" s="23">
        <v>2</v>
      </c>
      <c r="CT158" s="23"/>
      <c r="CU158" s="23"/>
      <c r="CV158" s="23"/>
      <c r="CW158" s="23">
        <v>2</v>
      </c>
      <c r="CX158" s="23"/>
      <c r="CY158" s="23">
        <v>2</v>
      </c>
      <c r="CZ158" s="23">
        <v>0</v>
      </c>
      <c r="DA158" s="23">
        <v>2</v>
      </c>
      <c r="DB158" s="23"/>
      <c r="DC158" s="23" t="s">
        <v>143</v>
      </c>
      <c r="DD158" s="23">
        <v>2</v>
      </c>
      <c r="DE158" s="23" t="s">
        <v>165</v>
      </c>
      <c r="DF158" s="23" t="s">
        <v>143</v>
      </c>
      <c r="DG158" s="23" t="s">
        <v>143</v>
      </c>
      <c r="DH158" s="23" t="s">
        <v>636</v>
      </c>
      <c r="DI158" s="23" t="s">
        <v>150</v>
      </c>
      <c r="DJ158" s="23" t="s">
        <v>150</v>
      </c>
      <c r="DK158" s="23" t="s">
        <v>150</v>
      </c>
      <c r="DL158" s="23" t="s">
        <v>150</v>
      </c>
      <c r="DM158" s="23" t="s">
        <v>150</v>
      </c>
      <c r="DN158" s="23"/>
      <c r="DO158" s="23"/>
      <c r="DP158" s="23" t="s">
        <v>150</v>
      </c>
      <c r="DQ158" s="23" t="s">
        <v>150</v>
      </c>
      <c r="DR158" s="23" t="s">
        <v>150</v>
      </c>
      <c r="DS158" s="23"/>
      <c r="DT158" s="23" t="s">
        <v>159</v>
      </c>
      <c r="DU158" s="23" t="s">
        <v>150</v>
      </c>
      <c r="DV158" s="23"/>
      <c r="DW158" s="23" t="s">
        <v>159</v>
      </c>
      <c r="DX158" s="23" t="s">
        <v>150</v>
      </c>
      <c r="DY158" s="23" t="s">
        <v>150</v>
      </c>
      <c r="DZ158" s="23" t="s">
        <v>150</v>
      </c>
      <c r="EA158" s="23"/>
      <c r="EB158" s="23"/>
      <c r="EC158" s="23" t="s">
        <v>184</v>
      </c>
      <c r="ED158" s="23" t="s">
        <v>189</v>
      </c>
      <c r="EE158" s="49" t="str">
        <f t="shared" si="71"/>
        <v>36</v>
      </c>
      <c r="EF158" s="49" t="str">
        <f t="shared" ref="EF158:EF166" si="90">IF(EE158&lt;35,0, IF(EE158&gt;35, "1"))</f>
        <v>1</v>
      </c>
      <c r="EG158" s="49"/>
      <c r="EH158" s="51">
        <f t="shared" si="72"/>
        <v>1</v>
      </c>
      <c r="EI158" s="51">
        <f t="shared" si="73"/>
        <v>0.9</v>
      </c>
      <c r="EJ158" s="52">
        <f t="shared" si="74"/>
        <v>-1.2</v>
      </c>
      <c r="EK158" s="52">
        <f t="shared" si="75"/>
        <v>-1.2</v>
      </c>
      <c r="EL158" s="49">
        <f t="shared" si="76"/>
        <v>-3.2000000000000001E-2</v>
      </c>
      <c r="EM158" s="53" t="s">
        <v>152</v>
      </c>
      <c r="EN158" s="54" t="str">
        <f t="shared" si="77"/>
        <v>1</v>
      </c>
    </row>
    <row r="159" spans="1:144" ht="33.75">
      <c r="A159" s="45">
        <v>2659</v>
      </c>
      <c r="B159" s="46" t="s">
        <v>781</v>
      </c>
      <c r="C159" s="45">
        <v>29749741</v>
      </c>
      <c r="D159" s="23" t="s">
        <v>782</v>
      </c>
      <c r="E159" s="23">
        <v>2</v>
      </c>
      <c r="F159" s="23" t="s">
        <v>139</v>
      </c>
      <c r="G159" s="23">
        <v>71</v>
      </c>
      <c r="H159" s="23">
        <v>65</v>
      </c>
      <c r="I159" s="23" t="s">
        <v>180</v>
      </c>
      <c r="J159" s="23">
        <v>5</v>
      </c>
      <c r="K159" s="23"/>
      <c r="L159" s="47"/>
      <c r="M159" s="47"/>
      <c r="N159" s="48">
        <v>42516</v>
      </c>
      <c r="O159" s="48">
        <v>42964</v>
      </c>
      <c r="P159" s="47">
        <f t="shared" si="88"/>
        <v>14</v>
      </c>
      <c r="Q159" s="47">
        <f t="shared" ca="1" si="65"/>
        <v>94</v>
      </c>
      <c r="R159" s="47">
        <v>14</v>
      </c>
      <c r="S159" s="47">
        <v>0</v>
      </c>
      <c r="T159" s="47"/>
      <c r="U159" s="48">
        <v>42964</v>
      </c>
      <c r="V159" s="47" t="e">
        <f t="shared" si="66"/>
        <v>#NUM!</v>
      </c>
      <c r="W159" s="47" t="s">
        <v>1748</v>
      </c>
      <c r="X159" s="47"/>
      <c r="Y159" s="47"/>
      <c r="Z159" s="47"/>
      <c r="AA159" s="47"/>
      <c r="AB159" s="47"/>
      <c r="AC159" s="47"/>
      <c r="AD159" s="47">
        <v>2</v>
      </c>
      <c r="AE159" s="47">
        <v>14</v>
      </c>
      <c r="AF159" s="47">
        <v>0</v>
      </c>
      <c r="AG159" s="47"/>
      <c r="AH159" s="47">
        <v>2</v>
      </c>
      <c r="AI159" s="35">
        <f t="shared" si="87"/>
        <v>14</v>
      </c>
      <c r="AJ159" s="49">
        <f t="shared" si="89"/>
        <v>0</v>
      </c>
      <c r="AK159" s="47"/>
      <c r="AL159" s="47">
        <v>0</v>
      </c>
      <c r="AM159" s="47"/>
      <c r="AN159" s="23" t="s">
        <v>1712</v>
      </c>
      <c r="AO159" s="23">
        <v>1</v>
      </c>
      <c r="AP159" s="23">
        <v>3.91</v>
      </c>
      <c r="AQ159" s="23"/>
      <c r="AR159" s="47">
        <v>3.6</v>
      </c>
      <c r="AS159" s="47">
        <f t="shared" si="78"/>
        <v>17.720689749164315</v>
      </c>
      <c r="AT159" s="47"/>
      <c r="AU159" s="47" t="e">
        <f t="shared" si="86"/>
        <v>#DIV/0!</v>
      </c>
      <c r="AV159" s="47"/>
      <c r="AW159" s="47" t="e">
        <f t="shared" si="79"/>
        <v>#DIV/0!</v>
      </c>
      <c r="AX159" s="50" t="s">
        <v>1719</v>
      </c>
      <c r="AY159" s="50" t="s">
        <v>1721</v>
      </c>
      <c r="AZ159" s="50" t="s">
        <v>1721</v>
      </c>
      <c r="BA159" s="50" t="s">
        <v>1721</v>
      </c>
      <c r="BB159" s="23" t="s">
        <v>142</v>
      </c>
      <c r="BC159" s="23" t="s">
        <v>143</v>
      </c>
      <c r="BD159" s="23" t="s">
        <v>309</v>
      </c>
      <c r="BE159" s="23"/>
      <c r="BF159" s="50"/>
      <c r="BG159" s="23"/>
      <c r="BH159" s="23"/>
      <c r="BI159" s="23">
        <v>76</v>
      </c>
      <c r="BJ159" s="23">
        <v>170</v>
      </c>
      <c r="BK159" s="23">
        <f t="shared" si="68"/>
        <v>1.8740775939854226</v>
      </c>
      <c r="BL159" s="23">
        <v>1</v>
      </c>
      <c r="BM159" s="46" t="s">
        <v>784</v>
      </c>
      <c r="BN159" s="23" t="s">
        <v>146</v>
      </c>
      <c r="BO159" s="23">
        <v>56</v>
      </c>
      <c r="BP159" s="23">
        <v>70</v>
      </c>
      <c r="BQ159" s="23">
        <v>154</v>
      </c>
      <c r="BR159" s="23">
        <f t="shared" si="69"/>
        <v>1.6845562342216773</v>
      </c>
      <c r="BS159" s="23">
        <f t="shared" si="70"/>
        <v>1.112505214081684</v>
      </c>
      <c r="BT159" s="23" t="s">
        <v>171</v>
      </c>
      <c r="BU159" s="23" t="s">
        <v>147</v>
      </c>
      <c r="BV159" s="23" t="s">
        <v>148</v>
      </c>
      <c r="BW159" s="23" t="s">
        <v>149</v>
      </c>
      <c r="BX159" s="23">
        <v>5</v>
      </c>
      <c r="BY159" s="23" t="s">
        <v>150</v>
      </c>
      <c r="BZ159" s="23">
        <v>2</v>
      </c>
      <c r="CA159" s="23"/>
      <c r="CB159" s="23" t="s">
        <v>150</v>
      </c>
      <c r="CC159" s="23">
        <v>2</v>
      </c>
      <c r="CD159" s="23"/>
      <c r="CE159" s="23" t="s">
        <v>150</v>
      </c>
      <c r="CF159" s="23">
        <v>2</v>
      </c>
      <c r="CG159" s="23"/>
      <c r="CH159" s="23" t="s">
        <v>150</v>
      </c>
      <c r="CI159" s="23">
        <v>2</v>
      </c>
      <c r="CJ159" s="23"/>
      <c r="CK159" s="23">
        <v>0</v>
      </c>
      <c r="CL159" s="23">
        <v>0</v>
      </c>
      <c r="CM159" s="23" t="s">
        <v>0</v>
      </c>
      <c r="CN159" s="23">
        <v>0</v>
      </c>
      <c r="CO159" s="23"/>
      <c r="CP159" s="23"/>
      <c r="CQ159" s="23">
        <v>0</v>
      </c>
      <c r="CR159" s="23" t="s">
        <v>165</v>
      </c>
      <c r="CS159" s="23">
        <v>2</v>
      </c>
      <c r="CT159" s="23"/>
      <c r="CU159" s="23"/>
      <c r="CV159" s="23"/>
      <c r="CW159" s="23">
        <v>2</v>
      </c>
      <c r="CX159" s="23"/>
      <c r="CY159" s="23">
        <v>2</v>
      </c>
      <c r="CZ159" s="23">
        <v>0</v>
      </c>
      <c r="DA159" s="23">
        <v>2</v>
      </c>
      <c r="DB159" s="23"/>
      <c r="DC159" s="23" t="s">
        <v>143</v>
      </c>
      <c r="DD159" s="23">
        <v>2</v>
      </c>
      <c r="DE159" s="23" t="s">
        <v>165</v>
      </c>
      <c r="DF159" s="23" t="s">
        <v>165</v>
      </c>
      <c r="DG159" s="23" t="s">
        <v>165</v>
      </c>
      <c r="DH159" s="23" t="s">
        <v>636</v>
      </c>
      <c r="DI159" s="23" t="s">
        <v>150</v>
      </c>
      <c r="DJ159" s="23" t="s">
        <v>150</v>
      </c>
      <c r="DK159" s="23" t="s">
        <v>150</v>
      </c>
      <c r="DL159" s="23" t="s">
        <v>150</v>
      </c>
      <c r="DM159" s="23" t="s">
        <v>150</v>
      </c>
      <c r="DN159" s="23"/>
      <c r="DO159" s="23"/>
      <c r="DP159" s="23" t="s">
        <v>150</v>
      </c>
      <c r="DQ159" s="23" t="s">
        <v>150</v>
      </c>
      <c r="DR159" s="23" t="s">
        <v>150</v>
      </c>
      <c r="DS159" s="23"/>
      <c r="DT159" s="23" t="s">
        <v>159</v>
      </c>
      <c r="DU159" s="23" t="s">
        <v>150</v>
      </c>
      <c r="DV159" s="23"/>
      <c r="DW159" s="23" t="s">
        <v>159</v>
      </c>
      <c r="DX159" s="23" t="s">
        <v>150</v>
      </c>
      <c r="DY159" s="23" t="s">
        <v>150</v>
      </c>
      <c r="DZ159" s="23"/>
      <c r="EA159" s="23"/>
      <c r="EB159" s="23"/>
      <c r="EC159" s="23"/>
      <c r="ED159" s="23" t="s">
        <v>189</v>
      </c>
      <c r="EE159" s="49">
        <f t="shared" si="71"/>
        <v>14</v>
      </c>
      <c r="EF159" s="49">
        <f t="shared" si="90"/>
        <v>0</v>
      </c>
      <c r="EG159" s="49"/>
      <c r="EH159" s="51">
        <f t="shared" si="72"/>
        <v>1</v>
      </c>
      <c r="EI159" s="51">
        <f t="shared" si="73"/>
        <v>0.9</v>
      </c>
      <c r="EJ159" s="52">
        <f t="shared" si="74"/>
        <v>-1.2</v>
      </c>
      <c r="EK159" s="52">
        <f t="shared" si="75"/>
        <v>-3.2000000000000001E-2</v>
      </c>
      <c r="EL159" s="49">
        <f t="shared" si="76"/>
        <v>-3.2000000000000001E-2</v>
      </c>
      <c r="EM159" s="53" t="s">
        <v>163</v>
      </c>
      <c r="EN159" s="54" t="str">
        <f t="shared" si="77"/>
        <v>2</v>
      </c>
    </row>
    <row r="160" spans="1:144" ht="33.75">
      <c r="A160" s="45">
        <v>2662</v>
      </c>
      <c r="B160" s="46" t="s">
        <v>786</v>
      </c>
      <c r="C160" s="45">
        <v>29772923</v>
      </c>
      <c r="D160" s="23" t="s">
        <v>787</v>
      </c>
      <c r="E160" s="23">
        <v>2</v>
      </c>
      <c r="F160" s="23" t="s">
        <v>139</v>
      </c>
      <c r="G160" s="23">
        <v>66</v>
      </c>
      <c r="H160" s="23">
        <v>60</v>
      </c>
      <c r="I160" s="23" t="s">
        <v>309</v>
      </c>
      <c r="J160" s="23">
        <v>5</v>
      </c>
      <c r="K160" s="23"/>
      <c r="L160" s="47"/>
      <c r="M160" s="47"/>
      <c r="N160" s="48">
        <v>42523</v>
      </c>
      <c r="O160" s="48"/>
      <c r="P160" s="47" t="e">
        <f t="shared" si="88"/>
        <v>#NUM!</v>
      </c>
      <c r="Q160" s="47">
        <f t="shared" ca="1" si="65"/>
        <v>94</v>
      </c>
      <c r="R160" s="47">
        <v>77</v>
      </c>
      <c r="S160" s="47">
        <v>1</v>
      </c>
      <c r="T160" s="47"/>
      <c r="U160" s="47"/>
      <c r="V160" s="47" t="e">
        <f t="shared" si="66"/>
        <v>#NUM!</v>
      </c>
      <c r="W160" s="47"/>
      <c r="X160" s="47"/>
      <c r="Y160" s="47"/>
      <c r="Z160" s="47"/>
      <c r="AA160" s="47"/>
      <c r="AB160" s="47"/>
      <c r="AC160" s="47"/>
      <c r="AD160" s="47">
        <v>2</v>
      </c>
      <c r="AE160" s="47">
        <v>77</v>
      </c>
      <c r="AF160" s="47">
        <v>1</v>
      </c>
      <c r="AG160" s="47"/>
      <c r="AH160" s="47">
        <v>2</v>
      </c>
      <c r="AI160" s="35" t="str">
        <f t="shared" si="87"/>
        <v>36</v>
      </c>
      <c r="AJ160" s="49" t="str">
        <f t="shared" si="89"/>
        <v>1</v>
      </c>
      <c r="AK160" s="47">
        <v>2</v>
      </c>
      <c r="AL160" s="47">
        <v>0</v>
      </c>
      <c r="AM160" s="47"/>
      <c r="AN160" s="23" t="s">
        <v>1712</v>
      </c>
      <c r="AO160" s="23">
        <v>1</v>
      </c>
      <c r="AP160" s="23">
        <v>4.8899999999999997</v>
      </c>
      <c r="AQ160" s="23"/>
      <c r="AR160" s="47">
        <v>1.74</v>
      </c>
      <c r="AS160" s="47">
        <f t="shared" si="78"/>
        <v>43.741086157270551</v>
      </c>
      <c r="AT160" s="47">
        <v>1.76</v>
      </c>
      <c r="AU160" s="47">
        <f t="shared" si="86"/>
        <v>42.611953497677227</v>
      </c>
      <c r="AV160" s="47"/>
      <c r="AW160" s="47" t="e">
        <f t="shared" si="79"/>
        <v>#DIV/0!</v>
      </c>
      <c r="AX160" s="50" t="s">
        <v>1719</v>
      </c>
      <c r="AY160" s="50" t="s">
        <v>1719</v>
      </c>
      <c r="AZ160" s="50" t="s">
        <v>1719</v>
      </c>
      <c r="BA160" s="50"/>
      <c r="BB160" s="23" t="s">
        <v>164</v>
      </c>
      <c r="BC160" s="23"/>
      <c r="BD160" s="23"/>
      <c r="BE160" s="23"/>
      <c r="BF160" s="50"/>
      <c r="BG160" s="23"/>
      <c r="BH160" s="23"/>
      <c r="BI160" s="23">
        <v>80</v>
      </c>
      <c r="BJ160" s="23">
        <v>175</v>
      </c>
      <c r="BK160" s="23">
        <f t="shared" si="68"/>
        <v>1.956059915615419</v>
      </c>
      <c r="BL160" s="23">
        <v>1</v>
      </c>
      <c r="BM160" s="46" t="s">
        <v>788</v>
      </c>
      <c r="BN160" s="23" t="s">
        <v>146</v>
      </c>
      <c r="BO160" s="23">
        <v>60</v>
      </c>
      <c r="BP160" s="23">
        <v>61</v>
      </c>
      <c r="BQ160" s="23">
        <v>155</v>
      </c>
      <c r="BR160" s="23">
        <f t="shared" si="69"/>
        <v>1.5963274610172764</v>
      </c>
      <c r="BS160" s="23">
        <f t="shared" si="70"/>
        <v>1.225350038374269</v>
      </c>
      <c r="BT160" s="23" t="s">
        <v>171</v>
      </c>
      <c r="BU160" s="23" t="s">
        <v>171</v>
      </c>
      <c r="BV160" s="23" t="s">
        <v>148</v>
      </c>
      <c r="BW160" s="23" t="s">
        <v>149</v>
      </c>
      <c r="BX160" s="23">
        <v>4</v>
      </c>
      <c r="BY160" s="23" t="s">
        <v>150</v>
      </c>
      <c r="BZ160" s="23">
        <v>2</v>
      </c>
      <c r="CA160" s="23"/>
      <c r="CB160" s="23" t="s">
        <v>150</v>
      </c>
      <c r="CC160" s="23">
        <v>2</v>
      </c>
      <c r="CD160" s="23"/>
      <c r="CE160" s="23" t="s">
        <v>150</v>
      </c>
      <c r="CF160" s="23">
        <v>2</v>
      </c>
      <c r="CG160" s="23"/>
      <c r="CH160" s="23" t="s">
        <v>150</v>
      </c>
      <c r="CI160" s="23">
        <v>2</v>
      </c>
      <c r="CJ160" s="23"/>
      <c r="CK160" s="23">
        <v>0</v>
      </c>
      <c r="CL160" s="23">
        <v>0</v>
      </c>
      <c r="CM160" s="23"/>
      <c r="CN160" s="23">
        <v>0</v>
      </c>
      <c r="CO160" s="23"/>
      <c r="CP160" s="23"/>
      <c r="CQ160" s="23">
        <v>0</v>
      </c>
      <c r="CR160" s="23" t="s">
        <v>165</v>
      </c>
      <c r="CS160" s="23">
        <v>2</v>
      </c>
      <c r="CT160" s="23"/>
      <c r="CU160" s="23"/>
      <c r="CV160" s="23"/>
      <c r="CW160" s="23">
        <v>2</v>
      </c>
      <c r="CX160" s="23"/>
      <c r="CY160" s="23">
        <v>2</v>
      </c>
      <c r="CZ160" s="23">
        <v>0</v>
      </c>
      <c r="DA160" s="23">
        <v>2</v>
      </c>
      <c r="DB160" s="23"/>
      <c r="DC160" s="23" t="s">
        <v>143</v>
      </c>
      <c r="DD160" s="23">
        <v>2</v>
      </c>
      <c r="DE160" s="23" t="s">
        <v>165</v>
      </c>
      <c r="DF160" s="23" t="s">
        <v>165</v>
      </c>
      <c r="DG160" s="23" t="s">
        <v>165</v>
      </c>
      <c r="DH160" s="23" t="s">
        <v>165</v>
      </c>
      <c r="DI160" s="23" t="s">
        <v>150</v>
      </c>
      <c r="DJ160" s="23" t="s">
        <v>150</v>
      </c>
      <c r="DK160" s="23" t="s">
        <v>150</v>
      </c>
      <c r="DL160" s="23" t="s">
        <v>150</v>
      </c>
      <c r="DM160" s="23" t="s">
        <v>150</v>
      </c>
      <c r="DN160" s="23"/>
      <c r="DO160" s="23"/>
      <c r="DP160" s="23" t="s">
        <v>150</v>
      </c>
      <c r="DQ160" s="23" t="s">
        <v>150</v>
      </c>
      <c r="DR160" s="23" t="s">
        <v>150</v>
      </c>
      <c r="DS160" s="23"/>
      <c r="DT160" s="23" t="s">
        <v>159</v>
      </c>
      <c r="DU160" s="23" t="s">
        <v>150</v>
      </c>
      <c r="DV160" s="23"/>
      <c r="DW160" s="23" t="s">
        <v>159</v>
      </c>
      <c r="DX160" s="23" t="s">
        <v>159</v>
      </c>
      <c r="DY160" s="23" t="s">
        <v>150</v>
      </c>
      <c r="DZ160" s="23"/>
      <c r="EA160" s="23"/>
      <c r="EB160" s="23"/>
      <c r="EC160" s="23"/>
      <c r="ED160" s="23" t="s">
        <v>189</v>
      </c>
      <c r="EE160" s="49" t="str">
        <f t="shared" si="71"/>
        <v>36</v>
      </c>
      <c r="EF160" s="49" t="str">
        <f t="shared" si="90"/>
        <v>1</v>
      </c>
      <c r="EG160" s="49"/>
      <c r="EH160" s="51">
        <f t="shared" si="72"/>
        <v>1</v>
      </c>
      <c r="EI160" s="51">
        <f t="shared" si="73"/>
        <v>0.9</v>
      </c>
      <c r="EJ160" s="52">
        <f t="shared" si="74"/>
        <v>-1.2</v>
      </c>
      <c r="EK160" s="52">
        <f t="shared" si="75"/>
        <v>-1.2</v>
      </c>
      <c r="EL160" s="49">
        <f t="shared" si="76"/>
        <v>-3.2000000000000001E-2</v>
      </c>
      <c r="EM160" s="55" t="s">
        <v>176</v>
      </c>
      <c r="EN160" s="54" t="str">
        <f t="shared" si="77"/>
        <v>3</v>
      </c>
    </row>
    <row r="161" spans="1:144" ht="33.75">
      <c r="A161" s="45">
        <v>2664</v>
      </c>
      <c r="B161" s="46" t="s">
        <v>789</v>
      </c>
      <c r="C161" s="45">
        <v>29805715</v>
      </c>
      <c r="D161" s="23" t="s">
        <v>790</v>
      </c>
      <c r="E161" s="23">
        <v>2</v>
      </c>
      <c r="F161" s="23" t="s">
        <v>139</v>
      </c>
      <c r="G161" s="23">
        <v>53</v>
      </c>
      <c r="H161" s="23">
        <v>47</v>
      </c>
      <c r="I161" s="23" t="s">
        <v>140</v>
      </c>
      <c r="J161" s="23">
        <v>1</v>
      </c>
      <c r="K161" s="23"/>
      <c r="L161" s="47"/>
      <c r="M161" s="47"/>
      <c r="N161" s="48">
        <v>42529</v>
      </c>
      <c r="O161" s="48"/>
      <c r="P161" s="47" t="e">
        <f t="shared" si="88"/>
        <v>#NUM!</v>
      </c>
      <c r="Q161" s="47">
        <f t="shared" ca="1" si="65"/>
        <v>94</v>
      </c>
      <c r="R161" s="47">
        <v>76</v>
      </c>
      <c r="S161" s="47">
        <v>1</v>
      </c>
      <c r="T161" s="47"/>
      <c r="U161" s="47"/>
      <c r="V161" s="47" t="e">
        <f t="shared" si="66"/>
        <v>#NUM!</v>
      </c>
      <c r="W161" s="47"/>
      <c r="X161" s="47"/>
      <c r="Y161" s="47"/>
      <c r="Z161" s="47"/>
      <c r="AA161" s="47"/>
      <c r="AB161" s="47"/>
      <c r="AC161" s="47"/>
      <c r="AD161" s="47">
        <v>2</v>
      </c>
      <c r="AE161" s="47">
        <v>76</v>
      </c>
      <c r="AF161" s="47">
        <v>1</v>
      </c>
      <c r="AG161" s="47"/>
      <c r="AH161" s="47">
        <v>2</v>
      </c>
      <c r="AI161" s="35" t="str">
        <f t="shared" si="87"/>
        <v>36</v>
      </c>
      <c r="AJ161" s="49" t="str">
        <f t="shared" si="89"/>
        <v>1</v>
      </c>
      <c r="AK161" s="47">
        <v>2</v>
      </c>
      <c r="AL161" s="47">
        <v>0</v>
      </c>
      <c r="AM161" s="47"/>
      <c r="AN161" s="23" t="s">
        <v>1712</v>
      </c>
      <c r="AO161" s="23">
        <v>1</v>
      </c>
      <c r="AP161" s="23">
        <v>3.09</v>
      </c>
      <c r="AQ161" s="23"/>
      <c r="AR161" s="47">
        <v>1.7</v>
      </c>
      <c r="AS161" s="47">
        <f t="shared" si="78"/>
        <v>48.766664710547637</v>
      </c>
      <c r="AT161" s="47">
        <v>2.42</v>
      </c>
      <c r="AU161" s="47">
        <f t="shared" si="86"/>
        <v>31.526902617631247</v>
      </c>
      <c r="AV161" s="47"/>
      <c r="AW161" s="47" t="e">
        <f t="shared" si="79"/>
        <v>#DIV/0!</v>
      </c>
      <c r="AX161" s="50" t="s">
        <v>1719</v>
      </c>
      <c r="AY161" s="50" t="s">
        <v>1719</v>
      </c>
      <c r="AZ161" s="50" t="s">
        <v>1719</v>
      </c>
      <c r="BA161" s="50"/>
      <c r="BB161" s="23" t="s">
        <v>164</v>
      </c>
      <c r="BC161" s="23"/>
      <c r="BD161" s="23"/>
      <c r="BE161" s="23"/>
      <c r="BF161" s="50"/>
      <c r="BG161" s="23"/>
      <c r="BH161" s="23"/>
      <c r="BI161" s="23">
        <v>81.099999999999994</v>
      </c>
      <c r="BJ161" s="23">
        <v>173</v>
      </c>
      <c r="BK161" s="23">
        <f t="shared" si="68"/>
        <v>1.9511183412291173</v>
      </c>
      <c r="BL161" s="23">
        <v>1</v>
      </c>
      <c r="BM161" s="46" t="s">
        <v>791</v>
      </c>
      <c r="BN161" s="23" t="s">
        <v>146</v>
      </c>
      <c r="BO161" s="23">
        <v>43</v>
      </c>
      <c r="BP161" s="23">
        <v>52.7</v>
      </c>
      <c r="BQ161" s="23">
        <v>157.30000000000001</v>
      </c>
      <c r="BR161" s="23">
        <f t="shared" si="69"/>
        <v>1.5162267661422304</v>
      </c>
      <c r="BS161" s="23">
        <f t="shared" si="70"/>
        <v>1.2868248897843897</v>
      </c>
      <c r="BT161" s="23" t="s">
        <v>162</v>
      </c>
      <c r="BU161" s="23" t="s">
        <v>162</v>
      </c>
      <c r="BV161" s="23" t="s">
        <v>148</v>
      </c>
      <c r="BW161" s="23" t="s">
        <v>149</v>
      </c>
      <c r="BX161" s="23">
        <v>4</v>
      </c>
      <c r="BY161" s="23" t="s">
        <v>150</v>
      </c>
      <c r="BZ161" s="23">
        <v>2</v>
      </c>
      <c r="CA161" s="23"/>
      <c r="CB161" s="23" t="s">
        <v>150</v>
      </c>
      <c r="CC161" s="23">
        <v>2</v>
      </c>
      <c r="CD161" s="23"/>
      <c r="CE161" s="23" t="s">
        <v>150</v>
      </c>
      <c r="CF161" s="23">
        <v>2</v>
      </c>
      <c r="CG161" s="23"/>
      <c r="CH161" s="23" t="s">
        <v>150</v>
      </c>
      <c r="CI161" s="23">
        <v>2</v>
      </c>
      <c r="CJ161" s="23"/>
      <c r="CK161" s="23">
        <v>0</v>
      </c>
      <c r="CL161" s="23">
        <v>0</v>
      </c>
      <c r="CM161" s="23"/>
      <c r="CN161" s="23">
        <v>0</v>
      </c>
      <c r="CO161" s="23"/>
      <c r="CP161" s="23"/>
      <c r="CQ161" s="23">
        <v>0</v>
      </c>
      <c r="CR161" s="23" t="s">
        <v>143</v>
      </c>
      <c r="CS161" s="23">
        <v>1</v>
      </c>
      <c r="CT161" s="23"/>
      <c r="CU161" s="23"/>
      <c r="CV161" s="23">
        <v>100</v>
      </c>
      <c r="CW161" s="23">
        <v>1</v>
      </c>
      <c r="CX161" s="23"/>
      <c r="CY161" s="23">
        <v>2</v>
      </c>
      <c r="CZ161" s="23">
        <v>4</v>
      </c>
      <c r="DA161" s="23">
        <v>1</v>
      </c>
      <c r="DB161" s="23"/>
      <c r="DC161" s="23" t="s">
        <v>143</v>
      </c>
      <c r="DD161" s="23">
        <v>2</v>
      </c>
      <c r="DE161" s="23" t="s">
        <v>165</v>
      </c>
      <c r="DF161" s="23" t="s">
        <v>143</v>
      </c>
      <c r="DG161" s="23" t="s">
        <v>143</v>
      </c>
      <c r="DH161" s="23" t="s">
        <v>165</v>
      </c>
      <c r="DI161" s="23" t="s">
        <v>150</v>
      </c>
      <c r="DJ161" s="23" t="s">
        <v>159</v>
      </c>
      <c r="DK161" s="23" t="s">
        <v>150</v>
      </c>
      <c r="DL161" s="23" t="s">
        <v>150</v>
      </c>
      <c r="DM161" s="23" t="s">
        <v>150</v>
      </c>
      <c r="DN161" s="23"/>
      <c r="DO161" s="23"/>
      <c r="DP161" s="23" t="s">
        <v>150</v>
      </c>
      <c r="DQ161" s="23" t="s">
        <v>150</v>
      </c>
      <c r="DR161" s="23" t="s">
        <v>150</v>
      </c>
      <c r="DS161" s="23"/>
      <c r="DT161" s="23" t="s">
        <v>159</v>
      </c>
      <c r="DU161" s="23" t="s">
        <v>150</v>
      </c>
      <c r="DV161" s="23"/>
      <c r="DW161" s="23" t="s">
        <v>159</v>
      </c>
      <c r="DX161" s="23" t="s">
        <v>150</v>
      </c>
      <c r="DY161" s="23" t="s">
        <v>150</v>
      </c>
      <c r="DZ161" s="23" t="s">
        <v>150</v>
      </c>
      <c r="EA161" s="23"/>
      <c r="EB161" s="23"/>
      <c r="EC161" s="23" t="s">
        <v>184</v>
      </c>
      <c r="ED161" s="23" t="s">
        <v>189</v>
      </c>
      <c r="EE161" s="49" t="str">
        <f t="shared" si="71"/>
        <v>36</v>
      </c>
      <c r="EF161" s="49" t="str">
        <f t="shared" si="90"/>
        <v>1</v>
      </c>
      <c r="EG161" s="49"/>
      <c r="EH161" s="51">
        <f t="shared" si="72"/>
        <v>1</v>
      </c>
      <c r="EI161" s="51">
        <f t="shared" si="73"/>
        <v>0.9</v>
      </c>
      <c r="EJ161" s="52">
        <f t="shared" si="74"/>
        <v>-1.2</v>
      </c>
      <c r="EK161" s="52">
        <f t="shared" si="75"/>
        <v>-1.2</v>
      </c>
      <c r="EL161" s="49">
        <f t="shared" si="76"/>
        <v>-3.2000000000000001E-2</v>
      </c>
      <c r="EM161" s="53" t="s">
        <v>152</v>
      </c>
      <c r="EN161" s="54" t="str">
        <f t="shared" si="77"/>
        <v>1</v>
      </c>
    </row>
    <row r="162" spans="1:144" ht="33.75">
      <c r="A162" s="45">
        <v>2665</v>
      </c>
      <c r="B162" s="46" t="s">
        <v>792</v>
      </c>
      <c r="C162" s="45">
        <v>29734266</v>
      </c>
      <c r="D162" s="23" t="s">
        <v>793</v>
      </c>
      <c r="E162" s="23">
        <v>2</v>
      </c>
      <c r="F162" s="23" t="s">
        <v>139</v>
      </c>
      <c r="G162" s="23">
        <v>63</v>
      </c>
      <c r="H162" s="23">
        <v>57</v>
      </c>
      <c r="I162" s="23" t="s">
        <v>140</v>
      </c>
      <c r="J162" s="23">
        <v>1</v>
      </c>
      <c r="K162" s="23"/>
      <c r="L162" s="47"/>
      <c r="M162" s="47"/>
      <c r="N162" s="48">
        <v>42530</v>
      </c>
      <c r="O162" s="48"/>
      <c r="P162" s="47" t="e">
        <f>DATEDIF(N162, O162, "m")</f>
        <v>#NUM!</v>
      </c>
      <c r="Q162" s="47">
        <f t="shared" ca="1" si="65"/>
        <v>94</v>
      </c>
      <c r="R162" s="47">
        <v>76</v>
      </c>
      <c r="S162" s="47">
        <v>1</v>
      </c>
      <c r="T162" s="47"/>
      <c r="U162" s="47"/>
      <c r="V162" s="47" t="e">
        <f t="shared" si="66"/>
        <v>#NUM!</v>
      </c>
      <c r="W162" s="47"/>
      <c r="X162" s="47"/>
      <c r="Y162" s="47"/>
      <c r="Z162" s="47"/>
      <c r="AA162" s="47"/>
      <c r="AB162" s="47"/>
      <c r="AC162" s="47"/>
      <c r="AD162" s="47">
        <v>2</v>
      </c>
      <c r="AE162" s="47">
        <v>76</v>
      </c>
      <c r="AF162" s="47">
        <v>1</v>
      </c>
      <c r="AG162" s="47"/>
      <c r="AH162" s="47">
        <v>2</v>
      </c>
      <c r="AI162" s="35" t="str">
        <f t="shared" si="87"/>
        <v>36</v>
      </c>
      <c r="AJ162" s="49" t="str">
        <f t="shared" si="89"/>
        <v>1</v>
      </c>
      <c r="AK162" s="47">
        <v>2</v>
      </c>
      <c r="AL162" s="47"/>
      <c r="AM162" s="47"/>
      <c r="AN162" s="23" t="s">
        <v>1712</v>
      </c>
      <c r="AO162" s="23">
        <v>1</v>
      </c>
      <c r="AP162" s="23">
        <v>1.77</v>
      </c>
      <c r="AQ162" s="23"/>
      <c r="AR162" s="47">
        <v>1.41</v>
      </c>
      <c r="AS162" s="47">
        <f t="shared" si="78"/>
        <v>57.357306484801171</v>
      </c>
      <c r="AT162" s="47">
        <v>1.26</v>
      </c>
      <c r="AU162" s="47">
        <f t="shared" si="86"/>
        <v>64.834328092238636</v>
      </c>
      <c r="AV162" s="47"/>
      <c r="AW162" s="47" t="e">
        <f t="shared" si="79"/>
        <v>#DIV/0!</v>
      </c>
      <c r="AX162" s="50" t="s">
        <v>1719</v>
      </c>
      <c r="AY162" s="50" t="s">
        <v>1719</v>
      </c>
      <c r="AZ162" s="50" t="s">
        <v>1719</v>
      </c>
      <c r="BA162" s="50"/>
      <c r="BB162" s="23" t="s">
        <v>164</v>
      </c>
      <c r="BC162" s="23"/>
      <c r="BD162" s="23"/>
      <c r="BE162" s="23"/>
      <c r="BF162" s="50"/>
      <c r="BG162" s="23"/>
      <c r="BH162" s="23"/>
      <c r="BI162" s="23">
        <v>70</v>
      </c>
      <c r="BJ162" s="23">
        <v>175</v>
      </c>
      <c r="BK162" s="23">
        <f t="shared" si="68"/>
        <v>1.8481430181213474</v>
      </c>
      <c r="BL162" s="23">
        <v>1</v>
      </c>
      <c r="BM162" s="46" t="s">
        <v>794</v>
      </c>
      <c r="BN162" s="23" t="s">
        <v>146</v>
      </c>
      <c r="BO162" s="23">
        <v>57</v>
      </c>
      <c r="BP162" s="23">
        <v>62</v>
      </c>
      <c r="BQ162" s="23">
        <v>157</v>
      </c>
      <c r="BR162" s="23">
        <f t="shared" si="69"/>
        <v>1.6224078526373518</v>
      </c>
      <c r="BS162" s="23">
        <f t="shared" si="70"/>
        <v>1.1391358930598403</v>
      </c>
      <c r="BT162" s="23" t="s">
        <v>147</v>
      </c>
      <c r="BU162" s="23" t="s">
        <v>162</v>
      </c>
      <c r="BV162" s="23" t="s">
        <v>148</v>
      </c>
      <c r="BW162" s="23" t="s">
        <v>149</v>
      </c>
      <c r="BX162" s="23">
        <v>5</v>
      </c>
      <c r="BY162" s="23" t="s">
        <v>150</v>
      </c>
      <c r="BZ162" s="23">
        <v>2</v>
      </c>
      <c r="CA162" s="23"/>
      <c r="CB162" s="23" t="s">
        <v>150</v>
      </c>
      <c r="CC162" s="23">
        <v>2</v>
      </c>
      <c r="CD162" s="23"/>
      <c r="CE162" s="23" t="s">
        <v>150</v>
      </c>
      <c r="CF162" s="23">
        <v>2</v>
      </c>
      <c r="CG162" s="23"/>
      <c r="CH162" s="23" t="s">
        <v>150</v>
      </c>
      <c r="CI162" s="23">
        <v>2</v>
      </c>
      <c r="CJ162" s="23"/>
      <c r="CK162" s="23">
        <v>0</v>
      </c>
      <c r="CL162" s="23">
        <v>0</v>
      </c>
      <c r="CM162" s="23" t="s">
        <v>0</v>
      </c>
      <c r="CN162" s="23">
        <v>0</v>
      </c>
      <c r="CO162" s="23"/>
      <c r="CP162" s="23" t="s">
        <v>562</v>
      </c>
      <c r="CQ162" s="23">
        <v>1</v>
      </c>
      <c r="CR162" s="23" t="s">
        <v>165</v>
      </c>
      <c r="CS162" s="23">
        <v>2</v>
      </c>
      <c r="CT162" s="23"/>
      <c r="CU162" s="23"/>
      <c r="CV162" s="23">
        <v>375</v>
      </c>
      <c r="CW162" s="23">
        <v>1</v>
      </c>
      <c r="CX162" s="23"/>
      <c r="CY162" s="23">
        <v>2</v>
      </c>
      <c r="CZ162" s="23">
        <v>0</v>
      </c>
      <c r="DA162" s="23">
        <v>2</v>
      </c>
      <c r="DB162" s="23" t="s">
        <v>143</v>
      </c>
      <c r="DC162" s="23"/>
      <c r="DD162" s="23">
        <v>1</v>
      </c>
      <c r="DE162" s="23" t="s">
        <v>165</v>
      </c>
      <c r="DF162" s="23" t="s">
        <v>143</v>
      </c>
      <c r="DG162" s="23" t="s">
        <v>143</v>
      </c>
      <c r="DH162" s="23" t="s">
        <v>165</v>
      </c>
      <c r="DI162" s="23" t="s">
        <v>150</v>
      </c>
      <c r="DJ162" s="23" t="s">
        <v>159</v>
      </c>
      <c r="DK162" s="23" t="s">
        <v>150</v>
      </c>
      <c r="DL162" s="23" t="s">
        <v>150</v>
      </c>
      <c r="DM162" s="23" t="s">
        <v>150</v>
      </c>
      <c r="DN162" s="23"/>
      <c r="DO162" s="23"/>
      <c r="DP162" s="23" t="s">
        <v>150</v>
      </c>
      <c r="DQ162" s="23" t="s">
        <v>150</v>
      </c>
      <c r="DR162" s="23" t="s">
        <v>150</v>
      </c>
      <c r="DS162" s="23"/>
      <c r="DT162" s="23" t="s">
        <v>159</v>
      </c>
      <c r="DU162" s="23" t="s">
        <v>150</v>
      </c>
      <c r="DV162" s="23"/>
      <c r="DW162" s="23" t="s">
        <v>159</v>
      </c>
      <c r="DX162" s="23" t="s">
        <v>150</v>
      </c>
      <c r="DY162" s="23"/>
      <c r="DZ162" s="23"/>
      <c r="EA162" s="23"/>
      <c r="EB162" s="23"/>
      <c r="EC162" s="23" t="s">
        <v>184</v>
      </c>
      <c r="ED162" s="23" t="s">
        <v>189</v>
      </c>
      <c r="EE162" s="49" t="str">
        <f t="shared" si="71"/>
        <v>36</v>
      </c>
      <c r="EF162" s="49" t="str">
        <f t="shared" si="90"/>
        <v>1</v>
      </c>
      <c r="EG162" s="49"/>
      <c r="EH162" s="51">
        <f t="shared" si="72"/>
        <v>1</v>
      </c>
      <c r="EI162" s="51">
        <f t="shared" si="73"/>
        <v>0.9</v>
      </c>
      <c r="EJ162" s="52">
        <f t="shared" si="74"/>
        <v>-1.2</v>
      </c>
      <c r="EK162" s="52">
        <f t="shared" si="75"/>
        <v>-1.2</v>
      </c>
      <c r="EL162" s="49">
        <f t="shared" si="76"/>
        <v>-3.2000000000000001E-2</v>
      </c>
      <c r="EM162" s="53" t="s">
        <v>176</v>
      </c>
      <c r="EN162" s="54" t="str">
        <f t="shared" si="77"/>
        <v>3</v>
      </c>
    </row>
    <row r="163" spans="1:144" ht="33.75">
      <c r="A163" s="45">
        <v>2667</v>
      </c>
      <c r="B163" s="46" t="s">
        <v>795</v>
      </c>
      <c r="C163" s="45">
        <v>29160746</v>
      </c>
      <c r="D163" s="23" t="s">
        <v>796</v>
      </c>
      <c r="E163" s="23">
        <v>2</v>
      </c>
      <c r="F163" s="23" t="s">
        <v>139</v>
      </c>
      <c r="G163" s="23">
        <v>60</v>
      </c>
      <c r="H163" s="23">
        <v>53</v>
      </c>
      <c r="I163" s="23" t="s">
        <v>180</v>
      </c>
      <c r="J163" s="23">
        <v>5</v>
      </c>
      <c r="K163" s="23"/>
      <c r="L163" s="47"/>
      <c r="M163" s="47"/>
      <c r="N163" s="48">
        <v>42536</v>
      </c>
      <c r="O163" s="48"/>
      <c r="P163" s="47" t="e">
        <f t="shared" ref="P163:P177" si="91">DATEDIF(N163,O163,"m")</f>
        <v>#NUM!</v>
      </c>
      <c r="Q163" s="47">
        <f t="shared" ca="1" si="65"/>
        <v>93</v>
      </c>
      <c r="R163" s="47">
        <v>76</v>
      </c>
      <c r="S163" s="47">
        <v>1</v>
      </c>
      <c r="T163" s="47"/>
      <c r="U163" s="47"/>
      <c r="V163" s="47" t="e">
        <f t="shared" si="66"/>
        <v>#NUM!</v>
      </c>
      <c r="W163" s="47"/>
      <c r="X163" s="47"/>
      <c r="Y163" s="47"/>
      <c r="Z163" s="47"/>
      <c r="AA163" s="47"/>
      <c r="AB163" s="47"/>
      <c r="AC163" s="47"/>
      <c r="AD163" s="47">
        <v>2</v>
      </c>
      <c r="AE163" s="47">
        <v>76</v>
      </c>
      <c r="AF163" s="47">
        <v>1</v>
      </c>
      <c r="AG163" s="47"/>
      <c r="AH163" s="47">
        <v>2</v>
      </c>
      <c r="AI163" s="35" t="str">
        <f t="shared" si="87"/>
        <v>36</v>
      </c>
      <c r="AJ163" s="49" t="str">
        <f t="shared" si="89"/>
        <v>1</v>
      </c>
      <c r="AK163" s="47">
        <v>2</v>
      </c>
      <c r="AL163" s="47">
        <v>0</v>
      </c>
      <c r="AM163" s="47"/>
      <c r="AN163" s="23" t="s">
        <v>1712</v>
      </c>
      <c r="AO163" s="23">
        <v>1</v>
      </c>
      <c r="AP163" s="23">
        <v>1.69</v>
      </c>
      <c r="AQ163" s="23"/>
      <c r="AR163" s="47">
        <v>1.35</v>
      </c>
      <c r="AS163" s="47">
        <f t="shared" si="78"/>
        <v>61.951980116059559</v>
      </c>
      <c r="AT163" s="47">
        <v>1.26</v>
      </c>
      <c r="AU163" s="47">
        <f t="shared" si="86"/>
        <v>66.467454167982424</v>
      </c>
      <c r="AV163" s="47"/>
      <c r="AW163" s="47" t="e">
        <f t="shared" si="79"/>
        <v>#DIV/0!</v>
      </c>
      <c r="AX163" s="50" t="s">
        <v>1719</v>
      </c>
      <c r="AY163" s="50" t="s">
        <v>1719</v>
      </c>
      <c r="AZ163" s="50" t="s">
        <v>1719</v>
      </c>
      <c r="BA163" s="50"/>
      <c r="BB163" s="23" t="s">
        <v>164</v>
      </c>
      <c r="BC163" s="23"/>
      <c r="BD163" s="23"/>
      <c r="BE163" s="23"/>
      <c r="BF163" s="50"/>
      <c r="BG163" s="23"/>
      <c r="BH163" s="23"/>
      <c r="BI163" s="23">
        <v>69</v>
      </c>
      <c r="BJ163" s="23">
        <v>172.5</v>
      </c>
      <c r="BK163" s="23">
        <f t="shared" si="68"/>
        <v>1.8178133321773542</v>
      </c>
      <c r="BL163" s="23">
        <v>2</v>
      </c>
      <c r="BM163" s="46" t="s">
        <v>797</v>
      </c>
      <c r="BN163" s="23" t="s">
        <v>146</v>
      </c>
      <c r="BO163" s="23">
        <v>49</v>
      </c>
      <c r="BP163" s="23">
        <v>55</v>
      </c>
      <c r="BQ163" s="23">
        <v>157</v>
      </c>
      <c r="BR163" s="23">
        <f t="shared" si="69"/>
        <v>1.5418698444683192</v>
      </c>
      <c r="BS163" s="23">
        <f t="shared" si="70"/>
        <v>1.1789667841932456</v>
      </c>
      <c r="BT163" s="23" t="s">
        <v>147</v>
      </c>
      <c r="BU163" s="23" t="s">
        <v>158</v>
      </c>
      <c r="BV163" s="23" t="s">
        <v>148</v>
      </c>
      <c r="BW163" s="23" t="s">
        <v>149</v>
      </c>
      <c r="BX163" s="23">
        <v>4</v>
      </c>
      <c r="BY163" s="23" t="s">
        <v>150</v>
      </c>
      <c r="BZ163" s="23">
        <v>2</v>
      </c>
      <c r="CA163" s="23"/>
      <c r="CB163" s="23" t="s">
        <v>150</v>
      </c>
      <c r="CC163" s="23">
        <v>2</v>
      </c>
      <c r="CD163" s="23"/>
      <c r="CE163" s="23" t="s">
        <v>150</v>
      </c>
      <c r="CF163" s="23">
        <v>2</v>
      </c>
      <c r="CG163" s="23"/>
      <c r="CH163" s="23" t="s">
        <v>150</v>
      </c>
      <c r="CI163" s="23">
        <v>2</v>
      </c>
      <c r="CJ163" s="23"/>
      <c r="CK163" s="23">
        <v>0</v>
      </c>
      <c r="CL163" s="23">
        <v>0</v>
      </c>
      <c r="CM163" s="23" t="s">
        <v>0</v>
      </c>
      <c r="CN163" s="23">
        <v>0</v>
      </c>
      <c r="CO163" s="23"/>
      <c r="CP163" s="23"/>
      <c r="CQ163" s="23">
        <v>0</v>
      </c>
      <c r="CR163" s="23" t="s">
        <v>143</v>
      </c>
      <c r="CS163" s="23">
        <v>1</v>
      </c>
      <c r="CT163" s="23"/>
      <c r="CU163" s="23"/>
      <c r="CV163" s="23">
        <v>100</v>
      </c>
      <c r="CW163" s="23">
        <v>1</v>
      </c>
      <c r="CX163" s="23"/>
      <c r="CY163" s="23">
        <v>2</v>
      </c>
      <c r="CZ163" s="23">
        <v>8</v>
      </c>
      <c r="DA163" s="23">
        <v>1</v>
      </c>
      <c r="DB163" s="23"/>
      <c r="DC163" s="23" t="s">
        <v>143</v>
      </c>
      <c r="DD163" s="23">
        <v>2</v>
      </c>
      <c r="DE163" s="23" t="s">
        <v>165</v>
      </c>
      <c r="DF163" s="23" t="s">
        <v>165</v>
      </c>
      <c r="DG163" s="23" t="s">
        <v>165</v>
      </c>
      <c r="DH163" s="23" t="s">
        <v>165</v>
      </c>
      <c r="DI163" s="23" t="s">
        <v>150</v>
      </c>
      <c r="DJ163" s="23" t="s">
        <v>159</v>
      </c>
      <c r="DK163" s="23" t="s">
        <v>150</v>
      </c>
      <c r="DL163" s="23" t="s">
        <v>150</v>
      </c>
      <c r="DM163" s="23" t="s">
        <v>159</v>
      </c>
      <c r="DN163" s="23"/>
      <c r="DO163" s="23"/>
      <c r="DP163" s="23" t="s">
        <v>150</v>
      </c>
      <c r="DQ163" s="23" t="s">
        <v>150</v>
      </c>
      <c r="DR163" s="23" t="s">
        <v>150</v>
      </c>
      <c r="DS163" s="23"/>
      <c r="DT163" s="23" t="s">
        <v>159</v>
      </c>
      <c r="DU163" s="23" t="s">
        <v>150</v>
      </c>
      <c r="DV163" s="23"/>
      <c r="DW163" s="23" t="s">
        <v>159</v>
      </c>
      <c r="DX163" s="23" t="s">
        <v>150</v>
      </c>
      <c r="DY163" s="23" t="s">
        <v>150</v>
      </c>
      <c r="DZ163" s="23" t="s">
        <v>150</v>
      </c>
      <c r="EA163" s="23"/>
      <c r="EB163" s="23"/>
      <c r="EC163" s="23" t="s">
        <v>184</v>
      </c>
      <c r="ED163" s="23" t="s">
        <v>189</v>
      </c>
      <c r="EE163" s="49" t="str">
        <f t="shared" si="71"/>
        <v>36</v>
      </c>
      <c r="EF163" s="49" t="str">
        <f t="shared" si="90"/>
        <v>1</v>
      </c>
      <c r="EG163" s="49"/>
      <c r="EH163" s="51">
        <f t="shared" si="72"/>
        <v>1</v>
      </c>
      <c r="EI163" s="51">
        <f t="shared" si="73"/>
        <v>0.9</v>
      </c>
      <c r="EJ163" s="52">
        <f t="shared" si="74"/>
        <v>-1.2</v>
      </c>
      <c r="EK163" s="52">
        <f t="shared" si="75"/>
        <v>-1.2</v>
      </c>
      <c r="EL163" s="49">
        <f t="shared" si="76"/>
        <v>-3.2000000000000001E-2</v>
      </c>
      <c r="EM163" s="53" t="s">
        <v>163</v>
      </c>
      <c r="EN163" s="54" t="str">
        <f t="shared" si="77"/>
        <v>2</v>
      </c>
    </row>
    <row r="164" spans="1:144" ht="33.75">
      <c r="A164" s="45">
        <v>2668</v>
      </c>
      <c r="B164" s="46" t="s">
        <v>798</v>
      </c>
      <c r="C164" s="45">
        <v>19343519</v>
      </c>
      <c r="D164" s="23" t="s">
        <v>799</v>
      </c>
      <c r="E164" s="23">
        <v>2</v>
      </c>
      <c r="F164" s="23" t="s">
        <v>139</v>
      </c>
      <c r="G164" s="23">
        <v>69</v>
      </c>
      <c r="H164" s="23">
        <v>63</v>
      </c>
      <c r="I164" s="23" t="s">
        <v>153</v>
      </c>
      <c r="J164" s="23">
        <v>3</v>
      </c>
      <c r="K164" s="23"/>
      <c r="L164" s="47"/>
      <c r="M164" s="47"/>
      <c r="N164" s="48">
        <v>42537</v>
      </c>
      <c r="O164" s="48"/>
      <c r="P164" s="47" t="e">
        <f t="shared" si="91"/>
        <v>#NUM!</v>
      </c>
      <c r="Q164" s="47">
        <f t="shared" ca="1" si="65"/>
        <v>93</v>
      </c>
      <c r="R164" s="47">
        <v>76</v>
      </c>
      <c r="S164" s="47">
        <v>1</v>
      </c>
      <c r="T164" s="47"/>
      <c r="U164" s="47"/>
      <c r="V164" s="47" t="e">
        <f t="shared" si="66"/>
        <v>#NUM!</v>
      </c>
      <c r="W164" s="47"/>
      <c r="X164" s="47"/>
      <c r="Y164" s="47"/>
      <c r="Z164" s="47"/>
      <c r="AA164" s="47"/>
      <c r="AB164" s="47"/>
      <c r="AC164" s="47"/>
      <c r="AD164" s="47">
        <v>2</v>
      </c>
      <c r="AE164" s="47">
        <v>76</v>
      </c>
      <c r="AF164" s="47">
        <v>1</v>
      </c>
      <c r="AG164" s="47"/>
      <c r="AH164" s="47">
        <v>2</v>
      </c>
      <c r="AI164" s="35" t="str">
        <f t="shared" si="87"/>
        <v>36</v>
      </c>
      <c r="AJ164" s="49" t="str">
        <f t="shared" si="89"/>
        <v>1</v>
      </c>
      <c r="AK164" s="47">
        <v>2</v>
      </c>
      <c r="AL164" s="47">
        <v>0</v>
      </c>
      <c r="AM164" s="47"/>
      <c r="AN164" s="23" t="s">
        <v>1712</v>
      </c>
      <c r="AO164" s="23">
        <v>1</v>
      </c>
      <c r="AP164" s="23">
        <v>1.27</v>
      </c>
      <c r="AQ164" s="23"/>
      <c r="AR164" s="47">
        <v>1.23</v>
      </c>
      <c r="AS164" s="47">
        <f t="shared" si="78"/>
        <v>65.096779649211499</v>
      </c>
      <c r="AT164" s="47">
        <v>1.19</v>
      </c>
      <c r="AU164" s="47">
        <f t="shared" si="86"/>
        <v>66.894015941420662</v>
      </c>
      <c r="AV164" s="47"/>
      <c r="AW164" s="47" t="e">
        <f t="shared" si="79"/>
        <v>#DIV/0!</v>
      </c>
      <c r="AX164" s="50" t="s">
        <v>1719</v>
      </c>
      <c r="AY164" s="50" t="s">
        <v>1719</v>
      </c>
      <c r="AZ164" s="50" t="s">
        <v>1719</v>
      </c>
      <c r="BA164" s="50"/>
      <c r="BB164" s="23" t="s">
        <v>164</v>
      </c>
      <c r="BC164" s="23"/>
      <c r="BD164" s="23"/>
      <c r="BE164" s="23"/>
      <c r="BF164" s="50"/>
      <c r="BG164" s="23"/>
      <c r="BH164" s="23"/>
      <c r="BI164" s="23">
        <v>66</v>
      </c>
      <c r="BJ164" s="23">
        <v>169</v>
      </c>
      <c r="BK164" s="23">
        <f t="shared" si="68"/>
        <v>1.7574798609150442</v>
      </c>
      <c r="BL164" s="23">
        <v>1</v>
      </c>
      <c r="BM164" s="46" t="s">
        <v>800</v>
      </c>
      <c r="BN164" s="23" t="s">
        <v>146</v>
      </c>
      <c r="BO164" s="23">
        <v>62</v>
      </c>
      <c r="BP164" s="23">
        <v>52</v>
      </c>
      <c r="BQ164" s="23">
        <v>163</v>
      </c>
      <c r="BR164" s="23">
        <f t="shared" si="69"/>
        <v>1.5470478903057303</v>
      </c>
      <c r="BS164" s="23">
        <f t="shared" si="70"/>
        <v>1.1360216266916778</v>
      </c>
      <c r="BT164" s="23" t="s">
        <v>147</v>
      </c>
      <c r="BU164" s="23" t="s">
        <v>158</v>
      </c>
      <c r="BV164" s="23" t="s">
        <v>148</v>
      </c>
      <c r="BW164" s="23" t="s">
        <v>149</v>
      </c>
      <c r="BX164" s="23">
        <v>5</v>
      </c>
      <c r="BY164" s="23" t="s">
        <v>150</v>
      </c>
      <c r="BZ164" s="23">
        <v>2</v>
      </c>
      <c r="CA164" s="23"/>
      <c r="CB164" s="23" t="s">
        <v>150</v>
      </c>
      <c r="CC164" s="23">
        <v>2</v>
      </c>
      <c r="CD164" s="23"/>
      <c r="CE164" s="23" t="s">
        <v>150</v>
      </c>
      <c r="CF164" s="23">
        <v>2</v>
      </c>
      <c r="CG164" s="23"/>
      <c r="CH164" s="23" t="s">
        <v>150</v>
      </c>
      <c r="CI164" s="23">
        <v>2</v>
      </c>
      <c r="CJ164" s="23"/>
      <c r="CK164" s="23">
        <v>0</v>
      </c>
      <c r="CL164" s="23">
        <v>0</v>
      </c>
      <c r="CM164" s="23"/>
      <c r="CN164" s="23">
        <v>0</v>
      </c>
      <c r="CO164" s="23"/>
      <c r="CP164" s="23"/>
      <c r="CQ164" s="23">
        <v>0</v>
      </c>
      <c r="CR164" s="23" t="s">
        <v>143</v>
      </c>
      <c r="CS164" s="23">
        <v>1</v>
      </c>
      <c r="CT164" s="23"/>
      <c r="CU164" s="23"/>
      <c r="CV164" s="23">
        <v>100</v>
      </c>
      <c r="CW164" s="23">
        <v>1</v>
      </c>
      <c r="CX164" s="23"/>
      <c r="CY164" s="23">
        <v>2</v>
      </c>
      <c r="CZ164" s="23">
        <v>5</v>
      </c>
      <c r="DA164" s="23">
        <v>1</v>
      </c>
      <c r="DB164" s="23"/>
      <c r="DC164" s="23" t="s">
        <v>143</v>
      </c>
      <c r="DD164" s="23">
        <v>2</v>
      </c>
      <c r="DE164" s="23" t="s">
        <v>165</v>
      </c>
      <c r="DF164" s="23" t="s">
        <v>165</v>
      </c>
      <c r="DG164" s="23" t="s">
        <v>165</v>
      </c>
      <c r="DH164" s="23" t="s">
        <v>165</v>
      </c>
      <c r="DI164" s="23" t="s">
        <v>150</v>
      </c>
      <c r="DJ164" s="23" t="s">
        <v>159</v>
      </c>
      <c r="DK164" s="23" t="s">
        <v>150</v>
      </c>
      <c r="DL164" s="23" t="s">
        <v>150</v>
      </c>
      <c r="DM164" s="23" t="s">
        <v>159</v>
      </c>
      <c r="DN164" s="23"/>
      <c r="DO164" s="23"/>
      <c r="DP164" s="23" t="s">
        <v>150</v>
      </c>
      <c r="DQ164" s="23" t="s">
        <v>150</v>
      </c>
      <c r="DR164" s="23" t="s">
        <v>150</v>
      </c>
      <c r="DS164" s="23"/>
      <c r="DT164" s="23" t="s">
        <v>159</v>
      </c>
      <c r="DU164" s="23" t="s">
        <v>150</v>
      </c>
      <c r="DV164" s="23"/>
      <c r="DW164" s="23" t="s">
        <v>159</v>
      </c>
      <c r="DX164" s="23" t="s">
        <v>159</v>
      </c>
      <c r="DY164" s="23" t="s">
        <v>150</v>
      </c>
      <c r="DZ164" s="23" t="s">
        <v>150</v>
      </c>
      <c r="EA164" s="23"/>
      <c r="EB164" s="23"/>
      <c r="EC164" s="23" t="s">
        <v>173</v>
      </c>
      <c r="ED164" s="23" t="s">
        <v>189</v>
      </c>
      <c r="EE164" s="49" t="str">
        <f t="shared" si="71"/>
        <v>36</v>
      </c>
      <c r="EF164" s="49" t="str">
        <f t="shared" si="90"/>
        <v>1</v>
      </c>
      <c r="EG164" s="49"/>
      <c r="EH164" s="51">
        <f t="shared" si="72"/>
        <v>1</v>
      </c>
      <c r="EI164" s="51">
        <f t="shared" si="73"/>
        <v>0.9</v>
      </c>
      <c r="EJ164" s="52">
        <f t="shared" si="74"/>
        <v>-1.2</v>
      </c>
      <c r="EK164" s="52">
        <f t="shared" si="75"/>
        <v>-1.2</v>
      </c>
      <c r="EL164" s="49">
        <f t="shared" si="76"/>
        <v>-3.2000000000000001E-2</v>
      </c>
      <c r="EM164" s="55" t="s">
        <v>176</v>
      </c>
      <c r="EN164" s="54" t="str">
        <f t="shared" si="77"/>
        <v>3</v>
      </c>
    </row>
    <row r="165" spans="1:144" ht="33.75">
      <c r="A165" s="45">
        <v>2672</v>
      </c>
      <c r="B165" s="46" t="s">
        <v>801</v>
      </c>
      <c r="C165" s="45">
        <v>27644092</v>
      </c>
      <c r="D165" s="23" t="s">
        <v>802</v>
      </c>
      <c r="E165" s="23">
        <v>2</v>
      </c>
      <c r="F165" s="23" t="s">
        <v>139</v>
      </c>
      <c r="G165" s="23">
        <v>74</v>
      </c>
      <c r="H165" s="23">
        <v>67</v>
      </c>
      <c r="I165" s="23" t="s">
        <v>140</v>
      </c>
      <c r="J165" s="23">
        <v>1</v>
      </c>
      <c r="K165" s="23"/>
      <c r="L165" s="47"/>
      <c r="M165" s="47"/>
      <c r="N165" s="48">
        <v>42544</v>
      </c>
      <c r="O165" s="48"/>
      <c r="P165" s="47" t="e">
        <f t="shared" si="91"/>
        <v>#NUM!</v>
      </c>
      <c r="Q165" s="47">
        <f t="shared" ca="1" si="65"/>
        <v>93</v>
      </c>
      <c r="R165" s="47">
        <v>76</v>
      </c>
      <c r="S165" s="47">
        <v>1</v>
      </c>
      <c r="T165" s="47"/>
      <c r="U165" s="47"/>
      <c r="V165" s="47" t="e">
        <f t="shared" si="66"/>
        <v>#NUM!</v>
      </c>
      <c r="W165" s="47"/>
      <c r="X165" s="47"/>
      <c r="Y165" s="47"/>
      <c r="Z165" s="47"/>
      <c r="AA165" s="47"/>
      <c r="AB165" s="47"/>
      <c r="AC165" s="47"/>
      <c r="AD165" s="47">
        <v>2</v>
      </c>
      <c r="AE165" s="47">
        <v>76</v>
      </c>
      <c r="AF165" s="47">
        <v>1</v>
      </c>
      <c r="AG165" s="47"/>
      <c r="AH165" s="47">
        <v>2</v>
      </c>
      <c r="AI165" s="35" t="str">
        <f t="shared" si="87"/>
        <v>36</v>
      </c>
      <c r="AJ165" s="49" t="str">
        <f t="shared" si="89"/>
        <v>1</v>
      </c>
      <c r="AK165" s="47">
        <v>2</v>
      </c>
      <c r="AL165" s="47"/>
      <c r="AM165" s="47"/>
      <c r="AN165" s="23" t="s">
        <v>1712</v>
      </c>
      <c r="AO165" s="23">
        <v>1</v>
      </c>
      <c r="AP165" s="23">
        <v>1.84</v>
      </c>
      <c r="AQ165" s="23"/>
      <c r="AR165" s="47">
        <v>1.33</v>
      </c>
      <c r="AS165" s="47">
        <f t="shared" si="78"/>
        <v>57.812218933038665</v>
      </c>
      <c r="AT165" s="47">
        <v>1.34</v>
      </c>
      <c r="AU165" s="47">
        <f t="shared" si="86"/>
        <v>56.586630545238719</v>
      </c>
      <c r="AV165" s="47"/>
      <c r="AW165" s="47" t="e">
        <f t="shared" si="79"/>
        <v>#DIV/0!</v>
      </c>
      <c r="AX165" s="50" t="s">
        <v>1719</v>
      </c>
      <c r="AY165" s="50" t="s">
        <v>1719</v>
      </c>
      <c r="AZ165" s="50" t="s">
        <v>1719</v>
      </c>
      <c r="BA165" s="50"/>
      <c r="BB165" s="23" t="s">
        <v>164</v>
      </c>
      <c r="BC165" s="23"/>
      <c r="BD165" s="23"/>
      <c r="BE165" s="23"/>
      <c r="BF165" s="50"/>
      <c r="BG165" s="23"/>
      <c r="BH165" s="23"/>
      <c r="BI165" s="23">
        <v>65.7</v>
      </c>
      <c r="BJ165" s="23">
        <v>165.5</v>
      </c>
      <c r="BK165" s="23">
        <f t="shared" si="68"/>
        <v>1.7276674632148266</v>
      </c>
      <c r="BL165" s="23">
        <v>1</v>
      </c>
      <c r="BM165" s="46" t="s">
        <v>803</v>
      </c>
      <c r="BN165" s="23" t="s">
        <v>146</v>
      </c>
      <c r="BO165" s="23">
        <v>62</v>
      </c>
      <c r="BP165" s="23">
        <v>63.8</v>
      </c>
      <c r="BQ165" s="23">
        <v>158.5</v>
      </c>
      <c r="BR165" s="23">
        <f t="shared" si="69"/>
        <v>1.6536223381148323</v>
      </c>
      <c r="BS165" s="23">
        <f t="shared" si="70"/>
        <v>1.0447775307537315</v>
      </c>
      <c r="BT165" s="23" t="s">
        <v>162</v>
      </c>
      <c r="BU165" s="23" t="s">
        <v>147</v>
      </c>
      <c r="BV165" s="23" t="s">
        <v>148</v>
      </c>
      <c r="BW165" s="23" t="s">
        <v>149</v>
      </c>
      <c r="BX165" s="23">
        <v>5</v>
      </c>
      <c r="BY165" s="23" t="s">
        <v>150</v>
      </c>
      <c r="BZ165" s="23">
        <v>2</v>
      </c>
      <c r="CA165" s="23"/>
      <c r="CB165" s="23" t="s">
        <v>150</v>
      </c>
      <c r="CC165" s="23">
        <v>2</v>
      </c>
      <c r="CD165" s="23"/>
      <c r="CE165" s="23" t="s">
        <v>150</v>
      </c>
      <c r="CF165" s="23">
        <v>2</v>
      </c>
      <c r="CG165" s="23"/>
      <c r="CH165" s="23" t="s">
        <v>150</v>
      </c>
      <c r="CI165" s="23">
        <v>2</v>
      </c>
      <c r="CJ165" s="23"/>
      <c r="CK165" s="23">
        <v>0</v>
      </c>
      <c r="CL165" s="23">
        <v>0</v>
      </c>
      <c r="CM165" s="23"/>
      <c r="CN165" s="23">
        <v>0</v>
      </c>
      <c r="CO165" s="23"/>
      <c r="CP165" s="23" t="s">
        <v>0</v>
      </c>
      <c r="CQ165" s="23">
        <v>0</v>
      </c>
      <c r="CR165" s="23" t="s">
        <v>165</v>
      </c>
      <c r="CS165" s="23">
        <v>2</v>
      </c>
      <c r="CT165" s="23"/>
      <c r="CU165" s="23"/>
      <c r="CV165" s="23"/>
      <c r="CW165" s="23">
        <v>2</v>
      </c>
      <c r="CX165" s="23"/>
      <c r="CY165" s="23">
        <v>2</v>
      </c>
      <c r="CZ165" s="23">
        <v>0</v>
      </c>
      <c r="DA165" s="23">
        <v>2</v>
      </c>
      <c r="DB165" s="23"/>
      <c r="DC165" s="23" t="s">
        <v>143</v>
      </c>
      <c r="DD165" s="23">
        <v>2</v>
      </c>
      <c r="DE165" s="23" t="s">
        <v>165</v>
      </c>
      <c r="DF165" s="23" t="s">
        <v>143</v>
      </c>
      <c r="DG165" s="23" t="s">
        <v>143</v>
      </c>
      <c r="DH165" s="23" t="s">
        <v>165</v>
      </c>
      <c r="DI165" s="23" t="s">
        <v>150</v>
      </c>
      <c r="DJ165" s="23" t="s">
        <v>150</v>
      </c>
      <c r="DK165" s="23" t="s">
        <v>150</v>
      </c>
      <c r="DL165" s="23" t="s">
        <v>150</v>
      </c>
      <c r="DM165" s="23" t="s">
        <v>150</v>
      </c>
      <c r="DN165" s="23"/>
      <c r="DO165" s="23"/>
      <c r="DP165" s="23" t="s">
        <v>150</v>
      </c>
      <c r="DQ165" s="23" t="s">
        <v>150</v>
      </c>
      <c r="DR165" s="23" t="s">
        <v>150</v>
      </c>
      <c r="DS165" s="23"/>
      <c r="DT165" s="23" t="s">
        <v>159</v>
      </c>
      <c r="DU165" s="23" t="s">
        <v>150</v>
      </c>
      <c r="DV165" s="23"/>
      <c r="DW165" s="23" t="s">
        <v>159</v>
      </c>
      <c r="DX165" s="23" t="s">
        <v>150</v>
      </c>
      <c r="DY165" s="23" t="s">
        <v>150</v>
      </c>
      <c r="DZ165" s="23" t="s">
        <v>150</v>
      </c>
      <c r="EA165" s="23"/>
      <c r="EB165" s="23"/>
      <c r="EC165" s="23" t="s">
        <v>184</v>
      </c>
      <c r="ED165" s="23" t="s">
        <v>189</v>
      </c>
      <c r="EE165" s="49" t="str">
        <f t="shared" si="71"/>
        <v>36</v>
      </c>
      <c r="EF165" s="49" t="str">
        <f t="shared" si="90"/>
        <v>1</v>
      </c>
      <c r="EG165" s="49"/>
      <c r="EH165" s="51">
        <f t="shared" si="72"/>
        <v>1</v>
      </c>
      <c r="EI165" s="51">
        <f t="shared" si="73"/>
        <v>0.9</v>
      </c>
      <c r="EJ165" s="52">
        <f t="shared" si="74"/>
        <v>-1.2</v>
      </c>
      <c r="EK165" s="52">
        <f t="shared" si="75"/>
        <v>-1.2</v>
      </c>
      <c r="EL165" s="49">
        <f t="shared" si="76"/>
        <v>-3.2000000000000001E-2</v>
      </c>
      <c r="EM165" s="53" t="s">
        <v>152</v>
      </c>
      <c r="EN165" s="54" t="str">
        <f t="shared" si="77"/>
        <v>1</v>
      </c>
    </row>
    <row r="166" spans="1:144" ht="33.75">
      <c r="A166" s="45">
        <v>2683</v>
      </c>
      <c r="B166" s="46" t="s">
        <v>804</v>
      </c>
      <c r="C166" s="45">
        <v>29649370</v>
      </c>
      <c r="D166" s="23" t="s">
        <v>805</v>
      </c>
      <c r="E166" s="23">
        <v>2</v>
      </c>
      <c r="F166" s="23" t="s">
        <v>139</v>
      </c>
      <c r="G166" s="23">
        <v>51</v>
      </c>
      <c r="H166" s="23">
        <v>45</v>
      </c>
      <c r="I166" s="23" t="s">
        <v>185</v>
      </c>
      <c r="J166" s="23">
        <v>4</v>
      </c>
      <c r="K166" s="23"/>
      <c r="L166" s="47"/>
      <c r="M166" s="47"/>
      <c r="N166" s="48">
        <v>42569</v>
      </c>
      <c r="O166" s="48"/>
      <c r="P166" s="47" t="e">
        <f t="shared" si="91"/>
        <v>#NUM!</v>
      </c>
      <c r="Q166" s="47">
        <f t="shared" ca="1" si="65"/>
        <v>92</v>
      </c>
      <c r="R166" s="47">
        <v>75</v>
      </c>
      <c r="S166" s="47">
        <v>1</v>
      </c>
      <c r="T166" s="47"/>
      <c r="U166" s="47"/>
      <c r="V166" s="47" t="e">
        <f t="shared" si="66"/>
        <v>#NUM!</v>
      </c>
      <c r="W166" s="47"/>
      <c r="X166" s="47"/>
      <c r="Y166" s="47"/>
      <c r="Z166" s="47"/>
      <c r="AA166" s="47"/>
      <c r="AB166" s="47"/>
      <c r="AC166" s="47"/>
      <c r="AD166" s="47">
        <v>2</v>
      </c>
      <c r="AE166" s="47">
        <v>75</v>
      </c>
      <c r="AF166" s="47">
        <v>1</v>
      </c>
      <c r="AG166" s="47"/>
      <c r="AH166" s="47">
        <v>2</v>
      </c>
      <c r="AI166" s="35" t="str">
        <f t="shared" si="87"/>
        <v>36</v>
      </c>
      <c r="AJ166" s="49" t="str">
        <f t="shared" si="89"/>
        <v>1</v>
      </c>
      <c r="AK166" s="47">
        <v>2</v>
      </c>
      <c r="AL166" s="47">
        <v>0</v>
      </c>
      <c r="AM166" s="47"/>
      <c r="AN166" s="23" t="s">
        <v>1712</v>
      </c>
      <c r="AO166" s="23">
        <v>1</v>
      </c>
      <c r="AP166" s="23">
        <v>1.99</v>
      </c>
      <c r="AQ166" s="23"/>
      <c r="AR166" s="47">
        <v>1.99</v>
      </c>
      <c r="AS166" s="47">
        <f t="shared" si="78"/>
        <v>40.8733357856716</v>
      </c>
      <c r="AT166" s="47">
        <v>1.9</v>
      </c>
      <c r="AU166" s="47">
        <f t="shared" si="86"/>
        <v>42.673418853687046</v>
      </c>
      <c r="AV166" s="47"/>
      <c r="AW166" s="47" t="e">
        <f t="shared" si="79"/>
        <v>#DIV/0!</v>
      </c>
      <c r="AX166" s="50" t="s">
        <v>1719</v>
      </c>
      <c r="AY166" s="50" t="s">
        <v>1719</v>
      </c>
      <c r="AZ166" s="50" t="s">
        <v>1719</v>
      </c>
      <c r="BA166" s="50"/>
      <c r="BB166" s="23" t="s">
        <v>164</v>
      </c>
      <c r="BC166" s="23"/>
      <c r="BD166" s="23"/>
      <c r="BE166" s="23"/>
      <c r="BF166" s="50"/>
      <c r="BG166" s="23"/>
      <c r="BH166" s="23"/>
      <c r="BI166" s="23">
        <v>80</v>
      </c>
      <c r="BJ166" s="23">
        <v>174</v>
      </c>
      <c r="BK166" s="23">
        <f t="shared" si="68"/>
        <v>1.9479498561339492</v>
      </c>
      <c r="BL166" s="23">
        <v>1</v>
      </c>
      <c r="BM166" s="46" t="s">
        <v>806</v>
      </c>
      <c r="BN166" s="23" t="s">
        <v>146</v>
      </c>
      <c r="BO166" s="23">
        <v>42</v>
      </c>
      <c r="BP166" s="23">
        <v>50.5</v>
      </c>
      <c r="BQ166" s="23">
        <v>156</v>
      </c>
      <c r="BR166" s="23">
        <f t="shared" si="69"/>
        <v>1.4800639927609025</v>
      </c>
      <c r="BS166" s="23">
        <f t="shared" si="70"/>
        <v>1.3161254281311547</v>
      </c>
      <c r="BT166" s="23" t="s">
        <v>158</v>
      </c>
      <c r="BU166" s="23" t="s">
        <v>158</v>
      </c>
      <c r="BV166" s="23" t="s">
        <v>148</v>
      </c>
      <c r="BW166" s="23" t="s">
        <v>149</v>
      </c>
      <c r="BX166" s="23">
        <v>4</v>
      </c>
      <c r="BY166" s="23" t="s">
        <v>150</v>
      </c>
      <c r="BZ166" s="23">
        <v>2</v>
      </c>
      <c r="CA166" s="23"/>
      <c r="CB166" s="23" t="s">
        <v>150</v>
      </c>
      <c r="CC166" s="23">
        <v>2</v>
      </c>
      <c r="CD166" s="23"/>
      <c r="CE166" s="23" t="s">
        <v>150</v>
      </c>
      <c r="CF166" s="23">
        <v>2</v>
      </c>
      <c r="CG166" s="23"/>
      <c r="CH166" s="23" t="s">
        <v>150</v>
      </c>
      <c r="CI166" s="23">
        <v>2</v>
      </c>
      <c r="CJ166" s="23"/>
      <c r="CK166" s="23">
        <v>0</v>
      </c>
      <c r="CL166" s="23">
        <v>0</v>
      </c>
      <c r="CM166" s="23"/>
      <c r="CN166" s="23">
        <v>0</v>
      </c>
      <c r="CO166" s="23"/>
      <c r="CP166" s="23"/>
      <c r="CQ166" s="23">
        <v>0</v>
      </c>
      <c r="CR166" s="23" t="s">
        <v>143</v>
      </c>
      <c r="CS166" s="23">
        <v>1</v>
      </c>
      <c r="CT166" s="23"/>
      <c r="CU166" s="23"/>
      <c r="CV166" s="23">
        <v>375</v>
      </c>
      <c r="CW166" s="23">
        <v>1</v>
      </c>
      <c r="CX166" s="23"/>
      <c r="CY166" s="23">
        <v>2</v>
      </c>
      <c r="CZ166" s="23">
        <v>6</v>
      </c>
      <c r="DA166" s="23">
        <v>1</v>
      </c>
      <c r="DB166" s="23"/>
      <c r="DC166" s="23" t="s">
        <v>143</v>
      </c>
      <c r="DD166" s="23">
        <v>2</v>
      </c>
      <c r="DE166" s="23" t="s">
        <v>165</v>
      </c>
      <c r="DF166" s="23" t="s">
        <v>165</v>
      </c>
      <c r="DG166" s="23" t="s">
        <v>165</v>
      </c>
      <c r="DH166" s="23" t="s">
        <v>165</v>
      </c>
      <c r="DI166" s="23" t="s">
        <v>150</v>
      </c>
      <c r="DJ166" s="23" t="s">
        <v>159</v>
      </c>
      <c r="DK166" s="23" t="s">
        <v>159</v>
      </c>
      <c r="DL166" s="23" t="s">
        <v>150</v>
      </c>
      <c r="DM166" s="23" t="s">
        <v>159</v>
      </c>
      <c r="DN166" s="23"/>
      <c r="DO166" s="23"/>
      <c r="DP166" s="23" t="s">
        <v>150</v>
      </c>
      <c r="DQ166" s="23" t="s">
        <v>150</v>
      </c>
      <c r="DR166" s="23" t="s">
        <v>150</v>
      </c>
      <c r="DS166" s="23"/>
      <c r="DT166" s="23" t="s">
        <v>159</v>
      </c>
      <c r="DU166" s="23" t="s">
        <v>150</v>
      </c>
      <c r="DV166" s="23"/>
      <c r="DW166" s="23" t="s">
        <v>159</v>
      </c>
      <c r="DX166" s="23" t="s">
        <v>150</v>
      </c>
      <c r="DY166" s="23" t="s">
        <v>150</v>
      </c>
      <c r="DZ166" s="23" t="s">
        <v>150</v>
      </c>
      <c r="EA166" s="23"/>
      <c r="EB166" s="23"/>
      <c r="EC166" s="23"/>
      <c r="ED166" s="23" t="s">
        <v>187</v>
      </c>
      <c r="EE166" s="49" t="str">
        <f t="shared" si="71"/>
        <v>36</v>
      </c>
      <c r="EF166" s="49" t="str">
        <f t="shared" si="90"/>
        <v>1</v>
      </c>
      <c r="EG166" s="49"/>
      <c r="EH166" s="51">
        <f t="shared" si="72"/>
        <v>1</v>
      </c>
      <c r="EI166" s="51">
        <f t="shared" si="73"/>
        <v>0.9</v>
      </c>
      <c r="EJ166" s="52">
        <f t="shared" si="74"/>
        <v>-1.2</v>
      </c>
      <c r="EK166" s="52">
        <f t="shared" si="75"/>
        <v>-1.2</v>
      </c>
      <c r="EL166" s="49">
        <f t="shared" si="76"/>
        <v>-3.2000000000000001E-2</v>
      </c>
      <c r="EM166" s="55" t="s">
        <v>176</v>
      </c>
      <c r="EN166" s="54" t="str">
        <f t="shared" si="77"/>
        <v>3</v>
      </c>
    </row>
    <row r="167" spans="1:144" ht="33.75">
      <c r="A167" s="45">
        <v>2686</v>
      </c>
      <c r="B167" s="46" t="s">
        <v>807</v>
      </c>
      <c r="C167" s="45">
        <v>13878962</v>
      </c>
      <c r="D167" s="23" t="s">
        <v>808</v>
      </c>
      <c r="E167" s="23">
        <v>2</v>
      </c>
      <c r="F167" s="23" t="s">
        <v>139</v>
      </c>
      <c r="G167" s="23">
        <v>54</v>
      </c>
      <c r="H167" s="23">
        <v>48</v>
      </c>
      <c r="I167" s="23" t="s">
        <v>153</v>
      </c>
      <c r="J167" s="23">
        <v>3</v>
      </c>
      <c r="K167" s="23"/>
      <c r="L167" s="47"/>
      <c r="M167" s="47"/>
      <c r="N167" s="48">
        <v>42572</v>
      </c>
      <c r="O167" s="48"/>
      <c r="P167" s="47" t="e">
        <f t="shared" si="91"/>
        <v>#NUM!</v>
      </c>
      <c r="Q167" s="47">
        <f t="shared" ca="1" si="65"/>
        <v>92</v>
      </c>
      <c r="R167" s="47">
        <v>75</v>
      </c>
      <c r="S167" s="47">
        <v>1</v>
      </c>
      <c r="T167" s="47"/>
      <c r="U167" s="47"/>
      <c r="V167" s="47" t="e">
        <f t="shared" si="66"/>
        <v>#NUM!</v>
      </c>
      <c r="W167" s="47"/>
      <c r="X167" s="47"/>
      <c r="Y167" s="47"/>
      <c r="Z167" s="47"/>
      <c r="AA167" s="47"/>
      <c r="AB167" s="47"/>
      <c r="AC167" s="47"/>
      <c r="AD167" s="47">
        <v>2</v>
      </c>
      <c r="AE167" s="47">
        <v>75</v>
      </c>
      <c r="AF167" s="47">
        <v>1</v>
      </c>
      <c r="AG167" s="47"/>
      <c r="AH167" s="47">
        <v>2</v>
      </c>
      <c r="AI167" s="35" t="str">
        <f t="shared" si="87"/>
        <v>36</v>
      </c>
      <c r="AJ167" s="49">
        <v>1</v>
      </c>
      <c r="AK167" s="47">
        <v>2</v>
      </c>
      <c r="AL167" s="47">
        <v>0</v>
      </c>
      <c r="AM167" s="47"/>
      <c r="AN167" s="23" t="s">
        <v>1712</v>
      </c>
      <c r="AO167" s="23">
        <v>1</v>
      </c>
      <c r="AP167" s="23">
        <v>1.59</v>
      </c>
      <c r="AQ167" s="23"/>
      <c r="AR167" s="47">
        <v>1.25</v>
      </c>
      <c r="AS167" s="47">
        <f t="shared" si="78"/>
        <v>70.092045860062939</v>
      </c>
      <c r="AT167" s="47">
        <v>1.33</v>
      </c>
      <c r="AU167" s="47">
        <f t="shared" si="86"/>
        <v>64.259415025305643</v>
      </c>
      <c r="AV167" s="47"/>
      <c r="AW167" s="47" t="e">
        <f t="shared" si="79"/>
        <v>#DIV/0!</v>
      </c>
      <c r="AX167" s="50" t="s">
        <v>1719</v>
      </c>
      <c r="AY167" s="50" t="s">
        <v>1719</v>
      </c>
      <c r="AZ167" s="50" t="s">
        <v>1719</v>
      </c>
      <c r="BA167" s="50"/>
      <c r="BB167" s="23" t="s">
        <v>164</v>
      </c>
      <c r="BC167" s="23"/>
      <c r="BD167" s="23"/>
      <c r="BE167" s="23"/>
      <c r="BF167" s="50"/>
      <c r="BG167" s="23"/>
      <c r="BH167" s="23"/>
      <c r="BI167" s="23">
        <v>60</v>
      </c>
      <c r="BJ167" s="23">
        <v>165.4</v>
      </c>
      <c r="BK167" s="23">
        <f t="shared" si="68"/>
        <v>1.661570780621868</v>
      </c>
      <c r="BL167" s="23">
        <v>2</v>
      </c>
      <c r="BM167" s="46" t="s">
        <v>809</v>
      </c>
      <c r="BN167" s="23" t="s">
        <v>146</v>
      </c>
      <c r="BO167" s="23">
        <v>30</v>
      </c>
      <c r="BP167" s="23">
        <v>45</v>
      </c>
      <c r="BQ167" s="23">
        <v>155.9</v>
      </c>
      <c r="BR167" s="23">
        <f t="shared" si="69"/>
        <v>1.408623973853651</v>
      </c>
      <c r="BS167" s="23">
        <f t="shared" si="70"/>
        <v>1.179570141828707</v>
      </c>
      <c r="BT167" s="23" t="s">
        <v>147</v>
      </c>
      <c r="BU167" s="23" t="s">
        <v>147</v>
      </c>
      <c r="BV167" s="23" t="s">
        <v>148</v>
      </c>
      <c r="BW167" s="23" t="s">
        <v>149</v>
      </c>
      <c r="BX167" s="23">
        <v>6</v>
      </c>
      <c r="BY167" s="23" t="s">
        <v>150</v>
      </c>
      <c r="BZ167" s="23">
        <v>2</v>
      </c>
      <c r="CA167" s="23"/>
      <c r="CB167" s="23" t="s">
        <v>150</v>
      </c>
      <c r="CC167" s="23">
        <v>2</v>
      </c>
      <c r="CD167" s="23"/>
      <c r="CE167" s="23" t="s">
        <v>150</v>
      </c>
      <c r="CF167" s="23">
        <v>2</v>
      </c>
      <c r="CG167" s="23"/>
      <c r="CH167" s="23" t="s">
        <v>150</v>
      </c>
      <c r="CI167" s="23">
        <v>2</v>
      </c>
      <c r="CJ167" s="23"/>
      <c r="CK167" s="23">
        <v>0</v>
      </c>
      <c r="CL167" s="23">
        <v>0</v>
      </c>
      <c r="CM167" s="23"/>
      <c r="CN167" s="23">
        <v>0</v>
      </c>
      <c r="CO167" s="23"/>
      <c r="CP167" s="23" t="s">
        <v>0</v>
      </c>
      <c r="CQ167" s="23">
        <v>0</v>
      </c>
      <c r="CR167" s="23" t="s">
        <v>143</v>
      </c>
      <c r="CS167" s="23">
        <v>1</v>
      </c>
      <c r="CT167" s="23"/>
      <c r="CU167" s="23"/>
      <c r="CV167" s="23">
        <v>375</v>
      </c>
      <c r="CW167" s="23">
        <v>1</v>
      </c>
      <c r="CX167" s="23"/>
      <c r="CY167" s="23">
        <v>2</v>
      </c>
      <c r="CZ167" s="23">
        <v>7</v>
      </c>
      <c r="DA167" s="23">
        <v>1</v>
      </c>
      <c r="DB167" s="23"/>
      <c r="DC167" s="23" t="s">
        <v>143</v>
      </c>
      <c r="DD167" s="23">
        <v>2</v>
      </c>
      <c r="DE167" s="23" t="s">
        <v>165</v>
      </c>
      <c r="DF167" s="23" t="s">
        <v>165</v>
      </c>
      <c r="DG167" s="23" t="s">
        <v>165</v>
      </c>
      <c r="DH167" s="23" t="s">
        <v>165</v>
      </c>
      <c r="DI167" s="23" t="s">
        <v>150</v>
      </c>
      <c r="DJ167" s="23" t="s">
        <v>150</v>
      </c>
      <c r="DK167" s="23" t="s">
        <v>150</v>
      </c>
      <c r="DL167" s="23" t="s">
        <v>150</v>
      </c>
      <c r="DM167" s="23"/>
      <c r="DN167" s="23"/>
      <c r="DO167" s="23"/>
      <c r="DP167" s="23" t="s">
        <v>150</v>
      </c>
      <c r="DQ167" s="23" t="s">
        <v>150</v>
      </c>
      <c r="DR167" s="23" t="s">
        <v>150</v>
      </c>
      <c r="DS167" s="23"/>
      <c r="DT167" s="23" t="s">
        <v>159</v>
      </c>
      <c r="DU167" s="23" t="s">
        <v>150</v>
      </c>
      <c r="DV167" s="23"/>
      <c r="DW167" s="23" t="s">
        <v>159</v>
      </c>
      <c r="DX167" s="23" t="s">
        <v>150</v>
      </c>
      <c r="DY167" s="23"/>
      <c r="DZ167" s="23"/>
      <c r="EA167" s="23"/>
      <c r="EB167" s="23"/>
      <c r="EC167" s="23" t="s">
        <v>184</v>
      </c>
      <c r="ED167" s="23" t="s">
        <v>187</v>
      </c>
      <c r="EE167" s="49" t="str">
        <f t="shared" si="71"/>
        <v>36</v>
      </c>
      <c r="EF167" s="49">
        <v>1</v>
      </c>
      <c r="EG167" s="49"/>
      <c r="EH167" s="51">
        <f t="shared" si="72"/>
        <v>1</v>
      </c>
      <c r="EI167" s="51">
        <f t="shared" si="73"/>
        <v>0.9</v>
      </c>
      <c r="EJ167" s="52">
        <f t="shared" si="74"/>
        <v>-1.2</v>
      </c>
      <c r="EK167" s="52">
        <f t="shared" si="75"/>
        <v>-1.2</v>
      </c>
      <c r="EL167" s="49">
        <f t="shared" si="76"/>
        <v>-3.2000000000000001E-2</v>
      </c>
      <c r="EM167" s="55" t="s">
        <v>152</v>
      </c>
      <c r="EN167" s="54" t="str">
        <f t="shared" si="77"/>
        <v>1</v>
      </c>
    </row>
    <row r="168" spans="1:144" ht="45">
      <c r="A168" s="45">
        <v>2688</v>
      </c>
      <c r="B168" s="46" t="s">
        <v>810</v>
      </c>
      <c r="C168" s="45">
        <v>21554612</v>
      </c>
      <c r="D168" s="23" t="s">
        <v>811</v>
      </c>
      <c r="E168" s="23">
        <v>2</v>
      </c>
      <c r="F168" s="23" t="s">
        <v>139</v>
      </c>
      <c r="G168" s="23">
        <v>58</v>
      </c>
      <c r="H168" s="23">
        <v>51</v>
      </c>
      <c r="I168" s="23" t="s">
        <v>140</v>
      </c>
      <c r="J168" s="23">
        <v>1</v>
      </c>
      <c r="K168" s="23"/>
      <c r="L168" s="47"/>
      <c r="M168" s="47"/>
      <c r="N168" s="48">
        <v>42578</v>
      </c>
      <c r="O168" s="48"/>
      <c r="P168" s="47" t="e">
        <f t="shared" si="91"/>
        <v>#NUM!</v>
      </c>
      <c r="Q168" s="47">
        <f t="shared" ca="1" si="65"/>
        <v>92</v>
      </c>
      <c r="R168" s="47">
        <v>75</v>
      </c>
      <c r="S168" s="47">
        <v>1</v>
      </c>
      <c r="T168" s="47"/>
      <c r="U168" s="47"/>
      <c r="V168" s="47" t="e">
        <f t="shared" si="66"/>
        <v>#NUM!</v>
      </c>
      <c r="W168" s="47"/>
      <c r="X168" s="47"/>
      <c r="Y168" s="47"/>
      <c r="Z168" s="47"/>
      <c r="AA168" s="47"/>
      <c r="AB168" s="47"/>
      <c r="AC168" s="47"/>
      <c r="AD168" s="47">
        <v>2</v>
      </c>
      <c r="AE168" s="47">
        <v>75</v>
      </c>
      <c r="AF168" s="47">
        <v>1</v>
      </c>
      <c r="AG168" s="47"/>
      <c r="AH168" s="47">
        <v>2</v>
      </c>
      <c r="AI168" s="35" t="str">
        <f t="shared" si="87"/>
        <v>36</v>
      </c>
      <c r="AJ168" s="49" t="str">
        <f t="shared" ref="AJ168:AJ174" si="92">IF(AI168&lt;35,0, IF(AI168&gt;35, "1"))</f>
        <v>1</v>
      </c>
      <c r="AK168" s="47">
        <v>2</v>
      </c>
      <c r="AL168" s="47">
        <v>1</v>
      </c>
      <c r="AM168" s="47" t="s">
        <v>812</v>
      </c>
      <c r="AN168" s="23" t="s">
        <v>1712</v>
      </c>
      <c r="AO168" s="23">
        <v>1</v>
      </c>
      <c r="AP168" s="23">
        <v>1.74</v>
      </c>
      <c r="AQ168" s="23"/>
      <c r="AR168" s="47">
        <v>1.38</v>
      </c>
      <c r="AS168" s="47">
        <f t="shared" si="78"/>
        <v>61.094599981410838</v>
      </c>
      <c r="AT168" s="47">
        <v>1.2</v>
      </c>
      <c r="AU168" s="47">
        <f t="shared" si="86"/>
        <v>71.357268763452112</v>
      </c>
      <c r="AV168" s="47"/>
      <c r="AW168" s="47" t="e">
        <f t="shared" si="79"/>
        <v>#DIV/0!</v>
      </c>
      <c r="AX168" s="50" t="s">
        <v>1719</v>
      </c>
      <c r="AY168" s="50" t="s">
        <v>1719</v>
      </c>
      <c r="AZ168" s="50" t="s">
        <v>1719</v>
      </c>
      <c r="BA168" s="50"/>
      <c r="BB168" s="23" t="s">
        <v>164</v>
      </c>
      <c r="BC168" s="23"/>
      <c r="BD168" s="23"/>
      <c r="BE168" s="23"/>
      <c r="BF168" s="50"/>
      <c r="BG168" s="23"/>
      <c r="BH168" s="23"/>
      <c r="BI168" s="23">
        <v>96.4</v>
      </c>
      <c r="BJ168" s="23">
        <v>170.2</v>
      </c>
      <c r="BK168" s="23">
        <f t="shared" si="68"/>
        <v>2.0751272859042675</v>
      </c>
      <c r="BL168" s="23">
        <v>1</v>
      </c>
      <c r="BM168" s="46" t="s">
        <v>813</v>
      </c>
      <c r="BN168" s="23" t="s">
        <v>146</v>
      </c>
      <c r="BO168" s="23">
        <v>48</v>
      </c>
      <c r="BP168" s="23">
        <v>55</v>
      </c>
      <c r="BQ168" s="23">
        <v>150</v>
      </c>
      <c r="BR168" s="23">
        <f t="shared" si="69"/>
        <v>1.4917176540511605</v>
      </c>
      <c r="BS168" s="23">
        <f t="shared" si="70"/>
        <v>1.3910992340063155</v>
      </c>
      <c r="BT168" s="23" t="s">
        <v>162</v>
      </c>
      <c r="BU168" s="23" t="s">
        <v>162</v>
      </c>
      <c r="BV168" s="23" t="s">
        <v>148</v>
      </c>
      <c r="BW168" s="23" t="s">
        <v>149</v>
      </c>
      <c r="BX168" s="23">
        <v>6</v>
      </c>
      <c r="BY168" s="23" t="s">
        <v>150</v>
      </c>
      <c r="BZ168" s="23">
        <v>2</v>
      </c>
      <c r="CA168" s="23"/>
      <c r="CB168" s="23" t="s">
        <v>150</v>
      </c>
      <c r="CC168" s="23">
        <v>2</v>
      </c>
      <c r="CD168" s="23"/>
      <c r="CE168" s="23" t="s">
        <v>150</v>
      </c>
      <c r="CF168" s="23">
        <v>2</v>
      </c>
      <c r="CG168" s="23"/>
      <c r="CH168" s="23" t="s">
        <v>150</v>
      </c>
      <c r="CI168" s="23">
        <v>2</v>
      </c>
      <c r="CJ168" s="23"/>
      <c r="CK168" s="23">
        <v>0</v>
      </c>
      <c r="CL168" s="23">
        <v>0</v>
      </c>
      <c r="CM168" s="23"/>
      <c r="CN168" s="23">
        <v>0</v>
      </c>
      <c r="CO168" s="23"/>
      <c r="CP168" s="23"/>
      <c r="CQ168" s="23">
        <v>0</v>
      </c>
      <c r="CR168" s="23" t="s">
        <v>165</v>
      </c>
      <c r="CS168" s="23">
        <v>2</v>
      </c>
      <c r="CT168" s="23"/>
      <c r="CU168" s="23"/>
      <c r="CV168" s="23"/>
      <c r="CW168" s="23">
        <v>2</v>
      </c>
      <c r="CX168" s="23"/>
      <c r="CY168" s="23">
        <v>2</v>
      </c>
      <c r="CZ168" s="23">
        <v>0</v>
      </c>
      <c r="DA168" s="23">
        <v>2</v>
      </c>
      <c r="DB168" s="23"/>
      <c r="DC168" s="23" t="s">
        <v>143</v>
      </c>
      <c r="DD168" s="23">
        <v>2</v>
      </c>
      <c r="DE168" s="23" t="s">
        <v>165</v>
      </c>
      <c r="DF168" s="23" t="s">
        <v>165</v>
      </c>
      <c r="DG168" s="23" t="s">
        <v>165</v>
      </c>
      <c r="DH168" s="23" t="s">
        <v>165</v>
      </c>
      <c r="DI168" s="23" t="s">
        <v>150</v>
      </c>
      <c r="DJ168" s="23" t="s">
        <v>159</v>
      </c>
      <c r="DK168" s="23" t="s">
        <v>150</v>
      </c>
      <c r="DL168" s="23" t="s">
        <v>159</v>
      </c>
      <c r="DM168" s="23" t="s">
        <v>159</v>
      </c>
      <c r="DN168" s="23"/>
      <c r="DO168" s="23"/>
      <c r="DP168" s="23" t="s">
        <v>150</v>
      </c>
      <c r="DQ168" s="23" t="s">
        <v>150</v>
      </c>
      <c r="DR168" s="23" t="s">
        <v>150</v>
      </c>
      <c r="DS168" s="23"/>
      <c r="DT168" s="23" t="s">
        <v>159</v>
      </c>
      <c r="DU168" s="23" t="s">
        <v>150</v>
      </c>
      <c r="DV168" s="23"/>
      <c r="DW168" s="23" t="s">
        <v>159</v>
      </c>
      <c r="DX168" s="23" t="s">
        <v>150</v>
      </c>
      <c r="DY168" s="23" t="s">
        <v>150</v>
      </c>
      <c r="DZ168" s="23" t="s">
        <v>150</v>
      </c>
      <c r="EA168" s="23"/>
      <c r="EB168" s="23"/>
      <c r="EC168" s="23" t="s">
        <v>184</v>
      </c>
      <c r="ED168" s="23" t="s">
        <v>187</v>
      </c>
      <c r="EE168" s="49" t="str">
        <f t="shared" si="71"/>
        <v>36</v>
      </c>
      <c r="EF168" s="49" t="str">
        <f t="shared" ref="EF168:EF174" si="93">IF(EE168&lt;35,0, IF(EE168&gt;35, "1"))</f>
        <v>1</v>
      </c>
      <c r="EG168" s="49"/>
      <c r="EH168" s="51">
        <f t="shared" si="72"/>
        <v>1</v>
      </c>
      <c r="EI168" s="51">
        <f t="shared" si="73"/>
        <v>0.9</v>
      </c>
      <c r="EJ168" s="52">
        <f t="shared" si="74"/>
        <v>-1.2</v>
      </c>
      <c r="EK168" s="52">
        <f t="shared" si="75"/>
        <v>-1.2</v>
      </c>
      <c r="EL168" s="49">
        <f t="shared" si="76"/>
        <v>-3.2000000000000001E-2</v>
      </c>
      <c r="EM168" s="55" t="s">
        <v>152</v>
      </c>
      <c r="EN168" s="54" t="str">
        <f t="shared" si="77"/>
        <v>1</v>
      </c>
    </row>
    <row r="169" spans="1:144" ht="33.75">
      <c r="A169" s="45">
        <v>2699</v>
      </c>
      <c r="B169" s="46" t="s">
        <v>814</v>
      </c>
      <c r="C169" s="45">
        <v>29835841</v>
      </c>
      <c r="D169" s="23" t="s">
        <v>815</v>
      </c>
      <c r="E169" s="23">
        <v>2</v>
      </c>
      <c r="F169" s="23" t="s">
        <v>139</v>
      </c>
      <c r="G169" s="23">
        <v>54</v>
      </c>
      <c r="H169" s="23">
        <v>48</v>
      </c>
      <c r="I169" s="23" t="s">
        <v>180</v>
      </c>
      <c r="J169" s="23">
        <v>5</v>
      </c>
      <c r="K169" s="23"/>
      <c r="L169" s="47"/>
      <c r="M169" s="47"/>
      <c r="N169" s="48">
        <v>42606</v>
      </c>
      <c r="O169" s="48"/>
      <c r="P169" s="47" t="e">
        <f t="shared" si="91"/>
        <v>#NUM!</v>
      </c>
      <c r="Q169" s="47">
        <f t="shared" ca="1" si="65"/>
        <v>91</v>
      </c>
      <c r="R169" s="47">
        <v>74</v>
      </c>
      <c r="S169" s="47">
        <v>1</v>
      </c>
      <c r="T169" s="47"/>
      <c r="U169" s="47"/>
      <c r="V169" s="47" t="e">
        <f t="shared" si="66"/>
        <v>#NUM!</v>
      </c>
      <c r="W169" s="47"/>
      <c r="X169" s="47"/>
      <c r="Y169" s="47"/>
      <c r="Z169" s="47"/>
      <c r="AA169" s="47"/>
      <c r="AB169" s="47"/>
      <c r="AC169" s="47"/>
      <c r="AD169" s="47">
        <v>2</v>
      </c>
      <c r="AE169" s="47">
        <v>74</v>
      </c>
      <c r="AF169" s="47">
        <v>1</v>
      </c>
      <c r="AG169" s="47"/>
      <c r="AH169" s="47">
        <v>2</v>
      </c>
      <c r="AI169" s="35" t="str">
        <f t="shared" si="87"/>
        <v>36</v>
      </c>
      <c r="AJ169" s="49" t="str">
        <f t="shared" si="92"/>
        <v>1</v>
      </c>
      <c r="AK169" s="47">
        <v>2</v>
      </c>
      <c r="AL169" s="47"/>
      <c r="AM169" s="47"/>
      <c r="AN169" s="23" t="s">
        <v>1712</v>
      </c>
      <c r="AO169" s="23">
        <v>1</v>
      </c>
      <c r="AP169" s="23">
        <v>1.75</v>
      </c>
      <c r="AQ169" s="23"/>
      <c r="AR169" s="47">
        <v>1.36</v>
      </c>
      <c r="AS169" s="47">
        <f t="shared" si="78"/>
        <v>63.345251097244955</v>
      </c>
      <c r="AT169" s="47">
        <v>1.3</v>
      </c>
      <c r="AU169" s="47">
        <f t="shared" si="86"/>
        <v>66.042988025344869</v>
      </c>
      <c r="AV169" s="47"/>
      <c r="AW169" s="47" t="e">
        <f t="shared" si="79"/>
        <v>#DIV/0!</v>
      </c>
      <c r="AX169" s="50" t="s">
        <v>1719</v>
      </c>
      <c r="AY169" s="50" t="s">
        <v>1719</v>
      </c>
      <c r="AZ169" s="50" t="s">
        <v>1719</v>
      </c>
      <c r="BA169" s="50"/>
      <c r="BB169" s="23" t="s">
        <v>164</v>
      </c>
      <c r="BC169" s="23"/>
      <c r="BD169" s="23"/>
      <c r="BE169" s="23"/>
      <c r="BF169" s="50"/>
      <c r="BG169" s="23"/>
      <c r="BH169" s="23"/>
      <c r="BI169" s="23">
        <v>67</v>
      </c>
      <c r="BJ169" s="23">
        <v>168</v>
      </c>
      <c r="BK169" s="23">
        <f t="shared" si="68"/>
        <v>1.7611540428373389</v>
      </c>
      <c r="BL169" s="23">
        <v>1</v>
      </c>
      <c r="BM169" s="46" t="s">
        <v>816</v>
      </c>
      <c r="BN169" s="23" t="s">
        <v>146</v>
      </c>
      <c r="BO169" s="23">
        <v>45</v>
      </c>
      <c r="BP169" s="23">
        <v>60</v>
      </c>
      <c r="BQ169" s="23">
        <v>159</v>
      </c>
      <c r="BR169" s="23">
        <f t="shared" si="69"/>
        <v>1.6147062273712181</v>
      </c>
      <c r="BS169" s="23">
        <f t="shared" si="70"/>
        <v>1.0906962597800478</v>
      </c>
      <c r="BT169" s="23" t="s">
        <v>162</v>
      </c>
      <c r="BU169" s="23" t="s">
        <v>147</v>
      </c>
      <c r="BV169" s="23" t="s">
        <v>148</v>
      </c>
      <c r="BW169" s="23" t="s">
        <v>149</v>
      </c>
      <c r="BX169" s="23">
        <v>3</v>
      </c>
      <c r="BY169" s="23" t="s">
        <v>150</v>
      </c>
      <c r="BZ169" s="23">
        <v>2</v>
      </c>
      <c r="CA169" s="23"/>
      <c r="CB169" s="23" t="s">
        <v>150</v>
      </c>
      <c r="CC169" s="23">
        <v>2</v>
      </c>
      <c r="CD169" s="23"/>
      <c r="CE169" s="23" t="s">
        <v>150</v>
      </c>
      <c r="CF169" s="23">
        <v>2</v>
      </c>
      <c r="CG169" s="23"/>
      <c r="CH169" s="23" t="s">
        <v>150</v>
      </c>
      <c r="CI169" s="23">
        <v>2</v>
      </c>
      <c r="CJ169" s="23"/>
      <c r="CK169" s="23">
        <v>0</v>
      </c>
      <c r="CL169" s="23">
        <v>0</v>
      </c>
      <c r="CM169" s="23"/>
      <c r="CN169" s="23">
        <v>0</v>
      </c>
      <c r="CO169" s="23"/>
      <c r="CP169" s="23"/>
      <c r="CQ169" s="23">
        <v>0</v>
      </c>
      <c r="CR169" s="23" t="s">
        <v>165</v>
      </c>
      <c r="CS169" s="23">
        <v>2</v>
      </c>
      <c r="CT169" s="23"/>
      <c r="CU169" s="23"/>
      <c r="CV169" s="23"/>
      <c r="CW169" s="23">
        <v>2</v>
      </c>
      <c r="CX169" s="23"/>
      <c r="CY169" s="23">
        <v>2</v>
      </c>
      <c r="CZ169" s="23">
        <v>0</v>
      </c>
      <c r="DA169" s="23">
        <v>2</v>
      </c>
      <c r="DB169" s="23"/>
      <c r="DC169" s="23" t="s">
        <v>143</v>
      </c>
      <c r="DD169" s="23">
        <v>2</v>
      </c>
      <c r="DE169" s="23" t="s">
        <v>143</v>
      </c>
      <c r="DF169" s="23" t="s">
        <v>165</v>
      </c>
      <c r="DG169" s="23" t="s">
        <v>143</v>
      </c>
      <c r="DH169" s="23" t="s">
        <v>165</v>
      </c>
      <c r="DI169" s="23" t="s">
        <v>150</v>
      </c>
      <c r="DJ169" s="23" t="s">
        <v>150</v>
      </c>
      <c r="DK169" s="23" t="s">
        <v>150</v>
      </c>
      <c r="DL169" s="23" t="s">
        <v>150</v>
      </c>
      <c r="DM169" s="23" t="s">
        <v>150</v>
      </c>
      <c r="DN169" s="23"/>
      <c r="DO169" s="23"/>
      <c r="DP169" s="23" t="s">
        <v>150</v>
      </c>
      <c r="DQ169" s="23" t="s">
        <v>150</v>
      </c>
      <c r="DR169" s="23" t="s">
        <v>150</v>
      </c>
      <c r="DS169" s="23"/>
      <c r="DT169" s="23" t="s">
        <v>159</v>
      </c>
      <c r="DU169" s="23" t="s">
        <v>159</v>
      </c>
      <c r="DV169" s="23"/>
      <c r="DW169" s="23" t="s">
        <v>159</v>
      </c>
      <c r="DX169" s="23" t="s">
        <v>150</v>
      </c>
      <c r="DY169" s="23" t="s">
        <v>150</v>
      </c>
      <c r="DZ169" s="23" t="s">
        <v>150</v>
      </c>
      <c r="EA169" s="23"/>
      <c r="EB169" s="23"/>
      <c r="EC169" s="23" t="s">
        <v>304</v>
      </c>
      <c r="ED169" s="23" t="s">
        <v>189</v>
      </c>
      <c r="EE169" s="49" t="str">
        <f t="shared" si="71"/>
        <v>36</v>
      </c>
      <c r="EF169" s="49" t="str">
        <f t="shared" si="93"/>
        <v>1</v>
      </c>
      <c r="EG169" s="49"/>
      <c r="EH169" s="51">
        <f t="shared" si="72"/>
        <v>1</v>
      </c>
      <c r="EI169" s="51">
        <f t="shared" si="73"/>
        <v>0.9</v>
      </c>
      <c r="EJ169" s="52">
        <f t="shared" si="74"/>
        <v>-1.2</v>
      </c>
      <c r="EK169" s="52">
        <f t="shared" si="75"/>
        <v>-1.2</v>
      </c>
      <c r="EL169" s="49">
        <f t="shared" si="76"/>
        <v>-3.2000000000000001E-2</v>
      </c>
      <c r="EM169" s="53" t="s">
        <v>152</v>
      </c>
      <c r="EN169" s="54" t="str">
        <f t="shared" si="77"/>
        <v>1</v>
      </c>
    </row>
    <row r="170" spans="1:144" ht="33.75">
      <c r="A170" s="45">
        <v>2700</v>
      </c>
      <c r="B170" s="46" t="s">
        <v>817</v>
      </c>
      <c r="C170" s="45">
        <v>30025664</v>
      </c>
      <c r="D170" s="23" t="s">
        <v>818</v>
      </c>
      <c r="E170" s="23">
        <v>2</v>
      </c>
      <c r="F170" s="23" t="s">
        <v>139</v>
      </c>
      <c r="G170" s="23">
        <v>58</v>
      </c>
      <c r="H170" s="23">
        <v>51</v>
      </c>
      <c r="I170" s="23" t="s">
        <v>140</v>
      </c>
      <c r="J170" s="23">
        <v>1</v>
      </c>
      <c r="K170" s="23"/>
      <c r="L170" s="47"/>
      <c r="M170" s="47"/>
      <c r="N170" s="48">
        <v>42607</v>
      </c>
      <c r="O170" s="48"/>
      <c r="P170" s="47" t="e">
        <f t="shared" si="91"/>
        <v>#NUM!</v>
      </c>
      <c r="Q170" s="47">
        <f t="shared" ca="1" si="65"/>
        <v>91</v>
      </c>
      <c r="R170" s="47">
        <v>74</v>
      </c>
      <c r="S170" s="47">
        <v>1</v>
      </c>
      <c r="T170" s="47"/>
      <c r="U170" s="47"/>
      <c r="V170" s="47" t="e">
        <f t="shared" si="66"/>
        <v>#NUM!</v>
      </c>
      <c r="W170" s="47"/>
      <c r="X170" s="47"/>
      <c r="Y170" s="47"/>
      <c r="Z170" s="47"/>
      <c r="AA170" s="47"/>
      <c r="AB170" s="47"/>
      <c r="AC170" s="47"/>
      <c r="AD170" s="47">
        <v>2</v>
      </c>
      <c r="AE170" s="47">
        <v>74</v>
      </c>
      <c r="AF170" s="47">
        <v>1</v>
      </c>
      <c r="AG170" s="47"/>
      <c r="AH170" s="47">
        <v>2</v>
      </c>
      <c r="AI170" s="35" t="str">
        <f t="shared" si="87"/>
        <v>36</v>
      </c>
      <c r="AJ170" s="49" t="str">
        <f t="shared" si="92"/>
        <v>1</v>
      </c>
      <c r="AK170" s="47">
        <v>2</v>
      </c>
      <c r="AL170" s="47"/>
      <c r="AM170" s="47"/>
      <c r="AN170" s="23" t="s">
        <v>1712</v>
      </c>
      <c r="AO170" s="23">
        <v>1</v>
      </c>
      <c r="AP170" s="23">
        <v>4.7</v>
      </c>
      <c r="AQ170" s="23"/>
      <c r="AR170" s="47">
        <v>1.38</v>
      </c>
      <c r="AS170" s="47">
        <f t="shared" si="78"/>
        <v>61.094599981410838</v>
      </c>
      <c r="AT170" s="47">
        <v>1.28</v>
      </c>
      <c r="AU170" s="47">
        <f t="shared" si="86"/>
        <v>66.039496055141015</v>
      </c>
      <c r="AV170" s="47"/>
      <c r="AW170" s="47" t="e">
        <f t="shared" si="79"/>
        <v>#DIV/0!</v>
      </c>
      <c r="AX170" s="50" t="s">
        <v>1719</v>
      </c>
      <c r="AY170" s="50" t="s">
        <v>1719</v>
      </c>
      <c r="AZ170" s="50" t="s">
        <v>1719</v>
      </c>
      <c r="BA170" s="50"/>
      <c r="BB170" s="23" t="s">
        <v>164</v>
      </c>
      <c r="BC170" s="23"/>
      <c r="BD170" s="23"/>
      <c r="BE170" s="23"/>
      <c r="BF170" s="50"/>
      <c r="BG170" s="23"/>
      <c r="BH170" s="23"/>
      <c r="BI170" s="23">
        <v>76</v>
      </c>
      <c r="BJ170" s="23">
        <v>171</v>
      </c>
      <c r="BK170" s="23">
        <f t="shared" si="68"/>
        <v>1.882063535398822</v>
      </c>
      <c r="BL170" s="23">
        <v>1</v>
      </c>
      <c r="BM170" s="46" t="s">
        <v>819</v>
      </c>
      <c r="BN170" s="23" t="s">
        <v>146</v>
      </c>
      <c r="BO170" s="23">
        <v>51</v>
      </c>
      <c r="BP170" s="23">
        <v>56</v>
      </c>
      <c r="BQ170" s="23">
        <v>153</v>
      </c>
      <c r="BR170" s="23">
        <f t="shared" si="69"/>
        <v>1.5249216223979525</v>
      </c>
      <c r="BS170" s="23">
        <f t="shared" si="70"/>
        <v>1.2342034552826793</v>
      </c>
      <c r="BT170" s="23" t="s">
        <v>162</v>
      </c>
      <c r="BU170" s="23" t="s">
        <v>171</v>
      </c>
      <c r="BV170" s="23" t="s">
        <v>148</v>
      </c>
      <c r="BW170" s="23" t="s">
        <v>149</v>
      </c>
      <c r="BX170" s="23">
        <v>5</v>
      </c>
      <c r="BY170" s="23" t="s">
        <v>150</v>
      </c>
      <c r="BZ170" s="23">
        <v>2</v>
      </c>
      <c r="CA170" s="23"/>
      <c r="CB170" s="23" t="s">
        <v>150</v>
      </c>
      <c r="CC170" s="23">
        <v>2</v>
      </c>
      <c r="CD170" s="23"/>
      <c r="CE170" s="23" t="s">
        <v>150</v>
      </c>
      <c r="CF170" s="23">
        <v>2</v>
      </c>
      <c r="CG170" s="23"/>
      <c r="CH170" s="23" t="s">
        <v>150</v>
      </c>
      <c r="CI170" s="23">
        <v>2</v>
      </c>
      <c r="CJ170" s="23"/>
      <c r="CK170" s="23">
        <v>25</v>
      </c>
      <c r="CL170" s="23">
        <v>0</v>
      </c>
      <c r="CM170" s="23" t="s">
        <v>0</v>
      </c>
      <c r="CN170" s="23">
        <v>0</v>
      </c>
      <c r="CO170" s="23"/>
      <c r="CP170" s="23"/>
      <c r="CQ170" s="23">
        <v>0</v>
      </c>
      <c r="CR170" s="23" t="s">
        <v>143</v>
      </c>
      <c r="CS170" s="23">
        <v>1</v>
      </c>
      <c r="CT170" s="23"/>
      <c r="CU170" s="23"/>
      <c r="CV170" s="23">
        <v>100</v>
      </c>
      <c r="CW170" s="23">
        <v>1</v>
      </c>
      <c r="CX170" s="23"/>
      <c r="CY170" s="23">
        <v>2</v>
      </c>
      <c r="CZ170" s="23">
        <v>0</v>
      </c>
      <c r="DA170" s="23">
        <v>2</v>
      </c>
      <c r="DB170" s="23"/>
      <c r="DC170" s="23" t="s">
        <v>143</v>
      </c>
      <c r="DD170" s="23">
        <v>2</v>
      </c>
      <c r="DE170" s="23" t="s">
        <v>165</v>
      </c>
      <c r="DF170" s="23" t="s">
        <v>165</v>
      </c>
      <c r="DG170" s="23" t="s">
        <v>165</v>
      </c>
      <c r="DH170" s="23" t="s">
        <v>165</v>
      </c>
      <c r="DI170" s="23" t="s">
        <v>150</v>
      </c>
      <c r="DJ170" s="23" t="s">
        <v>159</v>
      </c>
      <c r="DK170" s="23" t="s">
        <v>150</v>
      </c>
      <c r="DL170" s="23" t="s">
        <v>150</v>
      </c>
      <c r="DM170" s="23" t="s">
        <v>150</v>
      </c>
      <c r="DN170" s="23"/>
      <c r="DO170" s="23"/>
      <c r="DP170" s="23" t="s">
        <v>150</v>
      </c>
      <c r="DQ170" s="23" t="s">
        <v>150</v>
      </c>
      <c r="DR170" s="23" t="s">
        <v>150</v>
      </c>
      <c r="DS170" s="23"/>
      <c r="DT170" s="23" t="s">
        <v>159</v>
      </c>
      <c r="DU170" s="23" t="s">
        <v>150</v>
      </c>
      <c r="DV170" s="23"/>
      <c r="DW170" s="23" t="s">
        <v>159</v>
      </c>
      <c r="DX170" s="23" t="s">
        <v>150</v>
      </c>
      <c r="DY170" s="23" t="s">
        <v>150</v>
      </c>
      <c r="DZ170" s="23" t="s">
        <v>150</v>
      </c>
      <c r="EA170" s="23"/>
      <c r="EB170" s="23"/>
      <c r="EC170" s="23" t="s">
        <v>304</v>
      </c>
      <c r="ED170" s="23" t="s">
        <v>189</v>
      </c>
      <c r="EE170" s="49" t="str">
        <f t="shared" si="71"/>
        <v>36</v>
      </c>
      <c r="EF170" s="49" t="str">
        <f t="shared" si="93"/>
        <v>1</v>
      </c>
      <c r="EG170" s="49"/>
      <c r="EH170" s="51">
        <f t="shared" si="72"/>
        <v>1</v>
      </c>
      <c r="EI170" s="51">
        <f t="shared" si="73"/>
        <v>0.9</v>
      </c>
      <c r="EJ170" s="52">
        <f t="shared" si="74"/>
        <v>-1.2</v>
      </c>
      <c r="EK170" s="52">
        <f t="shared" si="75"/>
        <v>-1.2</v>
      </c>
      <c r="EL170" s="49">
        <f t="shared" si="76"/>
        <v>-3.2000000000000001E-2</v>
      </c>
      <c r="EM170" s="53" t="s">
        <v>152</v>
      </c>
      <c r="EN170" s="54" t="str">
        <f t="shared" si="77"/>
        <v>1</v>
      </c>
    </row>
    <row r="171" spans="1:144" ht="33.75">
      <c r="A171" s="45">
        <v>2705</v>
      </c>
      <c r="B171" s="46" t="s">
        <v>822</v>
      </c>
      <c r="C171" s="45">
        <v>30047993</v>
      </c>
      <c r="D171" s="23" t="s">
        <v>823</v>
      </c>
      <c r="E171" s="23">
        <v>1</v>
      </c>
      <c r="F171" s="23" t="s">
        <v>146</v>
      </c>
      <c r="G171" s="23">
        <v>61</v>
      </c>
      <c r="H171" s="23">
        <v>55</v>
      </c>
      <c r="I171" s="23" t="s">
        <v>153</v>
      </c>
      <c r="J171" s="23">
        <v>3</v>
      </c>
      <c r="K171" s="23"/>
      <c r="L171" s="47"/>
      <c r="M171" s="47"/>
      <c r="N171" s="48">
        <v>42614</v>
      </c>
      <c r="O171" s="48"/>
      <c r="P171" s="47" t="e">
        <f t="shared" si="91"/>
        <v>#NUM!</v>
      </c>
      <c r="Q171" s="47">
        <f t="shared" ca="1" si="65"/>
        <v>91</v>
      </c>
      <c r="R171" s="47">
        <v>74</v>
      </c>
      <c r="S171" s="47">
        <v>1</v>
      </c>
      <c r="T171" s="47"/>
      <c r="U171" s="47"/>
      <c r="V171" s="47" t="e">
        <f t="shared" si="66"/>
        <v>#NUM!</v>
      </c>
      <c r="W171" s="47"/>
      <c r="X171" s="47"/>
      <c r="Y171" s="47"/>
      <c r="Z171" s="47"/>
      <c r="AA171" s="47"/>
      <c r="AB171" s="47"/>
      <c r="AC171" s="47"/>
      <c r="AD171" s="47">
        <v>2</v>
      </c>
      <c r="AE171" s="47">
        <v>74</v>
      </c>
      <c r="AF171" s="47">
        <v>1</v>
      </c>
      <c r="AG171" s="47"/>
      <c r="AH171" s="47">
        <v>2</v>
      </c>
      <c r="AI171" s="35" t="str">
        <f t="shared" si="87"/>
        <v>36</v>
      </c>
      <c r="AJ171" s="49" t="str">
        <f t="shared" si="92"/>
        <v>1</v>
      </c>
      <c r="AK171" s="47">
        <v>2</v>
      </c>
      <c r="AL171" s="47"/>
      <c r="AM171" s="47"/>
      <c r="AN171" s="23" t="s">
        <v>1712</v>
      </c>
      <c r="AO171" s="23">
        <v>1</v>
      </c>
      <c r="AP171" s="23">
        <v>1.36</v>
      </c>
      <c r="AQ171" s="23"/>
      <c r="AR171" s="47">
        <v>1.28</v>
      </c>
      <c r="AS171" s="47">
        <f t="shared" si="78"/>
        <v>48.82124885378488</v>
      </c>
      <c r="AT171" s="47">
        <v>1.5</v>
      </c>
      <c r="AU171" s="47">
        <f t="shared" si="86"/>
        <v>39.861103929828715</v>
      </c>
      <c r="AV171" s="47"/>
      <c r="AW171" s="47" t="e">
        <f t="shared" si="79"/>
        <v>#DIV/0!</v>
      </c>
      <c r="AX171" s="50" t="s">
        <v>1719</v>
      </c>
      <c r="AY171" s="50" t="s">
        <v>1719</v>
      </c>
      <c r="AZ171" s="50" t="s">
        <v>1719</v>
      </c>
      <c r="BA171" s="50"/>
      <c r="BB171" s="23" t="s">
        <v>164</v>
      </c>
      <c r="BC171" s="23"/>
      <c r="BD171" s="23"/>
      <c r="BE171" s="23"/>
      <c r="BF171" s="50"/>
      <c r="BG171" s="23"/>
      <c r="BH171" s="23"/>
      <c r="BI171" s="23">
        <v>57.2</v>
      </c>
      <c r="BJ171" s="23">
        <v>162</v>
      </c>
      <c r="BK171" s="23">
        <f t="shared" si="68"/>
        <v>1.6038288501907536</v>
      </c>
      <c r="BL171" s="23">
        <v>1</v>
      </c>
      <c r="BM171" s="46" t="s">
        <v>824</v>
      </c>
      <c r="BN171" s="23" t="s">
        <v>139</v>
      </c>
      <c r="BO171" s="23">
        <v>59</v>
      </c>
      <c r="BP171" s="23">
        <v>70</v>
      </c>
      <c r="BQ171" s="23">
        <v>167</v>
      </c>
      <c r="BR171" s="23">
        <f t="shared" si="69"/>
        <v>1.7864975800258169</v>
      </c>
      <c r="BS171" s="23">
        <f t="shared" si="70"/>
        <v>0.89775036256560525</v>
      </c>
      <c r="BT171" s="23" t="s">
        <v>158</v>
      </c>
      <c r="BU171" s="23" t="s">
        <v>147</v>
      </c>
      <c r="BV171" s="23" t="s">
        <v>148</v>
      </c>
      <c r="BW171" s="23" t="s">
        <v>149</v>
      </c>
      <c r="BX171" s="23">
        <v>5</v>
      </c>
      <c r="BY171" s="23" t="s">
        <v>150</v>
      </c>
      <c r="BZ171" s="23">
        <v>2</v>
      </c>
      <c r="CA171" s="23"/>
      <c r="CB171" s="23" t="s">
        <v>150</v>
      </c>
      <c r="CC171" s="23">
        <v>2</v>
      </c>
      <c r="CD171" s="23"/>
      <c r="CE171" s="23" t="s">
        <v>150</v>
      </c>
      <c r="CF171" s="23">
        <v>2</v>
      </c>
      <c r="CG171" s="23"/>
      <c r="CH171" s="23" t="s">
        <v>150</v>
      </c>
      <c r="CI171" s="23">
        <v>2</v>
      </c>
      <c r="CJ171" s="23"/>
      <c r="CK171" s="23">
        <v>8</v>
      </c>
      <c r="CL171" s="23">
        <v>0</v>
      </c>
      <c r="CM171" s="23" t="s">
        <v>0</v>
      </c>
      <c r="CN171" s="23">
        <v>0</v>
      </c>
      <c r="CO171" s="23"/>
      <c r="CP171" s="23"/>
      <c r="CQ171" s="23">
        <v>0</v>
      </c>
      <c r="CR171" s="23" t="s">
        <v>165</v>
      </c>
      <c r="CS171" s="23">
        <v>2</v>
      </c>
      <c r="CT171" s="23"/>
      <c r="CU171" s="23"/>
      <c r="CV171" s="23"/>
      <c r="CW171" s="23">
        <v>2</v>
      </c>
      <c r="CX171" s="23"/>
      <c r="CY171" s="23">
        <v>2</v>
      </c>
      <c r="CZ171" s="23">
        <v>0</v>
      </c>
      <c r="DA171" s="23">
        <v>2</v>
      </c>
      <c r="DB171" s="23"/>
      <c r="DC171" s="23" t="s">
        <v>143</v>
      </c>
      <c r="DD171" s="23">
        <v>2</v>
      </c>
      <c r="DE171" s="23" t="s">
        <v>143</v>
      </c>
      <c r="DF171" s="23" t="s">
        <v>143</v>
      </c>
      <c r="DG171" s="23" t="s">
        <v>143</v>
      </c>
      <c r="DH171" s="23" t="s">
        <v>165</v>
      </c>
      <c r="DI171" s="23" t="s">
        <v>150</v>
      </c>
      <c r="DJ171" s="23" t="s">
        <v>150</v>
      </c>
      <c r="DK171" s="23" t="s">
        <v>150</v>
      </c>
      <c r="DL171" s="23" t="s">
        <v>150</v>
      </c>
      <c r="DM171" s="23" t="s">
        <v>150</v>
      </c>
      <c r="DN171" s="23"/>
      <c r="DO171" s="23"/>
      <c r="DP171" s="23" t="s">
        <v>150</v>
      </c>
      <c r="DQ171" s="23" t="s">
        <v>150</v>
      </c>
      <c r="DR171" s="23" t="s">
        <v>150</v>
      </c>
      <c r="DS171" s="23"/>
      <c r="DT171" s="23" t="s">
        <v>159</v>
      </c>
      <c r="DU171" s="23" t="s">
        <v>150</v>
      </c>
      <c r="DV171" s="23"/>
      <c r="DW171" s="23" t="s">
        <v>159</v>
      </c>
      <c r="DX171" s="23" t="s">
        <v>150</v>
      </c>
      <c r="DY171" s="23" t="s">
        <v>150</v>
      </c>
      <c r="DZ171" s="23" t="s">
        <v>150</v>
      </c>
      <c r="EA171" s="23"/>
      <c r="EB171" s="23"/>
      <c r="EC171" s="23" t="s">
        <v>184</v>
      </c>
      <c r="ED171" s="23" t="s">
        <v>187</v>
      </c>
      <c r="EE171" s="49" t="str">
        <f t="shared" si="71"/>
        <v>36</v>
      </c>
      <c r="EF171" s="49" t="str">
        <f t="shared" si="93"/>
        <v>1</v>
      </c>
      <c r="EG171" s="49"/>
      <c r="EH171" s="51">
        <f t="shared" si="72"/>
        <v>1.012</v>
      </c>
      <c r="EI171" s="51">
        <f t="shared" si="73"/>
        <v>0.7</v>
      </c>
      <c r="EJ171" s="52">
        <f t="shared" si="74"/>
        <v>-1.2</v>
      </c>
      <c r="EK171" s="52">
        <f t="shared" si="75"/>
        <v>-1.2</v>
      </c>
      <c r="EL171" s="49">
        <f t="shared" si="76"/>
        <v>-0.24099999999999999</v>
      </c>
      <c r="EM171" s="53" t="s">
        <v>176</v>
      </c>
      <c r="EN171" s="54" t="str">
        <f t="shared" si="77"/>
        <v>3</v>
      </c>
    </row>
    <row r="172" spans="1:144" ht="33.75">
      <c r="A172" s="45">
        <v>2715</v>
      </c>
      <c r="B172" s="46" t="s">
        <v>827</v>
      </c>
      <c r="C172" s="45">
        <v>14103420</v>
      </c>
      <c r="D172" s="23" t="s">
        <v>828</v>
      </c>
      <c r="E172" s="23">
        <v>1</v>
      </c>
      <c r="F172" s="23" t="s">
        <v>146</v>
      </c>
      <c r="G172" s="23">
        <v>59</v>
      </c>
      <c r="H172" s="23">
        <v>53</v>
      </c>
      <c r="I172" s="23" t="s">
        <v>153</v>
      </c>
      <c r="J172" s="23">
        <v>3</v>
      </c>
      <c r="K172" s="23"/>
      <c r="L172" s="47"/>
      <c r="M172" s="47"/>
      <c r="N172" s="48">
        <v>42641</v>
      </c>
      <c r="O172" s="48"/>
      <c r="P172" s="47" t="e">
        <f t="shared" si="91"/>
        <v>#NUM!</v>
      </c>
      <c r="Q172" s="47">
        <f t="shared" ca="1" si="65"/>
        <v>90</v>
      </c>
      <c r="R172" s="47">
        <v>73</v>
      </c>
      <c r="S172" s="47">
        <v>1</v>
      </c>
      <c r="T172" s="47"/>
      <c r="U172" s="47"/>
      <c r="V172" s="47" t="e">
        <f t="shared" si="66"/>
        <v>#NUM!</v>
      </c>
      <c r="W172" s="47"/>
      <c r="X172" s="47"/>
      <c r="Y172" s="47"/>
      <c r="Z172" s="47"/>
      <c r="AA172" s="47"/>
      <c r="AB172" s="47"/>
      <c r="AC172" s="47"/>
      <c r="AD172" s="47">
        <v>2</v>
      </c>
      <c r="AE172" s="47">
        <v>73</v>
      </c>
      <c r="AF172" s="47">
        <v>1</v>
      </c>
      <c r="AG172" s="47"/>
      <c r="AH172" s="47">
        <v>2</v>
      </c>
      <c r="AI172" s="35" t="str">
        <f t="shared" si="87"/>
        <v>36</v>
      </c>
      <c r="AJ172" s="49" t="str">
        <f t="shared" si="92"/>
        <v>1</v>
      </c>
      <c r="AK172" s="47">
        <v>2</v>
      </c>
      <c r="AL172" s="47"/>
      <c r="AM172" s="47"/>
      <c r="AN172" s="23" t="s">
        <v>1712</v>
      </c>
      <c r="AO172" s="23">
        <v>1</v>
      </c>
      <c r="AP172" s="23">
        <v>1.21</v>
      </c>
      <c r="AQ172" s="23"/>
      <c r="AR172" s="47">
        <v>1.21</v>
      </c>
      <c r="AS172" s="47">
        <f t="shared" si="78"/>
        <v>52.883527821349844</v>
      </c>
      <c r="AT172" s="47">
        <v>1.25</v>
      </c>
      <c r="AU172" s="47">
        <f t="shared" si="86"/>
        <v>50.230653978695642</v>
      </c>
      <c r="AV172" s="47"/>
      <c r="AW172" s="47" t="e">
        <f t="shared" si="79"/>
        <v>#DIV/0!</v>
      </c>
      <c r="AX172" s="50" t="s">
        <v>1719</v>
      </c>
      <c r="AY172" s="50" t="s">
        <v>1719</v>
      </c>
      <c r="AZ172" s="50" t="s">
        <v>1719</v>
      </c>
      <c r="BA172" s="50"/>
      <c r="BB172" s="23" t="s">
        <v>164</v>
      </c>
      <c r="BC172" s="23"/>
      <c r="BD172" s="23"/>
      <c r="BE172" s="23"/>
      <c r="BF172" s="50"/>
      <c r="BG172" s="23"/>
      <c r="BH172" s="23"/>
      <c r="BI172" s="23">
        <v>66.400000000000006</v>
      </c>
      <c r="BJ172" s="23">
        <v>161</v>
      </c>
      <c r="BK172" s="23">
        <f t="shared" si="68"/>
        <v>1.7011261376075955</v>
      </c>
      <c r="BL172" s="23">
        <v>1</v>
      </c>
      <c r="BM172" s="46" t="s">
        <v>829</v>
      </c>
      <c r="BN172" s="23" t="s">
        <v>139</v>
      </c>
      <c r="BO172" s="23">
        <v>52</v>
      </c>
      <c r="BP172" s="23">
        <v>80.75</v>
      </c>
      <c r="BQ172" s="23">
        <v>180</v>
      </c>
      <c r="BR172" s="23">
        <f t="shared" si="69"/>
        <v>2.0043541773408928</v>
      </c>
      <c r="BS172" s="23">
        <f t="shared" si="70"/>
        <v>0.84871534025210082</v>
      </c>
      <c r="BT172" s="23" t="s">
        <v>158</v>
      </c>
      <c r="BU172" s="23" t="s">
        <v>147</v>
      </c>
      <c r="BV172" s="23" t="s">
        <v>148</v>
      </c>
      <c r="BW172" s="23" t="s">
        <v>149</v>
      </c>
      <c r="BX172" s="23">
        <v>5</v>
      </c>
      <c r="BY172" s="23" t="s">
        <v>150</v>
      </c>
      <c r="BZ172" s="23">
        <v>2</v>
      </c>
      <c r="CA172" s="23" t="s">
        <v>159</v>
      </c>
      <c r="CB172" s="23" t="s">
        <v>150</v>
      </c>
      <c r="CC172" s="23">
        <v>2</v>
      </c>
      <c r="CD172" s="23" t="s">
        <v>150</v>
      </c>
      <c r="CE172" s="23" t="s">
        <v>150</v>
      </c>
      <c r="CF172" s="23">
        <v>2</v>
      </c>
      <c r="CG172" s="23" t="s">
        <v>159</v>
      </c>
      <c r="CH172" s="23" t="s">
        <v>150</v>
      </c>
      <c r="CI172" s="23">
        <v>2</v>
      </c>
      <c r="CJ172" s="23" t="s">
        <v>150</v>
      </c>
      <c r="CK172" s="23">
        <v>42</v>
      </c>
      <c r="CL172" s="23">
        <v>0</v>
      </c>
      <c r="CM172" s="23" t="s">
        <v>562</v>
      </c>
      <c r="CN172" s="23">
        <v>1</v>
      </c>
      <c r="CO172" s="23"/>
      <c r="CP172" s="23"/>
      <c r="CQ172" s="23">
        <v>0</v>
      </c>
      <c r="CR172" s="23" t="s">
        <v>165</v>
      </c>
      <c r="CS172" s="23">
        <v>2</v>
      </c>
      <c r="CT172" s="23"/>
      <c r="CU172" s="23"/>
      <c r="CV172" s="23"/>
      <c r="CW172" s="23">
        <v>2</v>
      </c>
      <c r="CX172" s="23"/>
      <c r="CY172" s="23">
        <v>2</v>
      </c>
      <c r="CZ172" s="23">
        <v>0</v>
      </c>
      <c r="DA172" s="23">
        <v>2</v>
      </c>
      <c r="DB172" s="23"/>
      <c r="DC172" s="23" t="s">
        <v>143</v>
      </c>
      <c r="DD172" s="23">
        <v>2</v>
      </c>
      <c r="DE172" s="23" t="s">
        <v>165</v>
      </c>
      <c r="DF172" s="23" t="s">
        <v>165</v>
      </c>
      <c r="DG172" s="23" t="s">
        <v>165</v>
      </c>
      <c r="DH172" s="23" t="s">
        <v>165</v>
      </c>
      <c r="DI172" s="23" t="s">
        <v>150</v>
      </c>
      <c r="DJ172" s="23" t="s">
        <v>159</v>
      </c>
      <c r="DK172" s="23" t="s">
        <v>150</v>
      </c>
      <c r="DL172" s="23" t="s">
        <v>159</v>
      </c>
      <c r="DM172" s="23" t="s">
        <v>159</v>
      </c>
      <c r="DN172" s="23"/>
      <c r="DO172" s="23"/>
      <c r="DP172" s="23" t="s">
        <v>150</v>
      </c>
      <c r="DQ172" s="23" t="s">
        <v>150</v>
      </c>
      <c r="DR172" s="23" t="s">
        <v>150</v>
      </c>
      <c r="DS172" s="23"/>
      <c r="DT172" s="23" t="s">
        <v>159</v>
      </c>
      <c r="DU172" s="23" t="s">
        <v>150</v>
      </c>
      <c r="DV172" s="23"/>
      <c r="DW172" s="23" t="s">
        <v>150</v>
      </c>
      <c r="DX172" s="23" t="s">
        <v>150</v>
      </c>
      <c r="DY172" s="23" t="s">
        <v>150</v>
      </c>
      <c r="DZ172" s="23" t="s">
        <v>150</v>
      </c>
      <c r="EA172" s="23"/>
      <c r="EB172" s="23"/>
      <c r="EC172" s="23" t="s">
        <v>184</v>
      </c>
      <c r="ED172" s="23" t="s">
        <v>187</v>
      </c>
      <c r="EE172" s="49" t="str">
        <f t="shared" si="71"/>
        <v>36</v>
      </c>
      <c r="EF172" s="49" t="str">
        <f t="shared" si="93"/>
        <v>1</v>
      </c>
      <c r="EG172" s="49"/>
      <c r="EH172" s="51">
        <f t="shared" si="72"/>
        <v>1.012</v>
      </c>
      <c r="EI172" s="51">
        <f t="shared" si="73"/>
        <v>0.7</v>
      </c>
      <c r="EJ172" s="52">
        <f t="shared" si="74"/>
        <v>-1.2</v>
      </c>
      <c r="EK172" s="52">
        <f t="shared" si="75"/>
        <v>-1.2</v>
      </c>
      <c r="EL172" s="49">
        <f t="shared" si="76"/>
        <v>-0.24099999999999999</v>
      </c>
      <c r="EM172" s="55" t="s">
        <v>152</v>
      </c>
      <c r="EN172" s="54" t="str">
        <f t="shared" si="77"/>
        <v>1</v>
      </c>
    </row>
    <row r="173" spans="1:144" ht="56.25">
      <c r="A173" s="45">
        <v>2716</v>
      </c>
      <c r="B173" s="46" t="s">
        <v>830</v>
      </c>
      <c r="C173" s="45">
        <v>18035220</v>
      </c>
      <c r="D173" s="23" t="s">
        <v>831</v>
      </c>
      <c r="E173" s="23">
        <v>2</v>
      </c>
      <c r="F173" s="23" t="s">
        <v>139</v>
      </c>
      <c r="G173" s="23">
        <v>47</v>
      </c>
      <c r="H173" s="23">
        <v>41</v>
      </c>
      <c r="I173" s="23" t="s">
        <v>185</v>
      </c>
      <c r="J173" s="23">
        <v>4</v>
      </c>
      <c r="K173" s="23"/>
      <c r="L173" s="47"/>
      <c r="M173" s="47"/>
      <c r="N173" s="48">
        <v>42642</v>
      </c>
      <c r="O173" s="48"/>
      <c r="P173" s="47" t="e">
        <f t="shared" si="91"/>
        <v>#NUM!</v>
      </c>
      <c r="Q173" s="47">
        <f t="shared" ca="1" si="65"/>
        <v>90</v>
      </c>
      <c r="R173" s="47">
        <v>73</v>
      </c>
      <c r="S173" s="47">
        <v>1</v>
      </c>
      <c r="T173" s="48">
        <v>44589</v>
      </c>
      <c r="U173" s="47"/>
      <c r="V173" s="47">
        <f t="shared" si="66"/>
        <v>63</v>
      </c>
      <c r="W173" s="47" t="s">
        <v>1749</v>
      </c>
      <c r="X173" s="47"/>
      <c r="Y173" s="47"/>
      <c r="Z173" s="47"/>
      <c r="AA173" s="47"/>
      <c r="AB173" s="47"/>
      <c r="AC173" s="47"/>
      <c r="AD173" s="47">
        <v>2</v>
      </c>
      <c r="AE173" s="47">
        <v>63</v>
      </c>
      <c r="AF173" s="47">
        <v>0</v>
      </c>
      <c r="AG173" s="47"/>
      <c r="AH173" s="47">
        <v>2</v>
      </c>
      <c r="AI173" s="35" t="str">
        <f t="shared" si="87"/>
        <v>36</v>
      </c>
      <c r="AJ173" s="49" t="str">
        <f t="shared" si="92"/>
        <v>1</v>
      </c>
      <c r="AK173" s="47">
        <v>1</v>
      </c>
      <c r="AL173" s="47">
        <v>0</v>
      </c>
      <c r="AM173" s="47"/>
      <c r="AN173" s="23" t="s">
        <v>1712</v>
      </c>
      <c r="AO173" s="23">
        <v>1</v>
      </c>
      <c r="AP173" s="23">
        <v>2.0099999999999998</v>
      </c>
      <c r="AQ173" s="23"/>
      <c r="AR173" s="47">
        <v>1.42</v>
      </c>
      <c r="AS173" s="47">
        <f t="shared" si="78"/>
        <v>62.823451385274929</v>
      </c>
      <c r="AT173" s="47">
        <v>1.74</v>
      </c>
      <c r="AU173" s="47">
        <f t="shared" si="86"/>
        <v>48.619075014112475</v>
      </c>
      <c r="AV173" s="47"/>
      <c r="AW173" s="47" t="e">
        <f t="shared" si="79"/>
        <v>#DIV/0!</v>
      </c>
      <c r="AX173" s="50" t="s">
        <v>1719</v>
      </c>
      <c r="AY173" s="50" t="s">
        <v>1719</v>
      </c>
      <c r="AZ173" s="50" t="s">
        <v>1719</v>
      </c>
      <c r="BA173" s="50"/>
      <c r="BB173" s="23" t="s">
        <v>164</v>
      </c>
      <c r="BC173" s="23"/>
      <c r="BD173" s="23"/>
      <c r="BE173" s="23"/>
      <c r="BF173" s="50"/>
      <c r="BG173" s="23"/>
      <c r="BH173" s="23"/>
      <c r="BI173" s="23">
        <v>75</v>
      </c>
      <c r="BJ173" s="23">
        <v>174</v>
      </c>
      <c r="BK173" s="23">
        <f t="shared" si="68"/>
        <v>1.8952458991514696</v>
      </c>
      <c r="BL173" s="23">
        <v>1</v>
      </c>
      <c r="BM173" s="46" t="s">
        <v>833</v>
      </c>
      <c r="BN173" s="23" t="s">
        <v>146</v>
      </c>
      <c r="BO173" s="23">
        <v>41</v>
      </c>
      <c r="BP173" s="23">
        <v>52</v>
      </c>
      <c r="BQ173" s="23">
        <v>167</v>
      </c>
      <c r="BR173" s="23">
        <f t="shared" si="69"/>
        <v>1.5744801375843207</v>
      </c>
      <c r="BS173" s="23">
        <f t="shared" si="70"/>
        <v>1.2037280457912225</v>
      </c>
      <c r="BT173" s="23" t="s">
        <v>162</v>
      </c>
      <c r="BU173" s="23" t="s">
        <v>162</v>
      </c>
      <c r="BV173" s="23" t="s">
        <v>148</v>
      </c>
      <c r="BW173" s="23" t="s">
        <v>149</v>
      </c>
      <c r="BX173" s="23">
        <v>5</v>
      </c>
      <c r="BY173" s="23" t="s">
        <v>150</v>
      </c>
      <c r="BZ173" s="23">
        <v>2</v>
      </c>
      <c r="CA173" s="23"/>
      <c r="CB173" s="23" t="s">
        <v>150</v>
      </c>
      <c r="CC173" s="23">
        <v>2</v>
      </c>
      <c r="CD173" s="23"/>
      <c r="CE173" s="23" t="s">
        <v>150</v>
      </c>
      <c r="CF173" s="23">
        <v>2</v>
      </c>
      <c r="CG173" s="23"/>
      <c r="CH173" s="23" t="s">
        <v>150</v>
      </c>
      <c r="CI173" s="23">
        <v>2</v>
      </c>
      <c r="CJ173" s="23"/>
      <c r="CK173" s="23">
        <v>0</v>
      </c>
      <c r="CL173" s="23">
        <v>0</v>
      </c>
      <c r="CM173" s="23"/>
      <c r="CN173" s="23">
        <v>0</v>
      </c>
      <c r="CO173" s="23"/>
      <c r="CP173" s="23"/>
      <c r="CQ173" s="23">
        <v>0</v>
      </c>
      <c r="CR173" s="23" t="s">
        <v>143</v>
      </c>
      <c r="CS173" s="23">
        <v>1</v>
      </c>
      <c r="CT173" s="23"/>
      <c r="CU173" s="23"/>
      <c r="CV173" s="23">
        <v>375</v>
      </c>
      <c r="CW173" s="23">
        <v>1</v>
      </c>
      <c r="CX173" s="23"/>
      <c r="CY173" s="23">
        <v>2</v>
      </c>
      <c r="CZ173" s="23">
        <v>4</v>
      </c>
      <c r="DA173" s="23">
        <v>1</v>
      </c>
      <c r="DB173" s="23"/>
      <c r="DC173" s="23" t="s">
        <v>143</v>
      </c>
      <c r="DD173" s="23">
        <v>2</v>
      </c>
      <c r="DE173" s="23" t="s">
        <v>165</v>
      </c>
      <c r="DF173" s="23" t="s">
        <v>143</v>
      </c>
      <c r="DG173" s="23" t="s">
        <v>143</v>
      </c>
      <c r="DH173" s="23" t="s">
        <v>143</v>
      </c>
      <c r="DI173" s="23" t="s">
        <v>150</v>
      </c>
      <c r="DJ173" s="23" t="s">
        <v>159</v>
      </c>
      <c r="DK173" s="23" t="s">
        <v>150</v>
      </c>
      <c r="DL173" s="23" t="s">
        <v>150</v>
      </c>
      <c r="DM173" s="23" t="s">
        <v>159</v>
      </c>
      <c r="DN173" s="23"/>
      <c r="DO173" s="23"/>
      <c r="DP173" s="23" t="s">
        <v>150</v>
      </c>
      <c r="DQ173" s="23" t="s">
        <v>150</v>
      </c>
      <c r="DR173" s="23" t="s">
        <v>150</v>
      </c>
      <c r="DS173" s="23"/>
      <c r="DT173" s="23" t="s">
        <v>159</v>
      </c>
      <c r="DU173" s="23" t="s">
        <v>150</v>
      </c>
      <c r="DV173" s="23"/>
      <c r="DW173" s="23" t="s">
        <v>159</v>
      </c>
      <c r="DX173" s="23" t="s">
        <v>150</v>
      </c>
      <c r="DY173" s="23" t="s">
        <v>150</v>
      </c>
      <c r="DZ173" s="23" t="s">
        <v>150</v>
      </c>
      <c r="EA173" s="23"/>
      <c r="EB173" s="23"/>
      <c r="EC173" s="23" t="s">
        <v>184</v>
      </c>
      <c r="ED173" s="23" t="s">
        <v>187</v>
      </c>
      <c r="EE173" s="49" t="str">
        <f t="shared" si="71"/>
        <v>36</v>
      </c>
      <c r="EF173" s="49" t="str">
        <f t="shared" si="93"/>
        <v>1</v>
      </c>
      <c r="EG173" s="49"/>
      <c r="EH173" s="51">
        <f t="shared" si="72"/>
        <v>1</v>
      </c>
      <c r="EI173" s="51">
        <f t="shared" si="73"/>
        <v>0.9</v>
      </c>
      <c r="EJ173" s="52">
        <f t="shared" si="74"/>
        <v>-1.2</v>
      </c>
      <c r="EK173" s="52">
        <f t="shared" si="75"/>
        <v>-1.2</v>
      </c>
      <c r="EL173" s="49">
        <f t="shared" si="76"/>
        <v>-3.2000000000000001E-2</v>
      </c>
      <c r="EM173" s="55" t="s">
        <v>152</v>
      </c>
      <c r="EN173" s="54" t="str">
        <f t="shared" si="77"/>
        <v>1</v>
      </c>
    </row>
    <row r="174" spans="1:144" ht="112.5">
      <c r="A174" s="45">
        <v>2726</v>
      </c>
      <c r="B174" s="46" t="s">
        <v>834</v>
      </c>
      <c r="C174" s="45">
        <v>30199952</v>
      </c>
      <c r="D174" s="23" t="s">
        <v>835</v>
      </c>
      <c r="E174" s="23">
        <v>2</v>
      </c>
      <c r="F174" s="23" t="s">
        <v>139</v>
      </c>
      <c r="G174" s="23">
        <v>52</v>
      </c>
      <c r="H174" s="23">
        <v>46</v>
      </c>
      <c r="I174" s="23" t="s">
        <v>140</v>
      </c>
      <c r="J174" s="23">
        <v>1</v>
      </c>
      <c r="K174" s="23"/>
      <c r="L174" s="47"/>
      <c r="M174" s="47"/>
      <c r="N174" s="48">
        <v>42653</v>
      </c>
      <c r="O174" s="48">
        <v>44245</v>
      </c>
      <c r="P174" s="47">
        <f t="shared" si="91"/>
        <v>52</v>
      </c>
      <c r="Q174" s="47">
        <f t="shared" ca="1" si="65"/>
        <v>89</v>
      </c>
      <c r="R174" s="47">
        <v>52</v>
      </c>
      <c r="S174" s="47">
        <v>0</v>
      </c>
      <c r="T174" s="48">
        <v>43259</v>
      </c>
      <c r="U174" s="47"/>
      <c r="V174" s="47">
        <f t="shared" si="66"/>
        <v>19</v>
      </c>
      <c r="W174" s="47" t="s">
        <v>1750</v>
      </c>
      <c r="X174" s="47"/>
      <c r="Y174" s="47"/>
      <c r="Z174" s="47"/>
      <c r="AA174" s="47"/>
      <c r="AB174" s="47"/>
      <c r="AC174" s="47"/>
      <c r="AD174" s="47">
        <v>2</v>
      </c>
      <c r="AE174" s="47">
        <v>19</v>
      </c>
      <c r="AF174" s="47">
        <v>0</v>
      </c>
      <c r="AG174" s="47"/>
      <c r="AH174" s="47">
        <v>1</v>
      </c>
      <c r="AI174" s="35" t="str">
        <f t="shared" si="87"/>
        <v>36</v>
      </c>
      <c r="AJ174" s="49" t="str">
        <f t="shared" si="92"/>
        <v>1</v>
      </c>
      <c r="AK174" s="47">
        <v>1</v>
      </c>
      <c r="AL174" s="47">
        <v>1</v>
      </c>
      <c r="AM174" s="47" t="s">
        <v>837</v>
      </c>
      <c r="AN174" s="23" t="s">
        <v>1712</v>
      </c>
      <c r="AO174" s="23">
        <v>1</v>
      </c>
      <c r="AP174" s="23">
        <v>2.04</v>
      </c>
      <c r="AQ174" s="23"/>
      <c r="AR174" s="47">
        <v>1.1100000000000001</v>
      </c>
      <c r="AS174" s="47">
        <f t="shared" si="78"/>
        <v>81.841803798211899</v>
      </c>
      <c r="AT174" s="47">
        <v>2.66</v>
      </c>
      <c r="AU174" s="47">
        <f t="shared" si="86"/>
        <v>28.320622042292744</v>
      </c>
      <c r="AV174" s="47"/>
      <c r="AW174" s="47" t="e">
        <f t="shared" si="79"/>
        <v>#DIV/0!</v>
      </c>
      <c r="AX174" s="50" t="s">
        <v>1719</v>
      </c>
      <c r="AY174" s="50" t="s">
        <v>1719</v>
      </c>
      <c r="AZ174" s="50" t="s">
        <v>1719</v>
      </c>
      <c r="BA174" s="50" t="s">
        <v>1721</v>
      </c>
      <c r="BB174" s="23" t="s">
        <v>142</v>
      </c>
      <c r="BC174" s="23" t="s">
        <v>143</v>
      </c>
      <c r="BD174" s="23" t="s">
        <v>141</v>
      </c>
      <c r="BE174" s="23"/>
      <c r="BF174" s="50"/>
      <c r="BG174" s="23"/>
      <c r="BH174" s="23"/>
      <c r="BI174" s="23">
        <v>62</v>
      </c>
      <c r="BJ174" s="23">
        <v>169</v>
      </c>
      <c r="BK174" s="23">
        <f t="shared" si="68"/>
        <v>1.7113965514971103</v>
      </c>
      <c r="BL174" s="23">
        <v>1</v>
      </c>
      <c r="BM174" s="46" t="s">
        <v>838</v>
      </c>
      <c r="BN174" s="23" t="s">
        <v>146</v>
      </c>
      <c r="BO174" s="23">
        <v>43</v>
      </c>
      <c r="BP174" s="23">
        <v>58</v>
      </c>
      <c r="BQ174" s="23">
        <v>158</v>
      </c>
      <c r="BR174" s="23">
        <f t="shared" si="69"/>
        <v>1.5843444577384338</v>
      </c>
      <c r="BS174" s="23">
        <f t="shared" si="70"/>
        <v>1.0801922164956708</v>
      </c>
      <c r="BT174" s="23" t="s">
        <v>171</v>
      </c>
      <c r="BU174" s="23" t="s">
        <v>147</v>
      </c>
      <c r="BV174" s="23" t="s">
        <v>148</v>
      </c>
      <c r="BW174" s="23" t="s">
        <v>149</v>
      </c>
      <c r="BX174" s="23">
        <v>3</v>
      </c>
      <c r="BY174" s="23" t="s">
        <v>150</v>
      </c>
      <c r="BZ174" s="23">
        <v>2</v>
      </c>
      <c r="CA174" s="23"/>
      <c r="CB174" s="23" t="s">
        <v>150</v>
      </c>
      <c r="CC174" s="23">
        <v>2</v>
      </c>
      <c r="CD174" s="23"/>
      <c r="CE174" s="23" t="s">
        <v>150</v>
      </c>
      <c r="CF174" s="23">
        <v>2</v>
      </c>
      <c r="CG174" s="23"/>
      <c r="CH174" s="23" t="s">
        <v>150</v>
      </c>
      <c r="CI174" s="23">
        <v>2</v>
      </c>
      <c r="CJ174" s="23"/>
      <c r="CK174" s="23">
        <v>0</v>
      </c>
      <c r="CL174" s="23">
        <v>0</v>
      </c>
      <c r="CM174" s="23"/>
      <c r="CN174" s="23">
        <v>0</v>
      </c>
      <c r="CO174" s="23"/>
      <c r="CP174" s="23"/>
      <c r="CQ174" s="23">
        <v>0</v>
      </c>
      <c r="CR174" s="23" t="s">
        <v>143</v>
      </c>
      <c r="CS174" s="23">
        <v>1</v>
      </c>
      <c r="CT174" s="23"/>
      <c r="CU174" s="23"/>
      <c r="CV174" s="23">
        <v>375</v>
      </c>
      <c r="CW174" s="23">
        <v>1</v>
      </c>
      <c r="CX174" s="23"/>
      <c r="CY174" s="23">
        <v>2</v>
      </c>
      <c r="CZ174" s="23">
        <v>7</v>
      </c>
      <c r="DA174" s="23">
        <v>1</v>
      </c>
      <c r="DB174" s="23" t="s">
        <v>143</v>
      </c>
      <c r="DC174" s="23"/>
      <c r="DD174" s="23">
        <v>1</v>
      </c>
      <c r="DE174" s="23" t="s">
        <v>165</v>
      </c>
      <c r="DF174" s="23" t="s">
        <v>165</v>
      </c>
      <c r="DG174" s="23" t="s">
        <v>165</v>
      </c>
      <c r="DH174" s="23" t="s">
        <v>165</v>
      </c>
      <c r="DI174" s="23" t="s">
        <v>150</v>
      </c>
      <c r="DJ174" s="23" t="s">
        <v>150</v>
      </c>
      <c r="DK174" s="23" t="s">
        <v>150</v>
      </c>
      <c r="DL174" s="23" t="s">
        <v>150</v>
      </c>
      <c r="DM174" s="23" t="s">
        <v>150</v>
      </c>
      <c r="DN174" s="23"/>
      <c r="DO174" s="23"/>
      <c r="DP174" s="23" t="s">
        <v>150</v>
      </c>
      <c r="DQ174" s="23" t="s">
        <v>150</v>
      </c>
      <c r="DR174" s="23" t="s">
        <v>150</v>
      </c>
      <c r="DS174" s="23"/>
      <c r="DT174" s="23" t="s">
        <v>159</v>
      </c>
      <c r="DU174" s="23" t="s">
        <v>150</v>
      </c>
      <c r="DV174" s="23"/>
      <c r="DW174" s="23" t="s">
        <v>159</v>
      </c>
      <c r="DX174" s="23" t="s">
        <v>150</v>
      </c>
      <c r="DY174" s="23" t="s">
        <v>150</v>
      </c>
      <c r="DZ174" s="23" t="s">
        <v>150</v>
      </c>
      <c r="EA174" s="23"/>
      <c r="EB174" s="23"/>
      <c r="EC174" s="23" t="s">
        <v>184</v>
      </c>
      <c r="ED174" s="23" t="s">
        <v>187</v>
      </c>
      <c r="EE174" s="49" t="str">
        <f t="shared" si="71"/>
        <v>36</v>
      </c>
      <c r="EF174" s="49" t="str">
        <f t="shared" si="93"/>
        <v>1</v>
      </c>
      <c r="EG174" s="49"/>
      <c r="EH174" s="51">
        <f t="shared" si="72"/>
        <v>1</v>
      </c>
      <c r="EI174" s="51">
        <f t="shared" si="73"/>
        <v>0.9</v>
      </c>
      <c r="EJ174" s="52">
        <f t="shared" si="74"/>
        <v>-1.2</v>
      </c>
      <c r="EK174" s="52">
        <f t="shared" si="75"/>
        <v>-1.2</v>
      </c>
      <c r="EL174" s="49">
        <f t="shared" si="76"/>
        <v>-3.2000000000000001E-2</v>
      </c>
      <c r="EM174" s="53" t="s">
        <v>163</v>
      </c>
      <c r="EN174" s="54" t="str">
        <f t="shared" si="77"/>
        <v>2</v>
      </c>
    </row>
    <row r="175" spans="1:144" ht="33.75">
      <c r="A175" s="45">
        <v>2732</v>
      </c>
      <c r="B175" s="46" t="s">
        <v>839</v>
      </c>
      <c r="C175" s="45">
        <v>25362734</v>
      </c>
      <c r="D175" s="23" t="s">
        <v>840</v>
      </c>
      <c r="E175" s="23">
        <v>2</v>
      </c>
      <c r="F175" s="23" t="s">
        <v>139</v>
      </c>
      <c r="G175" s="23">
        <v>48</v>
      </c>
      <c r="H175" s="23">
        <v>42</v>
      </c>
      <c r="I175" s="23" t="s">
        <v>140</v>
      </c>
      <c r="J175" s="23">
        <v>1</v>
      </c>
      <c r="K175" s="23"/>
      <c r="L175" s="47"/>
      <c r="M175" s="47"/>
      <c r="N175" s="48">
        <v>42676</v>
      </c>
      <c r="O175" s="48"/>
      <c r="P175" s="47" t="e">
        <f t="shared" si="91"/>
        <v>#NUM!</v>
      </c>
      <c r="Q175" s="47">
        <f t="shared" ca="1" si="65"/>
        <v>89</v>
      </c>
      <c r="R175" s="47">
        <v>72</v>
      </c>
      <c r="S175" s="47">
        <v>1</v>
      </c>
      <c r="T175" s="47"/>
      <c r="U175" s="47"/>
      <c r="V175" s="47" t="e">
        <f t="shared" si="66"/>
        <v>#NUM!</v>
      </c>
      <c r="W175" s="47"/>
      <c r="X175" s="47"/>
      <c r="Y175" s="47"/>
      <c r="Z175" s="47"/>
      <c r="AA175" s="47"/>
      <c r="AB175" s="47"/>
      <c r="AC175" s="47"/>
      <c r="AD175" s="47">
        <v>2</v>
      </c>
      <c r="AE175" s="47">
        <v>72</v>
      </c>
      <c r="AF175" s="47">
        <v>1</v>
      </c>
      <c r="AG175" s="47"/>
      <c r="AH175" s="47">
        <v>2</v>
      </c>
      <c r="AI175" s="35" t="str">
        <f t="shared" si="87"/>
        <v>36</v>
      </c>
      <c r="AJ175" s="49">
        <v>1</v>
      </c>
      <c r="AK175" s="47">
        <v>2</v>
      </c>
      <c r="AL175" s="47">
        <v>0</v>
      </c>
      <c r="AM175" s="47"/>
      <c r="AN175" s="23" t="s">
        <v>1712</v>
      </c>
      <c r="AO175" s="23">
        <v>1</v>
      </c>
      <c r="AP175" s="23">
        <v>2.4300000000000002</v>
      </c>
      <c r="AQ175" s="23"/>
      <c r="AR175" s="47">
        <v>1.27</v>
      </c>
      <c r="AS175" s="47">
        <f t="shared" si="78"/>
        <v>71.384238739040541</v>
      </c>
      <c r="AT175" s="47">
        <v>1.25</v>
      </c>
      <c r="AU175" s="47">
        <f t="shared" si="86"/>
        <v>71.857609739022934</v>
      </c>
      <c r="AV175" s="47"/>
      <c r="AW175" s="47" t="e">
        <f t="shared" si="79"/>
        <v>#DIV/0!</v>
      </c>
      <c r="AX175" s="50" t="s">
        <v>1719</v>
      </c>
      <c r="AY175" s="50" t="s">
        <v>1719</v>
      </c>
      <c r="AZ175" s="50" t="s">
        <v>1719</v>
      </c>
      <c r="BA175" s="50"/>
      <c r="BB175" s="23" t="s">
        <v>164</v>
      </c>
      <c r="BC175" s="23"/>
      <c r="BD175" s="23"/>
      <c r="BE175" s="23"/>
      <c r="BF175" s="50"/>
      <c r="BG175" s="23"/>
      <c r="BH175" s="23"/>
      <c r="BI175" s="23">
        <v>123.1</v>
      </c>
      <c r="BJ175" s="23">
        <v>184.4</v>
      </c>
      <c r="BK175" s="23">
        <f t="shared" si="68"/>
        <v>2.4400721088785007</v>
      </c>
      <c r="BL175" s="23">
        <v>1</v>
      </c>
      <c r="BM175" s="46" t="s">
        <v>841</v>
      </c>
      <c r="BN175" s="23" t="s">
        <v>146</v>
      </c>
      <c r="BO175" s="23">
        <v>42</v>
      </c>
      <c r="BP175" s="23">
        <v>85</v>
      </c>
      <c r="BQ175" s="23">
        <v>169</v>
      </c>
      <c r="BR175" s="23">
        <f t="shared" si="69"/>
        <v>1.9569837881449683</v>
      </c>
      <c r="BS175" s="23">
        <f t="shared" si="70"/>
        <v>1.2468535118481761</v>
      </c>
      <c r="BT175" s="23" t="s">
        <v>162</v>
      </c>
      <c r="BU175" s="23" t="s">
        <v>162</v>
      </c>
      <c r="BV175" s="23" t="s">
        <v>148</v>
      </c>
      <c r="BW175" s="23" t="s">
        <v>149</v>
      </c>
      <c r="BX175" s="23">
        <v>6</v>
      </c>
      <c r="BY175" s="23" t="s">
        <v>150</v>
      </c>
      <c r="BZ175" s="23">
        <v>2</v>
      </c>
      <c r="CA175" s="23"/>
      <c r="CB175" s="23" t="s">
        <v>150</v>
      </c>
      <c r="CC175" s="23">
        <v>2</v>
      </c>
      <c r="CD175" s="23"/>
      <c r="CE175" s="23" t="s">
        <v>150</v>
      </c>
      <c r="CF175" s="23">
        <v>2</v>
      </c>
      <c r="CG175" s="23"/>
      <c r="CH175" s="23" t="s">
        <v>150</v>
      </c>
      <c r="CI175" s="23">
        <v>2</v>
      </c>
      <c r="CJ175" s="23"/>
      <c r="CK175" s="23">
        <v>0</v>
      </c>
      <c r="CL175" s="23">
        <v>0</v>
      </c>
      <c r="CM175" s="23"/>
      <c r="CN175" s="23">
        <v>0</v>
      </c>
      <c r="CO175" s="23"/>
      <c r="CP175" s="23"/>
      <c r="CQ175" s="23">
        <v>0</v>
      </c>
      <c r="CR175" s="23" t="s">
        <v>165</v>
      </c>
      <c r="CS175" s="23">
        <v>2</v>
      </c>
      <c r="CT175" s="23"/>
      <c r="CU175" s="23"/>
      <c r="CV175" s="23"/>
      <c r="CW175" s="23">
        <v>2</v>
      </c>
      <c r="CX175" s="23"/>
      <c r="CY175" s="23">
        <v>2</v>
      </c>
      <c r="CZ175" s="23">
        <v>0</v>
      </c>
      <c r="DA175" s="23">
        <v>2</v>
      </c>
      <c r="DB175" s="23"/>
      <c r="DC175" s="23" t="s">
        <v>143</v>
      </c>
      <c r="DD175" s="23">
        <v>2</v>
      </c>
      <c r="DE175" s="23" t="s">
        <v>165</v>
      </c>
      <c r="DF175" s="23" t="s">
        <v>165</v>
      </c>
      <c r="DG175" s="23" t="s">
        <v>143</v>
      </c>
      <c r="DH175" s="23" t="s">
        <v>143</v>
      </c>
      <c r="DI175" s="23" t="s">
        <v>150</v>
      </c>
      <c r="DJ175" s="23" t="s">
        <v>159</v>
      </c>
      <c r="DK175" s="23" t="s">
        <v>150</v>
      </c>
      <c r="DL175" s="23" t="s">
        <v>150</v>
      </c>
      <c r="DM175" s="23" t="s">
        <v>150</v>
      </c>
      <c r="DN175" s="23"/>
      <c r="DO175" s="23"/>
      <c r="DP175" s="23" t="s">
        <v>150</v>
      </c>
      <c r="DQ175" s="23" t="s">
        <v>150</v>
      </c>
      <c r="DR175" s="23" t="s">
        <v>150</v>
      </c>
      <c r="DS175" s="23"/>
      <c r="DT175" s="23" t="s">
        <v>159</v>
      </c>
      <c r="DU175" s="23" t="s">
        <v>150</v>
      </c>
      <c r="DV175" s="23"/>
      <c r="DW175" s="23" t="s">
        <v>159</v>
      </c>
      <c r="DX175" s="23" t="s">
        <v>150</v>
      </c>
      <c r="DY175" s="23" t="s">
        <v>150</v>
      </c>
      <c r="DZ175" s="23" t="s">
        <v>150</v>
      </c>
      <c r="EA175" s="23"/>
      <c r="EB175" s="23"/>
      <c r="EC175" s="23" t="s">
        <v>184</v>
      </c>
      <c r="ED175" s="23" t="s">
        <v>187</v>
      </c>
      <c r="EE175" s="49" t="str">
        <f t="shared" si="71"/>
        <v>36</v>
      </c>
      <c r="EF175" s="49">
        <v>1</v>
      </c>
      <c r="EG175" s="49"/>
      <c r="EH175" s="51">
        <f t="shared" si="72"/>
        <v>1</v>
      </c>
      <c r="EI175" s="51">
        <f t="shared" si="73"/>
        <v>0.9</v>
      </c>
      <c r="EJ175" s="52">
        <f t="shared" si="74"/>
        <v>-1.2</v>
      </c>
      <c r="EK175" s="52">
        <f t="shared" si="75"/>
        <v>-1.2</v>
      </c>
      <c r="EL175" s="49">
        <f t="shared" si="76"/>
        <v>-3.2000000000000001E-2</v>
      </c>
      <c r="EM175" s="55" t="s">
        <v>152</v>
      </c>
      <c r="EN175" s="54" t="str">
        <f t="shared" si="77"/>
        <v>1</v>
      </c>
    </row>
    <row r="176" spans="1:144" ht="33.75">
      <c r="A176" s="45">
        <v>2737</v>
      </c>
      <c r="B176" s="46" t="s">
        <v>842</v>
      </c>
      <c r="C176" s="45">
        <v>30284773</v>
      </c>
      <c r="D176" s="23" t="s">
        <v>843</v>
      </c>
      <c r="E176" s="23">
        <v>2</v>
      </c>
      <c r="F176" s="23" t="s">
        <v>139</v>
      </c>
      <c r="G176" s="23">
        <v>33</v>
      </c>
      <c r="H176" s="23">
        <v>28</v>
      </c>
      <c r="I176" s="23" t="s">
        <v>153</v>
      </c>
      <c r="J176" s="23">
        <v>3</v>
      </c>
      <c r="K176" s="23" t="s">
        <v>190</v>
      </c>
      <c r="L176" s="47"/>
      <c r="M176" s="47"/>
      <c r="N176" s="48">
        <v>42688</v>
      </c>
      <c r="O176" s="48"/>
      <c r="P176" s="47" t="e">
        <f t="shared" si="91"/>
        <v>#NUM!</v>
      </c>
      <c r="Q176" s="47">
        <f t="shared" ca="1" si="65"/>
        <v>88</v>
      </c>
      <c r="R176" s="47">
        <v>71</v>
      </c>
      <c r="S176" s="47">
        <v>1</v>
      </c>
      <c r="T176" s="47"/>
      <c r="U176" s="47"/>
      <c r="V176" s="47" t="e">
        <f t="shared" si="66"/>
        <v>#NUM!</v>
      </c>
      <c r="W176" s="47"/>
      <c r="X176" s="47"/>
      <c r="Y176" s="47"/>
      <c r="Z176" s="47"/>
      <c r="AA176" s="47"/>
      <c r="AB176" s="47"/>
      <c r="AC176" s="47"/>
      <c r="AD176" s="47">
        <v>2</v>
      </c>
      <c r="AE176" s="47">
        <v>71</v>
      </c>
      <c r="AF176" s="47">
        <v>1</v>
      </c>
      <c r="AG176" s="47"/>
      <c r="AH176" s="47">
        <v>2</v>
      </c>
      <c r="AI176" s="35" t="str">
        <f t="shared" si="87"/>
        <v>36</v>
      </c>
      <c r="AJ176" s="49" t="str">
        <f>IF(AI176&lt;35,0, IF(AI176&gt;35, "1"))</f>
        <v>1</v>
      </c>
      <c r="AK176" s="47">
        <v>2</v>
      </c>
      <c r="AL176" s="47">
        <v>0</v>
      </c>
      <c r="AM176" s="47"/>
      <c r="AN176" s="23" t="s">
        <v>1712</v>
      </c>
      <c r="AO176" s="23">
        <v>1</v>
      </c>
      <c r="AP176" s="23">
        <v>1.32</v>
      </c>
      <c r="AQ176" s="23"/>
      <c r="AR176" s="47" t="s">
        <v>1751</v>
      </c>
      <c r="AS176" s="47" t="e">
        <f t="shared" si="78"/>
        <v>#VALUE!</v>
      </c>
      <c r="AT176" s="47"/>
      <c r="AU176" s="47" t="e">
        <f t="shared" si="86"/>
        <v>#DIV/0!</v>
      </c>
      <c r="AV176" s="47"/>
      <c r="AW176" s="47" t="e">
        <f t="shared" si="79"/>
        <v>#DIV/0!</v>
      </c>
      <c r="AX176" s="50" t="s">
        <v>1719</v>
      </c>
      <c r="AY176" s="50" t="s">
        <v>1719</v>
      </c>
      <c r="AZ176" s="50" t="s">
        <v>1719</v>
      </c>
      <c r="BA176" s="50"/>
      <c r="BB176" s="23" t="s">
        <v>175</v>
      </c>
      <c r="BC176" s="23"/>
      <c r="BD176" s="23"/>
      <c r="BE176" s="23"/>
      <c r="BF176" s="50"/>
      <c r="BG176" s="23"/>
      <c r="BH176" s="23"/>
      <c r="BI176" s="23">
        <v>86</v>
      </c>
      <c r="BJ176" s="23">
        <v>178</v>
      </c>
      <c r="BK176" s="23">
        <f t="shared" si="68"/>
        <v>2.0421266225153705</v>
      </c>
      <c r="BL176" s="23">
        <v>1</v>
      </c>
      <c r="BM176" s="46" t="s">
        <v>845</v>
      </c>
      <c r="BN176" s="23" t="s">
        <v>146</v>
      </c>
      <c r="BO176" s="23">
        <v>27</v>
      </c>
      <c r="BP176" s="23">
        <v>50.75</v>
      </c>
      <c r="BQ176" s="23">
        <v>148</v>
      </c>
      <c r="BR176" s="23">
        <f t="shared" si="69"/>
        <v>1.4276323718818169</v>
      </c>
      <c r="BS176" s="23">
        <f t="shared" si="70"/>
        <v>1.430428913448891</v>
      </c>
      <c r="BT176" s="23" t="s">
        <v>158</v>
      </c>
      <c r="BU176" s="23" t="s">
        <v>158</v>
      </c>
      <c r="BV176" s="23" t="s">
        <v>148</v>
      </c>
      <c r="BW176" s="23" t="s">
        <v>149</v>
      </c>
      <c r="BX176" s="23">
        <v>3</v>
      </c>
      <c r="BY176" s="23" t="s">
        <v>150</v>
      </c>
      <c r="BZ176" s="23">
        <v>2</v>
      </c>
      <c r="CA176" s="23"/>
      <c r="CB176" s="23" t="s">
        <v>150</v>
      </c>
      <c r="CC176" s="23">
        <v>2</v>
      </c>
      <c r="CD176" s="23"/>
      <c r="CE176" s="23" t="s">
        <v>150</v>
      </c>
      <c r="CF176" s="23">
        <v>2</v>
      </c>
      <c r="CG176" s="23"/>
      <c r="CH176" s="23" t="s">
        <v>150</v>
      </c>
      <c r="CI176" s="23">
        <v>2</v>
      </c>
      <c r="CJ176" s="23"/>
      <c r="CK176" s="23">
        <v>0</v>
      </c>
      <c r="CL176" s="23">
        <v>0</v>
      </c>
      <c r="CM176" s="23"/>
      <c r="CN176" s="23">
        <v>0</v>
      </c>
      <c r="CO176" s="23"/>
      <c r="CP176" s="23"/>
      <c r="CQ176" s="23">
        <v>0</v>
      </c>
      <c r="CR176" s="23" t="s">
        <v>165</v>
      </c>
      <c r="CS176" s="23">
        <v>2</v>
      </c>
      <c r="CT176" s="23"/>
      <c r="CU176" s="23"/>
      <c r="CV176" s="23"/>
      <c r="CW176" s="23">
        <v>2</v>
      </c>
      <c r="CX176" s="23"/>
      <c r="CY176" s="23">
        <v>2</v>
      </c>
      <c r="CZ176" s="23">
        <v>0</v>
      </c>
      <c r="DA176" s="23">
        <v>2</v>
      </c>
      <c r="DB176" s="23"/>
      <c r="DC176" s="23" t="s">
        <v>143</v>
      </c>
      <c r="DD176" s="23">
        <v>2</v>
      </c>
      <c r="DE176" s="23" t="s">
        <v>165</v>
      </c>
      <c r="DF176" s="23" t="s">
        <v>165</v>
      </c>
      <c r="DG176" s="23" t="s">
        <v>143</v>
      </c>
      <c r="DH176" s="23" t="s">
        <v>143</v>
      </c>
      <c r="DI176" s="23" t="s">
        <v>150</v>
      </c>
      <c r="DJ176" s="23" t="s">
        <v>159</v>
      </c>
      <c r="DK176" s="23" t="s">
        <v>150</v>
      </c>
      <c r="DL176" s="23" t="s">
        <v>150</v>
      </c>
      <c r="DM176" s="23" t="s">
        <v>159</v>
      </c>
      <c r="DN176" s="23"/>
      <c r="DO176" s="23"/>
      <c r="DP176" s="23" t="s">
        <v>150</v>
      </c>
      <c r="DQ176" s="23" t="s">
        <v>150</v>
      </c>
      <c r="DR176" s="23" t="s">
        <v>150</v>
      </c>
      <c r="DS176" s="23"/>
      <c r="DT176" s="23" t="s">
        <v>159</v>
      </c>
      <c r="DU176" s="23" t="s">
        <v>150</v>
      </c>
      <c r="DV176" s="23"/>
      <c r="DW176" s="23" t="s">
        <v>159</v>
      </c>
      <c r="DX176" s="23" t="s">
        <v>150</v>
      </c>
      <c r="DY176" s="23" t="s">
        <v>150</v>
      </c>
      <c r="DZ176" s="23" t="s">
        <v>150</v>
      </c>
      <c r="EA176" s="23"/>
      <c r="EB176" s="23"/>
      <c r="EC176" s="23" t="s">
        <v>184</v>
      </c>
      <c r="ED176" s="23" t="s">
        <v>187</v>
      </c>
      <c r="EE176" s="49" t="str">
        <f t="shared" si="71"/>
        <v>36</v>
      </c>
      <c r="EF176" s="49" t="str">
        <f>IF(EE176&lt;35,0, IF(EE176&gt;35, "1"))</f>
        <v>1</v>
      </c>
      <c r="EG176" s="49"/>
      <c r="EH176" s="51">
        <f t="shared" si="72"/>
        <v>1</v>
      </c>
      <c r="EI176" s="51">
        <f t="shared" si="73"/>
        <v>0.9</v>
      </c>
      <c r="EJ176" s="52">
        <f t="shared" si="74"/>
        <v>-1.2</v>
      </c>
      <c r="EK176" s="52">
        <f t="shared" si="75"/>
        <v>-3.2000000000000001E-2</v>
      </c>
      <c r="EL176" s="49">
        <f t="shared" si="76"/>
        <v>-3.2000000000000001E-2</v>
      </c>
      <c r="EM176" s="55" t="s">
        <v>176</v>
      </c>
      <c r="EN176" s="54" t="str">
        <f t="shared" si="77"/>
        <v>3</v>
      </c>
    </row>
    <row r="177" spans="1:144" ht="56.25">
      <c r="A177" s="45">
        <v>2738</v>
      </c>
      <c r="B177" s="46" t="s">
        <v>846</v>
      </c>
      <c r="C177" s="45">
        <v>30248242</v>
      </c>
      <c r="D177" s="23" t="s">
        <v>847</v>
      </c>
      <c r="E177" s="23">
        <v>2</v>
      </c>
      <c r="F177" s="23" t="s">
        <v>139</v>
      </c>
      <c r="G177" s="23">
        <v>62</v>
      </c>
      <c r="H177" s="23">
        <v>56</v>
      </c>
      <c r="I177" s="23" t="s">
        <v>185</v>
      </c>
      <c r="J177" s="23">
        <v>4</v>
      </c>
      <c r="K177" s="23"/>
      <c r="L177" s="47"/>
      <c r="M177" s="47"/>
      <c r="N177" s="48">
        <v>42711</v>
      </c>
      <c r="O177" s="48">
        <v>42873</v>
      </c>
      <c r="P177" s="47">
        <f t="shared" si="91"/>
        <v>5</v>
      </c>
      <c r="Q177" s="47">
        <f t="shared" ca="1" si="65"/>
        <v>88</v>
      </c>
      <c r="R177" s="47">
        <v>5</v>
      </c>
      <c r="S177" s="47">
        <v>0</v>
      </c>
      <c r="T177" s="48">
        <v>42821</v>
      </c>
      <c r="U177" s="47"/>
      <c r="V177" s="47">
        <f t="shared" si="66"/>
        <v>3</v>
      </c>
      <c r="W177" s="47" t="s">
        <v>1752</v>
      </c>
      <c r="X177" s="47"/>
      <c r="Y177" s="47"/>
      <c r="Z177" s="47"/>
      <c r="AA177" s="47"/>
      <c r="AB177" s="47"/>
      <c r="AC177" s="47"/>
      <c r="AD177" s="47">
        <v>2</v>
      </c>
      <c r="AE177" s="47">
        <v>3</v>
      </c>
      <c r="AF177" s="47">
        <v>0</v>
      </c>
      <c r="AG177" s="47"/>
      <c r="AH177" s="47">
        <v>2</v>
      </c>
      <c r="AI177" s="35">
        <f t="shared" si="87"/>
        <v>5</v>
      </c>
      <c r="AJ177" s="49">
        <f>IF(AI177&lt;35,0, IF(AI177&gt;35, "1"))</f>
        <v>0</v>
      </c>
      <c r="AK177" s="47">
        <v>2</v>
      </c>
      <c r="AL177" s="47"/>
      <c r="AM177" s="47"/>
      <c r="AN177" s="23" t="s">
        <v>1712</v>
      </c>
      <c r="AO177" s="23">
        <v>1</v>
      </c>
      <c r="AP177" s="23">
        <v>1.86</v>
      </c>
      <c r="AQ177" s="23"/>
      <c r="AR177" s="47">
        <v>11.17</v>
      </c>
      <c r="AS177" s="47">
        <f t="shared" si="78"/>
        <v>4.8160266734497235</v>
      </c>
      <c r="AT177" s="47"/>
      <c r="AU177" s="47" t="e">
        <f t="shared" si="86"/>
        <v>#DIV/0!</v>
      </c>
      <c r="AV177" s="47"/>
      <c r="AW177" s="47" t="e">
        <f t="shared" si="79"/>
        <v>#DIV/0!</v>
      </c>
      <c r="AX177" s="50" t="s">
        <v>1721</v>
      </c>
      <c r="AY177" s="50" t="s">
        <v>1721</v>
      </c>
      <c r="AZ177" s="50" t="s">
        <v>1721</v>
      </c>
      <c r="BA177" s="50" t="s">
        <v>1721</v>
      </c>
      <c r="BB177" s="23" t="s">
        <v>142</v>
      </c>
      <c r="BC177" s="23" t="s">
        <v>143</v>
      </c>
      <c r="BD177" s="23" t="s">
        <v>141</v>
      </c>
      <c r="BE177" s="23"/>
      <c r="BF177" s="50"/>
      <c r="BG177" s="23"/>
      <c r="BH177" s="23"/>
      <c r="BI177" s="23">
        <v>174</v>
      </c>
      <c r="BJ177" s="23">
        <v>66</v>
      </c>
      <c r="BK177" s="23">
        <f t="shared" si="68"/>
        <v>1.3420512702153842</v>
      </c>
      <c r="BL177" s="23">
        <v>1</v>
      </c>
      <c r="BM177" s="46" t="s">
        <v>849</v>
      </c>
      <c r="BN177" s="23" t="s">
        <v>146</v>
      </c>
      <c r="BO177" s="23">
        <v>52</v>
      </c>
      <c r="BP177" s="23">
        <v>60</v>
      </c>
      <c r="BQ177" s="23">
        <v>158</v>
      </c>
      <c r="BR177" s="23">
        <f t="shared" si="69"/>
        <v>1.6073371890346106</v>
      </c>
      <c r="BS177" s="23">
        <f t="shared" si="70"/>
        <v>0.83495316313899204</v>
      </c>
      <c r="BT177" s="23" t="s">
        <v>162</v>
      </c>
      <c r="BU177" s="23" t="s">
        <v>147</v>
      </c>
      <c r="BV177" s="23" t="s">
        <v>148</v>
      </c>
      <c r="BW177" s="23" t="s">
        <v>149</v>
      </c>
      <c r="BX177" s="23">
        <v>6</v>
      </c>
      <c r="BY177" s="23" t="s">
        <v>150</v>
      </c>
      <c r="BZ177" s="23">
        <v>2</v>
      </c>
      <c r="CA177" s="23"/>
      <c r="CB177" s="23" t="s">
        <v>150</v>
      </c>
      <c r="CC177" s="23">
        <v>2</v>
      </c>
      <c r="CD177" s="23"/>
      <c r="CE177" s="23" t="s">
        <v>150</v>
      </c>
      <c r="CF177" s="23">
        <v>2</v>
      </c>
      <c r="CG177" s="23"/>
      <c r="CH177" s="23" t="s">
        <v>150</v>
      </c>
      <c r="CI177" s="23">
        <v>2</v>
      </c>
      <c r="CJ177" s="23"/>
      <c r="CK177" s="23">
        <v>0</v>
      </c>
      <c r="CL177" s="23">
        <v>0</v>
      </c>
      <c r="CM177" s="23"/>
      <c r="CN177" s="23">
        <v>0</v>
      </c>
      <c r="CO177" s="23"/>
      <c r="CP177" s="23"/>
      <c r="CQ177" s="23">
        <v>0</v>
      </c>
      <c r="CR177" s="23" t="s">
        <v>143</v>
      </c>
      <c r="CS177" s="23">
        <v>1</v>
      </c>
      <c r="CT177" s="23"/>
      <c r="CU177" s="23"/>
      <c r="CV177" s="23">
        <v>100</v>
      </c>
      <c r="CW177" s="23">
        <v>1</v>
      </c>
      <c r="CX177" s="23"/>
      <c r="CY177" s="23">
        <v>2</v>
      </c>
      <c r="CZ177" s="23">
        <v>5</v>
      </c>
      <c r="DA177" s="23">
        <v>1</v>
      </c>
      <c r="DB177" s="23"/>
      <c r="DC177" s="23" t="s">
        <v>143</v>
      </c>
      <c r="DD177" s="23">
        <v>2</v>
      </c>
      <c r="DE177" s="23" t="s">
        <v>165</v>
      </c>
      <c r="DF177" s="23" t="s">
        <v>165</v>
      </c>
      <c r="DG177" s="23" t="s">
        <v>165</v>
      </c>
      <c r="DH177" s="23" t="s">
        <v>165</v>
      </c>
      <c r="DI177" s="23" t="s">
        <v>150</v>
      </c>
      <c r="DJ177" s="23" t="s">
        <v>150</v>
      </c>
      <c r="DK177" s="23" t="s">
        <v>150</v>
      </c>
      <c r="DL177" s="23" t="s">
        <v>150</v>
      </c>
      <c r="DM177" s="23" t="s">
        <v>150</v>
      </c>
      <c r="DN177" s="23"/>
      <c r="DO177" s="23"/>
      <c r="DP177" s="23" t="s">
        <v>150</v>
      </c>
      <c r="DQ177" s="23" t="s">
        <v>150</v>
      </c>
      <c r="DR177" s="23" t="s">
        <v>150</v>
      </c>
      <c r="DS177" s="23"/>
      <c r="DT177" s="23" t="s">
        <v>159</v>
      </c>
      <c r="DU177" s="23" t="s">
        <v>150</v>
      </c>
      <c r="DV177" s="23"/>
      <c r="DW177" s="23" t="s">
        <v>159</v>
      </c>
      <c r="DX177" s="23" t="s">
        <v>150</v>
      </c>
      <c r="DY177" s="23" t="s">
        <v>150</v>
      </c>
      <c r="DZ177" s="23" t="s">
        <v>150</v>
      </c>
      <c r="EA177" s="23"/>
      <c r="EB177" s="23"/>
      <c r="EC177" s="23" t="s">
        <v>184</v>
      </c>
      <c r="ED177" s="23" t="s">
        <v>187</v>
      </c>
      <c r="EE177" s="49">
        <f t="shared" si="71"/>
        <v>5</v>
      </c>
      <c r="EF177" s="49">
        <f>IF(EE177&lt;35,0, IF(EE177&gt;35, "1"))</f>
        <v>0</v>
      </c>
      <c r="EG177" s="49"/>
      <c r="EH177" s="51">
        <f t="shared" si="72"/>
        <v>1</v>
      </c>
      <c r="EI177" s="51">
        <f t="shared" si="73"/>
        <v>0.9</v>
      </c>
      <c r="EJ177" s="52">
        <f t="shared" si="74"/>
        <v>-1.2</v>
      </c>
      <c r="EK177" s="52">
        <f t="shared" si="75"/>
        <v>-3.2000000000000001E-2</v>
      </c>
      <c r="EL177" s="49">
        <f t="shared" si="76"/>
        <v>-3.2000000000000001E-2</v>
      </c>
      <c r="EM177" s="53" t="s">
        <v>152</v>
      </c>
      <c r="EN177" s="54" t="str">
        <f t="shared" si="77"/>
        <v>1</v>
      </c>
    </row>
    <row r="178" spans="1:144" ht="33.75">
      <c r="A178" s="45">
        <v>2740</v>
      </c>
      <c r="B178" s="46" t="s">
        <v>850</v>
      </c>
      <c r="C178" s="45">
        <v>30226466</v>
      </c>
      <c r="D178" s="23" t="s">
        <v>851</v>
      </c>
      <c r="E178" s="23">
        <v>1</v>
      </c>
      <c r="F178" s="23" t="s">
        <v>146</v>
      </c>
      <c r="G178" s="23">
        <v>59</v>
      </c>
      <c r="H178" s="23">
        <v>53</v>
      </c>
      <c r="I178" s="23" t="s">
        <v>309</v>
      </c>
      <c r="J178" s="23">
        <v>5</v>
      </c>
      <c r="K178" s="23"/>
      <c r="L178" s="47"/>
      <c r="M178" s="47"/>
      <c r="N178" s="48">
        <v>42716</v>
      </c>
      <c r="O178" s="48"/>
      <c r="P178" s="47" t="e">
        <f>DATEDIF(N178, O178, "m")</f>
        <v>#NUM!</v>
      </c>
      <c r="Q178" s="47">
        <f t="shared" ca="1" si="65"/>
        <v>87</v>
      </c>
      <c r="R178" s="47">
        <v>70</v>
      </c>
      <c r="S178" s="47">
        <v>1</v>
      </c>
      <c r="T178" s="47"/>
      <c r="U178" s="47"/>
      <c r="V178" s="47" t="e">
        <f t="shared" si="66"/>
        <v>#NUM!</v>
      </c>
      <c r="W178" s="47"/>
      <c r="X178" s="47"/>
      <c r="Y178" s="47"/>
      <c r="Z178" s="47"/>
      <c r="AA178" s="47"/>
      <c r="AB178" s="47"/>
      <c r="AC178" s="47"/>
      <c r="AD178" s="47">
        <v>2</v>
      </c>
      <c r="AE178" s="47">
        <v>70</v>
      </c>
      <c r="AF178" s="47">
        <v>1</v>
      </c>
      <c r="AG178" s="47"/>
      <c r="AH178" s="47">
        <v>2</v>
      </c>
      <c r="AI178" s="35" t="str">
        <f t="shared" si="87"/>
        <v>36</v>
      </c>
      <c r="AJ178" s="49" t="str">
        <f>IF(AI178&lt;35,0, IF(AI178&gt;35, "1"))</f>
        <v>1</v>
      </c>
      <c r="AK178" s="47">
        <v>2</v>
      </c>
      <c r="AL178" s="47">
        <v>0</v>
      </c>
      <c r="AM178" s="47"/>
      <c r="AN178" s="23" t="s">
        <v>1712</v>
      </c>
      <c r="AO178" s="23">
        <v>1</v>
      </c>
      <c r="AP178" s="23">
        <v>1.29</v>
      </c>
      <c r="AQ178" s="23"/>
      <c r="AR178" s="47">
        <v>1.2</v>
      </c>
      <c r="AS178" s="47">
        <f t="shared" si="78"/>
        <v>53.412802819959346</v>
      </c>
      <c r="AT178" s="47">
        <v>1.19</v>
      </c>
      <c r="AU178" s="47">
        <f t="shared" si="86"/>
        <v>53.284941637854615</v>
      </c>
      <c r="AV178" s="47"/>
      <c r="AW178" s="47" t="e">
        <f t="shared" si="79"/>
        <v>#DIV/0!</v>
      </c>
      <c r="AX178" s="50" t="s">
        <v>1719</v>
      </c>
      <c r="AY178" s="50" t="s">
        <v>1719</v>
      </c>
      <c r="AZ178" s="50" t="s">
        <v>1719</v>
      </c>
      <c r="BA178" s="50"/>
      <c r="BB178" s="23" t="s">
        <v>164</v>
      </c>
      <c r="BC178" s="23"/>
      <c r="BD178" s="23"/>
      <c r="BE178" s="23"/>
      <c r="BF178" s="50"/>
      <c r="BG178" s="23"/>
      <c r="BH178" s="23"/>
      <c r="BI178" s="23">
        <v>63</v>
      </c>
      <c r="BJ178" s="23">
        <v>163</v>
      </c>
      <c r="BK178" s="23">
        <f t="shared" si="68"/>
        <v>1.6785028012192857</v>
      </c>
      <c r="BL178" s="23">
        <v>1</v>
      </c>
      <c r="BM178" s="46" t="s">
        <v>852</v>
      </c>
      <c r="BN178" s="23" t="s">
        <v>139</v>
      </c>
      <c r="BO178" s="23">
        <v>54</v>
      </c>
      <c r="BP178" s="23">
        <v>74</v>
      </c>
      <c r="BQ178" s="23">
        <v>170</v>
      </c>
      <c r="BR178" s="23">
        <f t="shared" si="69"/>
        <v>1.8529567073616451</v>
      </c>
      <c r="BS178" s="23">
        <f t="shared" si="70"/>
        <v>0.90585106200848176</v>
      </c>
      <c r="BT178" s="23" t="s">
        <v>147</v>
      </c>
      <c r="BU178" s="23" t="s">
        <v>158</v>
      </c>
      <c r="BV178" s="23" t="s">
        <v>148</v>
      </c>
      <c r="BW178" s="23" t="s">
        <v>149</v>
      </c>
      <c r="BX178" s="23">
        <v>5</v>
      </c>
      <c r="BY178" s="23" t="s">
        <v>150</v>
      </c>
      <c r="BZ178" s="23">
        <v>2</v>
      </c>
      <c r="CA178" s="23" t="s">
        <v>159</v>
      </c>
      <c r="CB178" s="23" t="s">
        <v>150</v>
      </c>
      <c r="CC178" s="23">
        <v>2</v>
      </c>
      <c r="CD178" s="23" t="s">
        <v>150</v>
      </c>
      <c r="CE178" s="23" t="s">
        <v>150</v>
      </c>
      <c r="CF178" s="23">
        <v>2</v>
      </c>
      <c r="CG178" s="23" t="s">
        <v>159</v>
      </c>
      <c r="CH178" s="23" t="s">
        <v>150</v>
      </c>
      <c r="CI178" s="23">
        <v>2</v>
      </c>
      <c r="CJ178" s="23" t="s">
        <v>150</v>
      </c>
      <c r="CK178" s="23">
        <v>0</v>
      </c>
      <c r="CL178" s="47">
        <v>40</v>
      </c>
      <c r="CM178" s="23" t="s">
        <v>0</v>
      </c>
      <c r="CN178" s="23">
        <v>0</v>
      </c>
      <c r="CO178" s="23"/>
      <c r="CP178" s="23" t="s">
        <v>0</v>
      </c>
      <c r="CQ178" s="23">
        <v>0</v>
      </c>
      <c r="CR178" s="23" t="s">
        <v>165</v>
      </c>
      <c r="CS178" s="23">
        <v>2</v>
      </c>
      <c r="CT178" s="23"/>
      <c r="CU178" s="23"/>
      <c r="CV178" s="23">
        <v>375</v>
      </c>
      <c r="CW178" s="23">
        <v>1</v>
      </c>
      <c r="CX178" s="23"/>
      <c r="CY178" s="23">
        <v>2</v>
      </c>
      <c r="CZ178" s="23">
        <v>0</v>
      </c>
      <c r="DA178" s="23">
        <v>2</v>
      </c>
      <c r="DB178" s="23" t="s">
        <v>143</v>
      </c>
      <c r="DC178" s="23"/>
      <c r="DD178" s="23">
        <v>1</v>
      </c>
      <c r="DE178" s="23" t="s">
        <v>165</v>
      </c>
      <c r="DF178" s="23" t="s">
        <v>165</v>
      </c>
      <c r="DG178" s="23" t="s">
        <v>165</v>
      </c>
      <c r="DH178" s="23" t="s">
        <v>165</v>
      </c>
      <c r="DI178" s="23" t="s">
        <v>150</v>
      </c>
      <c r="DJ178" s="23" t="s">
        <v>150</v>
      </c>
      <c r="DK178" s="23" t="s">
        <v>150</v>
      </c>
      <c r="DL178" s="23" t="s">
        <v>159</v>
      </c>
      <c r="DM178" s="23" t="s">
        <v>159</v>
      </c>
      <c r="DN178" s="23"/>
      <c r="DO178" s="23"/>
      <c r="DP178" s="23" t="s">
        <v>150</v>
      </c>
      <c r="DQ178" s="23" t="s">
        <v>150</v>
      </c>
      <c r="DR178" s="23" t="s">
        <v>150</v>
      </c>
      <c r="DS178" s="23"/>
      <c r="DT178" s="23" t="s">
        <v>159</v>
      </c>
      <c r="DU178" s="23" t="s">
        <v>150</v>
      </c>
      <c r="DV178" s="23"/>
      <c r="DW178" s="23" t="s">
        <v>159</v>
      </c>
      <c r="DX178" s="23" t="s">
        <v>150</v>
      </c>
      <c r="DY178" s="23"/>
      <c r="DZ178" s="23"/>
      <c r="EA178" s="23"/>
      <c r="EB178" s="23"/>
      <c r="EC178" s="23" t="s">
        <v>184</v>
      </c>
      <c r="ED178" s="23" t="s">
        <v>187</v>
      </c>
      <c r="EE178" s="49" t="str">
        <f t="shared" si="71"/>
        <v>36</v>
      </c>
      <c r="EF178" s="49" t="str">
        <f>IF(EE178&lt;35,0, IF(EE178&gt;35, "1"))</f>
        <v>1</v>
      </c>
      <c r="EG178" s="49"/>
      <c r="EH178" s="51">
        <f t="shared" si="72"/>
        <v>1.012</v>
      </c>
      <c r="EI178" s="51">
        <f t="shared" si="73"/>
        <v>0.7</v>
      </c>
      <c r="EJ178" s="52">
        <f t="shared" si="74"/>
        <v>-1.2</v>
      </c>
      <c r="EK178" s="52">
        <f t="shared" si="75"/>
        <v>-1.2</v>
      </c>
      <c r="EL178" s="49">
        <f t="shared" si="76"/>
        <v>-0.24099999999999999</v>
      </c>
      <c r="EM178" s="53" t="s">
        <v>176</v>
      </c>
      <c r="EN178" s="54" t="str">
        <f t="shared" si="77"/>
        <v>3</v>
      </c>
    </row>
    <row r="179" spans="1:144" ht="33.75">
      <c r="A179" s="45">
        <v>2742</v>
      </c>
      <c r="B179" s="46" t="s">
        <v>853</v>
      </c>
      <c r="C179" s="45">
        <v>30138256</v>
      </c>
      <c r="D179" s="23" t="s">
        <v>854</v>
      </c>
      <c r="E179" s="23">
        <v>2</v>
      </c>
      <c r="F179" s="23" t="s">
        <v>139</v>
      </c>
      <c r="G179" s="23">
        <v>58</v>
      </c>
      <c r="H179" s="23">
        <v>52</v>
      </c>
      <c r="I179" s="23" t="s">
        <v>153</v>
      </c>
      <c r="J179" s="23">
        <v>3</v>
      </c>
      <c r="K179" s="23"/>
      <c r="L179" s="47"/>
      <c r="M179" s="47"/>
      <c r="N179" s="48">
        <v>42719</v>
      </c>
      <c r="O179" s="48"/>
      <c r="P179" s="47" t="e">
        <f t="shared" ref="P179:P192" si="94">DATEDIF(N179,O179,"m")</f>
        <v>#NUM!</v>
      </c>
      <c r="Q179" s="47">
        <f t="shared" ca="1" si="65"/>
        <v>87</v>
      </c>
      <c r="R179" s="47">
        <v>70</v>
      </c>
      <c r="S179" s="47">
        <v>1</v>
      </c>
      <c r="T179" s="47"/>
      <c r="U179" s="47"/>
      <c r="V179" s="47" t="e">
        <f t="shared" si="66"/>
        <v>#NUM!</v>
      </c>
      <c r="W179" s="47"/>
      <c r="X179" s="47"/>
      <c r="Y179" s="47"/>
      <c r="Z179" s="47"/>
      <c r="AA179" s="47"/>
      <c r="AB179" s="47"/>
      <c r="AC179" s="47"/>
      <c r="AD179" s="47">
        <v>2</v>
      </c>
      <c r="AE179" s="47">
        <v>70</v>
      </c>
      <c r="AF179" s="47">
        <v>1</v>
      </c>
      <c r="AG179" s="47"/>
      <c r="AH179" s="47">
        <v>2</v>
      </c>
      <c r="AI179" s="35" t="str">
        <f t="shared" si="87"/>
        <v>36</v>
      </c>
      <c r="AJ179" s="49" t="str">
        <f>IF(AI179&lt;35,0, IF(AI179&gt;35, "1"))</f>
        <v>1</v>
      </c>
      <c r="AK179" s="47">
        <v>2</v>
      </c>
      <c r="AL179" s="47"/>
      <c r="AM179" s="47"/>
      <c r="AN179" s="23" t="s">
        <v>1712</v>
      </c>
      <c r="AO179" s="23">
        <v>1</v>
      </c>
      <c r="AP179" s="23">
        <v>1.89</v>
      </c>
      <c r="AQ179" s="23"/>
      <c r="AR179" s="47">
        <v>1.36</v>
      </c>
      <c r="AS179" s="47">
        <f t="shared" si="78"/>
        <v>61.788838524559402</v>
      </c>
      <c r="AT179" s="47">
        <v>1.51</v>
      </c>
      <c r="AU179" s="47">
        <f t="shared" si="86"/>
        <v>53.824793182179754</v>
      </c>
      <c r="AV179" s="47"/>
      <c r="AW179" s="47" t="e">
        <f t="shared" si="79"/>
        <v>#DIV/0!</v>
      </c>
      <c r="AX179" s="50" t="s">
        <v>1719</v>
      </c>
      <c r="AY179" s="50" t="s">
        <v>1719</v>
      </c>
      <c r="AZ179" s="50" t="s">
        <v>1719</v>
      </c>
      <c r="BA179" s="50"/>
      <c r="BB179" s="23" t="s">
        <v>164</v>
      </c>
      <c r="BC179" s="23"/>
      <c r="BD179" s="23"/>
      <c r="BE179" s="23"/>
      <c r="BF179" s="50"/>
      <c r="BG179" s="23"/>
      <c r="BH179" s="23"/>
      <c r="BI179" s="23">
        <v>70</v>
      </c>
      <c r="BJ179" s="23">
        <v>172</v>
      </c>
      <c r="BK179" s="23">
        <f t="shared" si="68"/>
        <v>1.8251186992028379</v>
      </c>
      <c r="BL179" s="23">
        <v>1</v>
      </c>
      <c r="BM179" s="46" t="s">
        <v>855</v>
      </c>
      <c r="BN179" s="23" t="s">
        <v>146</v>
      </c>
      <c r="BO179" s="23">
        <v>55</v>
      </c>
      <c r="BP179" s="23">
        <v>49.4</v>
      </c>
      <c r="BQ179" s="23">
        <v>158.5</v>
      </c>
      <c r="BR179" s="23">
        <f t="shared" si="69"/>
        <v>1.4832743793402678</v>
      </c>
      <c r="BS179" s="23">
        <f t="shared" si="70"/>
        <v>1.2304660045531264</v>
      </c>
      <c r="BT179" s="23" t="s">
        <v>158</v>
      </c>
      <c r="BU179" s="23" t="s">
        <v>162</v>
      </c>
      <c r="BV179" s="23" t="s">
        <v>148</v>
      </c>
      <c r="BW179" s="23" t="s">
        <v>149</v>
      </c>
      <c r="BX179" s="23">
        <v>6</v>
      </c>
      <c r="BY179" s="23" t="s">
        <v>150</v>
      </c>
      <c r="BZ179" s="23">
        <v>2</v>
      </c>
      <c r="CA179" s="23"/>
      <c r="CB179" s="23" t="s">
        <v>150</v>
      </c>
      <c r="CC179" s="23">
        <v>2</v>
      </c>
      <c r="CD179" s="23"/>
      <c r="CE179" s="23" t="s">
        <v>150</v>
      </c>
      <c r="CF179" s="23">
        <v>2</v>
      </c>
      <c r="CG179" s="23"/>
      <c r="CH179" s="23" t="s">
        <v>150</v>
      </c>
      <c r="CI179" s="23">
        <v>2</v>
      </c>
      <c r="CJ179" s="23"/>
      <c r="CK179" s="23">
        <v>0</v>
      </c>
      <c r="CL179" s="23">
        <v>0</v>
      </c>
      <c r="CM179" s="23"/>
      <c r="CN179" s="23">
        <v>0</v>
      </c>
      <c r="CO179" s="23"/>
      <c r="CP179" s="23" t="s">
        <v>0</v>
      </c>
      <c r="CQ179" s="23">
        <v>0</v>
      </c>
      <c r="CR179" s="23" t="s">
        <v>165</v>
      </c>
      <c r="CS179" s="23">
        <v>2</v>
      </c>
      <c r="CT179" s="23"/>
      <c r="CU179" s="23"/>
      <c r="CV179" s="23"/>
      <c r="CW179" s="23">
        <v>2</v>
      </c>
      <c r="CX179" s="23"/>
      <c r="CY179" s="23">
        <v>2</v>
      </c>
      <c r="CZ179" s="23">
        <v>0</v>
      </c>
      <c r="DA179" s="23">
        <v>2</v>
      </c>
      <c r="DB179" s="23"/>
      <c r="DC179" s="23" t="s">
        <v>143</v>
      </c>
      <c r="DD179" s="23">
        <v>2</v>
      </c>
      <c r="DE179" s="23" t="s">
        <v>165</v>
      </c>
      <c r="DF179" s="23" t="s">
        <v>165</v>
      </c>
      <c r="DG179" s="23" t="s">
        <v>165</v>
      </c>
      <c r="DH179" s="23" t="s">
        <v>165</v>
      </c>
      <c r="DI179" s="23" t="s">
        <v>150</v>
      </c>
      <c r="DJ179" s="23" t="s">
        <v>150</v>
      </c>
      <c r="DK179" s="23" t="s">
        <v>150</v>
      </c>
      <c r="DL179" s="23" t="s">
        <v>150</v>
      </c>
      <c r="DM179" s="23" t="s">
        <v>150</v>
      </c>
      <c r="DN179" s="23"/>
      <c r="DO179" s="23"/>
      <c r="DP179" s="23" t="s">
        <v>150</v>
      </c>
      <c r="DQ179" s="23" t="s">
        <v>150</v>
      </c>
      <c r="DR179" s="23" t="s">
        <v>150</v>
      </c>
      <c r="DS179" s="23"/>
      <c r="DT179" s="23" t="s">
        <v>159</v>
      </c>
      <c r="DU179" s="23" t="s">
        <v>150</v>
      </c>
      <c r="DV179" s="23"/>
      <c r="DW179" s="23" t="s">
        <v>159</v>
      </c>
      <c r="DX179" s="23" t="s">
        <v>150</v>
      </c>
      <c r="DY179" s="23" t="s">
        <v>150</v>
      </c>
      <c r="DZ179" s="23"/>
      <c r="EA179" s="23"/>
      <c r="EB179" s="23"/>
      <c r="EC179" s="23" t="s">
        <v>184</v>
      </c>
      <c r="ED179" s="23" t="s">
        <v>187</v>
      </c>
      <c r="EE179" s="49" t="str">
        <f t="shared" si="71"/>
        <v>36</v>
      </c>
      <c r="EF179" s="49" t="str">
        <f>IF(EE179&lt;35,0, IF(EE179&gt;35, "1"))</f>
        <v>1</v>
      </c>
      <c r="EG179" s="49"/>
      <c r="EH179" s="51">
        <f t="shared" si="72"/>
        <v>1</v>
      </c>
      <c r="EI179" s="51">
        <f t="shared" si="73"/>
        <v>0.9</v>
      </c>
      <c r="EJ179" s="52">
        <f t="shared" si="74"/>
        <v>-1.2</v>
      </c>
      <c r="EK179" s="52">
        <f t="shared" si="75"/>
        <v>-1.2</v>
      </c>
      <c r="EL179" s="49">
        <f t="shared" si="76"/>
        <v>-3.2000000000000001E-2</v>
      </c>
      <c r="EM179" s="55" t="s">
        <v>152</v>
      </c>
      <c r="EN179" s="54" t="str">
        <f t="shared" si="77"/>
        <v>1</v>
      </c>
    </row>
    <row r="180" spans="1:144" ht="33.75">
      <c r="A180" s="45">
        <v>2747</v>
      </c>
      <c r="B180" s="46" t="s">
        <v>856</v>
      </c>
      <c r="C180" s="45">
        <v>29868104</v>
      </c>
      <c r="D180" s="23" t="s">
        <v>857</v>
      </c>
      <c r="E180" s="23">
        <v>2</v>
      </c>
      <c r="F180" s="23" t="s">
        <v>139</v>
      </c>
      <c r="G180" s="23">
        <v>61</v>
      </c>
      <c r="H180" s="23">
        <v>55</v>
      </c>
      <c r="I180" s="23" t="s">
        <v>180</v>
      </c>
      <c r="J180" s="23">
        <v>5</v>
      </c>
      <c r="K180" s="23"/>
      <c r="L180" s="47"/>
      <c r="M180" s="47"/>
      <c r="N180" s="48">
        <v>42726</v>
      </c>
      <c r="O180" s="48"/>
      <c r="P180" s="47" t="e">
        <f t="shared" si="94"/>
        <v>#NUM!</v>
      </c>
      <c r="Q180" s="47">
        <f t="shared" ca="1" si="65"/>
        <v>87</v>
      </c>
      <c r="R180" s="47">
        <v>70</v>
      </c>
      <c r="S180" s="47">
        <v>1</v>
      </c>
      <c r="T180" s="47"/>
      <c r="U180" s="47"/>
      <c r="V180" s="47" t="e">
        <f t="shared" si="66"/>
        <v>#NUM!</v>
      </c>
      <c r="W180" s="47"/>
      <c r="X180" s="47"/>
      <c r="Y180" s="47"/>
      <c r="Z180" s="47"/>
      <c r="AA180" s="47"/>
      <c r="AB180" s="47"/>
      <c r="AC180" s="47"/>
      <c r="AD180" s="47">
        <v>2</v>
      </c>
      <c r="AE180" s="47">
        <v>70</v>
      </c>
      <c r="AF180" s="47">
        <v>1</v>
      </c>
      <c r="AG180" s="47"/>
      <c r="AH180" s="47">
        <v>2</v>
      </c>
      <c r="AI180" s="35" t="str">
        <f t="shared" si="87"/>
        <v>36</v>
      </c>
      <c r="AJ180" s="49" t="str">
        <f>IF(AI180&lt;35,0, IF(AI180&gt;35, "1"))</f>
        <v>1</v>
      </c>
      <c r="AK180" s="47">
        <v>2</v>
      </c>
      <c r="AL180" s="47"/>
      <c r="AM180" s="47"/>
      <c r="AN180" s="23" t="s">
        <v>1712</v>
      </c>
      <c r="AO180" s="23">
        <v>1</v>
      </c>
      <c r="AP180" s="23">
        <v>1.98</v>
      </c>
      <c r="AQ180" s="23"/>
      <c r="AR180" s="47">
        <v>1.38</v>
      </c>
      <c r="AS180" s="47">
        <f t="shared" si="78"/>
        <v>59.5934866084717</v>
      </c>
      <c r="AT180" s="47">
        <v>1.33</v>
      </c>
      <c r="AU180" s="47">
        <f t="shared" si="86"/>
        <v>61.521896475745429</v>
      </c>
      <c r="AV180" s="47"/>
      <c r="AW180" s="47" t="e">
        <f t="shared" si="79"/>
        <v>#DIV/0!</v>
      </c>
      <c r="AX180" s="50" t="s">
        <v>1719</v>
      </c>
      <c r="AY180" s="50" t="s">
        <v>1719</v>
      </c>
      <c r="AZ180" s="50" t="s">
        <v>1719</v>
      </c>
      <c r="BA180" s="50"/>
      <c r="BB180" s="23" t="s">
        <v>164</v>
      </c>
      <c r="BC180" s="23"/>
      <c r="BD180" s="23"/>
      <c r="BE180" s="23"/>
      <c r="BF180" s="50"/>
      <c r="BG180" s="23"/>
      <c r="BH180" s="23"/>
      <c r="BI180" s="23">
        <v>60</v>
      </c>
      <c r="BJ180" s="23">
        <v>174</v>
      </c>
      <c r="BK180" s="23">
        <f t="shared" si="68"/>
        <v>1.7237679835764652</v>
      </c>
      <c r="BL180" s="23">
        <v>1</v>
      </c>
      <c r="BM180" s="46" t="s">
        <v>858</v>
      </c>
      <c r="BN180" s="23" t="s">
        <v>146</v>
      </c>
      <c r="BO180" s="23">
        <v>54</v>
      </c>
      <c r="BP180" s="23">
        <v>50</v>
      </c>
      <c r="BQ180" s="23">
        <v>153</v>
      </c>
      <c r="BR180" s="23">
        <f t="shared" si="69"/>
        <v>1.4532149694457286</v>
      </c>
      <c r="BS180" s="23">
        <f t="shared" si="70"/>
        <v>1.1861754935224267</v>
      </c>
      <c r="BT180" s="23" t="s">
        <v>158</v>
      </c>
      <c r="BU180" s="23" t="s">
        <v>162</v>
      </c>
      <c r="BV180" s="23" t="s">
        <v>148</v>
      </c>
      <c r="BW180" s="23" t="s">
        <v>149</v>
      </c>
      <c r="BX180" s="23">
        <v>5</v>
      </c>
      <c r="BY180" s="23" t="s">
        <v>150</v>
      </c>
      <c r="BZ180" s="23">
        <v>2</v>
      </c>
      <c r="CA180" s="23"/>
      <c r="CB180" s="23" t="s">
        <v>150</v>
      </c>
      <c r="CC180" s="23">
        <v>2</v>
      </c>
      <c r="CD180" s="23"/>
      <c r="CE180" s="23" t="s">
        <v>150</v>
      </c>
      <c r="CF180" s="23">
        <v>2</v>
      </c>
      <c r="CG180" s="23"/>
      <c r="CH180" s="23" t="s">
        <v>150</v>
      </c>
      <c r="CI180" s="23">
        <v>2</v>
      </c>
      <c r="CJ180" s="23"/>
      <c r="CK180" s="23">
        <v>0</v>
      </c>
      <c r="CL180" s="23">
        <v>0</v>
      </c>
      <c r="CM180" s="23"/>
      <c r="CN180" s="23">
        <v>0</v>
      </c>
      <c r="CO180" s="23"/>
      <c r="CP180" s="23" t="s">
        <v>0</v>
      </c>
      <c r="CQ180" s="23">
        <v>0</v>
      </c>
      <c r="CR180" s="23" t="s">
        <v>165</v>
      </c>
      <c r="CS180" s="23">
        <v>2</v>
      </c>
      <c r="CT180" s="23"/>
      <c r="CU180" s="23"/>
      <c r="CV180" s="23"/>
      <c r="CW180" s="23">
        <v>2</v>
      </c>
      <c r="CX180" s="23"/>
      <c r="CY180" s="23">
        <v>2</v>
      </c>
      <c r="CZ180" s="23">
        <v>0</v>
      </c>
      <c r="DA180" s="23">
        <v>2</v>
      </c>
      <c r="DB180" s="23"/>
      <c r="DC180" s="23" t="s">
        <v>143</v>
      </c>
      <c r="DD180" s="23">
        <v>2</v>
      </c>
      <c r="DE180" s="23" t="s">
        <v>165</v>
      </c>
      <c r="DF180" s="23" t="s">
        <v>165</v>
      </c>
      <c r="DG180" s="23" t="s">
        <v>165</v>
      </c>
      <c r="DH180" s="23" t="s">
        <v>165</v>
      </c>
      <c r="DI180" s="23" t="s">
        <v>150</v>
      </c>
      <c r="DJ180" s="23" t="s">
        <v>150</v>
      </c>
      <c r="DK180" s="23" t="s">
        <v>150</v>
      </c>
      <c r="DL180" s="23" t="s">
        <v>150</v>
      </c>
      <c r="DM180" s="23" t="s">
        <v>159</v>
      </c>
      <c r="DN180" s="23"/>
      <c r="DO180" s="23"/>
      <c r="DP180" s="23" t="s">
        <v>150</v>
      </c>
      <c r="DQ180" s="23" t="s">
        <v>150</v>
      </c>
      <c r="DR180" s="23" t="s">
        <v>150</v>
      </c>
      <c r="DS180" s="23"/>
      <c r="DT180" s="23" t="s">
        <v>159</v>
      </c>
      <c r="DU180" s="23" t="s">
        <v>150</v>
      </c>
      <c r="DV180" s="23"/>
      <c r="DW180" s="23" t="s">
        <v>159</v>
      </c>
      <c r="DX180" s="23" t="s">
        <v>150</v>
      </c>
      <c r="DY180" s="23" t="s">
        <v>150</v>
      </c>
      <c r="DZ180" s="23" t="s">
        <v>150</v>
      </c>
      <c r="EA180" s="23"/>
      <c r="EB180" s="23"/>
      <c r="EC180" s="23" t="s">
        <v>184</v>
      </c>
      <c r="ED180" s="23" t="s">
        <v>187</v>
      </c>
      <c r="EE180" s="49" t="str">
        <f t="shared" si="71"/>
        <v>36</v>
      </c>
      <c r="EF180" s="49" t="str">
        <f>IF(EE180&lt;35,0, IF(EE180&gt;35, "1"))</f>
        <v>1</v>
      </c>
      <c r="EG180" s="49"/>
      <c r="EH180" s="51">
        <f t="shared" si="72"/>
        <v>1</v>
      </c>
      <c r="EI180" s="51">
        <f t="shared" si="73"/>
        <v>0.9</v>
      </c>
      <c r="EJ180" s="52">
        <f t="shared" si="74"/>
        <v>-1.2</v>
      </c>
      <c r="EK180" s="52">
        <f t="shared" si="75"/>
        <v>-1.2</v>
      </c>
      <c r="EL180" s="49">
        <f t="shared" si="76"/>
        <v>-3.2000000000000001E-2</v>
      </c>
      <c r="EM180" s="53" t="s">
        <v>176</v>
      </c>
      <c r="EN180" s="54" t="str">
        <f t="shared" si="77"/>
        <v>3</v>
      </c>
    </row>
    <row r="181" spans="1:144" ht="33.75">
      <c r="A181" s="45">
        <v>2750</v>
      </c>
      <c r="B181" s="46" t="s">
        <v>859</v>
      </c>
      <c r="C181" s="45">
        <v>22252425</v>
      </c>
      <c r="D181" s="23" t="s">
        <v>860</v>
      </c>
      <c r="E181" s="23">
        <v>1</v>
      </c>
      <c r="F181" s="23" t="s">
        <v>146</v>
      </c>
      <c r="G181" s="23">
        <v>62</v>
      </c>
      <c r="H181" s="23">
        <v>56</v>
      </c>
      <c r="I181" s="23" t="s">
        <v>140</v>
      </c>
      <c r="J181" s="23">
        <v>1</v>
      </c>
      <c r="K181" s="23"/>
      <c r="L181" s="47"/>
      <c r="M181" s="47"/>
      <c r="N181" s="48">
        <v>42730</v>
      </c>
      <c r="O181" s="48"/>
      <c r="P181" s="47" t="e">
        <f t="shared" si="94"/>
        <v>#NUM!</v>
      </c>
      <c r="Q181" s="47">
        <f t="shared" ca="1" si="65"/>
        <v>87</v>
      </c>
      <c r="R181" s="47">
        <v>70</v>
      </c>
      <c r="S181" s="47">
        <v>1</v>
      </c>
      <c r="T181" s="47"/>
      <c r="U181" s="47"/>
      <c r="V181" s="47" t="e">
        <f t="shared" si="66"/>
        <v>#NUM!</v>
      </c>
      <c r="W181" s="47"/>
      <c r="X181" s="47"/>
      <c r="Y181" s="47"/>
      <c r="Z181" s="47"/>
      <c r="AA181" s="47"/>
      <c r="AB181" s="47"/>
      <c r="AC181" s="47"/>
      <c r="AD181" s="47">
        <v>2</v>
      </c>
      <c r="AE181" s="47">
        <v>70</v>
      </c>
      <c r="AF181" s="47">
        <v>1</v>
      </c>
      <c r="AG181" s="47"/>
      <c r="AH181" s="47">
        <v>2</v>
      </c>
      <c r="AI181" s="35" t="str">
        <f t="shared" si="87"/>
        <v>36</v>
      </c>
      <c r="AJ181" s="49">
        <v>1</v>
      </c>
      <c r="AK181" s="47">
        <v>2</v>
      </c>
      <c r="AL181" s="47">
        <v>0</v>
      </c>
      <c r="AM181" s="47"/>
      <c r="AN181" s="23" t="s">
        <v>1712</v>
      </c>
      <c r="AO181" s="23">
        <v>1</v>
      </c>
      <c r="AP181" s="23">
        <v>1.24</v>
      </c>
      <c r="AQ181" s="23"/>
      <c r="AR181" s="47">
        <v>0.87</v>
      </c>
      <c r="AS181" s="47">
        <f t="shared" si="78"/>
        <v>77.114622580706339</v>
      </c>
      <c r="AT181" s="47">
        <v>1</v>
      </c>
      <c r="AU181" s="47">
        <f t="shared" si="86"/>
        <v>64.440340320595041</v>
      </c>
      <c r="AV181" s="47"/>
      <c r="AW181" s="47" t="e">
        <f t="shared" si="79"/>
        <v>#DIV/0!</v>
      </c>
      <c r="AX181" s="50" t="s">
        <v>1719</v>
      </c>
      <c r="AY181" s="50" t="s">
        <v>1719</v>
      </c>
      <c r="AZ181" s="50" t="s">
        <v>1719</v>
      </c>
      <c r="BA181" s="50"/>
      <c r="BB181" s="23" t="s">
        <v>164</v>
      </c>
      <c r="BC181" s="23"/>
      <c r="BD181" s="23"/>
      <c r="BE181" s="23"/>
      <c r="BF181" s="50"/>
      <c r="BG181" s="23"/>
      <c r="BH181" s="23"/>
      <c r="BI181" s="23">
        <v>163</v>
      </c>
      <c r="BJ181" s="23">
        <v>55</v>
      </c>
      <c r="BK181" s="23">
        <f t="shared" si="68"/>
        <v>1.1436917949530971</v>
      </c>
      <c r="BL181" s="23">
        <v>1</v>
      </c>
      <c r="BM181" s="46" t="s">
        <v>861</v>
      </c>
      <c r="BN181" s="23" t="s">
        <v>139</v>
      </c>
      <c r="BO181" s="23">
        <v>57</v>
      </c>
      <c r="BP181" s="23">
        <v>73</v>
      </c>
      <c r="BQ181" s="23">
        <v>174</v>
      </c>
      <c r="BR181" s="23">
        <f t="shared" si="69"/>
        <v>1.8735994240086937</v>
      </c>
      <c r="BS181" s="23">
        <f t="shared" si="70"/>
        <v>0.61042492877484478</v>
      </c>
      <c r="BT181" s="23" t="s">
        <v>171</v>
      </c>
      <c r="BU181" s="23" t="s">
        <v>162</v>
      </c>
      <c r="BV181" s="23" t="s">
        <v>148</v>
      </c>
      <c r="BW181" s="23" t="s">
        <v>149</v>
      </c>
      <c r="BX181" s="23">
        <v>3</v>
      </c>
      <c r="BY181" s="23" t="s">
        <v>150</v>
      </c>
      <c r="BZ181" s="23">
        <v>2</v>
      </c>
      <c r="CA181" s="23"/>
      <c r="CB181" s="23" t="s">
        <v>150</v>
      </c>
      <c r="CC181" s="23">
        <v>2</v>
      </c>
      <c r="CD181" s="23"/>
      <c r="CE181" s="23" t="s">
        <v>150</v>
      </c>
      <c r="CF181" s="23">
        <v>2</v>
      </c>
      <c r="CG181" s="23"/>
      <c r="CH181" s="23" t="s">
        <v>150</v>
      </c>
      <c r="CI181" s="23">
        <v>2</v>
      </c>
      <c r="CJ181" s="23"/>
      <c r="CK181" s="23">
        <v>0</v>
      </c>
      <c r="CL181" s="23">
        <v>0</v>
      </c>
      <c r="CM181" s="23" t="s">
        <v>0</v>
      </c>
      <c r="CN181" s="23">
        <v>0</v>
      </c>
      <c r="CO181" s="23"/>
      <c r="CP181" s="23"/>
      <c r="CQ181" s="23">
        <v>0</v>
      </c>
      <c r="CR181" s="23" t="s">
        <v>143</v>
      </c>
      <c r="CS181" s="23">
        <v>1</v>
      </c>
      <c r="CT181" s="23"/>
      <c r="CU181" s="23"/>
      <c r="CV181" s="23">
        <v>100</v>
      </c>
      <c r="CW181" s="23">
        <v>1</v>
      </c>
      <c r="CX181" s="23"/>
      <c r="CY181" s="23">
        <v>2</v>
      </c>
      <c r="CZ181" s="23">
        <v>3</v>
      </c>
      <c r="DA181" s="23">
        <v>1</v>
      </c>
      <c r="DB181" s="23"/>
      <c r="DC181" s="23" t="s">
        <v>143</v>
      </c>
      <c r="DD181" s="23">
        <v>2</v>
      </c>
      <c r="DE181" s="23" t="s">
        <v>165</v>
      </c>
      <c r="DF181" s="23" t="s">
        <v>165</v>
      </c>
      <c r="DG181" s="23" t="s">
        <v>165</v>
      </c>
      <c r="DH181" s="23" t="s">
        <v>165</v>
      </c>
      <c r="DI181" s="23" t="s">
        <v>150</v>
      </c>
      <c r="DJ181" s="23" t="s">
        <v>150</v>
      </c>
      <c r="DK181" s="23" t="s">
        <v>150</v>
      </c>
      <c r="DL181" s="23" t="s">
        <v>150</v>
      </c>
      <c r="DM181" s="23" t="s">
        <v>150</v>
      </c>
      <c r="DN181" s="23"/>
      <c r="DO181" s="23"/>
      <c r="DP181" s="23" t="s">
        <v>150</v>
      </c>
      <c r="DQ181" s="23" t="s">
        <v>150</v>
      </c>
      <c r="DR181" s="23" t="s">
        <v>150</v>
      </c>
      <c r="DS181" s="23"/>
      <c r="DT181" s="23" t="s">
        <v>159</v>
      </c>
      <c r="DU181" s="23" t="s">
        <v>150</v>
      </c>
      <c r="DV181" s="23"/>
      <c r="DW181" s="23" t="s">
        <v>159</v>
      </c>
      <c r="DX181" s="23" t="s">
        <v>150</v>
      </c>
      <c r="DY181" s="23"/>
      <c r="DZ181" s="23"/>
      <c r="EA181" s="23"/>
      <c r="EB181" s="23"/>
      <c r="EC181" s="23" t="s">
        <v>184</v>
      </c>
      <c r="ED181" s="23" t="s">
        <v>187</v>
      </c>
      <c r="EE181" s="49" t="str">
        <f t="shared" si="71"/>
        <v>36</v>
      </c>
      <c r="EF181" s="49">
        <v>1</v>
      </c>
      <c r="EG181" s="49"/>
      <c r="EH181" s="51">
        <f t="shared" si="72"/>
        <v>1.012</v>
      </c>
      <c r="EI181" s="51">
        <f t="shared" si="73"/>
        <v>0.7</v>
      </c>
      <c r="EJ181" s="52">
        <f t="shared" si="74"/>
        <v>-1.2</v>
      </c>
      <c r="EK181" s="52">
        <f t="shared" si="75"/>
        <v>-1.2</v>
      </c>
      <c r="EL181" s="49">
        <f t="shared" si="76"/>
        <v>-0.24099999999999999</v>
      </c>
      <c r="EM181" s="53" t="s">
        <v>176</v>
      </c>
      <c r="EN181" s="54" t="str">
        <f t="shared" si="77"/>
        <v>3</v>
      </c>
    </row>
    <row r="182" spans="1:144" ht="33.75">
      <c r="A182" s="45">
        <v>2751</v>
      </c>
      <c r="B182" s="46" t="s">
        <v>862</v>
      </c>
      <c r="C182" s="45">
        <v>27924145</v>
      </c>
      <c r="D182" s="23" t="s">
        <v>863</v>
      </c>
      <c r="E182" s="23">
        <v>2</v>
      </c>
      <c r="F182" s="23" t="s">
        <v>139</v>
      </c>
      <c r="G182" s="23">
        <v>51</v>
      </c>
      <c r="H182" s="23">
        <v>45</v>
      </c>
      <c r="I182" s="23" t="s">
        <v>153</v>
      </c>
      <c r="J182" s="23">
        <v>3</v>
      </c>
      <c r="K182" s="23" t="s">
        <v>179</v>
      </c>
      <c r="L182" s="47"/>
      <c r="M182" s="47"/>
      <c r="N182" s="48">
        <v>42732</v>
      </c>
      <c r="O182" s="48"/>
      <c r="P182" s="47" t="e">
        <f t="shared" si="94"/>
        <v>#NUM!</v>
      </c>
      <c r="Q182" s="47">
        <f t="shared" ca="1" si="65"/>
        <v>87</v>
      </c>
      <c r="R182" s="47">
        <v>70</v>
      </c>
      <c r="S182" s="47">
        <v>1</v>
      </c>
      <c r="T182" s="47"/>
      <c r="U182" s="47"/>
      <c r="V182" s="47" t="e">
        <f t="shared" si="66"/>
        <v>#NUM!</v>
      </c>
      <c r="W182" s="47"/>
      <c r="X182" s="47"/>
      <c r="Y182" s="47"/>
      <c r="Z182" s="47"/>
      <c r="AA182" s="47"/>
      <c r="AB182" s="47"/>
      <c r="AC182" s="47"/>
      <c r="AD182" s="47">
        <v>2</v>
      </c>
      <c r="AE182" s="47">
        <v>70</v>
      </c>
      <c r="AF182" s="47">
        <v>1</v>
      </c>
      <c r="AG182" s="47"/>
      <c r="AH182" s="47">
        <v>2</v>
      </c>
      <c r="AI182" s="35" t="str">
        <f t="shared" si="87"/>
        <v>36</v>
      </c>
      <c r="AJ182" s="49" t="str">
        <f>IF(AI182&lt;35,0, IF(AI182&gt;35, "1"))</f>
        <v>1</v>
      </c>
      <c r="AK182" s="47">
        <v>2</v>
      </c>
      <c r="AL182" s="47"/>
      <c r="AM182" s="47"/>
      <c r="AN182" s="23" t="s">
        <v>1712</v>
      </c>
      <c r="AO182" s="23">
        <v>1</v>
      </c>
      <c r="AP182" s="23">
        <v>1.7</v>
      </c>
      <c r="AQ182" s="23"/>
      <c r="AR182" s="47">
        <v>1.51</v>
      </c>
      <c r="AS182" s="47">
        <f t="shared" si="78"/>
        <v>56.923479394545502</v>
      </c>
      <c r="AT182" s="47">
        <v>2.33</v>
      </c>
      <c r="AU182" s="47">
        <f t="shared" si="86"/>
        <v>33.406782874102397</v>
      </c>
      <c r="AV182" s="47"/>
      <c r="AW182" s="47" t="e">
        <f t="shared" si="79"/>
        <v>#DIV/0!</v>
      </c>
      <c r="AX182" s="50" t="s">
        <v>1719</v>
      </c>
      <c r="AY182" s="50" t="s">
        <v>1719</v>
      </c>
      <c r="AZ182" s="50" t="s">
        <v>1719</v>
      </c>
      <c r="BA182" s="50"/>
      <c r="BB182" s="23" t="s">
        <v>164</v>
      </c>
      <c r="BC182" s="23" t="s">
        <v>165</v>
      </c>
      <c r="BD182" s="23"/>
      <c r="BE182" s="23"/>
      <c r="BF182" s="50"/>
      <c r="BG182" s="23"/>
      <c r="BH182" s="23"/>
      <c r="BI182" s="23">
        <v>68</v>
      </c>
      <c r="BJ182" s="23">
        <v>163</v>
      </c>
      <c r="BK182" s="23">
        <f t="shared" si="68"/>
        <v>1.7338783536663358</v>
      </c>
      <c r="BL182" s="23">
        <v>1</v>
      </c>
      <c r="BM182" s="46" t="s">
        <v>864</v>
      </c>
      <c r="BN182" s="23" t="s">
        <v>146</v>
      </c>
      <c r="BO182" s="23">
        <v>40</v>
      </c>
      <c r="BP182" s="23">
        <v>52</v>
      </c>
      <c r="BQ182" s="23">
        <v>162</v>
      </c>
      <c r="BR182" s="23">
        <f t="shared" si="69"/>
        <v>1.5401610293289136</v>
      </c>
      <c r="BS182" s="23">
        <f t="shared" si="70"/>
        <v>1.1257773185066431</v>
      </c>
      <c r="BT182" s="23" t="s">
        <v>158</v>
      </c>
      <c r="BU182" s="23" t="s">
        <v>147</v>
      </c>
      <c r="BV182" s="23" t="s">
        <v>148</v>
      </c>
      <c r="BW182" s="23" t="s">
        <v>149</v>
      </c>
      <c r="BX182" s="23">
        <v>4</v>
      </c>
      <c r="BY182" s="23" t="s">
        <v>150</v>
      </c>
      <c r="BZ182" s="23">
        <v>2</v>
      </c>
      <c r="CA182" s="23"/>
      <c r="CB182" s="23" t="s">
        <v>150</v>
      </c>
      <c r="CC182" s="23">
        <v>2</v>
      </c>
      <c r="CD182" s="23"/>
      <c r="CE182" s="23" t="s">
        <v>150</v>
      </c>
      <c r="CF182" s="23">
        <v>2</v>
      </c>
      <c r="CG182" s="23"/>
      <c r="CH182" s="23" t="s">
        <v>150</v>
      </c>
      <c r="CI182" s="23">
        <v>2</v>
      </c>
      <c r="CJ182" s="23"/>
      <c r="CK182" s="23">
        <v>0</v>
      </c>
      <c r="CL182" s="23">
        <v>0</v>
      </c>
      <c r="CM182" s="23"/>
      <c r="CN182" s="23">
        <v>0</v>
      </c>
      <c r="CO182" s="23"/>
      <c r="CP182" s="23"/>
      <c r="CQ182" s="23">
        <v>0</v>
      </c>
      <c r="CR182" s="23" t="s">
        <v>143</v>
      </c>
      <c r="CS182" s="23">
        <v>1</v>
      </c>
      <c r="CT182" s="23"/>
      <c r="CU182" s="23"/>
      <c r="CV182" s="23">
        <v>100</v>
      </c>
      <c r="CW182" s="23">
        <v>1</v>
      </c>
      <c r="CX182" s="23"/>
      <c r="CY182" s="23">
        <v>2</v>
      </c>
      <c r="CZ182" s="23">
        <v>2</v>
      </c>
      <c r="DA182" s="23">
        <v>1</v>
      </c>
      <c r="DB182" s="23"/>
      <c r="DC182" s="23" t="s">
        <v>143</v>
      </c>
      <c r="DD182" s="23">
        <v>2</v>
      </c>
      <c r="DE182" s="23" t="s">
        <v>165</v>
      </c>
      <c r="DF182" s="23" t="s">
        <v>143</v>
      </c>
      <c r="DG182" s="23" t="s">
        <v>143</v>
      </c>
      <c r="DH182" s="23" t="s">
        <v>143</v>
      </c>
      <c r="DI182" s="23" t="s">
        <v>150</v>
      </c>
      <c r="DJ182" s="23" t="s">
        <v>159</v>
      </c>
      <c r="DK182" s="23" t="s">
        <v>159</v>
      </c>
      <c r="DL182" s="23" t="s">
        <v>159</v>
      </c>
      <c r="DM182" s="23" t="s">
        <v>150</v>
      </c>
      <c r="DN182" s="23"/>
      <c r="DO182" s="23"/>
      <c r="DP182" s="23" t="s">
        <v>150</v>
      </c>
      <c r="DQ182" s="23" t="s">
        <v>150</v>
      </c>
      <c r="DR182" s="23" t="s">
        <v>150</v>
      </c>
      <c r="DS182" s="23"/>
      <c r="DT182" s="23" t="s">
        <v>159</v>
      </c>
      <c r="DU182" s="23" t="s">
        <v>150</v>
      </c>
      <c r="DV182" s="23"/>
      <c r="DW182" s="23" t="s">
        <v>159</v>
      </c>
      <c r="DX182" s="23" t="s">
        <v>150</v>
      </c>
      <c r="DY182" s="23" t="s">
        <v>150</v>
      </c>
      <c r="DZ182" s="23"/>
      <c r="EA182" s="23"/>
      <c r="EB182" s="23"/>
      <c r="EC182" s="23" t="s">
        <v>184</v>
      </c>
      <c r="ED182" s="23" t="s">
        <v>187</v>
      </c>
      <c r="EE182" s="49" t="str">
        <f t="shared" si="71"/>
        <v>36</v>
      </c>
      <c r="EF182" s="49" t="str">
        <f>IF(EE182&lt;35,0, IF(EE182&gt;35, "1"))</f>
        <v>1</v>
      </c>
      <c r="EG182" s="49"/>
      <c r="EH182" s="51">
        <f t="shared" si="72"/>
        <v>1</v>
      </c>
      <c r="EI182" s="51">
        <f t="shared" si="73"/>
        <v>0.9</v>
      </c>
      <c r="EJ182" s="52">
        <f t="shared" si="74"/>
        <v>-1.2</v>
      </c>
      <c r="EK182" s="52">
        <f t="shared" si="75"/>
        <v>-1.2</v>
      </c>
      <c r="EL182" s="49">
        <f t="shared" si="76"/>
        <v>-3.2000000000000001E-2</v>
      </c>
      <c r="EM182" s="53" t="s">
        <v>176</v>
      </c>
      <c r="EN182" s="54" t="str">
        <f t="shared" si="77"/>
        <v>3</v>
      </c>
    </row>
    <row r="183" spans="1:144" ht="33.75">
      <c r="A183" s="45">
        <v>2761</v>
      </c>
      <c r="B183" s="46" t="s">
        <v>1753</v>
      </c>
      <c r="C183" s="45">
        <v>26102444</v>
      </c>
      <c r="D183" s="23" t="s">
        <v>865</v>
      </c>
      <c r="E183" s="23">
        <v>2</v>
      </c>
      <c r="F183" s="23" t="s">
        <v>139</v>
      </c>
      <c r="G183" s="23">
        <v>58</v>
      </c>
      <c r="H183" s="23">
        <v>52</v>
      </c>
      <c r="I183" s="23" t="s">
        <v>153</v>
      </c>
      <c r="J183" s="23">
        <v>3</v>
      </c>
      <c r="K183" s="23" t="s">
        <v>179</v>
      </c>
      <c r="L183" s="47"/>
      <c r="M183" s="47"/>
      <c r="N183" s="48">
        <v>42760</v>
      </c>
      <c r="O183" s="48"/>
      <c r="P183" s="47" t="e">
        <f t="shared" si="94"/>
        <v>#NUM!</v>
      </c>
      <c r="Q183" s="47">
        <f t="shared" ca="1" si="65"/>
        <v>86</v>
      </c>
      <c r="R183" s="47">
        <v>69</v>
      </c>
      <c r="S183" s="47">
        <v>1</v>
      </c>
      <c r="T183" s="47"/>
      <c r="U183" s="47"/>
      <c r="V183" s="47" t="e">
        <f t="shared" si="66"/>
        <v>#NUM!</v>
      </c>
      <c r="W183" s="47"/>
      <c r="X183" s="47"/>
      <c r="Y183" s="47"/>
      <c r="Z183" s="47"/>
      <c r="AA183" s="47"/>
      <c r="AB183" s="47"/>
      <c r="AC183" s="47"/>
      <c r="AD183" s="47">
        <v>2</v>
      </c>
      <c r="AE183" s="47">
        <v>69</v>
      </c>
      <c r="AF183" s="47">
        <v>1</v>
      </c>
      <c r="AG183" s="47"/>
      <c r="AH183" s="47">
        <v>2</v>
      </c>
      <c r="AI183" s="35" t="str">
        <f t="shared" si="87"/>
        <v>36</v>
      </c>
      <c r="AJ183" s="49" t="str">
        <f>IF(AI183&lt;35,0, IF(AI183&gt;35, "1"))</f>
        <v>1</v>
      </c>
      <c r="AK183" s="47">
        <v>2</v>
      </c>
      <c r="AL183" s="47"/>
      <c r="AM183" s="47"/>
      <c r="AN183" s="23" t="s">
        <v>1712</v>
      </c>
      <c r="AO183" s="23">
        <v>1</v>
      </c>
      <c r="AP183" s="23">
        <v>1.47</v>
      </c>
      <c r="AQ183" s="23"/>
      <c r="AR183" s="47">
        <v>1.29</v>
      </c>
      <c r="AS183" s="47">
        <f t="shared" si="78"/>
        <v>65.833822064027203</v>
      </c>
      <c r="AT183" s="47">
        <v>1.3</v>
      </c>
      <c r="AU183" s="47">
        <f t="shared" si="86"/>
        <v>64.42029121508881</v>
      </c>
      <c r="AV183" s="47"/>
      <c r="AW183" s="47"/>
      <c r="AX183" s="50" t="s">
        <v>1719</v>
      </c>
      <c r="AY183" s="50" t="s">
        <v>1719</v>
      </c>
      <c r="AZ183" s="50" t="s">
        <v>1719</v>
      </c>
      <c r="BA183" s="50"/>
      <c r="BB183" s="23" t="s">
        <v>164</v>
      </c>
      <c r="BC183" s="23"/>
      <c r="BD183" s="23"/>
      <c r="BE183" s="23"/>
      <c r="BF183" s="50"/>
      <c r="BG183" s="23"/>
      <c r="BH183" s="23"/>
      <c r="BI183" s="23">
        <v>61.7</v>
      </c>
      <c r="BJ183" s="23">
        <v>167.5</v>
      </c>
      <c r="BK183" s="23">
        <f t="shared" si="68"/>
        <v>1.6968687693954925</v>
      </c>
      <c r="BL183" s="23">
        <v>2</v>
      </c>
      <c r="BM183" s="46" t="s">
        <v>866</v>
      </c>
      <c r="BN183" s="23" t="s">
        <v>146</v>
      </c>
      <c r="BO183" s="23">
        <v>48</v>
      </c>
      <c r="BP183" s="23">
        <v>50</v>
      </c>
      <c r="BQ183" s="23">
        <v>165</v>
      </c>
      <c r="BR183" s="23">
        <f t="shared" si="69"/>
        <v>1.5349860574487681</v>
      </c>
      <c r="BS183" s="23">
        <f t="shared" si="70"/>
        <v>1.1054620080496251</v>
      </c>
      <c r="BT183" s="23" t="s">
        <v>158</v>
      </c>
      <c r="BU183" s="23" t="s">
        <v>147</v>
      </c>
      <c r="BV183" s="23" t="s">
        <v>148</v>
      </c>
      <c r="BW183" s="23" t="s">
        <v>149</v>
      </c>
      <c r="BX183" s="23">
        <v>3</v>
      </c>
      <c r="BY183" s="23" t="s">
        <v>150</v>
      </c>
      <c r="BZ183" s="23">
        <v>2</v>
      </c>
      <c r="CA183" s="23" t="s">
        <v>159</v>
      </c>
      <c r="CB183" s="23" t="s">
        <v>150</v>
      </c>
      <c r="CC183" s="23">
        <v>2</v>
      </c>
      <c r="CD183" s="23" t="s">
        <v>150</v>
      </c>
      <c r="CE183" s="23" t="s">
        <v>150</v>
      </c>
      <c r="CF183" s="23">
        <v>2</v>
      </c>
      <c r="CG183" s="23" t="s">
        <v>159</v>
      </c>
      <c r="CH183" s="23" t="s">
        <v>150</v>
      </c>
      <c r="CI183" s="23">
        <v>2</v>
      </c>
      <c r="CJ183" s="23" t="s">
        <v>150</v>
      </c>
      <c r="CK183" s="23">
        <v>0</v>
      </c>
      <c r="CL183" s="23">
        <v>0</v>
      </c>
      <c r="CM183" s="23" t="s">
        <v>0</v>
      </c>
      <c r="CN183" s="23">
        <v>0</v>
      </c>
      <c r="CO183" s="23"/>
      <c r="CP183" s="23"/>
      <c r="CQ183" s="23">
        <v>0</v>
      </c>
      <c r="CR183" s="23" t="s">
        <v>165</v>
      </c>
      <c r="CS183" s="23">
        <v>2</v>
      </c>
      <c r="CT183" s="23"/>
      <c r="CU183" s="23"/>
      <c r="CV183" s="23"/>
      <c r="CW183" s="23">
        <v>2</v>
      </c>
      <c r="CX183" s="23"/>
      <c r="CY183" s="23">
        <v>2</v>
      </c>
      <c r="CZ183" s="23">
        <v>0</v>
      </c>
      <c r="DA183" s="23">
        <v>2</v>
      </c>
      <c r="DB183" s="23"/>
      <c r="DC183" s="23" t="s">
        <v>143</v>
      </c>
      <c r="DD183" s="23">
        <v>2</v>
      </c>
      <c r="DE183" s="23" t="s">
        <v>143</v>
      </c>
      <c r="DF183" s="23" t="s">
        <v>143</v>
      </c>
      <c r="DG183" s="23" t="s">
        <v>143</v>
      </c>
      <c r="DH183" s="23" t="s">
        <v>143</v>
      </c>
      <c r="DI183" s="23" t="s">
        <v>150</v>
      </c>
      <c r="DJ183" s="23" t="s">
        <v>159</v>
      </c>
      <c r="DK183" s="23" t="s">
        <v>150</v>
      </c>
      <c r="DL183" s="23" t="s">
        <v>159</v>
      </c>
      <c r="DM183" s="23" t="s">
        <v>159</v>
      </c>
      <c r="DN183" s="23"/>
      <c r="DO183" s="23"/>
      <c r="DP183" s="23" t="s">
        <v>150</v>
      </c>
      <c r="DQ183" s="23" t="s">
        <v>150</v>
      </c>
      <c r="DR183" s="23" t="s">
        <v>150</v>
      </c>
      <c r="DS183" s="23"/>
      <c r="DT183" s="23" t="s">
        <v>159</v>
      </c>
      <c r="DU183" s="23" t="s">
        <v>150</v>
      </c>
      <c r="DV183" s="23"/>
      <c r="DW183" s="23" t="s">
        <v>159</v>
      </c>
      <c r="DX183" s="23" t="s">
        <v>150</v>
      </c>
      <c r="DY183" s="23" t="s">
        <v>150</v>
      </c>
      <c r="DZ183" s="23"/>
      <c r="EA183" s="23"/>
      <c r="EB183" s="23"/>
      <c r="EC183" s="23" t="s">
        <v>184</v>
      </c>
      <c r="ED183" s="23" t="s">
        <v>187</v>
      </c>
      <c r="EE183" s="49" t="str">
        <f t="shared" si="71"/>
        <v>36</v>
      </c>
      <c r="EF183" s="49" t="str">
        <f>IF(EE183&lt;35,0, IF(EE183&gt;35, "1"))</f>
        <v>1</v>
      </c>
      <c r="EG183" s="49"/>
      <c r="EH183" s="51">
        <f t="shared" si="72"/>
        <v>1</v>
      </c>
      <c r="EI183" s="51">
        <f t="shared" si="73"/>
        <v>0.9</v>
      </c>
      <c r="EJ183" s="52">
        <f t="shared" si="74"/>
        <v>-1.2</v>
      </c>
      <c r="EK183" s="52">
        <f t="shared" si="75"/>
        <v>-1.2</v>
      </c>
      <c r="EL183" s="49">
        <f t="shared" si="76"/>
        <v>-3.2000000000000001E-2</v>
      </c>
      <c r="EM183" s="55" t="s">
        <v>152</v>
      </c>
      <c r="EN183" s="54" t="str">
        <f t="shared" si="77"/>
        <v>1</v>
      </c>
    </row>
    <row r="184" spans="1:144" ht="33.75">
      <c r="A184" s="45">
        <v>2771</v>
      </c>
      <c r="B184" s="46" t="s">
        <v>867</v>
      </c>
      <c r="C184" s="45">
        <v>29306294</v>
      </c>
      <c r="D184" s="23" t="s">
        <v>868</v>
      </c>
      <c r="E184" s="23">
        <v>2</v>
      </c>
      <c r="F184" s="23" t="s">
        <v>139</v>
      </c>
      <c r="G184" s="23">
        <v>69</v>
      </c>
      <c r="H184" s="23">
        <v>63</v>
      </c>
      <c r="I184" s="23" t="s">
        <v>153</v>
      </c>
      <c r="J184" s="23">
        <v>3</v>
      </c>
      <c r="K184" s="23"/>
      <c r="L184" s="47"/>
      <c r="M184" s="47"/>
      <c r="N184" s="48">
        <v>42781</v>
      </c>
      <c r="O184" s="48"/>
      <c r="P184" s="47" t="e">
        <f t="shared" si="94"/>
        <v>#NUM!</v>
      </c>
      <c r="Q184" s="47">
        <f t="shared" ca="1" si="65"/>
        <v>85</v>
      </c>
      <c r="R184" s="47">
        <v>68</v>
      </c>
      <c r="S184" s="47">
        <v>1</v>
      </c>
      <c r="T184" s="47"/>
      <c r="U184" s="47"/>
      <c r="V184" s="47" t="e">
        <f t="shared" si="66"/>
        <v>#NUM!</v>
      </c>
      <c r="W184" s="47"/>
      <c r="X184" s="47"/>
      <c r="Y184" s="47"/>
      <c r="Z184" s="47"/>
      <c r="AA184" s="47"/>
      <c r="AB184" s="47"/>
      <c r="AC184" s="47"/>
      <c r="AD184" s="47">
        <v>2</v>
      </c>
      <c r="AE184" s="47">
        <v>68</v>
      </c>
      <c r="AF184" s="47">
        <v>1</v>
      </c>
      <c r="AG184" s="47"/>
      <c r="AH184" s="47">
        <v>2</v>
      </c>
      <c r="AI184" s="35" t="str">
        <f t="shared" si="87"/>
        <v>36</v>
      </c>
      <c r="AJ184" s="49" t="str">
        <f>IF(AI184&lt;35,0, IF(AI184&gt;35, "1"))</f>
        <v>1</v>
      </c>
      <c r="AK184" s="47">
        <v>2</v>
      </c>
      <c r="AL184" s="47">
        <v>0</v>
      </c>
      <c r="AM184" s="47"/>
      <c r="AN184" s="23" t="s">
        <v>1712</v>
      </c>
      <c r="AO184" s="23">
        <v>1</v>
      </c>
      <c r="AP184" s="23">
        <v>1.96</v>
      </c>
      <c r="AQ184" s="23"/>
      <c r="AR184" s="47">
        <v>1.34</v>
      </c>
      <c r="AS184" s="47">
        <f t="shared" si="78"/>
        <v>58.738098086700575</v>
      </c>
      <c r="AT184" s="47">
        <v>1.3</v>
      </c>
      <c r="AU184" s="47">
        <f t="shared" si="86"/>
        <v>60.160522604230138</v>
      </c>
      <c r="AV184" s="47"/>
      <c r="AW184" s="47"/>
      <c r="AX184" s="50" t="s">
        <v>1719</v>
      </c>
      <c r="AY184" s="50" t="s">
        <v>1719</v>
      </c>
      <c r="AZ184" s="50" t="s">
        <v>1719</v>
      </c>
      <c r="BA184" s="50"/>
      <c r="BB184" s="23" t="s">
        <v>164</v>
      </c>
      <c r="BC184" s="23"/>
      <c r="BD184" s="23"/>
      <c r="BE184" s="23"/>
      <c r="BF184" s="50"/>
      <c r="BG184" s="23"/>
      <c r="BH184" s="23"/>
      <c r="BI184" s="23">
        <v>84</v>
      </c>
      <c r="BJ184" s="23">
        <v>181</v>
      </c>
      <c r="BK184" s="23">
        <f t="shared" si="68"/>
        <v>2.0464539997884645</v>
      </c>
      <c r="BL184" s="23">
        <v>1</v>
      </c>
      <c r="BM184" s="46" t="s">
        <v>869</v>
      </c>
      <c r="BN184" s="23" t="s">
        <v>146</v>
      </c>
      <c r="BO184" s="23">
        <v>60</v>
      </c>
      <c r="BP184" s="23">
        <v>65</v>
      </c>
      <c r="BQ184" s="23">
        <v>162</v>
      </c>
      <c r="BR184" s="23">
        <f t="shared" si="69"/>
        <v>1.6933739938783618</v>
      </c>
      <c r="BS184" s="23">
        <f t="shared" si="70"/>
        <v>1.2085068078206622</v>
      </c>
      <c r="BT184" s="23" t="s">
        <v>162</v>
      </c>
      <c r="BU184" s="23" t="s">
        <v>158</v>
      </c>
      <c r="BV184" s="23" t="s">
        <v>148</v>
      </c>
      <c r="BW184" s="23" t="s">
        <v>149</v>
      </c>
      <c r="BX184" s="23">
        <v>4</v>
      </c>
      <c r="BY184" s="23" t="s">
        <v>150</v>
      </c>
      <c r="BZ184" s="23">
        <v>2</v>
      </c>
      <c r="CA184" s="23" t="s">
        <v>150</v>
      </c>
      <c r="CB184" s="23" t="s">
        <v>150</v>
      </c>
      <c r="CC184" s="23">
        <v>2</v>
      </c>
      <c r="CD184" s="23" t="s">
        <v>150</v>
      </c>
      <c r="CE184" s="23" t="s">
        <v>150</v>
      </c>
      <c r="CF184" s="23">
        <v>2</v>
      </c>
      <c r="CG184" s="23" t="s">
        <v>150</v>
      </c>
      <c r="CH184" s="23" t="s">
        <v>150</v>
      </c>
      <c r="CI184" s="23">
        <v>2</v>
      </c>
      <c r="CJ184" s="23" t="s">
        <v>150</v>
      </c>
      <c r="CK184" s="23">
        <v>0</v>
      </c>
      <c r="CL184" s="23">
        <v>0</v>
      </c>
      <c r="CM184" s="23"/>
      <c r="CN184" s="23">
        <v>0</v>
      </c>
      <c r="CO184" s="23"/>
      <c r="CP184" s="23"/>
      <c r="CQ184" s="23">
        <v>0</v>
      </c>
      <c r="CR184" s="23" t="s">
        <v>143</v>
      </c>
      <c r="CS184" s="23">
        <v>1</v>
      </c>
      <c r="CT184" s="23"/>
      <c r="CU184" s="23"/>
      <c r="CV184" s="23">
        <v>375</v>
      </c>
      <c r="CW184" s="23">
        <v>1</v>
      </c>
      <c r="CX184" s="23"/>
      <c r="CY184" s="23">
        <v>2</v>
      </c>
      <c r="CZ184" s="23">
        <v>3</v>
      </c>
      <c r="DA184" s="23">
        <v>1</v>
      </c>
      <c r="DB184" s="23"/>
      <c r="DC184" s="23" t="s">
        <v>143</v>
      </c>
      <c r="DD184" s="23">
        <v>2</v>
      </c>
      <c r="DE184" s="23" t="s">
        <v>165</v>
      </c>
      <c r="DF184" s="23" t="s">
        <v>165</v>
      </c>
      <c r="DG184" s="23" t="s">
        <v>165</v>
      </c>
      <c r="DH184" s="23" t="s">
        <v>165</v>
      </c>
      <c r="DI184" s="23" t="s">
        <v>150</v>
      </c>
      <c r="DJ184" s="23" t="s">
        <v>150</v>
      </c>
      <c r="DK184" s="23" t="s">
        <v>150</v>
      </c>
      <c r="DL184" s="23" t="s">
        <v>150</v>
      </c>
      <c r="DM184" s="23" t="s">
        <v>150</v>
      </c>
      <c r="DN184" s="23"/>
      <c r="DO184" s="23"/>
      <c r="DP184" s="23" t="s">
        <v>150</v>
      </c>
      <c r="DQ184" s="23" t="s">
        <v>150</v>
      </c>
      <c r="DR184" s="23" t="s">
        <v>150</v>
      </c>
      <c r="DS184" s="23"/>
      <c r="DT184" s="23" t="s">
        <v>159</v>
      </c>
      <c r="DU184" s="23" t="s">
        <v>150</v>
      </c>
      <c r="DV184" s="23"/>
      <c r="DW184" s="23" t="s">
        <v>159</v>
      </c>
      <c r="DX184" s="23" t="s">
        <v>150</v>
      </c>
      <c r="DY184" s="23" t="s">
        <v>150</v>
      </c>
      <c r="DZ184" s="23"/>
      <c r="EA184" s="23"/>
      <c r="EB184" s="23"/>
      <c r="EC184" s="23" t="s">
        <v>184</v>
      </c>
      <c r="ED184" s="23" t="s">
        <v>187</v>
      </c>
      <c r="EE184" s="49" t="str">
        <f t="shared" si="71"/>
        <v>36</v>
      </c>
      <c r="EF184" s="49" t="str">
        <f>IF(EE184&lt;35,0, IF(EE184&gt;35, "1"))</f>
        <v>1</v>
      </c>
      <c r="EG184" s="49"/>
      <c r="EH184" s="51">
        <f t="shared" si="72"/>
        <v>1</v>
      </c>
      <c r="EI184" s="51">
        <f t="shared" si="73"/>
        <v>0.9</v>
      </c>
      <c r="EJ184" s="52">
        <f t="shared" si="74"/>
        <v>-1.2</v>
      </c>
      <c r="EK184" s="52">
        <f t="shared" si="75"/>
        <v>-1.2</v>
      </c>
      <c r="EL184" s="49">
        <f t="shared" si="76"/>
        <v>-3.2000000000000001E-2</v>
      </c>
      <c r="EM184" s="53" t="s">
        <v>152</v>
      </c>
      <c r="EN184" s="54" t="str">
        <f t="shared" si="77"/>
        <v>1</v>
      </c>
    </row>
    <row r="185" spans="1:144" ht="33.75">
      <c r="A185" s="45">
        <v>2774</v>
      </c>
      <c r="B185" s="46" t="s">
        <v>870</v>
      </c>
      <c r="C185" s="45">
        <v>30058994</v>
      </c>
      <c r="D185" s="23" t="s">
        <v>871</v>
      </c>
      <c r="E185" s="23">
        <v>1</v>
      </c>
      <c r="F185" s="23" t="s">
        <v>146</v>
      </c>
      <c r="G185" s="23">
        <v>58</v>
      </c>
      <c r="H185" s="23">
        <v>52</v>
      </c>
      <c r="I185" s="23" t="s">
        <v>153</v>
      </c>
      <c r="J185" s="23">
        <v>3</v>
      </c>
      <c r="K185" s="23"/>
      <c r="L185" s="47"/>
      <c r="M185" s="47"/>
      <c r="N185" s="48">
        <v>42788</v>
      </c>
      <c r="O185" s="48"/>
      <c r="P185" s="47" t="e">
        <f t="shared" si="94"/>
        <v>#NUM!</v>
      </c>
      <c r="Q185" s="47">
        <f t="shared" ca="1" si="65"/>
        <v>85</v>
      </c>
      <c r="R185" s="47">
        <v>68</v>
      </c>
      <c r="S185" s="47">
        <v>1</v>
      </c>
      <c r="T185" s="47"/>
      <c r="U185" s="47"/>
      <c r="V185" s="47" t="e">
        <f t="shared" si="66"/>
        <v>#NUM!</v>
      </c>
      <c r="W185" s="47"/>
      <c r="X185" s="47"/>
      <c r="Y185" s="47"/>
      <c r="Z185" s="47"/>
      <c r="AA185" s="47"/>
      <c r="AB185" s="47"/>
      <c r="AC185" s="47"/>
      <c r="AD185" s="47">
        <v>2</v>
      </c>
      <c r="AE185" s="47">
        <v>68</v>
      </c>
      <c r="AF185" s="47">
        <v>1</v>
      </c>
      <c r="AG185" s="47"/>
      <c r="AH185" s="47">
        <v>2</v>
      </c>
      <c r="AI185" s="35" t="str">
        <f t="shared" si="87"/>
        <v>36</v>
      </c>
      <c r="AJ185" s="49">
        <v>1</v>
      </c>
      <c r="AK185" s="47">
        <v>2</v>
      </c>
      <c r="AL185" s="47"/>
      <c r="AM185" s="47"/>
      <c r="AN185" s="23" t="s">
        <v>1712</v>
      </c>
      <c r="AO185" s="23">
        <v>1</v>
      </c>
      <c r="AP185" s="23">
        <v>1.96</v>
      </c>
      <c r="AQ185" s="23"/>
      <c r="AR185" s="47">
        <v>0.73</v>
      </c>
      <c r="AS185" s="47">
        <f t="shared" si="78"/>
        <v>97.583510776812133</v>
      </c>
      <c r="AT185" s="47">
        <v>0.73</v>
      </c>
      <c r="AU185" s="47">
        <f t="shared" si="86"/>
        <v>96.377226353333938</v>
      </c>
      <c r="AV185" s="47"/>
      <c r="AW185" s="47"/>
      <c r="AX185" s="50" t="s">
        <v>1719</v>
      </c>
      <c r="AY185" s="50" t="s">
        <v>1719</v>
      </c>
      <c r="AZ185" s="50" t="s">
        <v>1719</v>
      </c>
      <c r="BA185" s="50"/>
      <c r="BB185" s="23" t="s">
        <v>164</v>
      </c>
      <c r="BC185" s="23"/>
      <c r="BD185" s="23"/>
      <c r="BE185" s="23"/>
      <c r="BF185" s="50"/>
      <c r="BG185" s="23"/>
      <c r="BH185" s="23"/>
      <c r="BI185" s="23">
        <v>59.5</v>
      </c>
      <c r="BJ185" s="23">
        <v>145.30000000000001</v>
      </c>
      <c r="BK185" s="23">
        <f t="shared" si="68"/>
        <v>1.5072267887285555</v>
      </c>
      <c r="BL185" s="23">
        <v>1</v>
      </c>
      <c r="BM185" s="46" t="s">
        <v>872</v>
      </c>
      <c r="BN185" s="23" t="s">
        <v>139</v>
      </c>
      <c r="BO185" s="23">
        <v>53</v>
      </c>
      <c r="BP185" s="23">
        <v>73</v>
      </c>
      <c r="BQ185" s="23">
        <v>169</v>
      </c>
      <c r="BR185" s="23">
        <f t="shared" si="69"/>
        <v>1.8344099613024074</v>
      </c>
      <c r="BS185" s="23">
        <f t="shared" si="70"/>
        <v>0.8216411928217201</v>
      </c>
      <c r="BT185" s="23" t="s">
        <v>158</v>
      </c>
      <c r="BU185" s="23" t="s">
        <v>162</v>
      </c>
      <c r="BV185" s="23" t="s">
        <v>148</v>
      </c>
      <c r="BW185" s="23" t="s">
        <v>149</v>
      </c>
      <c r="BX185" s="23">
        <v>6</v>
      </c>
      <c r="BY185" s="23" t="s">
        <v>150</v>
      </c>
      <c r="BZ185" s="23">
        <v>2</v>
      </c>
      <c r="CA185" s="23" t="s">
        <v>159</v>
      </c>
      <c r="CB185" s="23" t="s">
        <v>150</v>
      </c>
      <c r="CC185" s="23">
        <v>2</v>
      </c>
      <c r="CD185" s="23" t="s">
        <v>150</v>
      </c>
      <c r="CE185" s="23" t="s">
        <v>150</v>
      </c>
      <c r="CF185" s="23">
        <v>2</v>
      </c>
      <c r="CG185" s="23" t="s">
        <v>159</v>
      </c>
      <c r="CH185" s="23" t="s">
        <v>150</v>
      </c>
      <c r="CI185" s="23">
        <v>2</v>
      </c>
      <c r="CJ185" s="23" t="s">
        <v>150</v>
      </c>
      <c r="CK185" s="23">
        <v>8.3000000000000007</v>
      </c>
      <c r="CL185" s="23">
        <v>40</v>
      </c>
      <c r="CM185" s="23" t="s">
        <v>0</v>
      </c>
      <c r="CN185" s="23">
        <v>0</v>
      </c>
      <c r="CO185" s="23"/>
      <c r="CP185" s="23"/>
      <c r="CQ185" s="23">
        <v>0</v>
      </c>
      <c r="CR185" s="23" t="s">
        <v>143</v>
      </c>
      <c r="CS185" s="23">
        <v>1</v>
      </c>
      <c r="CT185" s="23"/>
      <c r="CU185" s="23"/>
      <c r="CV185" s="23">
        <v>100</v>
      </c>
      <c r="CW185" s="23">
        <v>1</v>
      </c>
      <c r="CX185" s="23"/>
      <c r="CY185" s="23">
        <v>2</v>
      </c>
      <c r="CZ185" s="23">
        <v>11</v>
      </c>
      <c r="DA185" s="23">
        <v>1</v>
      </c>
      <c r="DB185" s="23"/>
      <c r="DC185" s="23" t="s">
        <v>143</v>
      </c>
      <c r="DD185" s="23">
        <v>2</v>
      </c>
      <c r="DE185" s="23" t="s">
        <v>165</v>
      </c>
      <c r="DF185" s="23" t="s">
        <v>165</v>
      </c>
      <c r="DG185" s="23" t="s">
        <v>165</v>
      </c>
      <c r="DH185" s="23" t="s">
        <v>636</v>
      </c>
      <c r="DI185" s="23" t="s">
        <v>150</v>
      </c>
      <c r="DJ185" s="23" t="s">
        <v>159</v>
      </c>
      <c r="DK185" s="23" t="s">
        <v>150</v>
      </c>
      <c r="DL185" s="23" t="s">
        <v>150</v>
      </c>
      <c r="DM185" s="23" t="s">
        <v>150</v>
      </c>
      <c r="DN185" s="23"/>
      <c r="DO185" s="23"/>
      <c r="DP185" s="23" t="s">
        <v>150</v>
      </c>
      <c r="DQ185" s="23" t="s">
        <v>150</v>
      </c>
      <c r="DR185" s="23" t="s">
        <v>150</v>
      </c>
      <c r="DS185" s="23"/>
      <c r="DT185" s="23" t="s">
        <v>159</v>
      </c>
      <c r="DU185" s="23" t="s">
        <v>150</v>
      </c>
      <c r="DV185" s="23"/>
      <c r="DW185" s="23" t="s">
        <v>159</v>
      </c>
      <c r="DX185" s="23" t="s">
        <v>150</v>
      </c>
      <c r="DY185" s="23" t="s">
        <v>150</v>
      </c>
      <c r="DZ185" s="23"/>
      <c r="EA185" s="23"/>
      <c r="EB185" s="23"/>
      <c r="EC185" s="23" t="s">
        <v>184</v>
      </c>
      <c r="ED185" s="23" t="s">
        <v>187</v>
      </c>
      <c r="EE185" s="49" t="str">
        <f t="shared" si="71"/>
        <v>36</v>
      </c>
      <c r="EF185" s="49">
        <v>1</v>
      </c>
      <c r="EG185" s="49"/>
      <c r="EH185" s="51">
        <f t="shared" si="72"/>
        <v>1.012</v>
      </c>
      <c r="EI185" s="51">
        <f t="shared" si="73"/>
        <v>0.7</v>
      </c>
      <c r="EJ185" s="52">
        <f t="shared" si="74"/>
        <v>-1.2</v>
      </c>
      <c r="EK185" s="52">
        <f t="shared" si="75"/>
        <v>-1.2</v>
      </c>
      <c r="EL185" s="49">
        <f t="shared" si="76"/>
        <v>-0.24099999999999999</v>
      </c>
      <c r="EM185" s="55" t="s">
        <v>152</v>
      </c>
      <c r="EN185" s="54" t="str">
        <f t="shared" si="77"/>
        <v>1</v>
      </c>
    </row>
    <row r="186" spans="1:144" ht="33.75">
      <c r="A186" s="45">
        <v>2786</v>
      </c>
      <c r="B186" s="46" t="s">
        <v>878</v>
      </c>
      <c r="C186" s="45">
        <v>13191311</v>
      </c>
      <c r="D186" s="23" t="s">
        <v>879</v>
      </c>
      <c r="E186" s="23">
        <v>2</v>
      </c>
      <c r="F186" s="23" t="s">
        <v>139</v>
      </c>
      <c r="G186" s="23">
        <v>65</v>
      </c>
      <c r="H186" s="23">
        <v>59</v>
      </c>
      <c r="I186" s="23" t="s">
        <v>153</v>
      </c>
      <c r="J186" s="23">
        <v>3</v>
      </c>
      <c r="K186" s="23" t="s">
        <v>179</v>
      </c>
      <c r="L186" s="47"/>
      <c r="M186" s="47"/>
      <c r="N186" s="48">
        <v>42814</v>
      </c>
      <c r="O186" s="48"/>
      <c r="P186" s="47" t="e">
        <f t="shared" si="94"/>
        <v>#NUM!</v>
      </c>
      <c r="Q186" s="47">
        <f t="shared" ca="1" si="65"/>
        <v>84</v>
      </c>
      <c r="R186" s="47">
        <v>67</v>
      </c>
      <c r="S186" s="47">
        <v>1</v>
      </c>
      <c r="T186" s="47"/>
      <c r="U186" s="47"/>
      <c r="V186" s="47" t="e">
        <f t="shared" si="66"/>
        <v>#NUM!</v>
      </c>
      <c r="W186" s="47"/>
      <c r="X186" s="47"/>
      <c r="Y186" s="47"/>
      <c r="Z186" s="47"/>
      <c r="AA186" s="47"/>
      <c r="AB186" s="47"/>
      <c r="AC186" s="47"/>
      <c r="AD186" s="47">
        <v>2</v>
      </c>
      <c r="AE186" s="47">
        <v>67</v>
      </c>
      <c r="AF186" s="47">
        <v>1</v>
      </c>
      <c r="AG186" s="47"/>
      <c r="AH186" s="47">
        <v>2</v>
      </c>
      <c r="AI186" s="35" t="str">
        <f t="shared" si="87"/>
        <v>36</v>
      </c>
      <c r="AJ186" s="49" t="str">
        <f>IF(AI186&lt;35,0, IF(AI186&gt;35, "1"))</f>
        <v>1</v>
      </c>
      <c r="AK186" s="47">
        <v>2</v>
      </c>
      <c r="AL186" s="47">
        <v>0</v>
      </c>
      <c r="AM186" s="47"/>
      <c r="AN186" s="23" t="s">
        <v>1712</v>
      </c>
      <c r="AO186" s="23">
        <v>1</v>
      </c>
      <c r="AP186" s="23">
        <v>1.48</v>
      </c>
      <c r="AQ186" s="23"/>
      <c r="AR186" s="47">
        <v>1.06</v>
      </c>
      <c r="AS186" s="47">
        <f t="shared" si="78"/>
        <v>79.777905525476314</v>
      </c>
      <c r="AT186" s="47">
        <v>1.01</v>
      </c>
      <c r="AU186" s="47">
        <f t="shared" si="86"/>
        <v>83.495295262031476</v>
      </c>
      <c r="AV186" s="47"/>
      <c r="AW186" s="47"/>
      <c r="AX186" s="50" t="s">
        <v>1719</v>
      </c>
      <c r="AY186" s="50" t="s">
        <v>1719</v>
      </c>
      <c r="AZ186" s="50" t="s">
        <v>1719</v>
      </c>
      <c r="BA186" s="50"/>
      <c r="BB186" s="23" t="s">
        <v>164</v>
      </c>
      <c r="BC186" s="23"/>
      <c r="BD186" s="23"/>
      <c r="BE186" s="23"/>
      <c r="BF186" s="50"/>
      <c r="BG186" s="23"/>
      <c r="BH186" s="23"/>
      <c r="BI186" s="23">
        <v>62</v>
      </c>
      <c r="BJ186" s="23">
        <v>162</v>
      </c>
      <c r="BK186" s="23">
        <f t="shared" si="68"/>
        <v>1.6597060505484005</v>
      </c>
      <c r="BL186" s="23">
        <v>1</v>
      </c>
      <c r="BM186" s="46" t="s">
        <v>880</v>
      </c>
      <c r="BN186" s="23" t="s">
        <v>146</v>
      </c>
      <c r="BO186" s="23">
        <v>51</v>
      </c>
      <c r="BP186" s="23">
        <v>56</v>
      </c>
      <c r="BQ186" s="23">
        <v>163</v>
      </c>
      <c r="BR186" s="23">
        <f t="shared" si="69"/>
        <v>1.5965489861488886</v>
      </c>
      <c r="BS186" s="23">
        <f t="shared" si="70"/>
        <v>1.0395584883066169</v>
      </c>
      <c r="BT186" s="23" t="s">
        <v>171</v>
      </c>
      <c r="BU186" s="23" t="s">
        <v>147</v>
      </c>
      <c r="BV186" s="23" t="s">
        <v>148</v>
      </c>
      <c r="BW186" s="23" t="s">
        <v>149</v>
      </c>
      <c r="BX186" s="23">
        <v>4</v>
      </c>
      <c r="BY186" s="23" t="s">
        <v>150</v>
      </c>
      <c r="BZ186" s="23">
        <v>2</v>
      </c>
      <c r="CA186" s="23" t="s">
        <v>150</v>
      </c>
      <c r="CB186" s="23" t="s">
        <v>150</v>
      </c>
      <c r="CC186" s="23">
        <v>2</v>
      </c>
      <c r="CD186" s="23" t="s">
        <v>150</v>
      </c>
      <c r="CE186" s="23" t="s">
        <v>150</v>
      </c>
      <c r="CF186" s="23">
        <v>2</v>
      </c>
      <c r="CG186" s="23" t="s">
        <v>150</v>
      </c>
      <c r="CH186" s="23" t="s">
        <v>150</v>
      </c>
      <c r="CI186" s="23">
        <v>2</v>
      </c>
      <c r="CJ186" s="23" t="s">
        <v>150</v>
      </c>
      <c r="CK186" s="23">
        <v>0</v>
      </c>
      <c r="CL186" s="23">
        <v>0</v>
      </c>
      <c r="CM186" s="23"/>
      <c r="CN186" s="23">
        <v>0</v>
      </c>
      <c r="CO186" s="23"/>
      <c r="CP186" s="23"/>
      <c r="CQ186" s="23">
        <v>0</v>
      </c>
      <c r="CR186" s="23" t="s">
        <v>165</v>
      </c>
      <c r="CS186" s="23">
        <v>2</v>
      </c>
      <c r="CT186" s="23"/>
      <c r="CU186" s="23"/>
      <c r="CV186" s="23"/>
      <c r="CW186" s="23">
        <v>2</v>
      </c>
      <c r="CX186" s="23"/>
      <c r="CY186" s="23">
        <v>2</v>
      </c>
      <c r="CZ186" s="23">
        <v>0</v>
      </c>
      <c r="DA186" s="23">
        <v>2</v>
      </c>
      <c r="DB186" s="23"/>
      <c r="DC186" s="23" t="s">
        <v>143</v>
      </c>
      <c r="DD186" s="23">
        <v>2</v>
      </c>
      <c r="DE186" s="23" t="s">
        <v>165</v>
      </c>
      <c r="DF186" s="23" t="s">
        <v>165</v>
      </c>
      <c r="DG186" s="23" t="s">
        <v>165</v>
      </c>
      <c r="DH186" s="23" t="s">
        <v>165</v>
      </c>
      <c r="DI186" s="23" t="s">
        <v>150</v>
      </c>
      <c r="DJ186" s="23" t="s">
        <v>159</v>
      </c>
      <c r="DK186" s="23" t="s">
        <v>150</v>
      </c>
      <c r="DL186" s="23" t="s">
        <v>150</v>
      </c>
      <c r="DM186" s="23" t="s">
        <v>150</v>
      </c>
      <c r="DN186" s="23"/>
      <c r="DO186" s="23"/>
      <c r="DP186" s="23" t="s">
        <v>150</v>
      </c>
      <c r="DQ186" s="23" t="s">
        <v>150</v>
      </c>
      <c r="DR186" s="23" t="s">
        <v>150</v>
      </c>
      <c r="DS186" s="23"/>
      <c r="DT186" s="23" t="s">
        <v>159</v>
      </c>
      <c r="DU186" s="23" t="s">
        <v>150</v>
      </c>
      <c r="DV186" s="23"/>
      <c r="DW186" s="23" t="s">
        <v>159</v>
      </c>
      <c r="DX186" s="23" t="s">
        <v>150</v>
      </c>
      <c r="DY186" s="23" t="s">
        <v>150</v>
      </c>
      <c r="DZ186" s="23"/>
      <c r="EA186" s="23"/>
      <c r="EB186" s="23"/>
      <c r="EC186" s="23"/>
      <c r="ED186" s="23" t="s">
        <v>187</v>
      </c>
      <c r="EE186" s="49" t="str">
        <f t="shared" si="71"/>
        <v>36</v>
      </c>
      <c r="EF186" s="49" t="str">
        <f>IF(EE186&lt;35,0, IF(EE186&gt;35, "1"))</f>
        <v>1</v>
      </c>
      <c r="EG186" s="49"/>
      <c r="EH186" s="51">
        <f t="shared" si="72"/>
        <v>1</v>
      </c>
      <c r="EI186" s="51">
        <f t="shared" si="73"/>
        <v>0.9</v>
      </c>
      <c r="EJ186" s="52">
        <f t="shared" si="74"/>
        <v>-1.2</v>
      </c>
      <c r="EK186" s="52">
        <f t="shared" si="75"/>
        <v>-1.2</v>
      </c>
      <c r="EL186" s="49">
        <f t="shared" si="76"/>
        <v>-3.2000000000000001E-2</v>
      </c>
      <c r="EM186" s="55" t="s">
        <v>176</v>
      </c>
      <c r="EN186" s="54" t="str">
        <f t="shared" si="77"/>
        <v>3</v>
      </c>
    </row>
    <row r="187" spans="1:144" ht="33.75">
      <c r="A187" s="45">
        <v>2788</v>
      </c>
      <c r="B187" s="46" t="s">
        <v>881</v>
      </c>
      <c r="C187" s="45">
        <v>30762712</v>
      </c>
      <c r="D187" s="23" t="s">
        <v>882</v>
      </c>
      <c r="E187" s="23">
        <v>2</v>
      </c>
      <c r="F187" s="23" t="s">
        <v>139</v>
      </c>
      <c r="G187" s="23">
        <v>65</v>
      </c>
      <c r="H187" s="23">
        <v>59</v>
      </c>
      <c r="I187" s="23" t="s">
        <v>153</v>
      </c>
      <c r="J187" s="23">
        <v>3</v>
      </c>
      <c r="K187" s="23" t="s">
        <v>179</v>
      </c>
      <c r="L187" s="47"/>
      <c r="M187" s="47"/>
      <c r="N187" s="48">
        <v>42817</v>
      </c>
      <c r="O187" s="48"/>
      <c r="P187" s="47" t="e">
        <f t="shared" si="94"/>
        <v>#NUM!</v>
      </c>
      <c r="Q187" s="47">
        <f t="shared" ca="1" si="65"/>
        <v>84</v>
      </c>
      <c r="R187" s="47">
        <v>67</v>
      </c>
      <c r="S187" s="47">
        <v>1</v>
      </c>
      <c r="T187" s="47"/>
      <c r="U187" s="47"/>
      <c r="V187" s="47" t="e">
        <f t="shared" si="66"/>
        <v>#NUM!</v>
      </c>
      <c r="W187" s="47"/>
      <c r="X187" s="47"/>
      <c r="Y187" s="47"/>
      <c r="Z187" s="47"/>
      <c r="AA187" s="47"/>
      <c r="AB187" s="47"/>
      <c r="AC187" s="47"/>
      <c r="AD187" s="47">
        <v>2</v>
      </c>
      <c r="AE187" s="47">
        <v>67</v>
      </c>
      <c r="AF187" s="47">
        <v>1</v>
      </c>
      <c r="AG187" s="47"/>
      <c r="AH187" s="47">
        <v>2</v>
      </c>
      <c r="AI187" s="35" t="str">
        <f t="shared" si="87"/>
        <v>36</v>
      </c>
      <c r="AJ187" s="49" t="str">
        <f>IF(AI187&lt;35,0, IF(AI187&gt;35, "1"))</f>
        <v>1</v>
      </c>
      <c r="AK187" s="47">
        <v>2</v>
      </c>
      <c r="AL187" s="47"/>
      <c r="AM187" s="47"/>
      <c r="AN187" s="23" t="s">
        <v>1712</v>
      </c>
      <c r="AO187" s="23">
        <v>1</v>
      </c>
      <c r="AP187" s="23">
        <v>1.56</v>
      </c>
      <c r="AQ187" s="23"/>
      <c r="AR187" s="47">
        <v>1.38</v>
      </c>
      <c r="AS187" s="47">
        <f t="shared" si="78"/>
        <v>58.129256059204401</v>
      </c>
      <c r="AT187" s="47">
        <v>1.22</v>
      </c>
      <c r="AU187" s="47">
        <f t="shared" si="86"/>
        <v>66.560389784407306</v>
      </c>
      <c r="AV187" s="47"/>
      <c r="AW187" s="47"/>
      <c r="AX187" s="50" t="s">
        <v>1719</v>
      </c>
      <c r="AY187" s="50" t="s">
        <v>1719</v>
      </c>
      <c r="AZ187" s="50" t="s">
        <v>1719</v>
      </c>
      <c r="BA187" s="50"/>
      <c r="BB187" s="23" t="s">
        <v>164</v>
      </c>
      <c r="BC187" s="23"/>
      <c r="BD187" s="23"/>
      <c r="BE187" s="23"/>
      <c r="BF187" s="50"/>
      <c r="BG187" s="23"/>
      <c r="BH187" s="23"/>
      <c r="BI187" s="23">
        <v>76.349999999999994</v>
      </c>
      <c r="BJ187" s="23">
        <v>169.3</v>
      </c>
      <c r="BK187" s="23">
        <f t="shared" si="68"/>
        <v>1.8721319751213743</v>
      </c>
      <c r="BL187" s="23">
        <v>1</v>
      </c>
      <c r="BM187" s="46" t="s">
        <v>883</v>
      </c>
      <c r="BN187" s="23" t="s">
        <v>146</v>
      </c>
      <c r="BO187" s="23">
        <v>52</v>
      </c>
      <c r="BP187" s="23">
        <v>72</v>
      </c>
      <c r="BQ187" s="23">
        <v>162</v>
      </c>
      <c r="BR187" s="23">
        <f t="shared" si="69"/>
        <v>1.7686056992936166</v>
      </c>
      <c r="BS187" s="23">
        <f t="shared" si="70"/>
        <v>1.0585355321817103</v>
      </c>
      <c r="BT187" s="23" t="s">
        <v>147</v>
      </c>
      <c r="BU187" s="23" t="s">
        <v>162</v>
      </c>
      <c r="BV187" s="23" t="s">
        <v>148</v>
      </c>
      <c r="BW187" s="23" t="s">
        <v>149</v>
      </c>
      <c r="BX187" s="23">
        <v>6</v>
      </c>
      <c r="BY187" s="23" t="s">
        <v>150</v>
      </c>
      <c r="BZ187" s="23">
        <v>2</v>
      </c>
      <c r="CA187" s="23" t="s">
        <v>159</v>
      </c>
      <c r="CB187" s="23" t="s">
        <v>150</v>
      </c>
      <c r="CC187" s="23">
        <v>2</v>
      </c>
      <c r="CD187" s="23" t="s">
        <v>150</v>
      </c>
      <c r="CE187" s="23" t="s">
        <v>150</v>
      </c>
      <c r="CF187" s="23">
        <v>2</v>
      </c>
      <c r="CG187" s="23" t="s">
        <v>159</v>
      </c>
      <c r="CH187" s="23" t="s">
        <v>150</v>
      </c>
      <c r="CI187" s="23">
        <v>2</v>
      </c>
      <c r="CJ187" s="23" t="s">
        <v>150</v>
      </c>
      <c r="CK187" s="23">
        <v>0</v>
      </c>
      <c r="CL187" s="23">
        <v>0</v>
      </c>
      <c r="CM187" s="23"/>
      <c r="CN187" s="23">
        <v>0</v>
      </c>
      <c r="CO187" s="23"/>
      <c r="CP187" s="23"/>
      <c r="CQ187" s="23">
        <v>0</v>
      </c>
      <c r="CR187" s="23" t="s">
        <v>165</v>
      </c>
      <c r="CS187" s="23">
        <v>2</v>
      </c>
      <c r="CT187" s="23"/>
      <c r="CU187" s="23"/>
      <c r="CV187" s="23"/>
      <c r="CW187" s="23">
        <v>2</v>
      </c>
      <c r="CX187" s="23"/>
      <c r="CY187" s="23">
        <v>2</v>
      </c>
      <c r="CZ187" s="23">
        <v>0</v>
      </c>
      <c r="DA187" s="23">
        <v>2</v>
      </c>
      <c r="DB187" s="23"/>
      <c r="DC187" s="23" t="s">
        <v>143</v>
      </c>
      <c r="DD187" s="23">
        <v>2</v>
      </c>
      <c r="DE187" s="23" t="s">
        <v>165</v>
      </c>
      <c r="DF187" s="23" t="s">
        <v>165</v>
      </c>
      <c r="DG187" s="23" t="s">
        <v>165</v>
      </c>
      <c r="DH187" s="23" t="s">
        <v>165</v>
      </c>
      <c r="DI187" s="23" t="s">
        <v>150</v>
      </c>
      <c r="DJ187" s="23" t="s">
        <v>159</v>
      </c>
      <c r="DK187" s="23"/>
      <c r="DL187" s="23"/>
      <c r="DM187" s="23"/>
      <c r="DN187" s="23"/>
      <c r="DO187" s="23"/>
      <c r="DP187" s="23" t="s">
        <v>150</v>
      </c>
      <c r="DQ187" s="23" t="s">
        <v>150</v>
      </c>
      <c r="DR187" s="23"/>
      <c r="DS187" s="23"/>
      <c r="DT187" s="23" t="s">
        <v>159</v>
      </c>
      <c r="DU187" s="23" t="s">
        <v>150</v>
      </c>
      <c r="DV187" s="23"/>
      <c r="DW187" s="23" t="s">
        <v>159</v>
      </c>
      <c r="DX187" s="23" t="s">
        <v>150</v>
      </c>
      <c r="DY187" s="23"/>
      <c r="DZ187" s="23"/>
      <c r="EA187" s="23"/>
      <c r="EB187" s="23"/>
      <c r="EC187" s="23"/>
      <c r="ED187" s="23" t="s">
        <v>187</v>
      </c>
      <c r="EE187" s="49" t="str">
        <f t="shared" si="71"/>
        <v>36</v>
      </c>
      <c r="EF187" s="49" t="str">
        <f>IF(EE187&lt;35,0, IF(EE187&gt;35, "1"))</f>
        <v>1</v>
      </c>
      <c r="EG187" s="49"/>
      <c r="EH187" s="51">
        <f t="shared" si="72"/>
        <v>1</v>
      </c>
      <c r="EI187" s="51">
        <f t="shared" si="73"/>
        <v>0.9</v>
      </c>
      <c r="EJ187" s="52">
        <f t="shared" si="74"/>
        <v>-1.2</v>
      </c>
      <c r="EK187" s="52">
        <f t="shared" si="75"/>
        <v>-1.2</v>
      </c>
      <c r="EL187" s="49">
        <f t="shared" si="76"/>
        <v>-3.2000000000000001E-2</v>
      </c>
      <c r="EM187" s="53" t="s">
        <v>152</v>
      </c>
      <c r="EN187" s="54" t="str">
        <f t="shared" si="77"/>
        <v>1</v>
      </c>
    </row>
    <row r="188" spans="1:144" ht="33.75">
      <c r="A188" s="45">
        <v>2790</v>
      </c>
      <c r="B188" s="46" t="s">
        <v>884</v>
      </c>
      <c r="C188" s="45">
        <v>29760403</v>
      </c>
      <c r="D188" s="23" t="s">
        <v>885</v>
      </c>
      <c r="E188" s="23">
        <v>2</v>
      </c>
      <c r="F188" s="23" t="s">
        <v>139</v>
      </c>
      <c r="G188" s="23">
        <v>62</v>
      </c>
      <c r="H188" s="23">
        <v>57</v>
      </c>
      <c r="I188" s="23" t="s">
        <v>153</v>
      </c>
      <c r="J188" s="23">
        <v>3</v>
      </c>
      <c r="K188" s="23" t="s">
        <v>886</v>
      </c>
      <c r="L188" s="47"/>
      <c r="M188" s="47"/>
      <c r="N188" s="48">
        <v>42823</v>
      </c>
      <c r="O188" s="48"/>
      <c r="P188" s="47" t="e">
        <f t="shared" si="94"/>
        <v>#NUM!</v>
      </c>
      <c r="Q188" s="47">
        <f t="shared" ca="1" si="65"/>
        <v>84</v>
      </c>
      <c r="R188" s="47">
        <v>67</v>
      </c>
      <c r="S188" s="47">
        <v>1</v>
      </c>
      <c r="T188" s="47"/>
      <c r="U188" s="47"/>
      <c r="V188" s="47" t="e">
        <f t="shared" si="66"/>
        <v>#NUM!</v>
      </c>
      <c r="W188" s="47"/>
      <c r="X188" s="47"/>
      <c r="Y188" s="47"/>
      <c r="Z188" s="47"/>
      <c r="AA188" s="47"/>
      <c r="AB188" s="47"/>
      <c r="AC188" s="47"/>
      <c r="AD188" s="47">
        <v>2</v>
      </c>
      <c r="AE188" s="47">
        <v>67</v>
      </c>
      <c r="AF188" s="47">
        <v>1</v>
      </c>
      <c r="AG188" s="47"/>
      <c r="AH188" s="47">
        <v>2</v>
      </c>
      <c r="AI188" s="35" t="str">
        <f t="shared" si="87"/>
        <v>36</v>
      </c>
      <c r="AJ188" s="49" t="str">
        <f>IF(AI188&lt;35,0, IF(AI188&gt;35, "1"))</f>
        <v>1</v>
      </c>
      <c r="AK188" s="47">
        <v>2</v>
      </c>
      <c r="AL188" s="47">
        <v>0</v>
      </c>
      <c r="AM188" s="47"/>
      <c r="AN188" s="23" t="s">
        <v>1712</v>
      </c>
      <c r="AO188" s="23">
        <v>1</v>
      </c>
      <c r="AP188" s="23">
        <v>1</v>
      </c>
      <c r="AQ188" s="23"/>
      <c r="AR188" s="47">
        <v>1.35</v>
      </c>
      <c r="AS188" s="47">
        <f t="shared" si="78"/>
        <v>60.429800645851508</v>
      </c>
      <c r="AT188" s="47">
        <v>1.32</v>
      </c>
      <c r="AU188" s="47">
        <f t="shared" si="86"/>
        <v>61.314183756966216</v>
      </c>
      <c r="AV188" s="47"/>
      <c r="AW188" s="47"/>
      <c r="AX188" s="50" t="s">
        <v>1719</v>
      </c>
      <c r="AY188" s="50" t="s">
        <v>1719</v>
      </c>
      <c r="AZ188" s="50" t="s">
        <v>1719</v>
      </c>
      <c r="BA188" s="50"/>
      <c r="BB188" s="23" t="s">
        <v>164</v>
      </c>
      <c r="BC188" s="23"/>
      <c r="BD188" s="23"/>
      <c r="BE188" s="23"/>
      <c r="BF188" s="50"/>
      <c r="BG188" s="23"/>
      <c r="BH188" s="23"/>
      <c r="BI188" s="23">
        <v>59</v>
      </c>
      <c r="BJ188" s="23">
        <v>170</v>
      </c>
      <c r="BK188" s="23">
        <f t="shared" si="68"/>
        <v>1.6828828964414064</v>
      </c>
      <c r="BL188" s="23">
        <v>1</v>
      </c>
      <c r="BM188" s="46" t="s">
        <v>887</v>
      </c>
      <c r="BN188" s="23" t="s">
        <v>146</v>
      </c>
      <c r="BO188" s="23">
        <v>52</v>
      </c>
      <c r="BP188" s="23">
        <v>65</v>
      </c>
      <c r="BQ188" s="23">
        <v>164</v>
      </c>
      <c r="BR188" s="23">
        <f t="shared" si="69"/>
        <v>1.7085051414356403</v>
      </c>
      <c r="BS188" s="23">
        <f t="shared" si="70"/>
        <v>0.98500312093137532</v>
      </c>
      <c r="BT188" s="23" t="s">
        <v>162</v>
      </c>
      <c r="BU188" s="23" t="s">
        <v>158</v>
      </c>
      <c r="BV188" s="23" t="s">
        <v>148</v>
      </c>
      <c r="BW188" s="23" t="s">
        <v>149</v>
      </c>
      <c r="BX188" s="23">
        <v>5</v>
      </c>
      <c r="BY188" s="23" t="s">
        <v>150</v>
      </c>
      <c r="BZ188" s="23">
        <v>2</v>
      </c>
      <c r="CA188" s="23" t="s">
        <v>150</v>
      </c>
      <c r="CB188" s="23" t="s">
        <v>150</v>
      </c>
      <c r="CC188" s="23">
        <v>2</v>
      </c>
      <c r="CD188" s="23" t="s">
        <v>150</v>
      </c>
      <c r="CE188" s="23" t="s">
        <v>150</v>
      </c>
      <c r="CF188" s="23">
        <v>2</v>
      </c>
      <c r="CG188" s="23" t="s">
        <v>150</v>
      </c>
      <c r="CH188" s="23" t="s">
        <v>150</v>
      </c>
      <c r="CI188" s="23">
        <v>2</v>
      </c>
      <c r="CJ188" s="23" t="s">
        <v>150</v>
      </c>
      <c r="CK188" s="23">
        <v>0</v>
      </c>
      <c r="CL188" s="23">
        <v>0</v>
      </c>
      <c r="CM188" s="23"/>
      <c r="CN188" s="23">
        <v>0</v>
      </c>
      <c r="CO188" s="23"/>
      <c r="CP188" s="23"/>
      <c r="CQ188" s="23">
        <v>0</v>
      </c>
      <c r="CR188" s="23" t="s">
        <v>143</v>
      </c>
      <c r="CS188" s="23">
        <v>1</v>
      </c>
      <c r="CT188" s="23"/>
      <c r="CU188" s="23"/>
      <c r="CV188" s="23">
        <v>100</v>
      </c>
      <c r="CW188" s="23">
        <v>1</v>
      </c>
      <c r="CX188" s="23"/>
      <c r="CY188" s="23">
        <v>2</v>
      </c>
      <c r="CZ188" s="23">
        <v>3</v>
      </c>
      <c r="DA188" s="23">
        <v>1</v>
      </c>
      <c r="DB188" s="23"/>
      <c r="DC188" s="23" t="s">
        <v>143</v>
      </c>
      <c r="DD188" s="23">
        <v>2</v>
      </c>
      <c r="DE188" s="23" t="s">
        <v>143</v>
      </c>
      <c r="DF188" s="23" t="s">
        <v>143</v>
      </c>
      <c r="DG188" s="23" t="s">
        <v>143</v>
      </c>
      <c r="DH188" s="23" t="s">
        <v>165</v>
      </c>
      <c r="DI188" s="23" t="s">
        <v>150</v>
      </c>
      <c r="DJ188" s="23" t="s">
        <v>150</v>
      </c>
      <c r="DK188" s="23" t="s">
        <v>150</v>
      </c>
      <c r="DL188" s="23" t="s">
        <v>159</v>
      </c>
      <c r="DM188" s="23" t="s">
        <v>159</v>
      </c>
      <c r="DN188" s="23"/>
      <c r="DO188" s="23"/>
      <c r="DP188" s="23" t="s">
        <v>150</v>
      </c>
      <c r="DQ188" s="23" t="s">
        <v>150</v>
      </c>
      <c r="DR188" s="23" t="s">
        <v>150</v>
      </c>
      <c r="DS188" s="23"/>
      <c r="DT188" s="23" t="s">
        <v>159</v>
      </c>
      <c r="DU188" s="23" t="s">
        <v>150</v>
      </c>
      <c r="DV188" s="23"/>
      <c r="DW188" s="23" t="s">
        <v>159</v>
      </c>
      <c r="DX188" s="23" t="s">
        <v>150</v>
      </c>
      <c r="DY188" s="23"/>
      <c r="DZ188" s="23"/>
      <c r="EA188" s="23"/>
      <c r="EB188" s="23"/>
      <c r="EC188" s="23" t="s">
        <v>184</v>
      </c>
      <c r="ED188" s="23" t="s">
        <v>187</v>
      </c>
      <c r="EE188" s="49" t="str">
        <f t="shared" si="71"/>
        <v>36</v>
      </c>
      <c r="EF188" s="49" t="str">
        <f>IF(EE188&lt;35,0, IF(EE188&gt;35, "1"))</f>
        <v>1</v>
      </c>
      <c r="EG188" s="49"/>
      <c r="EH188" s="51">
        <f t="shared" si="72"/>
        <v>1</v>
      </c>
      <c r="EI188" s="51">
        <f t="shared" si="73"/>
        <v>0.9</v>
      </c>
      <c r="EJ188" s="52">
        <f t="shared" si="74"/>
        <v>-1.2</v>
      </c>
      <c r="EK188" s="52">
        <f t="shared" si="75"/>
        <v>-1.2</v>
      </c>
      <c r="EL188" s="49">
        <f t="shared" si="76"/>
        <v>-3.2000000000000001E-2</v>
      </c>
      <c r="EM188" s="53" t="s">
        <v>152</v>
      </c>
      <c r="EN188" s="54" t="str">
        <f t="shared" si="77"/>
        <v>1</v>
      </c>
    </row>
    <row r="189" spans="1:144" ht="33.75">
      <c r="A189" s="45">
        <v>2795</v>
      </c>
      <c r="B189" s="46" t="s">
        <v>888</v>
      </c>
      <c r="C189" s="45">
        <v>30851153</v>
      </c>
      <c r="D189" s="23" t="s">
        <v>889</v>
      </c>
      <c r="E189" s="23">
        <v>2</v>
      </c>
      <c r="F189" s="23" t="s">
        <v>139</v>
      </c>
      <c r="G189" s="23">
        <v>63</v>
      </c>
      <c r="H189" s="23">
        <v>58</v>
      </c>
      <c r="I189" s="23" t="s">
        <v>180</v>
      </c>
      <c r="J189" s="23">
        <v>5</v>
      </c>
      <c r="K189" s="23"/>
      <c r="L189" s="47"/>
      <c r="M189" s="47"/>
      <c r="N189" s="48">
        <v>42838</v>
      </c>
      <c r="O189" s="48"/>
      <c r="P189" s="47" t="e">
        <f t="shared" si="94"/>
        <v>#NUM!</v>
      </c>
      <c r="Q189" s="47">
        <f t="shared" ca="1" si="65"/>
        <v>83</v>
      </c>
      <c r="R189" s="47">
        <v>66</v>
      </c>
      <c r="S189" s="47">
        <v>1</v>
      </c>
      <c r="T189" s="47"/>
      <c r="U189" s="47"/>
      <c r="V189" s="47" t="e">
        <f t="shared" si="66"/>
        <v>#NUM!</v>
      </c>
      <c r="W189" s="47"/>
      <c r="X189" s="47"/>
      <c r="Y189" s="47"/>
      <c r="Z189" s="47"/>
      <c r="AA189" s="47"/>
      <c r="AB189" s="47"/>
      <c r="AC189" s="47"/>
      <c r="AD189" s="47">
        <v>2</v>
      </c>
      <c r="AE189" s="47">
        <v>66</v>
      </c>
      <c r="AF189" s="47">
        <v>1</v>
      </c>
      <c r="AG189" s="47"/>
      <c r="AH189" s="47">
        <v>2</v>
      </c>
      <c r="AI189" s="35" t="str">
        <f t="shared" si="87"/>
        <v>36</v>
      </c>
      <c r="AJ189" s="49" t="str">
        <f>IF(AI189&lt;35,0, IF(AI189&gt;35, "1"))</f>
        <v>1</v>
      </c>
      <c r="AK189" s="47">
        <v>2</v>
      </c>
      <c r="AL189" s="47">
        <v>0</v>
      </c>
      <c r="AM189" s="47"/>
      <c r="AN189" s="23" t="s">
        <v>1712</v>
      </c>
      <c r="AO189" s="23">
        <v>1</v>
      </c>
      <c r="AP189" s="23">
        <v>2.52</v>
      </c>
      <c r="AQ189" s="23"/>
      <c r="AR189" s="47">
        <v>1.9</v>
      </c>
      <c r="AS189" s="47">
        <f t="shared" si="78"/>
        <v>39.851654364234022</v>
      </c>
      <c r="AT189" s="47">
        <v>1.68</v>
      </c>
      <c r="AU189" s="47">
        <f t="shared" si="86"/>
        <v>45.622336441842933</v>
      </c>
      <c r="AV189" s="47"/>
      <c r="AW189" s="47"/>
      <c r="AX189" s="50" t="s">
        <v>1719</v>
      </c>
      <c r="AY189" s="50" t="s">
        <v>1719</v>
      </c>
      <c r="AZ189" s="50" t="s">
        <v>1719</v>
      </c>
      <c r="BA189" s="50"/>
      <c r="BB189" s="23" t="s">
        <v>164</v>
      </c>
      <c r="BC189" s="23"/>
      <c r="BD189" s="23"/>
      <c r="BE189" s="23"/>
      <c r="BF189" s="50"/>
      <c r="BG189" s="23"/>
      <c r="BH189" s="23"/>
      <c r="BI189" s="23">
        <v>67</v>
      </c>
      <c r="BJ189" s="23">
        <v>161</v>
      </c>
      <c r="BK189" s="23">
        <f t="shared" si="68"/>
        <v>1.7076421850219248</v>
      </c>
      <c r="BL189" s="23">
        <v>1</v>
      </c>
      <c r="BM189" s="46" t="s">
        <v>890</v>
      </c>
      <c r="BN189" s="23" t="s">
        <v>146</v>
      </c>
      <c r="BO189" s="23">
        <v>55</v>
      </c>
      <c r="BP189" s="23">
        <v>63.2</v>
      </c>
      <c r="BQ189" s="23">
        <v>161</v>
      </c>
      <c r="BR189" s="23">
        <f t="shared" si="69"/>
        <v>1.6657884328954364</v>
      </c>
      <c r="BS189" s="23">
        <f t="shared" si="70"/>
        <v>1.0251254909086738</v>
      </c>
      <c r="BT189" s="23" t="s">
        <v>158</v>
      </c>
      <c r="BU189" s="23" t="s">
        <v>158</v>
      </c>
      <c r="BV189" s="23" t="s">
        <v>148</v>
      </c>
      <c r="BW189" s="23" t="s">
        <v>149</v>
      </c>
      <c r="BX189" s="23">
        <v>4</v>
      </c>
      <c r="BY189" s="23" t="s">
        <v>150</v>
      </c>
      <c r="BZ189" s="23">
        <v>2</v>
      </c>
      <c r="CA189" s="23" t="s">
        <v>150</v>
      </c>
      <c r="CB189" s="23" t="s">
        <v>150</v>
      </c>
      <c r="CC189" s="23">
        <v>2</v>
      </c>
      <c r="CD189" s="23" t="s">
        <v>150</v>
      </c>
      <c r="CE189" s="23" t="s">
        <v>150</v>
      </c>
      <c r="CF189" s="23">
        <v>2</v>
      </c>
      <c r="CG189" s="23" t="s">
        <v>150</v>
      </c>
      <c r="CH189" s="23" t="s">
        <v>150</v>
      </c>
      <c r="CI189" s="23">
        <v>2</v>
      </c>
      <c r="CJ189" s="23" t="s">
        <v>150</v>
      </c>
      <c r="CK189" s="23">
        <v>0</v>
      </c>
      <c r="CL189" s="23">
        <v>0</v>
      </c>
      <c r="CM189" s="23"/>
      <c r="CN189" s="23">
        <v>0</v>
      </c>
      <c r="CO189" s="23"/>
      <c r="CP189" s="23"/>
      <c r="CQ189" s="23">
        <v>0</v>
      </c>
      <c r="CR189" s="23" t="s">
        <v>143</v>
      </c>
      <c r="CS189" s="23">
        <v>1</v>
      </c>
      <c r="CT189" s="23"/>
      <c r="CU189" s="23"/>
      <c r="CV189" s="23">
        <v>100</v>
      </c>
      <c r="CW189" s="23">
        <v>1</v>
      </c>
      <c r="CX189" s="23"/>
      <c r="CY189" s="23">
        <v>2</v>
      </c>
      <c r="CZ189" s="23">
        <v>4</v>
      </c>
      <c r="DA189" s="23">
        <v>1</v>
      </c>
      <c r="DB189" s="23" t="s">
        <v>165</v>
      </c>
      <c r="DC189" s="23" t="s">
        <v>143</v>
      </c>
      <c r="DD189" s="23">
        <v>2</v>
      </c>
      <c r="DE189" s="23" t="s">
        <v>143</v>
      </c>
      <c r="DF189" s="23" t="s">
        <v>143</v>
      </c>
      <c r="DG189" s="23" t="s">
        <v>143</v>
      </c>
      <c r="DH189" s="23" t="s">
        <v>165</v>
      </c>
      <c r="DI189" s="23" t="s">
        <v>150</v>
      </c>
      <c r="DJ189" s="23" t="s">
        <v>159</v>
      </c>
      <c r="DK189" s="23" t="s">
        <v>150</v>
      </c>
      <c r="DL189" s="23" t="s">
        <v>150</v>
      </c>
      <c r="DM189" s="23"/>
      <c r="DN189" s="23"/>
      <c r="DO189" s="23"/>
      <c r="DP189" s="23" t="s">
        <v>150</v>
      </c>
      <c r="DQ189" s="23" t="s">
        <v>150</v>
      </c>
      <c r="DR189" s="23" t="s">
        <v>150</v>
      </c>
      <c r="DS189" s="23"/>
      <c r="DT189" s="23" t="s">
        <v>159</v>
      </c>
      <c r="DU189" s="23" t="s">
        <v>150</v>
      </c>
      <c r="DV189" s="23"/>
      <c r="DW189" s="23" t="s">
        <v>159</v>
      </c>
      <c r="DX189" s="23" t="s">
        <v>150</v>
      </c>
      <c r="DY189" s="23"/>
      <c r="DZ189" s="23"/>
      <c r="EA189" s="23"/>
      <c r="EB189" s="23"/>
      <c r="EC189" s="23" t="s">
        <v>184</v>
      </c>
      <c r="ED189" s="23" t="s">
        <v>187</v>
      </c>
      <c r="EE189" s="49" t="str">
        <f t="shared" si="71"/>
        <v>36</v>
      </c>
      <c r="EF189" s="49" t="str">
        <f>IF(EE189&lt;35,0, IF(EE189&gt;35, "1"))</f>
        <v>1</v>
      </c>
      <c r="EG189" s="49"/>
      <c r="EH189" s="51">
        <f t="shared" si="72"/>
        <v>1</v>
      </c>
      <c r="EI189" s="51">
        <f t="shared" si="73"/>
        <v>0.9</v>
      </c>
      <c r="EJ189" s="52">
        <f t="shared" si="74"/>
        <v>-1.2</v>
      </c>
      <c r="EK189" s="52">
        <f t="shared" si="75"/>
        <v>-1.2</v>
      </c>
      <c r="EL189" s="49">
        <f t="shared" si="76"/>
        <v>-3.2000000000000001E-2</v>
      </c>
      <c r="EM189" s="55" t="s">
        <v>152</v>
      </c>
      <c r="EN189" s="54" t="str">
        <f t="shared" si="77"/>
        <v>1</v>
      </c>
    </row>
    <row r="190" spans="1:144" ht="33.75">
      <c r="A190" s="45">
        <v>2799</v>
      </c>
      <c r="B190" s="46" t="s">
        <v>891</v>
      </c>
      <c r="C190" s="45">
        <v>30589651</v>
      </c>
      <c r="D190" s="23" t="s">
        <v>892</v>
      </c>
      <c r="E190" s="23">
        <v>2</v>
      </c>
      <c r="F190" s="23" t="s">
        <v>139</v>
      </c>
      <c r="G190" s="23">
        <v>65</v>
      </c>
      <c r="H190" s="23">
        <v>60</v>
      </c>
      <c r="I190" s="23" t="s">
        <v>140</v>
      </c>
      <c r="J190" s="23">
        <v>1</v>
      </c>
      <c r="K190" s="23"/>
      <c r="L190" s="47"/>
      <c r="M190" s="47"/>
      <c r="N190" s="48">
        <v>42851</v>
      </c>
      <c r="O190" s="48"/>
      <c r="P190" s="47" t="e">
        <f t="shared" si="94"/>
        <v>#NUM!</v>
      </c>
      <c r="Q190" s="47">
        <f t="shared" ca="1" si="65"/>
        <v>83</v>
      </c>
      <c r="R190" s="47">
        <v>66</v>
      </c>
      <c r="S190" s="47">
        <v>1</v>
      </c>
      <c r="T190" s="47"/>
      <c r="U190" s="47"/>
      <c r="V190" s="47" t="e">
        <f t="shared" si="66"/>
        <v>#NUM!</v>
      </c>
      <c r="W190" s="47"/>
      <c r="X190" s="47"/>
      <c r="Y190" s="47"/>
      <c r="Z190" s="47"/>
      <c r="AA190" s="47"/>
      <c r="AB190" s="47"/>
      <c r="AC190" s="47"/>
      <c r="AD190" s="47">
        <v>2</v>
      </c>
      <c r="AE190" s="47">
        <v>66</v>
      </c>
      <c r="AF190" s="47">
        <v>1</v>
      </c>
      <c r="AG190" s="47"/>
      <c r="AH190" s="47">
        <v>2</v>
      </c>
      <c r="AI190" s="35" t="str">
        <f t="shared" si="87"/>
        <v>36</v>
      </c>
      <c r="AJ190" s="49" t="str">
        <f>IF(AI190&lt;35,0, IF(AI190&gt;35, "1"))</f>
        <v>1</v>
      </c>
      <c r="AK190" s="47">
        <v>2</v>
      </c>
      <c r="AL190" s="47"/>
      <c r="AM190" s="47"/>
      <c r="AN190" s="23" t="s">
        <v>1712</v>
      </c>
      <c r="AO190" s="23">
        <v>1</v>
      </c>
      <c r="AP190" s="23">
        <v>1.53</v>
      </c>
      <c r="AQ190" s="23"/>
      <c r="AR190" s="47">
        <v>1.92</v>
      </c>
      <c r="AS190" s="47">
        <f t="shared" si="78"/>
        <v>38.867551843467375</v>
      </c>
      <c r="AT190" s="47">
        <v>1.72</v>
      </c>
      <c r="AU190" s="47">
        <f t="shared" si="86"/>
        <v>43.80387283314559</v>
      </c>
      <c r="AV190" s="47"/>
      <c r="AW190" s="47"/>
      <c r="AX190" s="50" t="s">
        <v>1719</v>
      </c>
      <c r="AY190" s="50" t="s">
        <v>1719</v>
      </c>
      <c r="AZ190" s="50" t="s">
        <v>1719</v>
      </c>
      <c r="BA190" s="50"/>
      <c r="BB190" s="23" t="s">
        <v>164</v>
      </c>
      <c r="BC190" s="23"/>
      <c r="BD190" s="23"/>
      <c r="BE190" s="23"/>
      <c r="BF190" s="50"/>
      <c r="BG190" s="23"/>
      <c r="BH190" s="23"/>
      <c r="BI190" s="23">
        <v>63.6</v>
      </c>
      <c r="BJ190" s="23">
        <v>171.2</v>
      </c>
      <c r="BK190" s="23">
        <f t="shared" si="68"/>
        <v>1.7463280268367252</v>
      </c>
      <c r="BL190" s="23">
        <v>1</v>
      </c>
      <c r="BM190" s="46" t="s">
        <v>893</v>
      </c>
      <c r="BN190" s="23" t="s">
        <v>146</v>
      </c>
      <c r="BO190" s="23">
        <v>57</v>
      </c>
      <c r="BP190" s="23">
        <v>53</v>
      </c>
      <c r="BQ190" s="23">
        <v>157</v>
      </c>
      <c r="BR190" s="23">
        <f t="shared" si="69"/>
        <v>1.5177869563367161</v>
      </c>
      <c r="BS190" s="23">
        <f t="shared" si="70"/>
        <v>1.150575197359456</v>
      </c>
      <c r="BT190" s="23" t="s">
        <v>162</v>
      </c>
      <c r="BU190" s="23" t="s">
        <v>171</v>
      </c>
      <c r="BV190" s="23" t="s">
        <v>148</v>
      </c>
      <c r="BW190" s="23" t="s">
        <v>149</v>
      </c>
      <c r="BX190" s="23">
        <v>5</v>
      </c>
      <c r="BY190" s="23" t="s">
        <v>150</v>
      </c>
      <c r="BZ190" s="23">
        <v>2</v>
      </c>
      <c r="CA190" s="23" t="s">
        <v>159</v>
      </c>
      <c r="CB190" s="23" t="s">
        <v>150</v>
      </c>
      <c r="CC190" s="23">
        <v>2</v>
      </c>
      <c r="CD190" s="23" t="s">
        <v>150</v>
      </c>
      <c r="CE190" s="23" t="s">
        <v>150</v>
      </c>
      <c r="CF190" s="23">
        <v>2</v>
      </c>
      <c r="CG190" s="23" t="s">
        <v>159</v>
      </c>
      <c r="CH190" s="23" t="s">
        <v>150</v>
      </c>
      <c r="CI190" s="23">
        <v>2</v>
      </c>
      <c r="CJ190" s="23" t="s">
        <v>150</v>
      </c>
      <c r="CK190" s="23">
        <v>0</v>
      </c>
      <c r="CL190" s="23">
        <v>0</v>
      </c>
      <c r="CM190" s="23"/>
      <c r="CN190" s="23">
        <v>0</v>
      </c>
      <c r="CO190" s="23"/>
      <c r="CP190" s="23"/>
      <c r="CQ190" s="23">
        <v>0</v>
      </c>
      <c r="CR190" s="23" t="s">
        <v>143</v>
      </c>
      <c r="CS190" s="23">
        <v>1</v>
      </c>
      <c r="CT190" s="23"/>
      <c r="CU190" s="23"/>
      <c r="CV190" s="23">
        <v>100</v>
      </c>
      <c r="CW190" s="23">
        <v>1</v>
      </c>
      <c r="CX190" s="23"/>
      <c r="CY190" s="23">
        <v>2</v>
      </c>
      <c r="CZ190" s="23">
        <v>3</v>
      </c>
      <c r="DA190" s="23">
        <v>1</v>
      </c>
      <c r="DB190" s="23"/>
      <c r="DC190" s="23" t="s">
        <v>143</v>
      </c>
      <c r="DD190" s="23">
        <v>2</v>
      </c>
      <c r="DE190" s="23" t="s">
        <v>143</v>
      </c>
      <c r="DF190" s="23" t="s">
        <v>143</v>
      </c>
      <c r="DG190" s="23" t="s">
        <v>143</v>
      </c>
      <c r="DH190" s="23" t="s">
        <v>143</v>
      </c>
      <c r="DI190" s="23" t="s">
        <v>150</v>
      </c>
      <c r="DJ190" s="23" t="s">
        <v>150</v>
      </c>
      <c r="DK190" s="23" t="s">
        <v>150</v>
      </c>
      <c r="DL190" s="23" t="s">
        <v>150</v>
      </c>
      <c r="DM190" s="23" t="s">
        <v>150</v>
      </c>
      <c r="DN190" s="23"/>
      <c r="DO190" s="23"/>
      <c r="DP190" s="23" t="s">
        <v>150</v>
      </c>
      <c r="DQ190" s="23" t="s">
        <v>150</v>
      </c>
      <c r="DR190" s="23" t="s">
        <v>150</v>
      </c>
      <c r="DS190" s="23"/>
      <c r="DT190" s="23" t="s">
        <v>159</v>
      </c>
      <c r="DU190" s="23" t="s">
        <v>150</v>
      </c>
      <c r="DV190" s="23"/>
      <c r="DW190" s="23" t="s">
        <v>159</v>
      </c>
      <c r="DX190" s="23" t="s">
        <v>150</v>
      </c>
      <c r="DY190" s="23"/>
      <c r="DZ190" s="23"/>
      <c r="EA190" s="23"/>
      <c r="EB190" s="23"/>
      <c r="EC190" s="23"/>
      <c r="ED190" s="23" t="s">
        <v>187</v>
      </c>
      <c r="EE190" s="49" t="str">
        <f t="shared" si="71"/>
        <v>36</v>
      </c>
      <c r="EF190" s="49" t="str">
        <f>IF(EE190&lt;35,0, IF(EE190&gt;35, "1"))</f>
        <v>1</v>
      </c>
      <c r="EG190" s="49"/>
      <c r="EH190" s="51">
        <f t="shared" si="72"/>
        <v>1</v>
      </c>
      <c r="EI190" s="51">
        <f t="shared" si="73"/>
        <v>0.9</v>
      </c>
      <c r="EJ190" s="52">
        <f t="shared" si="74"/>
        <v>-1.2</v>
      </c>
      <c r="EK190" s="52">
        <f t="shared" si="75"/>
        <v>-1.2</v>
      </c>
      <c r="EL190" s="49">
        <f t="shared" si="76"/>
        <v>-3.2000000000000001E-2</v>
      </c>
      <c r="EM190" s="55" t="s">
        <v>152</v>
      </c>
      <c r="EN190" s="54" t="str">
        <f t="shared" si="77"/>
        <v>1</v>
      </c>
    </row>
    <row r="191" spans="1:144" ht="33.75">
      <c r="A191" s="45">
        <v>2806</v>
      </c>
      <c r="B191" s="46" t="s">
        <v>894</v>
      </c>
      <c r="C191" s="45">
        <v>23639045</v>
      </c>
      <c r="D191" s="23" t="s">
        <v>895</v>
      </c>
      <c r="E191" s="23">
        <v>2</v>
      </c>
      <c r="F191" s="23" t="s">
        <v>139</v>
      </c>
      <c r="G191" s="23">
        <v>60</v>
      </c>
      <c r="H191" s="23">
        <v>54</v>
      </c>
      <c r="I191" s="23" t="s">
        <v>153</v>
      </c>
      <c r="J191" s="23">
        <v>3</v>
      </c>
      <c r="K191" s="23"/>
      <c r="L191" s="47"/>
      <c r="M191" s="47"/>
      <c r="N191" s="48">
        <v>42865</v>
      </c>
      <c r="O191" s="48"/>
      <c r="P191" s="47" t="e">
        <f t="shared" si="94"/>
        <v>#NUM!</v>
      </c>
      <c r="Q191" s="47">
        <f t="shared" ca="1" si="65"/>
        <v>82</v>
      </c>
      <c r="R191" s="47">
        <v>65</v>
      </c>
      <c r="S191" s="47">
        <v>1</v>
      </c>
      <c r="T191" s="47"/>
      <c r="U191" s="47"/>
      <c r="V191" s="47" t="e">
        <f t="shared" si="66"/>
        <v>#NUM!</v>
      </c>
      <c r="W191" s="47"/>
      <c r="X191" s="47"/>
      <c r="Y191" s="47"/>
      <c r="Z191" s="47"/>
      <c r="AA191" s="47"/>
      <c r="AB191" s="47"/>
      <c r="AC191" s="47"/>
      <c r="AD191" s="47">
        <v>2</v>
      </c>
      <c r="AE191" s="47">
        <v>65</v>
      </c>
      <c r="AF191" s="47">
        <v>1</v>
      </c>
      <c r="AG191" s="47"/>
      <c r="AH191" s="47">
        <v>2</v>
      </c>
      <c r="AI191" s="35" t="str">
        <f t="shared" si="87"/>
        <v>36</v>
      </c>
      <c r="AJ191" s="49">
        <v>1</v>
      </c>
      <c r="AK191" s="47">
        <v>2</v>
      </c>
      <c r="AL191" s="47"/>
      <c r="AM191" s="47"/>
      <c r="AN191" s="23" t="s">
        <v>1712</v>
      </c>
      <c r="AO191" s="23">
        <v>1</v>
      </c>
      <c r="AP191" s="23">
        <v>2.09</v>
      </c>
      <c r="AQ191" s="23"/>
      <c r="AR191" s="47">
        <v>1.34</v>
      </c>
      <c r="AS191" s="47">
        <f t="shared" si="78"/>
        <v>62.119642611466269</v>
      </c>
      <c r="AT191" s="47">
        <v>1.23</v>
      </c>
      <c r="AU191" s="47">
        <f t="shared" si="86"/>
        <v>67.993368538934803</v>
      </c>
      <c r="AV191" s="47"/>
      <c r="AW191" s="47"/>
      <c r="AX191" s="50" t="s">
        <v>1719</v>
      </c>
      <c r="AY191" s="50" t="s">
        <v>1719</v>
      </c>
      <c r="AZ191" s="50" t="s">
        <v>1719</v>
      </c>
      <c r="BA191" s="50"/>
      <c r="BB191" s="23" t="s">
        <v>164</v>
      </c>
      <c r="BC191" s="23"/>
      <c r="BD191" s="23"/>
      <c r="BE191" s="23"/>
      <c r="BF191" s="50"/>
      <c r="BG191" s="23"/>
      <c r="BH191" s="23"/>
      <c r="BI191" s="23">
        <v>63.35</v>
      </c>
      <c r="BJ191" s="23">
        <v>169.2</v>
      </c>
      <c r="BK191" s="23">
        <f t="shared" si="68"/>
        <v>1.728617466307216</v>
      </c>
      <c r="BL191" s="23">
        <v>1</v>
      </c>
      <c r="BM191" s="46" t="s">
        <v>896</v>
      </c>
      <c r="BN191" s="23" t="s">
        <v>146</v>
      </c>
      <c r="BO191" s="23">
        <v>52</v>
      </c>
      <c r="BP191" s="23">
        <v>55</v>
      </c>
      <c r="BQ191" s="23">
        <v>164</v>
      </c>
      <c r="BR191" s="23">
        <f t="shared" si="69"/>
        <v>1.5914106368780472</v>
      </c>
      <c r="BS191" s="23">
        <f t="shared" si="70"/>
        <v>1.0862171121957149</v>
      </c>
      <c r="BT191" s="23" t="s">
        <v>158</v>
      </c>
      <c r="BU191" s="23" t="s">
        <v>147</v>
      </c>
      <c r="BV191" s="23" t="s">
        <v>148</v>
      </c>
      <c r="BW191" s="23" t="s">
        <v>149</v>
      </c>
      <c r="BX191" s="23">
        <v>5</v>
      </c>
      <c r="BY191" s="23" t="s">
        <v>150</v>
      </c>
      <c r="BZ191" s="23">
        <v>2</v>
      </c>
      <c r="CA191" s="23" t="s">
        <v>159</v>
      </c>
      <c r="CB191" s="23" t="s">
        <v>159</v>
      </c>
      <c r="CC191" s="23">
        <v>1</v>
      </c>
      <c r="CD191" s="23" t="s">
        <v>150</v>
      </c>
      <c r="CE191" s="23" t="s">
        <v>150</v>
      </c>
      <c r="CF191" s="23">
        <v>2</v>
      </c>
      <c r="CG191" s="23" t="s">
        <v>159</v>
      </c>
      <c r="CH191" s="23" t="s">
        <v>150</v>
      </c>
      <c r="CI191" s="23">
        <v>2</v>
      </c>
      <c r="CJ191" s="23" t="s">
        <v>150</v>
      </c>
      <c r="CK191" s="23">
        <v>0</v>
      </c>
      <c r="CL191" s="23">
        <v>0</v>
      </c>
      <c r="CM191" s="23"/>
      <c r="CN191" s="23">
        <v>0</v>
      </c>
      <c r="CO191" s="23"/>
      <c r="CP191" s="23"/>
      <c r="CQ191" s="23">
        <v>0</v>
      </c>
      <c r="CR191" s="23" t="s">
        <v>165</v>
      </c>
      <c r="CS191" s="23">
        <v>2</v>
      </c>
      <c r="CT191" s="23"/>
      <c r="CU191" s="23"/>
      <c r="CV191" s="23"/>
      <c r="CW191" s="23">
        <v>2</v>
      </c>
      <c r="CX191" s="23"/>
      <c r="CY191" s="23">
        <v>2</v>
      </c>
      <c r="CZ191" s="23">
        <v>0</v>
      </c>
      <c r="DA191" s="23">
        <v>2</v>
      </c>
      <c r="DB191" s="23"/>
      <c r="DC191" s="23" t="s">
        <v>143</v>
      </c>
      <c r="DD191" s="23">
        <v>2</v>
      </c>
      <c r="DE191" s="23" t="s">
        <v>143</v>
      </c>
      <c r="DF191" s="23" t="s">
        <v>143</v>
      </c>
      <c r="DG191" s="23" t="s">
        <v>143</v>
      </c>
      <c r="DH191" s="23" t="s">
        <v>165</v>
      </c>
      <c r="DI191" s="23" t="s">
        <v>150</v>
      </c>
      <c r="DJ191" s="23" t="s">
        <v>150</v>
      </c>
      <c r="DK191" s="23" t="s">
        <v>150</v>
      </c>
      <c r="DL191" s="23" t="s">
        <v>150</v>
      </c>
      <c r="DM191" s="23" t="s">
        <v>150</v>
      </c>
      <c r="DN191" s="23"/>
      <c r="DO191" s="23"/>
      <c r="DP191" s="23" t="s">
        <v>150</v>
      </c>
      <c r="DQ191" s="23" t="s">
        <v>150</v>
      </c>
      <c r="DR191" s="23" t="s">
        <v>150</v>
      </c>
      <c r="DS191" s="23"/>
      <c r="DT191" s="23" t="s">
        <v>159</v>
      </c>
      <c r="DU191" s="23" t="s">
        <v>150</v>
      </c>
      <c r="DV191" s="23"/>
      <c r="DW191" s="23" t="s">
        <v>159</v>
      </c>
      <c r="DX191" s="23" t="s">
        <v>150</v>
      </c>
      <c r="DY191" s="23"/>
      <c r="DZ191" s="23"/>
      <c r="EA191" s="23"/>
      <c r="EB191" s="23"/>
      <c r="EC191" s="23" t="s">
        <v>173</v>
      </c>
      <c r="ED191" s="23" t="s">
        <v>187</v>
      </c>
      <c r="EE191" s="49" t="str">
        <f t="shared" si="71"/>
        <v>36</v>
      </c>
      <c r="EF191" s="49">
        <v>1</v>
      </c>
      <c r="EG191" s="49"/>
      <c r="EH191" s="51">
        <f t="shared" si="72"/>
        <v>1</v>
      </c>
      <c r="EI191" s="51">
        <f t="shared" si="73"/>
        <v>0.9</v>
      </c>
      <c r="EJ191" s="52">
        <f t="shared" si="74"/>
        <v>-1.2</v>
      </c>
      <c r="EK191" s="52">
        <f t="shared" si="75"/>
        <v>-1.2</v>
      </c>
      <c r="EL191" s="49">
        <f t="shared" si="76"/>
        <v>-3.2000000000000001E-2</v>
      </c>
      <c r="EM191" s="53" t="s">
        <v>176</v>
      </c>
      <c r="EN191" s="54" t="str">
        <f t="shared" si="77"/>
        <v>3</v>
      </c>
    </row>
    <row r="192" spans="1:144" ht="33.75">
      <c r="A192" s="45">
        <v>2809</v>
      </c>
      <c r="B192" s="46" t="s">
        <v>897</v>
      </c>
      <c r="C192" s="45">
        <v>30219561</v>
      </c>
      <c r="D192" s="23" t="s">
        <v>898</v>
      </c>
      <c r="E192" s="23">
        <v>2</v>
      </c>
      <c r="F192" s="23" t="s">
        <v>139</v>
      </c>
      <c r="G192" s="23">
        <v>57</v>
      </c>
      <c r="H192" s="23">
        <v>52</v>
      </c>
      <c r="I192" s="23" t="s">
        <v>140</v>
      </c>
      <c r="J192" s="23">
        <v>1</v>
      </c>
      <c r="K192" s="23"/>
      <c r="L192" s="47"/>
      <c r="M192" s="47"/>
      <c r="N192" s="48">
        <v>42872</v>
      </c>
      <c r="O192" s="48"/>
      <c r="P192" s="47" t="e">
        <f t="shared" si="94"/>
        <v>#NUM!</v>
      </c>
      <c r="Q192" s="47">
        <f t="shared" ca="1" si="65"/>
        <v>82</v>
      </c>
      <c r="R192" s="47">
        <v>65</v>
      </c>
      <c r="S192" s="47">
        <v>1</v>
      </c>
      <c r="T192" s="47"/>
      <c r="U192" s="47"/>
      <c r="V192" s="47" t="e">
        <f t="shared" si="66"/>
        <v>#NUM!</v>
      </c>
      <c r="W192" s="47"/>
      <c r="X192" s="47"/>
      <c r="Y192" s="47"/>
      <c r="Z192" s="47"/>
      <c r="AA192" s="47"/>
      <c r="AB192" s="47"/>
      <c r="AC192" s="47"/>
      <c r="AD192" s="47">
        <v>2</v>
      </c>
      <c r="AE192" s="47">
        <v>65</v>
      </c>
      <c r="AF192" s="47">
        <v>1</v>
      </c>
      <c r="AG192" s="47"/>
      <c r="AH192" s="47">
        <v>2</v>
      </c>
      <c r="AI192" s="35" t="str">
        <f t="shared" si="87"/>
        <v>36</v>
      </c>
      <c r="AJ192" s="49" t="str">
        <f t="shared" ref="AJ192:AJ197" si="95">IF(AI192&lt;35,0, IF(AI192&gt;35, "1"))</f>
        <v>1</v>
      </c>
      <c r="AK192" s="47">
        <v>2</v>
      </c>
      <c r="AL192" s="47">
        <v>0</v>
      </c>
      <c r="AM192" s="47"/>
      <c r="AN192" s="23" t="s">
        <v>1712</v>
      </c>
      <c r="AO192" s="23">
        <v>1</v>
      </c>
      <c r="AP192" s="23">
        <v>2.12</v>
      </c>
      <c r="AQ192" s="23"/>
      <c r="AR192" s="47">
        <v>1.3</v>
      </c>
      <c r="AS192" s="47">
        <f t="shared" si="78"/>
        <v>65.22659366629027</v>
      </c>
      <c r="AT192" s="47">
        <v>0.97</v>
      </c>
      <c r="AU192" s="47">
        <f t="shared" si="86"/>
        <v>91.54373450352287</v>
      </c>
      <c r="AV192" s="47"/>
      <c r="AW192" s="47"/>
      <c r="AX192" s="50" t="s">
        <v>1719</v>
      </c>
      <c r="AY192" s="50" t="s">
        <v>1719</v>
      </c>
      <c r="AZ192" s="50" t="s">
        <v>1719</v>
      </c>
      <c r="BA192" s="50"/>
      <c r="BB192" s="23" t="s">
        <v>164</v>
      </c>
      <c r="BC192" s="23"/>
      <c r="BD192" s="23"/>
      <c r="BE192" s="23"/>
      <c r="BF192" s="50"/>
      <c r="BG192" s="23"/>
      <c r="BH192" s="23"/>
      <c r="BI192" s="23">
        <v>73</v>
      </c>
      <c r="BJ192" s="23">
        <v>170</v>
      </c>
      <c r="BK192" s="23">
        <f t="shared" si="68"/>
        <v>1.8422730848309394</v>
      </c>
      <c r="BL192" s="23">
        <v>1</v>
      </c>
      <c r="BM192" s="46" t="s">
        <v>899</v>
      </c>
      <c r="BN192" s="23" t="s">
        <v>146</v>
      </c>
      <c r="BO192" s="23">
        <v>46</v>
      </c>
      <c r="BP192" s="23">
        <v>58.3</v>
      </c>
      <c r="BQ192" s="23">
        <v>159.6</v>
      </c>
      <c r="BR192" s="23">
        <f t="shared" si="69"/>
        <v>1.5994633845422686</v>
      </c>
      <c r="BS192" s="23">
        <f t="shared" si="70"/>
        <v>1.1518069764117531</v>
      </c>
      <c r="BT192" s="23" t="s">
        <v>147</v>
      </c>
      <c r="BU192" s="23" t="s">
        <v>147</v>
      </c>
      <c r="BV192" s="23" t="s">
        <v>148</v>
      </c>
      <c r="BW192" s="23" t="s">
        <v>149</v>
      </c>
      <c r="BX192" s="23">
        <v>6</v>
      </c>
      <c r="BY192" s="23" t="s">
        <v>150</v>
      </c>
      <c r="BZ192" s="23">
        <v>2</v>
      </c>
      <c r="CA192" s="23" t="s">
        <v>150</v>
      </c>
      <c r="CB192" s="23" t="s">
        <v>150</v>
      </c>
      <c r="CC192" s="23">
        <v>2</v>
      </c>
      <c r="CD192" s="23" t="s">
        <v>150</v>
      </c>
      <c r="CE192" s="23" t="s">
        <v>150</v>
      </c>
      <c r="CF192" s="23">
        <v>2</v>
      </c>
      <c r="CG192" s="23" t="s">
        <v>150</v>
      </c>
      <c r="CH192" s="23" t="s">
        <v>150</v>
      </c>
      <c r="CI192" s="23">
        <v>2</v>
      </c>
      <c r="CJ192" s="23" t="s">
        <v>150</v>
      </c>
      <c r="CK192" s="23">
        <v>0</v>
      </c>
      <c r="CL192" s="23">
        <v>0</v>
      </c>
      <c r="CM192" s="23"/>
      <c r="CN192" s="23">
        <v>0</v>
      </c>
      <c r="CO192" s="23"/>
      <c r="CP192" s="23"/>
      <c r="CQ192" s="23">
        <v>0</v>
      </c>
      <c r="CR192" s="23" t="s">
        <v>143</v>
      </c>
      <c r="CS192" s="23">
        <v>1</v>
      </c>
      <c r="CT192" s="23"/>
      <c r="CU192" s="23"/>
      <c r="CV192" s="23">
        <v>100</v>
      </c>
      <c r="CW192" s="23">
        <v>1</v>
      </c>
      <c r="CX192" s="23"/>
      <c r="CY192" s="23">
        <v>2</v>
      </c>
      <c r="CZ192" s="23">
        <v>2</v>
      </c>
      <c r="DA192" s="23">
        <v>1</v>
      </c>
      <c r="DB192" s="23"/>
      <c r="DC192" s="23" t="s">
        <v>143</v>
      </c>
      <c r="DD192" s="23">
        <v>2</v>
      </c>
      <c r="DE192" s="23" t="s">
        <v>143</v>
      </c>
      <c r="DF192" s="23" t="s">
        <v>143</v>
      </c>
      <c r="DG192" s="23" t="s">
        <v>143</v>
      </c>
      <c r="DH192" s="23" t="s">
        <v>165</v>
      </c>
      <c r="DI192" s="23" t="s">
        <v>150</v>
      </c>
      <c r="DJ192" s="23" t="s">
        <v>159</v>
      </c>
      <c r="DK192" s="23" t="s">
        <v>150</v>
      </c>
      <c r="DL192" s="23" t="s">
        <v>150</v>
      </c>
      <c r="DM192" s="23" t="s">
        <v>159</v>
      </c>
      <c r="DN192" s="23"/>
      <c r="DO192" s="23"/>
      <c r="DP192" s="23" t="s">
        <v>150</v>
      </c>
      <c r="DQ192" s="23" t="s">
        <v>150</v>
      </c>
      <c r="DR192" s="23" t="s">
        <v>150</v>
      </c>
      <c r="DS192" s="23"/>
      <c r="DT192" s="23" t="s">
        <v>159</v>
      </c>
      <c r="DU192" s="23" t="s">
        <v>150</v>
      </c>
      <c r="DV192" s="23"/>
      <c r="DW192" s="23" t="s">
        <v>159</v>
      </c>
      <c r="DX192" s="23" t="s">
        <v>150</v>
      </c>
      <c r="DY192" s="23"/>
      <c r="DZ192" s="23"/>
      <c r="EA192" s="23"/>
      <c r="EB192" s="23"/>
      <c r="EC192" s="23" t="s">
        <v>184</v>
      </c>
      <c r="ED192" s="23" t="s">
        <v>187</v>
      </c>
      <c r="EE192" s="49" t="str">
        <f t="shared" si="71"/>
        <v>36</v>
      </c>
      <c r="EF192" s="49" t="str">
        <f t="shared" ref="EF192:EF197" si="96">IF(EE192&lt;35,0, IF(EE192&gt;35, "1"))</f>
        <v>1</v>
      </c>
      <c r="EG192" s="49"/>
      <c r="EH192" s="51">
        <f t="shared" si="72"/>
        <v>1</v>
      </c>
      <c r="EI192" s="51">
        <f t="shared" si="73"/>
        <v>0.9</v>
      </c>
      <c r="EJ192" s="52">
        <f t="shared" si="74"/>
        <v>-1.2</v>
      </c>
      <c r="EK192" s="52">
        <f t="shared" si="75"/>
        <v>-1.2</v>
      </c>
      <c r="EL192" s="49">
        <f t="shared" si="76"/>
        <v>-3.2000000000000001E-2</v>
      </c>
      <c r="EM192" s="55" t="s">
        <v>152</v>
      </c>
      <c r="EN192" s="54" t="str">
        <f t="shared" si="77"/>
        <v>1</v>
      </c>
    </row>
    <row r="193" spans="1:144" ht="33.75">
      <c r="A193" s="45">
        <v>2820</v>
      </c>
      <c r="B193" s="46" t="s">
        <v>900</v>
      </c>
      <c r="C193" s="45">
        <v>29924282</v>
      </c>
      <c r="D193" s="23" t="s">
        <v>901</v>
      </c>
      <c r="E193" s="23">
        <v>1</v>
      </c>
      <c r="F193" s="23" t="s">
        <v>146</v>
      </c>
      <c r="G193" s="23">
        <v>60</v>
      </c>
      <c r="H193" s="23">
        <v>54</v>
      </c>
      <c r="I193" s="23" t="s">
        <v>140</v>
      </c>
      <c r="J193" s="23">
        <v>1</v>
      </c>
      <c r="K193" s="23"/>
      <c r="L193" s="47"/>
      <c r="M193" s="47"/>
      <c r="N193" s="48">
        <v>42891</v>
      </c>
      <c r="O193" s="48"/>
      <c r="P193" s="47" t="e">
        <f>DATEDIF(N193, O193, "m")</f>
        <v>#NUM!</v>
      </c>
      <c r="Q193" s="47">
        <f t="shared" ref="Q193:Q256" ca="1" si="97">DATEDIF(N193,TODAY(),"m")</f>
        <v>82</v>
      </c>
      <c r="R193" s="47">
        <v>64</v>
      </c>
      <c r="S193" s="47">
        <v>1</v>
      </c>
      <c r="T193" s="47"/>
      <c r="U193" s="47"/>
      <c r="V193" s="47" t="e">
        <f t="shared" ref="V193:V256" si="98">DATEDIF(N193,T193,"m")</f>
        <v>#NUM!</v>
      </c>
      <c r="W193" s="47"/>
      <c r="X193" s="47"/>
      <c r="Y193" s="47"/>
      <c r="Z193" s="47"/>
      <c r="AA193" s="47"/>
      <c r="AB193" s="47"/>
      <c r="AC193" s="47"/>
      <c r="AD193" s="47">
        <v>2</v>
      </c>
      <c r="AE193" s="47">
        <v>64</v>
      </c>
      <c r="AF193" s="47">
        <v>1</v>
      </c>
      <c r="AG193" s="47"/>
      <c r="AH193" s="47">
        <v>2</v>
      </c>
      <c r="AI193" s="35" t="str">
        <f t="shared" si="87"/>
        <v>36</v>
      </c>
      <c r="AJ193" s="49" t="str">
        <f t="shared" si="95"/>
        <v>1</v>
      </c>
      <c r="AK193" s="47">
        <v>2</v>
      </c>
      <c r="AL193" s="47">
        <v>0</v>
      </c>
      <c r="AM193" s="47"/>
      <c r="AN193" s="23" t="s">
        <v>1712</v>
      </c>
      <c r="AO193" s="23">
        <v>1</v>
      </c>
      <c r="AP193" s="23">
        <v>2.04</v>
      </c>
      <c r="AQ193" s="23"/>
      <c r="AR193" s="47">
        <v>1.37</v>
      </c>
      <c r="AS193" s="47">
        <f t="shared" si="78"/>
        <v>45.279036318214189</v>
      </c>
      <c r="AT193" s="47">
        <v>1.77</v>
      </c>
      <c r="AU193" s="47">
        <f t="shared" si="86"/>
        <v>32.884551335494514</v>
      </c>
      <c r="AV193" s="47"/>
      <c r="AW193" s="47"/>
      <c r="AX193" s="50" t="s">
        <v>1719</v>
      </c>
      <c r="AY193" s="50" t="s">
        <v>1719</v>
      </c>
      <c r="AZ193" s="50" t="s">
        <v>1719</v>
      </c>
      <c r="BA193" s="50"/>
      <c r="BB193" s="23" t="s">
        <v>164</v>
      </c>
      <c r="BC193" s="23"/>
      <c r="BD193" s="23"/>
      <c r="BE193" s="23"/>
      <c r="BF193" s="50"/>
      <c r="BG193" s="23"/>
      <c r="BH193" s="23"/>
      <c r="BI193" s="23">
        <v>51</v>
      </c>
      <c r="BJ193" s="23">
        <v>160</v>
      </c>
      <c r="BK193" s="23">
        <f t="shared" ref="BK193:BK256" si="99">(0.007184*(BI193^0.425)*(BJ193^0.725))</f>
        <v>1.5138074419759489</v>
      </c>
      <c r="BL193" s="23">
        <v>1</v>
      </c>
      <c r="BM193" s="46" t="s">
        <v>902</v>
      </c>
      <c r="BN193" s="23" t="s">
        <v>139</v>
      </c>
      <c r="BO193" s="23">
        <v>64</v>
      </c>
      <c r="BP193" s="23">
        <v>52.4</v>
      </c>
      <c r="BQ193" s="23">
        <v>160</v>
      </c>
      <c r="BR193" s="23">
        <f t="shared" ref="BR193:BR256" si="100">(0.007184*(BP193^0.425)*(BQ193^0.725))</f>
        <v>1.5313311186861553</v>
      </c>
      <c r="BS193" s="23">
        <f t="shared" ref="BS193:BS256" si="101">(BK193/BR193)</f>
        <v>0.98855657245100503</v>
      </c>
      <c r="BT193" s="23" t="s">
        <v>162</v>
      </c>
      <c r="BU193" s="23" t="s">
        <v>162</v>
      </c>
      <c r="BV193" s="23" t="s">
        <v>148</v>
      </c>
      <c r="BW193" s="23" t="s">
        <v>149</v>
      </c>
      <c r="BX193" s="23">
        <v>5</v>
      </c>
      <c r="BY193" s="23" t="s">
        <v>150</v>
      </c>
      <c r="BZ193" s="23">
        <v>2</v>
      </c>
      <c r="CA193" s="23" t="s">
        <v>150</v>
      </c>
      <c r="CB193" s="23" t="s">
        <v>150</v>
      </c>
      <c r="CC193" s="23">
        <v>2</v>
      </c>
      <c r="CD193" s="23" t="s">
        <v>150</v>
      </c>
      <c r="CE193" s="23" t="s">
        <v>150</v>
      </c>
      <c r="CF193" s="23">
        <v>2</v>
      </c>
      <c r="CG193" s="23" t="s">
        <v>150</v>
      </c>
      <c r="CH193" s="23" t="s">
        <v>150</v>
      </c>
      <c r="CI193" s="23">
        <v>2</v>
      </c>
      <c r="CJ193" s="23" t="s">
        <v>150</v>
      </c>
      <c r="CK193" s="23">
        <v>33</v>
      </c>
      <c r="CL193" s="23">
        <v>40</v>
      </c>
      <c r="CM193" s="23" t="s">
        <v>0</v>
      </c>
      <c r="CN193" s="23">
        <v>0</v>
      </c>
      <c r="CO193" s="23"/>
      <c r="CP193" s="23"/>
      <c r="CQ193" s="23">
        <v>0</v>
      </c>
      <c r="CR193" s="23" t="s">
        <v>165</v>
      </c>
      <c r="CS193" s="23">
        <v>2</v>
      </c>
      <c r="CT193" s="23"/>
      <c r="CU193" s="23"/>
      <c r="CV193" s="23"/>
      <c r="CW193" s="23">
        <v>2</v>
      </c>
      <c r="CX193" s="23"/>
      <c r="CY193" s="23">
        <v>2</v>
      </c>
      <c r="CZ193" s="23">
        <v>0</v>
      </c>
      <c r="DA193" s="23">
        <v>2</v>
      </c>
      <c r="DB193" s="23"/>
      <c r="DC193" s="23" t="s">
        <v>143</v>
      </c>
      <c r="DD193" s="23">
        <v>2</v>
      </c>
      <c r="DE193" s="23" t="s">
        <v>165</v>
      </c>
      <c r="DF193" s="23" t="s">
        <v>165</v>
      </c>
      <c r="DG193" s="23" t="s">
        <v>165</v>
      </c>
      <c r="DH193" s="23" t="s">
        <v>165</v>
      </c>
      <c r="DI193" s="23" t="s">
        <v>150</v>
      </c>
      <c r="DJ193" s="23" t="s">
        <v>150</v>
      </c>
      <c r="DK193" s="23" t="s">
        <v>150</v>
      </c>
      <c r="DL193" s="23" t="s">
        <v>150</v>
      </c>
      <c r="DM193" s="23" t="s">
        <v>150</v>
      </c>
      <c r="DN193" s="23"/>
      <c r="DO193" s="23"/>
      <c r="DP193" s="23" t="s">
        <v>150</v>
      </c>
      <c r="DQ193" s="23" t="s">
        <v>150</v>
      </c>
      <c r="DR193" s="23" t="s">
        <v>150</v>
      </c>
      <c r="DS193" s="23"/>
      <c r="DT193" s="23" t="s">
        <v>159</v>
      </c>
      <c r="DU193" s="23" t="s">
        <v>150</v>
      </c>
      <c r="DV193" s="23"/>
      <c r="DW193" s="23" t="s">
        <v>159</v>
      </c>
      <c r="DX193" s="23" t="s">
        <v>150</v>
      </c>
      <c r="DY193" s="23"/>
      <c r="DZ193" s="23"/>
      <c r="EA193" s="23"/>
      <c r="EB193" s="23"/>
      <c r="EC193" s="23" t="s">
        <v>184</v>
      </c>
      <c r="ED193" s="23" t="s">
        <v>187</v>
      </c>
      <c r="EE193" s="49" t="str">
        <f t="shared" ref="EE193:EE239" si="102">IF(R193&lt;36,R193, IF(R193&gt;36, "36"))</f>
        <v>36</v>
      </c>
      <c r="EF193" s="49" t="str">
        <f t="shared" si="96"/>
        <v>1</v>
      </c>
      <c r="EG193" s="49"/>
      <c r="EH193" s="51">
        <f t="shared" ref="EH193:EH256" si="103">IF(E193=2,1,1.012)</f>
        <v>1.012</v>
      </c>
      <c r="EI193" s="51">
        <f t="shared" ref="EI193:EI256" si="104">IF(E193=1,0.7,0.9)</f>
        <v>0.7</v>
      </c>
      <c r="EJ193" s="52">
        <f t="shared" ref="EJ193:EJ256" si="105">IF(E193=1,IF(AR193&lt;0.7,-0.241,-1.2),IF(AR193&lt;0.9,-0.032,-1.2))</f>
        <v>-1.2</v>
      </c>
      <c r="EK193" s="52">
        <f t="shared" ref="EK193:EK256" si="106">IF(E193=1,IF(AT193&lt;0.7,-0.241,-1.2),IF(AT193&lt;0.9,-0.032,-1.2))</f>
        <v>-1.2</v>
      </c>
      <c r="EL193" s="49">
        <f t="shared" ref="EL193:EL256" si="107">IF(E193=1,IF(AV193&lt;0.7,-0.241,-1.2),IF(AV193&lt;0.9,-0.032,-1.2))</f>
        <v>-0.24099999999999999</v>
      </c>
      <c r="EM193" s="53" t="s">
        <v>176</v>
      </c>
      <c r="EN193" s="54" t="str">
        <f t="shared" ref="EN193:EN256" si="108">IF(EM193="HD", "1", IF(EM193="PD", "2","3"))</f>
        <v>3</v>
      </c>
    </row>
    <row r="194" spans="1:144" ht="33.75">
      <c r="A194" s="45">
        <v>2824</v>
      </c>
      <c r="B194" s="46" t="s">
        <v>905</v>
      </c>
      <c r="C194" s="45">
        <v>29982291</v>
      </c>
      <c r="D194" s="23" t="s">
        <v>906</v>
      </c>
      <c r="E194" s="23">
        <v>2</v>
      </c>
      <c r="F194" s="23" t="s">
        <v>139</v>
      </c>
      <c r="G194" s="23">
        <v>56</v>
      </c>
      <c r="H194" s="23">
        <v>51</v>
      </c>
      <c r="I194" s="23" t="s">
        <v>153</v>
      </c>
      <c r="J194" s="23">
        <v>3</v>
      </c>
      <c r="K194" s="23" t="s">
        <v>188</v>
      </c>
      <c r="L194" s="47"/>
      <c r="M194" s="47"/>
      <c r="N194" s="48">
        <v>42907</v>
      </c>
      <c r="O194" s="48"/>
      <c r="P194" s="47" t="e">
        <f t="shared" ref="P194:P199" si="109">DATEDIF(N194,O194,"m")</f>
        <v>#NUM!</v>
      </c>
      <c r="Q194" s="47">
        <f t="shared" ca="1" si="97"/>
        <v>81</v>
      </c>
      <c r="R194" s="47">
        <v>64</v>
      </c>
      <c r="S194" s="47">
        <v>1</v>
      </c>
      <c r="T194" s="47"/>
      <c r="U194" s="47"/>
      <c r="V194" s="47" t="e">
        <f t="shared" si="98"/>
        <v>#NUM!</v>
      </c>
      <c r="W194" s="47"/>
      <c r="X194" s="47"/>
      <c r="Y194" s="47"/>
      <c r="Z194" s="47"/>
      <c r="AA194" s="47"/>
      <c r="AB194" s="47"/>
      <c r="AC194" s="47"/>
      <c r="AD194" s="47">
        <v>2</v>
      </c>
      <c r="AE194" s="47">
        <v>64</v>
      </c>
      <c r="AF194" s="47">
        <v>1</v>
      </c>
      <c r="AG194" s="47"/>
      <c r="AH194" s="47">
        <v>2</v>
      </c>
      <c r="AI194" s="35" t="str">
        <f t="shared" si="87"/>
        <v>36</v>
      </c>
      <c r="AJ194" s="49" t="str">
        <f t="shared" si="95"/>
        <v>1</v>
      </c>
      <c r="AK194" s="47">
        <v>2</v>
      </c>
      <c r="AL194" s="47">
        <v>0</v>
      </c>
      <c r="AM194" s="47"/>
      <c r="AN194" s="23" t="s">
        <v>1712</v>
      </c>
      <c r="AO194" s="23">
        <v>1</v>
      </c>
      <c r="AP194" s="23">
        <v>3.28</v>
      </c>
      <c r="AQ194" s="23"/>
      <c r="AR194" s="47">
        <v>1.27</v>
      </c>
      <c r="AS194" s="47">
        <f t="shared" ref="AS194:AS257" si="110">141*((AR194/EI194)^EJ194)*0.9938^(H194+1)*EH194</f>
        <v>67.498366710246643</v>
      </c>
      <c r="AT194" s="47">
        <v>1.34</v>
      </c>
      <c r="AU194" s="47">
        <f t="shared" si="86"/>
        <v>62.507187171932252</v>
      </c>
      <c r="AV194" s="47"/>
      <c r="AW194" s="47"/>
      <c r="AX194" s="50" t="s">
        <v>1719</v>
      </c>
      <c r="AY194" s="50" t="s">
        <v>1719</v>
      </c>
      <c r="AZ194" s="50" t="s">
        <v>1719</v>
      </c>
      <c r="BA194" s="50"/>
      <c r="BB194" s="23" t="s">
        <v>164</v>
      </c>
      <c r="BC194" s="23"/>
      <c r="BD194" s="23"/>
      <c r="BE194" s="23"/>
      <c r="BF194" s="50"/>
      <c r="BG194" s="23"/>
      <c r="BH194" s="23"/>
      <c r="BI194" s="23">
        <v>71.599999999999994</v>
      </c>
      <c r="BJ194" s="23">
        <v>174.5</v>
      </c>
      <c r="BK194" s="23">
        <f t="shared" si="99"/>
        <v>1.8621130590253143</v>
      </c>
      <c r="BL194" s="23">
        <v>1</v>
      </c>
      <c r="BM194" s="46" t="s">
        <v>907</v>
      </c>
      <c r="BN194" s="23" t="s">
        <v>146</v>
      </c>
      <c r="BO194" s="23">
        <v>50</v>
      </c>
      <c r="BP194" s="23">
        <v>53</v>
      </c>
      <c r="BQ194" s="23">
        <v>153.80000000000001</v>
      </c>
      <c r="BR194" s="23">
        <f t="shared" si="100"/>
        <v>1.4952951044655267</v>
      </c>
      <c r="BS194" s="23">
        <f t="shared" si="101"/>
        <v>1.2453147565750253</v>
      </c>
      <c r="BT194" s="23" t="s">
        <v>147</v>
      </c>
      <c r="BU194" s="23" t="s">
        <v>147</v>
      </c>
      <c r="BV194" s="23" t="s">
        <v>148</v>
      </c>
      <c r="BW194" s="23" t="s">
        <v>149</v>
      </c>
      <c r="BX194" s="23">
        <v>5</v>
      </c>
      <c r="BY194" s="23" t="s">
        <v>150</v>
      </c>
      <c r="BZ194" s="23">
        <v>2</v>
      </c>
      <c r="CA194" s="23" t="s">
        <v>150</v>
      </c>
      <c r="CB194" s="23" t="s">
        <v>150</v>
      </c>
      <c r="CC194" s="23">
        <v>2</v>
      </c>
      <c r="CD194" s="23" t="s">
        <v>150</v>
      </c>
      <c r="CE194" s="23" t="s">
        <v>150</v>
      </c>
      <c r="CF194" s="23">
        <v>2</v>
      </c>
      <c r="CG194" s="23" t="s">
        <v>150</v>
      </c>
      <c r="CH194" s="23" t="s">
        <v>150</v>
      </c>
      <c r="CI194" s="23">
        <v>2</v>
      </c>
      <c r="CJ194" s="23" t="s">
        <v>150</v>
      </c>
      <c r="CK194" s="23">
        <v>16.7</v>
      </c>
      <c r="CL194" s="23">
        <v>0</v>
      </c>
      <c r="CM194" s="23" t="s">
        <v>0</v>
      </c>
      <c r="CN194" s="23">
        <v>0</v>
      </c>
      <c r="CO194" s="23"/>
      <c r="CP194" s="23"/>
      <c r="CQ194" s="23">
        <v>0</v>
      </c>
      <c r="CR194" s="23" t="s">
        <v>165</v>
      </c>
      <c r="CS194" s="23">
        <v>2</v>
      </c>
      <c r="CT194" s="23"/>
      <c r="CU194" s="23"/>
      <c r="CV194" s="23"/>
      <c r="CW194" s="23">
        <v>2</v>
      </c>
      <c r="CX194" s="23"/>
      <c r="CY194" s="23">
        <v>2</v>
      </c>
      <c r="CZ194" s="23">
        <v>0</v>
      </c>
      <c r="DA194" s="23">
        <v>2</v>
      </c>
      <c r="DB194" s="23" t="s">
        <v>143</v>
      </c>
      <c r="DC194" s="23"/>
      <c r="DD194" s="23">
        <v>1</v>
      </c>
      <c r="DE194" s="23" t="s">
        <v>143</v>
      </c>
      <c r="DF194" s="23" t="s">
        <v>143</v>
      </c>
      <c r="DG194" s="23" t="s">
        <v>143</v>
      </c>
      <c r="DH194" s="23" t="s">
        <v>165</v>
      </c>
      <c r="DI194" s="23" t="s">
        <v>150</v>
      </c>
      <c r="DJ194" s="23" t="s">
        <v>150</v>
      </c>
      <c r="DK194" s="23" t="s">
        <v>150</v>
      </c>
      <c r="DL194" s="23" t="s">
        <v>150</v>
      </c>
      <c r="DM194" s="23"/>
      <c r="DN194" s="23"/>
      <c r="DO194" s="23"/>
      <c r="DP194" s="23" t="s">
        <v>150</v>
      </c>
      <c r="DQ194" s="23" t="s">
        <v>150</v>
      </c>
      <c r="DR194" s="23"/>
      <c r="DS194" s="23"/>
      <c r="DT194" s="23" t="s">
        <v>159</v>
      </c>
      <c r="DU194" s="23" t="s">
        <v>150</v>
      </c>
      <c r="DV194" s="23"/>
      <c r="DW194" s="23" t="s">
        <v>159</v>
      </c>
      <c r="DX194" s="23" t="s">
        <v>150</v>
      </c>
      <c r="DY194" s="23"/>
      <c r="DZ194" s="23"/>
      <c r="EA194" s="23"/>
      <c r="EB194" s="23"/>
      <c r="EC194" s="23"/>
      <c r="ED194" s="23" t="s">
        <v>187</v>
      </c>
      <c r="EE194" s="49" t="str">
        <f t="shared" si="102"/>
        <v>36</v>
      </c>
      <c r="EF194" s="49" t="str">
        <f t="shared" si="96"/>
        <v>1</v>
      </c>
      <c r="EG194" s="49"/>
      <c r="EH194" s="51">
        <f t="shared" si="103"/>
        <v>1</v>
      </c>
      <c r="EI194" s="51">
        <f t="shared" si="104"/>
        <v>0.9</v>
      </c>
      <c r="EJ194" s="52">
        <f t="shared" si="105"/>
        <v>-1.2</v>
      </c>
      <c r="EK194" s="52">
        <f t="shared" si="106"/>
        <v>-1.2</v>
      </c>
      <c r="EL194" s="49">
        <f t="shared" si="107"/>
        <v>-3.2000000000000001E-2</v>
      </c>
      <c r="EM194" s="55" t="s">
        <v>152</v>
      </c>
      <c r="EN194" s="54" t="str">
        <f t="shared" si="108"/>
        <v>1</v>
      </c>
    </row>
    <row r="195" spans="1:144" ht="33.75">
      <c r="A195" s="45">
        <v>2833</v>
      </c>
      <c r="B195" s="46" t="s">
        <v>908</v>
      </c>
      <c r="C195" s="45">
        <v>31041081</v>
      </c>
      <c r="D195" s="23" t="s">
        <v>909</v>
      </c>
      <c r="E195" s="23">
        <v>2</v>
      </c>
      <c r="F195" s="23" t="s">
        <v>139</v>
      </c>
      <c r="G195" s="23">
        <v>62</v>
      </c>
      <c r="H195" s="23">
        <v>57</v>
      </c>
      <c r="I195" s="23" t="s">
        <v>140</v>
      </c>
      <c r="J195" s="23">
        <v>1</v>
      </c>
      <c r="K195" s="23"/>
      <c r="L195" s="47"/>
      <c r="M195" s="47"/>
      <c r="N195" s="48">
        <v>42926</v>
      </c>
      <c r="O195" s="48"/>
      <c r="P195" s="47" t="e">
        <f t="shared" si="109"/>
        <v>#NUM!</v>
      </c>
      <c r="Q195" s="47">
        <f t="shared" ca="1" si="97"/>
        <v>80</v>
      </c>
      <c r="R195" s="47">
        <v>63</v>
      </c>
      <c r="S195" s="47">
        <v>1</v>
      </c>
      <c r="T195" s="47"/>
      <c r="U195" s="47"/>
      <c r="V195" s="47" t="e">
        <f t="shared" si="98"/>
        <v>#NUM!</v>
      </c>
      <c r="W195" s="47"/>
      <c r="X195" s="47"/>
      <c r="Y195" s="47"/>
      <c r="Z195" s="47"/>
      <c r="AA195" s="47"/>
      <c r="AB195" s="47"/>
      <c r="AC195" s="47"/>
      <c r="AD195" s="47">
        <v>2</v>
      </c>
      <c r="AE195" s="47">
        <v>63</v>
      </c>
      <c r="AF195" s="47">
        <v>1</v>
      </c>
      <c r="AG195" s="47"/>
      <c r="AH195" s="47">
        <v>2</v>
      </c>
      <c r="AI195" s="35" t="str">
        <f t="shared" si="87"/>
        <v>36</v>
      </c>
      <c r="AJ195" s="49" t="str">
        <f t="shared" si="95"/>
        <v>1</v>
      </c>
      <c r="AK195" s="47">
        <v>2</v>
      </c>
      <c r="AL195" s="47">
        <v>0</v>
      </c>
      <c r="AM195" s="47"/>
      <c r="AN195" s="23" t="s">
        <v>1712</v>
      </c>
      <c r="AO195" s="23">
        <v>1</v>
      </c>
      <c r="AP195" s="23">
        <v>1.41</v>
      </c>
      <c r="AQ195" s="23"/>
      <c r="AR195" s="47">
        <v>1.4</v>
      </c>
      <c r="AS195" s="47">
        <f t="shared" si="110"/>
        <v>57.849291040819317</v>
      </c>
      <c r="AT195" s="47">
        <v>1.22</v>
      </c>
      <c r="AU195" s="47">
        <f t="shared" si="86"/>
        <v>67.393478310146875</v>
      </c>
      <c r="AV195" s="47"/>
      <c r="AW195" s="47"/>
      <c r="AX195" s="50" t="s">
        <v>1719</v>
      </c>
      <c r="AY195" s="50" t="s">
        <v>1719</v>
      </c>
      <c r="AZ195" s="50" t="s">
        <v>1719</v>
      </c>
      <c r="BA195" s="50"/>
      <c r="BB195" s="23" t="s">
        <v>164</v>
      </c>
      <c r="BC195" s="23"/>
      <c r="BD195" s="23"/>
      <c r="BE195" s="23"/>
      <c r="BF195" s="50"/>
      <c r="BG195" s="23"/>
      <c r="BH195" s="23"/>
      <c r="BI195" s="23">
        <v>72</v>
      </c>
      <c r="BJ195" s="23">
        <v>162</v>
      </c>
      <c r="BK195" s="23">
        <f t="shared" si="99"/>
        <v>1.7686056992936166</v>
      </c>
      <c r="BL195" s="23">
        <v>1</v>
      </c>
      <c r="BM195" s="46" t="s">
        <v>910</v>
      </c>
      <c r="BN195" s="23" t="s">
        <v>146</v>
      </c>
      <c r="BO195" s="23">
        <v>58</v>
      </c>
      <c r="BP195" s="23">
        <v>67</v>
      </c>
      <c r="BQ195" s="23">
        <v>157</v>
      </c>
      <c r="BR195" s="23">
        <f t="shared" si="100"/>
        <v>1.6767772107524135</v>
      </c>
      <c r="BS195" s="23">
        <f t="shared" si="101"/>
        <v>1.0547648715359135</v>
      </c>
      <c r="BT195" s="23" t="s">
        <v>171</v>
      </c>
      <c r="BU195" s="23" t="s">
        <v>171</v>
      </c>
      <c r="BV195" s="23" t="s">
        <v>148</v>
      </c>
      <c r="BW195" s="23" t="s">
        <v>149</v>
      </c>
      <c r="BX195" s="23">
        <v>4</v>
      </c>
      <c r="BY195" s="23" t="s">
        <v>150</v>
      </c>
      <c r="BZ195" s="23">
        <v>2</v>
      </c>
      <c r="CA195" s="23" t="s">
        <v>150</v>
      </c>
      <c r="CB195" s="23" t="s">
        <v>150</v>
      </c>
      <c r="CC195" s="23">
        <v>2</v>
      </c>
      <c r="CD195" s="23" t="s">
        <v>150</v>
      </c>
      <c r="CE195" s="23" t="s">
        <v>150</v>
      </c>
      <c r="CF195" s="23">
        <v>2</v>
      </c>
      <c r="CG195" s="23" t="s">
        <v>150</v>
      </c>
      <c r="CH195" s="23" t="s">
        <v>150</v>
      </c>
      <c r="CI195" s="23">
        <v>2</v>
      </c>
      <c r="CJ195" s="23" t="s">
        <v>150</v>
      </c>
      <c r="CK195" s="23">
        <v>0</v>
      </c>
      <c r="CL195" s="23">
        <v>0</v>
      </c>
      <c r="CM195" s="23"/>
      <c r="CN195" s="23">
        <v>0</v>
      </c>
      <c r="CO195" s="23"/>
      <c r="CP195" s="23"/>
      <c r="CQ195" s="23">
        <v>0</v>
      </c>
      <c r="CR195" s="23" t="s">
        <v>165</v>
      </c>
      <c r="CS195" s="23">
        <v>2</v>
      </c>
      <c r="CT195" s="23"/>
      <c r="CU195" s="23"/>
      <c r="CV195" s="23"/>
      <c r="CW195" s="23">
        <v>2</v>
      </c>
      <c r="CX195" s="23"/>
      <c r="CY195" s="23">
        <v>2</v>
      </c>
      <c r="CZ195" s="23">
        <v>0</v>
      </c>
      <c r="DA195" s="23">
        <v>2</v>
      </c>
      <c r="DB195" s="23"/>
      <c r="DC195" s="23" t="s">
        <v>143</v>
      </c>
      <c r="DD195" s="23">
        <v>2</v>
      </c>
      <c r="DE195" s="23" t="s">
        <v>143</v>
      </c>
      <c r="DF195" s="23" t="s">
        <v>143</v>
      </c>
      <c r="DG195" s="23" t="s">
        <v>143</v>
      </c>
      <c r="DH195" s="23" t="s">
        <v>165</v>
      </c>
      <c r="DI195" s="23" t="s">
        <v>150</v>
      </c>
      <c r="DJ195" s="23" t="s">
        <v>159</v>
      </c>
      <c r="DK195" s="23" t="s">
        <v>150</v>
      </c>
      <c r="DL195" s="23" t="s">
        <v>150</v>
      </c>
      <c r="DM195" s="23" t="s">
        <v>150</v>
      </c>
      <c r="DN195" s="23"/>
      <c r="DO195" s="23"/>
      <c r="DP195" s="23" t="s">
        <v>150</v>
      </c>
      <c r="DQ195" s="23" t="s">
        <v>150</v>
      </c>
      <c r="DR195" s="23" t="s">
        <v>150</v>
      </c>
      <c r="DS195" s="23"/>
      <c r="DT195" s="23" t="s">
        <v>159</v>
      </c>
      <c r="DU195" s="23" t="s">
        <v>150</v>
      </c>
      <c r="DV195" s="23"/>
      <c r="DW195" s="23" t="s">
        <v>159</v>
      </c>
      <c r="DX195" s="23" t="s">
        <v>150</v>
      </c>
      <c r="DY195" s="23"/>
      <c r="DZ195" s="23"/>
      <c r="EA195" s="23"/>
      <c r="EB195" s="23"/>
      <c r="EC195" s="23" t="s">
        <v>173</v>
      </c>
      <c r="ED195" s="23" t="s">
        <v>187</v>
      </c>
      <c r="EE195" s="49" t="str">
        <f t="shared" si="102"/>
        <v>36</v>
      </c>
      <c r="EF195" s="49" t="str">
        <f t="shared" si="96"/>
        <v>1</v>
      </c>
      <c r="EG195" s="49"/>
      <c r="EH195" s="51">
        <f t="shared" si="103"/>
        <v>1</v>
      </c>
      <c r="EI195" s="51">
        <f t="shared" si="104"/>
        <v>0.9</v>
      </c>
      <c r="EJ195" s="52">
        <f t="shared" si="105"/>
        <v>-1.2</v>
      </c>
      <c r="EK195" s="52">
        <f t="shared" si="106"/>
        <v>-1.2</v>
      </c>
      <c r="EL195" s="49">
        <f t="shared" si="107"/>
        <v>-3.2000000000000001E-2</v>
      </c>
      <c r="EM195" s="53" t="s">
        <v>163</v>
      </c>
      <c r="EN195" s="54" t="str">
        <f t="shared" si="108"/>
        <v>2</v>
      </c>
    </row>
    <row r="196" spans="1:144" ht="33.75">
      <c r="A196" s="45">
        <v>2838</v>
      </c>
      <c r="B196" s="46" t="s">
        <v>911</v>
      </c>
      <c r="C196" s="45">
        <v>21419131</v>
      </c>
      <c r="D196" s="23" t="s">
        <v>912</v>
      </c>
      <c r="E196" s="23">
        <v>1</v>
      </c>
      <c r="F196" s="23" t="s">
        <v>146</v>
      </c>
      <c r="G196" s="23">
        <v>56</v>
      </c>
      <c r="H196" s="23">
        <v>51</v>
      </c>
      <c r="I196" s="23" t="s">
        <v>140</v>
      </c>
      <c r="J196" s="23">
        <v>1</v>
      </c>
      <c r="K196" s="23"/>
      <c r="L196" s="47"/>
      <c r="M196" s="47"/>
      <c r="N196" s="48">
        <v>42943</v>
      </c>
      <c r="O196" s="48"/>
      <c r="P196" s="47" t="e">
        <f t="shared" si="109"/>
        <v>#NUM!</v>
      </c>
      <c r="Q196" s="47">
        <f t="shared" ca="1" si="97"/>
        <v>80</v>
      </c>
      <c r="R196" s="47">
        <v>63</v>
      </c>
      <c r="S196" s="47">
        <v>1</v>
      </c>
      <c r="T196" s="47"/>
      <c r="U196" s="47"/>
      <c r="V196" s="47" t="e">
        <f t="shared" si="98"/>
        <v>#NUM!</v>
      </c>
      <c r="W196" s="47"/>
      <c r="X196" s="47"/>
      <c r="Y196" s="47"/>
      <c r="Z196" s="47"/>
      <c r="AA196" s="47"/>
      <c r="AB196" s="47"/>
      <c r="AC196" s="47"/>
      <c r="AD196" s="47">
        <v>2</v>
      </c>
      <c r="AE196" s="47">
        <v>63</v>
      </c>
      <c r="AF196" s="47">
        <v>1</v>
      </c>
      <c r="AG196" s="47"/>
      <c r="AH196" s="47">
        <v>2</v>
      </c>
      <c r="AI196" s="35" t="str">
        <f t="shared" si="87"/>
        <v>36</v>
      </c>
      <c r="AJ196" s="49" t="str">
        <f t="shared" si="95"/>
        <v>1</v>
      </c>
      <c r="AK196" s="47">
        <v>2</v>
      </c>
      <c r="AL196" s="47"/>
      <c r="AM196" s="47"/>
      <c r="AN196" s="23" t="s">
        <v>1712</v>
      </c>
      <c r="AO196" s="23">
        <v>1</v>
      </c>
      <c r="AP196" s="23">
        <v>1.51</v>
      </c>
      <c r="AQ196" s="23"/>
      <c r="AR196" s="47">
        <v>1.1399999999999999</v>
      </c>
      <c r="AS196" s="47">
        <f t="shared" si="110"/>
        <v>57.514726226814567</v>
      </c>
      <c r="AT196" s="47">
        <v>1.1499999999999999</v>
      </c>
      <c r="AU196" s="47">
        <f t="shared" si="86"/>
        <v>56.211536279712583</v>
      </c>
      <c r="AV196" s="47"/>
      <c r="AW196" s="47"/>
      <c r="AX196" s="50" t="s">
        <v>1719</v>
      </c>
      <c r="AY196" s="50" t="s">
        <v>1719</v>
      </c>
      <c r="AZ196" s="50" t="s">
        <v>1719</v>
      </c>
      <c r="BA196" s="50"/>
      <c r="BB196" s="23" t="s">
        <v>164</v>
      </c>
      <c r="BC196" s="23"/>
      <c r="BD196" s="23"/>
      <c r="BE196" s="23"/>
      <c r="BF196" s="50"/>
      <c r="BG196" s="23"/>
      <c r="BH196" s="23"/>
      <c r="BI196" s="23">
        <v>44.6</v>
      </c>
      <c r="BJ196" s="23">
        <v>158.19999999999999</v>
      </c>
      <c r="BK196" s="23">
        <f t="shared" si="99"/>
        <v>1.4182681040712766</v>
      </c>
      <c r="BL196" s="23">
        <v>1</v>
      </c>
      <c r="BM196" s="46" t="s">
        <v>913</v>
      </c>
      <c r="BN196" s="23" t="s">
        <v>139</v>
      </c>
      <c r="BO196" s="23">
        <v>54</v>
      </c>
      <c r="BP196" s="23">
        <v>64</v>
      </c>
      <c r="BQ196" s="23">
        <v>169</v>
      </c>
      <c r="BR196" s="23">
        <f t="shared" si="100"/>
        <v>1.7346452589004908</v>
      </c>
      <c r="BS196" s="23">
        <f t="shared" si="101"/>
        <v>0.81761276364381807</v>
      </c>
      <c r="BT196" s="23" t="s">
        <v>147</v>
      </c>
      <c r="BU196" s="23" t="s">
        <v>171</v>
      </c>
      <c r="BV196" s="23" t="s">
        <v>148</v>
      </c>
      <c r="BW196" s="23" t="s">
        <v>149</v>
      </c>
      <c r="BX196" s="23">
        <v>5</v>
      </c>
      <c r="BY196" s="23" t="s">
        <v>159</v>
      </c>
      <c r="BZ196" s="23">
        <v>1</v>
      </c>
      <c r="CA196" s="23" t="s">
        <v>159</v>
      </c>
      <c r="CB196" s="23" t="s">
        <v>159</v>
      </c>
      <c r="CC196" s="23">
        <v>1</v>
      </c>
      <c r="CD196" s="23" t="s">
        <v>150</v>
      </c>
      <c r="CE196" s="23" t="s">
        <v>150</v>
      </c>
      <c r="CF196" s="23">
        <v>2</v>
      </c>
      <c r="CG196" s="23" t="s">
        <v>159</v>
      </c>
      <c r="CH196" s="23" t="s">
        <v>150</v>
      </c>
      <c r="CI196" s="23">
        <v>2</v>
      </c>
      <c r="CJ196" s="23" t="s">
        <v>150</v>
      </c>
      <c r="CK196" s="23">
        <v>0</v>
      </c>
      <c r="CL196" s="23">
        <v>0</v>
      </c>
      <c r="CM196" s="23"/>
      <c r="CN196" s="23">
        <v>0</v>
      </c>
      <c r="CO196" s="23"/>
      <c r="CP196" s="23"/>
      <c r="CQ196" s="23">
        <v>0</v>
      </c>
      <c r="CR196" s="23" t="s">
        <v>143</v>
      </c>
      <c r="CS196" s="23">
        <v>1</v>
      </c>
      <c r="CT196" s="23"/>
      <c r="CU196" s="23"/>
      <c r="CV196" s="23">
        <v>375</v>
      </c>
      <c r="CW196" s="23">
        <v>1</v>
      </c>
      <c r="CX196" s="23"/>
      <c r="CY196" s="23">
        <v>2</v>
      </c>
      <c r="CZ196" s="23">
        <v>4</v>
      </c>
      <c r="DA196" s="23">
        <v>1</v>
      </c>
      <c r="DB196" s="23"/>
      <c r="DC196" s="23" t="s">
        <v>143</v>
      </c>
      <c r="DD196" s="23">
        <v>2</v>
      </c>
      <c r="DE196" s="23" t="s">
        <v>165</v>
      </c>
      <c r="DF196" s="23" t="s">
        <v>165</v>
      </c>
      <c r="DG196" s="23" t="s">
        <v>165</v>
      </c>
      <c r="DH196" s="23" t="s">
        <v>636</v>
      </c>
      <c r="DI196" s="23" t="s">
        <v>150</v>
      </c>
      <c r="DJ196" s="23" t="s">
        <v>159</v>
      </c>
      <c r="DK196" s="23" t="s">
        <v>150</v>
      </c>
      <c r="DL196" s="23" t="s">
        <v>150</v>
      </c>
      <c r="DM196" s="23" t="s">
        <v>150</v>
      </c>
      <c r="DN196" s="23"/>
      <c r="DO196" s="23"/>
      <c r="DP196" s="23" t="s">
        <v>150</v>
      </c>
      <c r="DQ196" s="23" t="s">
        <v>150</v>
      </c>
      <c r="DR196" s="23" t="s">
        <v>150</v>
      </c>
      <c r="DS196" s="23"/>
      <c r="DT196" s="23" t="s">
        <v>159</v>
      </c>
      <c r="DU196" s="23" t="s">
        <v>150</v>
      </c>
      <c r="DV196" s="23"/>
      <c r="DW196" s="23" t="s">
        <v>159</v>
      </c>
      <c r="DX196" s="23" t="s">
        <v>150</v>
      </c>
      <c r="DY196" s="23"/>
      <c r="DZ196" s="23"/>
      <c r="EA196" s="23"/>
      <c r="EB196" s="23"/>
      <c r="EC196" s="23" t="s">
        <v>184</v>
      </c>
      <c r="ED196" s="23" t="s">
        <v>187</v>
      </c>
      <c r="EE196" s="49" t="str">
        <f t="shared" si="102"/>
        <v>36</v>
      </c>
      <c r="EF196" s="49" t="str">
        <f t="shared" si="96"/>
        <v>1</v>
      </c>
      <c r="EG196" s="49"/>
      <c r="EH196" s="51">
        <f t="shared" si="103"/>
        <v>1.012</v>
      </c>
      <c r="EI196" s="51">
        <f t="shared" si="104"/>
        <v>0.7</v>
      </c>
      <c r="EJ196" s="52">
        <f t="shared" si="105"/>
        <v>-1.2</v>
      </c>
      <c r="EK196" s="52">
        <f t="shared" si="106"/>
        <v>-1.2</v>
      </c>
      <c r="EL196" s="49">
        <f t="shared" si="107"/>
        <v>-0.24099999999999999</v>
      </c>
      <c r="EM196" s="53" t="s">
        <v>176</v>
      </c>
      <c r="EN196" s="54" t="str">
        <f t="shared" si="108"/>
        <v>3</v>
      </c>
    </row>
    <row r="197" spans="1:144" ht="33.75">
      <c r="A197" s="45">
        <v>2842</v>
      </c>
      <c r="B197" s="46" t="s">
        <v>914</v>
      </c>
      <c r="C197" s="45">
        <v>31106902</v>
      </c>
      <c r="D197" s="23" t="s">
        <v>915</v>
      </c>
      <c r="E197" s="23">
        <v>2</v>
      </c>
      <c r="F197" s="23" t="s">
        <v>139</v>
      </c>
      <c r="G197" s="23">
        <v>59</v>
      </c>
      <c r="H197" s="23">
        <v>54</v>
      </c>
      <c r="I197" s="23" t="s">
        <v>140</v>
      </c>
      <c r="J197" s="23">
        <v>1</v>
      </c>
      <c r="K197" s="23"/>
      <c r="L197" s="47"/>
      <c r="M197" s="47"/>
      <c r="N197" s="48">
        <v>42956</v>
      </c>
      <c r="O197" s="48">
        <v>43647</v>
      </c>
      <c r="P197" s="47">
        <f t="shared" si="109"/>
        <v>22</v>
      </c>
      <c r="Q197" s="47">
        <f t="shared" ca="1" si="97"/>
        <v>80</v>
      </c>
      <c r="R197" s="47">
        <v>62</v>
      </c>
      <c r="S197" s="47">
        <v>0</v>
      </c>
      <c r="T197" s="47"/>
      <c r="U197" s="47"/>
      <c r="V197" s="47" t="e">
        <f t="shared" si="98"/>
        <v>#NUM!</v>
      </c>
      <c r="W197" s="47"/>
      <c r="X197" s="47"/>
      <c r="Y197" s="47"/>
      <c r="Z197" s="47"/>
      <c r="AA197" s="47"/>
      <c r="AB197" s="47"/>
      <c r="AC197" s="47"/>
      <c r="AD197" s="47">
        <v>2</v>
      </c>
      <c r="AE197" s="47">
        <v>62</v>
      </c>
      <c r="AF197" s="47">
        <v>1</v>
      </c>
      <c r="AG197" s="47"/>
      <c r="AH197" s="47">
        <v>2</v>
      </c>
      <c r="AI197" s="35" t="str">
        <f t="shared" si="87"/>
        <v>36</v>
      </c>
      <c r="AJ197" s="49" t="str">
        <f t="shared" si="95"/>
        <v>1</v>
      </c>
      <c r="AK197" s="47">
        <v>2</v>
      </c>
      <c r="AL197" s="47"/>
      <c r="AM197" s="47"/>
      <c r="AN197" s="23" t="s">
        <v>1712</v>
      </c>
      <c r="AO197" s="23">
        <v>1</v>
      </c>
      <c r="AP197" s="23">
        <v>1.99</v>
      </c>
      <c r="AQ197" s="23"/>
      <c r="AR197" s="47">
        <v>4.3099999999999996</v>
      </c>
      <c r="AS197" s="47">
        <f t="shared" si="110"/>
        <v>15.289102150829988</v>
      </c>
      <c r="AT197" s="47"/>
      <c r="AU197" s="47" t="e">
        <f t="shared" si="86"/>
        <v>#DIV/0!</v>
      </c>
      <c r="AV197" s="47"/>
      <c r="AW197" s="47"/>
      <c r="AX197" s="50" t="s">
        <v>1719</v>
      </c>
      <c r="AY197" s="50" t="s">
        <v>1721</v>
      </c>
      <c r="AZ197" s="50" t="s">
        <v>1721</v>
      </c>
      <c r="BA197" s="50" t="s">
        <v>1721</v>
      </c>
      <c r="BB197" s="23" t="s">
        <v>142</v>
      </c>
      <c r="BC197" s="23" t="s">
        <v>143</v>
      </c>
      <c r="BD197" s="23" t="s">
        <v>141</v>
      </c>
      <c r="BE197" s="23" t="s">
        <v>143</v>
      </c>
      <c r="BF197" s="50">
        <v>43664</v>
      </c>
      <c r="BG197" s="23" t="s">
        <v>168</v>
      </c>
      <c r="BH197" s="23"/>
      <c r="BI197" s="23">
        <v>59.2</v>
      </c>
      <c r="BJ197" s="23">
        <v>160.19999999999999</v>
      </c>
      <c r="BK197" s="23">
        <f t="shared" si="99"/>
        <v>1.6142967411343343</v>
      </c>
      <c r="BL197" s="23">
        <v>1</v>
      </c>
      <c r="BM197" s="46" t="s">
        <v>916</v>
      </c>
      <c r="BN197" s="23" t="s">
        <v>146</v>
      </c>
      <c r="BO197" s="23">
        <v>53</v>
      </c>
      <c r="BP197" s="23">
        <v>46</v>
      </c>
      <c r="BQ197" s="23">
        <v>147</v>
      </c>
      <c r="BR197" s="23">
        <f t="shared" si="100"/>
        <v>1.362521832036903</v>
      </c>
      <c r="BS197" s="23">
        <f t="shared" si="101"/>
        <v>1.1847859631878634</v>
      </c>
      <c r="BT197" s="23" t="s">
        <v>158</v>
      </c>
      <c r="BU197" s="23" t="s">
        <v>162</v>
      </c>
      <c r="BV197" s="23" t="s">
        <v>148</v>
      </c>
      <c r="BW197" s="23" t="s">
        <v>149</v>
      </c>
      <c r="BX197" s="23">
        <v>3</v>
      </c>
      <c r="BY197" s="23" t="s">
        <v>150</v>
      </c>
      <c r="BZ197" s="23">
        <v>2</v>
      </c>
      <c r="CA197" s="23" t="s">
        <v>159</v>
      </c>
      <c r="CB197" s="23" t="s">
        <v>150</v>
      </c>
      <c r="CC197" s="23">
        <v>2</v>
      </c>
      <c r="CD197" s="23" t="s">
        <v>150</v>
      </c>
      <c r="CE197" s="23" t="s">
        <v>150</v>
      </c>
      <c r="CF197" s="23">
        <v>2</v>
      </c>
      <c r="CG197" s="23" t="s">
        <v>159</v>
      </c>
      <c r="CH197" s="23" t="s">
        <v>150</v>
      </c>
      <c r="CI197" s="23">
        <v>2</v>
      </c>
      <c r="CJ197" s="23" t="s">
        <v>150</v>
      </c>
      <c r="CK197" s="23">
        <v>25</v>
      </c>
      <c r="CL197" s="23">
        <v>0</v>
      </c>
      <c r="CM197" s="23" t="s">
        <v>562</v>
      </c>
      <c r="CN197" s="23">
        <v>1</v>
      </c>
      <c r="CO197" s="23"/>
      <c r="CP197" s="23" t="s">
        <v>0</v>
      </c>
      <c r="CQ197" s="23">
        <v>0</v>
      </c>
      <c r="CR197" s="23" t="s">
        <v>165</v>
      </c>
      <c r="CS197" s="23">
        <v>2</v>
      </c>
      <c r="CT197" s="23"/>
      <c r="CU197" s="23"/>
      <c r="CV197" s="23"/>
      <c r="CW197" s="23">
        <v>2</v>
      </c>
      <c r="CX197" s="23"/>
      <c r="CY197" s="23">
        <v>2</v>
      </c>
      <c r="CZ197" s="23">
        <v>0</v>
      </c>
      <c r="DA197" s="23">
        <v>2</v>
      </c>
      <c r="DB197" s="23"/>
      <c r="DC197" s="23" t="s">
        <v>143</v>
      </c>
      <c r="DD197" s="23">
        <v>2</v>
      </c>
      <c r="DE197" s="23" t="s">
        <v>143</v>
      </c>
      <c r="DF197" s="23" t="s">
        <v>143</v>
      </c>
      <c r="DG197" s="23" t="s">
        <v>143</v>
      </c>
      <c r="DH197" s="23" t="s">
        <v>636</v>
      </c>
      <c r="DI197" s="23" t="s">
        <v>150</v>
      </c>
      <c r="DJ197" s="23" t="s">
        <v>159</v>
      </c>
      <c r="DK197" s="23" t="s">
        <v>150</v>
      </c>
      <c r="DL197" s="23" t="s">
        <v>150</v>
      </c>
      <c r="DM197" s="23" t="s">
        <v>150</v>
      </c>
      <c r="DN197" s="23"/>
      <c r="DO197" s="23"/>
      <c r="DP197" s="23" t="s">
        <v>150</v>
      </c>
      <c r="DQ197" s="23" t="s">
        <v>150</v>
      </c>
      <c r="DR197" s="23" t="s">
        <v>150</v>
      </c>
      <c r="DS197" s="23"/>
      <c r="DT197" s="23" t="s">
        <v>159</v>
      </c>
      <c r="DU197" s="23" t="s">
        <v>150</v>
      </c>
      <c r="DV197" s="23"/>
      <c r="DW197" s="23" t="s">
        <v>159</v>
      </c>
      <c r="DX197" s="23" t="s">
        <v>150</v>
      </c>
      <c r="DY197" s="23" t="s">
        <v>150</v>
      </c>
      <c r="DZ197" s="23"/>
      <c r="EA197" s="23"/>
      <c r="EB197" s="23"/>
      <c r="EC197" s="23" t="s">
        <v>184</v>
      </c>
      <c r="ED197" s="23" t="s">
        <v>187</v>
      </c>
      <c r="EE197" s="49" t="str">
        <f t="shared" si="102"/>
        <v>36</v>
      </c>
      <c r="EF197" s="49" t="str">
        <f t="shared" si="96"/>
        <v>1</v>
      </c>
      <c r="EG197" s="49"/>
      <c r="EH197" s="51">
        <f t="shared" si="103"/>
        <v>1</v>
      </c>
      <c r="EI197" s="51">
        <f t="shared" si="104"/>
        <v>0.9</v>
      </c>
      <c r="EJ197" s="52">
        <f t="shared" si="105"/>
        <v>-1.2</v>
      </c>
      <c r="EK197" s="52">
        <f t="shared" si="106"/>
        <v>-3.2000000000000001E-2</v>
      </c>
      <c r="EL197" s="49">
        <f t="shared" si="107"/>
        <v>-3.2000000000000001E-2</v>
      </c>
      <c r="EM197" s="53" t="s">
        <v>152</v>
      </c>
      <c r="EN197" s="54" t="str">
        <f t="shared" si="108"/>
        <v>1</v>
      </c>
    </row>
    <row r="198" spans="1:144" ht="56.25">
      <c r="A198" s="45">
        <v>2844</v>
      </c>
      <c r="B198" s="46" t="s">
        <v>917</v>
      </c>
      <c r="C198" s="45">
        <v>31127232</v>
      </c>
      <c r="D198" s="23" t="s">
        <v>918</v>
      </c>
      <c r="E198" s="23">
        <v>1</v>
      </c>
      <c r="F198" s="23" t="s">
        <v>146</v>
      </c>
      <c r="G198" s="23">
        <v>47</v>
      </c>
      <c r="H198" s="23">
        <v>42</v>
      </c>
      <c r="I198" s="23" t="s">
        <v>153</v>
      </c>
      <c r="J198" s="23">
        <v>3</v>
      </c>
      <c r="K198" s="23"/>
      <c r="L198" s="47" t="s">
        <v>1754</v>
      </c>
      <c r="M198" s="47">
        <v>2</v>
      </c>
      <c r="N198" s="48">
        <v>42963</v>
      </c>
      <c r="O198" s="48"/>
      <c r="P198" s="47" t="e">
        <f t="shared" si="109"/>
        <v>#NUM!</v>
      </c>
      <c r="Q198" s="47">
        <f t="shared" ca="1" si="97"/>
        <v>79</v>
      </c>
      <c r="R198" s="47">
        <v>62</v>
      </c>
      <c r="S198" s="47">
        <v>1</v>
      </c>
      <c r="T198" s="48">
        <v>43845</v>
      </c>
      <c r="U198" s="47"/>
      <c r="V198" s="47">
        <f t="shared" si="98"/>
        <v>28</v>
      </c>
      <c r="W198" s="47" t="s">
        <v>1755</v>
      </c>
      <c r="X198" s="47"/>
      <c r="Y198" s="47"/>
      <c r="Z198" s="47"/>
      <c r="AA198" s="47"/>
      <c r="AB198" s="47"/>
      <c r="AC198" s="47"/>
      <c r="AD198" s="47">
        <v>2</v>
      </c>
      <c r="AE198" s="47">
        <v>28</v>
      </c>
      <c r="AF198" s="47">
        <v>0</v>
      </c>
      <c r="AG198" s="47"/>
      <c r="AH198" s="47">
        <v>1</v>
      </c>
      <c r="AI198" s="35" t="str">
        <f t="shared" si="87"/>
        <v>36</v>
      </c>
      <c r="AJ198" s="49">
        <v>1</v>
      </c>
      <c r="AK198" s="47">
        <v>1</v>
      </c>
      <c r="AL198" s="47"/>
      <c r="AM198" s="47"/>
      <c r="AN198" s="23" t="s">
        <v>1712</v>
      </c>
      <c r="AO198" s="23">
        <v>1</v>
      </c>
      <c r="AP198" s="23">
        <v>1.96</v>
      </c>
      <c r="AQ198" s="23"/>
      <c r="AR198" s="47">
        <v>0.8</v>
      </c>
      <c r="AS198" s="47">
        <f t="shared" si="110"/>
        <v>93.03919891836594</v>
      </c>
      <c r="AT198" s="47">
        <v>2</v>
      </c>
      <c r="AU198" s="47">
        <f t="shared" si="86"/>
        <v>30.601022401649082</v>
      </c>
      <c r="AV198" s="47"/>
      <c r="AW198" s="47"/>
      <c r="AX198" s="50" t="s">
        <v>1719</v>
      </c>
      <c r="AY198" s="50" t="s">
        <v>1719</v>
      </c>
      <c r="AZ198" s="50" t="s">
        <v>1719</v>
      </c>
      <c r="BA198" s="50"/>
      <c r="BB198" s="23" t="s">
        <v>164</v>
      </c>
      <c r="BC198" s="23"/>
      <c r="BD198" s="23"/>
      <c r="BE198" s="23"/>
      <c r="BF198" s="50"/>
      <c r="BG198" s="23"/>
      <c r="BH198" s="23"/>
      <c r="BI198" s="23">
        <v>58.34</v>
      </c>
      <c r="BJ198" s="23">
        <v>161.4</v>
      </c>
      <c r="BK198" s="23">
        <f t="shared" si="99"/>
        <v>1.6129916297493687</v>
      </c>
      <c r="BL198" s="23">
        <v>1</v>
      </c>
      <c r="BM198" s="46" t="s">
        <v>920</v>
      </c>
      <c r="BN198" s="23" t="s">
        <v>139</v>
      </c>
      <c r="BO198" s="23">
        <v>43</v>
      </c>
      <c r="BP198" s="23">
        <v>85</v>
      </c>
      <c r="BQ198" s="23">
        <v>172</v>
      </c>
      <c r="BR198" s="23">
        <f t="shared" si="100"/>
        <v>1.982108806478142</v>
      </c>
      <c r="BS198" s="23">
        <f t="shared" si="101"/>
        <v>0.81377552255336105</v>
      </c>
      <c r="BT198" s="23" t="s">
        <v>158</v>
      </c>
      <c r="BU198" s="23" t="s">
        <v>147</v>
      </c>
      <c r="BV198" s="23" t="s">
        <v>148</v>
      </c>
      <c r="BW198" s="23" t="s">
        <v>149</v>
      </c>
      <c r="BX198" s="23">
        <v>4</v>
      </c>
      <c r="BY198" s="23" t="s">
        <v>150</v>
      </c>
      <c r="BZ198" s="23">
        <v>2</v>
      </c>
      <c r="CA198" s="23" t="s">
        <v>159</v>
      </c>
      <c r="CB198" s="23" t="s">
        <v>150</v>
      </c>
      <c r="CC198" s="23">
        <v>2</v>
      </c>
      <c r="CD198" s="23" t="s">
        <v>150</v>
      </c>
      <c r="CE198" s="23" t="s">
        <v>150</v>
      </c>
      <c r="CF198" s="23">
        <v>2</v>
      </c>
      <c r="CG198" s="23" t="s">
        <v>159</v>
      </c>
      <c r="CH198" s="23" t="s">
        <v>150</v>
      </c>
      <c r="CI198" s="23">
        <v>2</v>
      </c>
      <c r="CJ198" s="23" t="s">
        <v>150</v>
      </c>
      <c r="CK198" s="23">
        <v>8.3000000000000007</v>
      </c>
      <c r="CL198" s="23">
        <v>0</v>
      </c>
      <c r="CM198" s="23" t="s">
        <v>562</v>
      </c>
      <c r="CN198" s="23">
        <v>1</v>
      </c>
      <c r="CO198" s="23"/>
      <c r="CP198" s="23"/>
      <c r="CQ198" s="23">
        <v>0</v>
      </c>
      <c r="CR198" s="23" t="s">
        <v>143</v>
      </c>
      <c r="CS198" s="23">
        <v>1</v>
      </c>
      <c r="CT198" s="23"/>
      <c r="CU198" s="23"/>
      <c r="CV198" s="23">
        <v>375</v>
      </c>
      <c r="CW198" s="23">
        <v>1</v>
      </c>
      <c r="CX198" s="23"/>
      <c r="CY198" s="23">
        <v>2</v>
      </c>
      <c r="CZ198" s="23">
        <v>3</v>
      </c>
      <c r="DA198" s="23">
        <v>1</v>
      </c>
      <c r="DB198" s="23"/>
      <c r="DC198" s="23" t="s">
        <v>143</v>
      </c>
      <c r="DD198" s="23">
        <v>2</v>
      </c>
      <c r="DE198" s="23" t="s">
        <v>143</v>
      </c>
      <c r="DF198" s="23" t="s">
        <v>143</v>
      </c>
      <c r="DG198" s="23" t="s">
        <v>143</v>
      </c>
      <c r="DH198" s="23" t="s">
        <v>636</v>
      </c>
      <c r="DI198" s="23" t="s">
        <v>150</v>
      </c>
      <c r="DJ198" s="23" t="s">
        <v>159</v>
      </c>
      <c r="DK198" s="23" t="s">
        <v>150</v>
      </c>
      <c r="DL198" s="23" t="s">
        <v>150</v>
      </c>
      <c r="DM198" s="23" t="s">
        <v>159</v>
      </c>
      <c r="DN198" s="23"/>
      <c r="DO198" s="23"/>
      <c r="DP198" s="23" t="s">
        <v>150</v>
      </c>
      <c r="DQ198" s="23" t="s">
        <v>150</v>
      </c>
      <c r="DR198" s="23" t="s">
        <v>150</v>
      </c>
      <c r="DS198" s="23"/>
      <c r="DT198" s="23" t="s">
        <v>159</v>
      </c>
      <c r="DU198" s="23" t="s">
        <v>150</v>
      </c>
      <c r="DV198" s="23"/>
      <c r="DW198" s="23" t="s">
        <v>159</v>
      </c>
      <c r="DX198" s="23" t="s">
        <v>150</v>
      </c>
      <c r="DY198" s="23"/>
      <c r="DZ198" s="23"/>
      <c r="EA198" s="23"/>
      <c r="EB198" s="23"/>
      <c r="EC198" s="23" t="s">
        <v>184</v>
      </c>
      <c r="ED198" s="23" t="s">
        <v>187</v>
      </c>
      <c r="EE198" s="49" t="str">
        <f t="shared" si="102"/>
        <v>36</v>
      </c>
      <c r="EF198" s="49">
        <v>1</v>
      </c>
      <c r="EG198" s="49"/>
      <c r="EH198" s="51">
        <f t="shared" si="103"/>
        <v>1.012</v>
      </c>
      <c r="EI198" s="51">
        <f t="shared" si="104"/>
        <v>0.7</v>
      </c>
      <c r="EJ198" s="52">
        <f t="shared" si="105"/>
        <v>-1.2</v>
      </c>
      <c r="EK198" s="52">
        <f t="shared" si="106"/>
        <v>-1.2</v>
      </c>
      <c r="EL198" s="49">
        <f t="shared" si="107"/>
        <v>-0.24099999999999999</v>
      </c>
      <c r="EM198" s="55" t="s">
        <v>176</v>
      </c>
      <c r="EN198" s="54" t="str">
        <f t="shared" si="108"/>
        <v>3</v>
      </c>
    </row>
    <row r="199" spans="1:144" ht="22.5">
      <c r="A199" s="45">
        <v>2848</v>
      </c>
      <c r="B199" s="46" t="s">
        <v>921</v>
      </c>
      <c r="C199" s="45">
        <v>31294756</v>
      </c>
      <c r="D199" s="23" t="s">
        <v>922</v>
      </c>
      <c r="E199" s="23">
        <v>2</v>
      </c>
      <c r="F199" s="23" t="s">
        <v>139</v>
      </c>
      <c r="G199" s="23">
        <v>58</v>
      </c>
      <c r="H199" s="23">
        <v>53</v>
      </c>
      <c r="I199" s="23" t="s">
        <v>140</v>
      </c>
      <c r="J199" s="23">
        <v>1</v>
      </c>
      <c r="K199" s="23"/>
      <c r="L199" s="47"/>
      <c r="M199" s="47"/>
      <c r="N199" s="48">
        <v>42977</v>
      </c>
      <c r="O199" s="48"/>
      <c r="P199" s="47" t="e">
        <f t="shared" si="109"/>
        <v>#NUM!</v>
      </c>
      <c r="Q199" s="47">
        <f t="shared" ca="1" si="97"/>
        <v>79</v>
      </c>
      <c r="R199" s="47">
        <v>62</v>
      </c>
      <c r="S199" s="47">
        <v>1</v>
      </c>
      <c r="T199" s="47"/>
      <c r="U199" s="47"/>
      <c r="V199" s="47" t="e">
        <f t="shared" si="98"/>
        <v>#NUM!</v>
      </c>
      <c r="W199" s="47"/>
      <c r="X199" s="47"/>
      <c r="Y199" s="47"/>
      <c r="Z199" s="47"/>
      <c r="AA199" s="47"/>
      <c r="AB199" s="47"/>
      <c r="AC199" s="47"/>
      <c r="AD199" s="47">
        <v>2</v>
      </c>
      <c r="AE199" s="47">
        <v>62</v>
      </c>
      <c r="AF199" s="47">
        <v>1</v>
      </c>
      <c r="AG199" s="47"/>
      <c r="AH199" s="47">
        <v>2</v>
      </c>
      <c r="AI199" s="35" t="str">
        <f t="shared" si="87"/>
        <v>36</v>
      </c>
      <c r="AJ199" s="49" t="str">
        <f>IF(AI199&lt;35,0, IF(AI199&gt;35, "1"))</f>
        <v>1</v>
      </c>
      <c r="AK199" s="47">
        <v>2</v>
      </c>
      <c r="AL199" s="47">
        <v>0</v>
      </c>
      <c r="AM199" s="47"/>
      <c r="AN199" s="23" t="s">
        <v>1712</v>
      </c>
      <c r="AO199" s="23">
        <v>1</v>
      </c>
      <c r="AP199" s="23">
        <v>1.56</v>
      </c>
      <c r="AQ199" s="23"/>
      <c r="AR199" s="47">
        <v>1.46</v>
      </c>
      <c r="AS199" s="47">
        <f t="shared" si="110"/>
        <v>56.393920422863559</v>
      </c>
      <c r="AT199" s="47">
        <v>1.29</v>
      </c>
      <c r="AU199" s="47">
        <f t="shared" si="86"/>
        <v>64.616889239953579</v>
      </c>
      <c r="AV199" s="47"/>
      <c r="AW199" s="47"/>
      <c r="AX199" s="50" t="s">
        <v>1719</v>
      </c>
      <c r="AY199" s="50" t="s">
        <v>1719</v>
      </c>
      <c r="AZ199" s="50" t="s">
        <v>1719</v>
      </c>
      <c r="BA199" s="50"/>
      <c r="BB199" s="23" t="s">
        <v>164</v>
      </c>
      <c r="BC199" s="23"/>
      <c r="BD199" s="23"/>
      <c r="BE199" s="23"/>
      <c r="BF199" s="50"/>
      <c r="BG199" s="23"/>
      <c r="BH199" s="23"/>
      <c r="BI199" s="23">
        <v>69.7</v>
      </c>
      <c r="BJ199" s="23">
        <v>168</v>
      </c>
      <c r="BK199" s="23">
        <f t="shared" si="99"/>
        <v>1.7909748349384254</v>
      </c>
      <c r="BL199" s="23">
        <v>1</v>
      </c>
      <c r="BM199" s="46" t="s">
        <v>923</v>
      </c>
      <c r="BN199" s="23" t="s">
        <v>146</v>
      </c>
      <c r="BO199" s="23">
        <v>48</v>
      </c>
      <c r="BP199" s="23">
        <v>61</v>
      </c>
      <c r="BQ199" s="23">
        <v>167</v>
      </c>
      <c r="BR199" s="23">
        <f t="shared" si="100"/>
        <v>1.6850040347192023</v>
      </c>
      <c r="BS199" s="23">
        <f t="shared" si="101"/>
        <v>1.0628905320318016</v>
      </c>
      <c r="BT199" s="23" t="s">
        <v>158</v>
      </c>
      <c r="BU199" s="23" t="s">
        <v>158</v>
      </c>
      <c r="BV199" s="23" t="s">
        <v>148</v>
      </c>
      <c r="BW199" s="23" t="s">
        <v>924</v>
      </c>
      <c r="BX199" s="23">
        <v>6</v>
      </c>
      <c r="BY199" s="23" t="s">
        <v>150</v>
      </c>
      <c r="BZ199" s="23">
        <v>2</v>
      </c>
      <c r="CA199" s="23" t="s">
        <v>159</v>
      </c>
      <c r="CB199" s="23" t="s">
        <v>150</v>
      </c>
      <c r="CC199" s="23">
        <v>2</v>
      </c>
      <c r="CD199" s="23" t="s">
        <v>150</v>
      </c>
      <c r="CE199" s="23" t="s">
        <v>150</v>
      </c>
      <c r="CF199" s="23">
        <v>2</v>
      </c>
      <c r="CG199" s="23" t="s">
        <v>159</v>
      </c>
      <c r="CH199" s="23" t="s">
        <v>150</v>
      </c>
      <c r="CI199" s="23">
        <v>2</v>
      </c>
      <c r="CJ199" s="23" t="s">
        <v>150</v>
      </c>
      <c r="CK199" s="23">
        <v>0</v>
      </c>
      <c r="CL199" s="23">
        <v>0</v>
      </c>
      <c r="CM199" s="23" t="s">
        <v>0</v>
      </c>
      <c r="CN199" s="23">
        <v>0</v>
      </c>
      <c r="CO199" s="23"/>
      <c r="CP199" s="23"/>
      <c r="CQ199" s="23">
        <v>0</v>
      </c>
      <c r="CR199" s="23" t="s">
        <v>143</v>
      </c>
      <c r="CS199" s="23">
        <v>1</v>
      </c>
      <c r="CT199" s="23"/>
      <c r="CU199" s="23"/>
      <c r="CV199" s="23">
        <v>100</v>
      </c>
      <c r="CW199" s="23">
        <v>1</v>
      </c>
      <c r="CX199" s="23"/>
      <c r="CY199" s="23">
        <v>2</v>
      </c>
      <c r="CZ199" s="23">
        <v>2</v>
      </c>
      <c r="DA199" s="23">
        <v>1</v>
      </c>
      <c r="DB199" s="23"/>
      <c r="DC199" s="23" t="s">
        <v>143</v>
      </c>
      <c r="DD199" s="23">
        <v>2</v>
      </c>
      <c r="DE199" s="23" t="s">
        <v>165</v>
      </c>
      <c r="DF199" s="23" t="s">
        <v>165</v>
      </c>
      <c r="DG199" s="23" t="s">
        <v>165</v>
      </c>
      <c r="DH199" s="23" t="s">
        <v>636</v>
      </c>
      <c r="DI199" s="23" t="s">
        <v>150</v>
      </c>
      <c r="DJ199" s="23" t="s">
        <v>159</v>
      </c>
      <c r="DK199" s="23" t="s">
        <v>150</v>
      </c>
      <c r="DL199" s="23" t="s">
        <v>150</v>
      </c>
      <c r="DM199" s="23"/>
      <c r="DN199" s="23"/>
      <c r="DO199" s="23"/>
      <c r="DP199" s="23" t="s">
        <v>150</v>
      </c>
      <c r="DQ199" s="23" t="s">
        <v>150</v>
      </c>
      <c r="DR199" s="23" t="s">
        <v>150</v>
      </c>
      <c r="DS199" s="23"/>
      <c r="DT199" s="23" t="s">
        <v>159</v>
      </c>
      <c r="DU199" s="23" t="s">
        <v>150</v>
      </c>
      <c r="DV199" s="23"/>
      <c r="DW199" s="23" t="s">
        <v>159</v>
      </c>
      <c r="DX199" s="23" t="s">
        <v>150</v>
      </c>
      <c r="DY199" s="23"/>
      <c r="DZ199" s="23"/>
      <c r="EA199" s="23"/>
      <c r="EB199" s="23"/>
      <c r="EC199" s="23"/>
      <c r="ED199" s="23" t="s">
        <v>187</v>
      </c>
      <c r="EE199" s="49" t="str">
        <f t="shared" si="102"/>
        <v>36</v>
      </c>
      <c r="EF199" s="49" t="str">
        <f>IF(EE199&lt;35,0, IF(EE199&gt;35, "1"))</f>
        <v>1</v>
      </c>
      <c r="EG199" s="49"/>
      <c r="EH199" s="51">
        <f t="shared" si="103"/>
        <v>1</v>
      </c>
      <c r="EI199" s="51">
        <f t="shared" si="104"/>
        <v>0.9</v>
      </c>
      <c r="EJ199" s="52">
        <f t="shared" si="105"/>
        <v>-1.2</v>
      </c>
      <c r="EK199" s="52">
        <f t="shared" si="106"/>
        <v>-1.2</v>
      </c>
      <c r="EL199" s="49">
        <f t="shared" si="107"/>
        <v>-3.2000000000000001E-2</v>
      </c>
      <c r="EM199" s="53" t="s">
        <v>152</v>
      </c>
      <c r="EN199" s="54" t="str">
        <f t="shared" si="108"/>
        <v>1</v>
      </c>
    </row>
    <row r="200" spans="1:144" ht="33.75">
      <c r="A200" s="45">
        <v>2851</v>
      </c>
      <c r="B200" s="46" t="s">
        <v>925</v>
      </c>
      <c r="C200" s="45">
        <v>28471151</v>
      </c>
      <c r="D200" s="23" t="s">
        <v>926</v>
      </c>
      <c r="E200" s="23">
        <v>2</v>
      </c>
      <c r="F200" s="23" t="s">
        <v>139</v>
      </c>
      <c r="G200" s="23">
        <v>60</v>
      </c>
      <c r="H200" s="23">
        <v>55</v>
      </c>
      <c r="I200" s="23" t="s">
        <v>140</v>
      </c>
      <c r="J200" s="23">
        <v>1</v>
      </c>
      <c r="K200" s="23"/>
      <c r="L200" s="47"/>
      <c r="M200" s="47"/>
      <c r="N200" s="48">
        <v>42982</v>
      </c>
      <c r="O200" s="48"/>
      <c r="P200" s="47" t="e">
        <f>DATEDIF(N200, O200, "m")</f>
        <v>#NUM!</v>
      </c>
      <c r="Q200" s="47">
        <f t="shared" ca="1" si="97"/>
        <v>79</v>
      </c>
      <c r="R200" s="47">
        <v>61</v>
      </c>
      <c r="S200" s="47">
        <v>1</v>
      </c>
      <c r="T200" s="47"/>
      <c r="U200" s="47"/>
      <c r="V200" s="47" t="e">
        <f t="shared" si="98"/>
        <v>#NUM!</v>
      </c>
      <c r="W200" s="47"/>
      <c r="X200" s="47"/>
      <c r="Y200" s="47"/>
      <c r="Z200" s="47"/>
      <c r="AA200" s="47"/>
      <c r="AB200" s="47"/>
      <c r="AC200" s="47"/>
      <c r="AD200" s="47">
        <v>2</v>
      </c>
      <c r="AE200" s="47">
        <v>61</v>
      </c>
      <c r="AF200" s="47">
        <v>1</v>
      </c>
      <c r="AG200" s="47"/>
      <c r="AH200" s="47">
        <v>2</v>
      </c>
      <c r="AI200" s="35" t="str">
        <f t="shared" si="87"/>
        <v>36</v>
      </c>
      <c r="AJ200" s="49" t="str">
        <f>IF(AI200&lt;35,0, IF(AI200&gt;35, "1"))</f>
        <v>1</v>
      </c>
      <c r="AK200" s="47">
        <v>2</v>
      </c>
      <c r="AL200" s="47">
        <v>0</v>
      </c>
      <c r="AM200" s="47"/>
      <c r="AN200" s="23" t="s">
        <v>1712</v>
      </c>
      <c r="AO200" s="23">
        <v>1</v>
      </c>
      <c r="AP200" s="23">
        <v>2.17</v>
      </c>
      <c r="AQ200" s="23"/>
      <c r="AR200" s="47">
        <v>0.98</v>
      </c>
      <c r="AS200" s="47">
        <f t="shared" si="110"/>
        <v>89.863309348495577</v>
      </c>
      <c r="AT200" s="47">
        <v>0.93</v>
      </c>
      <c r="AU200" s="47">
        <f t="shared" si="86"/>
        <v>94.50877749992766</v>
      </c>
      <c r="AV200" s="47"/>
      <c r="AW200" s="47"/>
      <c r="AX200" s="50" t="s">
        <v>1719</v>
      </c>
      <c r="AY200" s="50" t="s">
        <v>1719</v>
      </c>
      <c r="AZ200" s="50" t="s">
        <v>1719</v>
      </c>
      <c r="BA200" s="50"/>
      <c r="BB200" s="23" t="s">
        <v>164</v>
      </c>
      <c r="BC200" s="23"/>
      <c r="BD200" s="23"/>
      <c r="BE200" s="23"/>
      <c r="BF200" s="50"/>
      <c r="BG200" s="23"/>
      <c r="BH200" s="23"/>
      <c r="BI200" s="23">
        <v>65.45</v>
      </c>
      <c r="BJ200" s="23">
        <v>168.1</v>
      </c>
      <c r="BK200" s="23">
        <f t="shared" si="99"/>
        <v>1.7444740663247447</v>
      </c>
      <c r="BL200" s="23">
        <v>1</v>
      </c>
      <c r="BM200" s="46" t="s">
        <v>927</v>
      </c>
      <c r="BN200" s="23" t="s">
        <v>146</v>
      </c>
      <c r="BO200" s="23">
        <v>48</v>
      </c>
      <c r="BP200" s="23">
        <v>80</v>
      </c>
      <c r="BQ200" s="23">
        <v>157</v>
      </c>
      <c r="BR200" s="23">
        <f t="shared" si="100"/>
        <v>1.8080349284777368</v>
      </c>
      <c r="BS200" s="23">
        <f t="shared" si="101"/>
        <v>0.96484533503647141</v>
      </c>
      <c r="BT200" s="23" t="s">
        <v>158</v>
      </c>
      <c r="BU200" s="23" t="s">
        <v>158</v>
      </c>
      <c r="BV200" s="23" t="s">
        <v>148</v>
      </c>
      <c r="BW200" s="23" t="s">
        <v>149</v>
      </c>
      <c r="BX200" s="23">
        <v>3</v>
      </c>
      <c r="BY200" s="23" t="s">
        <v>150</v>
      </c>
      <c r="BZ200" s="23">
        <v>2</v>
      </c>
      <c r="CA200" s="23" t="s">
        <v>150</v>
      </c>
      <c r="CB200" s="23" t="s">
        <v>150</v>
      </c>
      <c r="CC200" s="23">
        <v>2</v>
      </c>
      <c r="CD200" s="23" t="s">
        <v>150</v>
      </c>
      <c r="CE200" s="23" t="s">
        <v>150</v>
      </c>
      <c r="CF200" s="23">
        <v>2</v>
      </c>
      <c r="CG200" s="23" t="s">
        <v>150</v>
      </c>
      <c r="CH200" s="23" t="s">
        <v>150</v>
      </c>
      <c r="CI200" s="23">
        <v>2</v>
      </c>
      <c r="CJ200" s="23" t="s">
        <v>150</v>
      </c>
      <c r="CK200" s="23">
        <v>0</v>
      </c>
      <c r="CL200" s="23">
        <v>0</v>
      </c>
      <c r="CM200" s="23" t="s">
        <v>0</v>
      </c>
      <c r="CN200" s="23">
        <v>0</v>
      </c>
      <c r="CO200" s="23"/>
      <c r="CP200" s="23" t="s">
        <v>0</v>
      </c>
      <c r="CQ200" s="23">
        <v>0</v>
      </c>
      <c r="CR200" s="23" t="s">
        <v>143</v>
      </c>
      <c r="CS200" s="23">
        <v>1</v>
      </c>
      <c r="CT200" s="23">
        <v>16</v>
      </c>
      <c r="CU200" s="23">
        <v>64</v>
      </c>
      <c r="CV200" s="23">
        <v>100</v>
      </c>
      <c r="CW200" s="23">
        <v>1</v>
      </c>
      <c r="CX200" s="23"/>
      <c r="CY200" s="23">
        <v>2</v>
      </c>
      <c r="CZ200" s="23">
        <v>2</v>
      </c>
      <c r="DA200" s="23">
        <v>1</v>
      </c>
      <c r="DB200" s="23" t="s">
        <v>143</v>
      </c>
      <c r="DC200" s="23"/>
      <c r="DD200" s="23">
        <v>1</v>
      </c>
      <c r="DE200" s="23" t="s">
        <v>143</v>
      </c>
      <c r="DF200" s="23" t="s">
        <v>143</v>
      </c>
      <c r="DG200" s="23" t="s">
        <v>143</v>
      </c>
      <c r="DH200" s="23" t="s">
        <v>636</v>
      </c>
      <c r="DI200" s="23" t="s">
        <v>150</v>
      </c>
      <c r="DJ200" s="23" t="s">
        <v>159</v>
      </c>
      <c r="DK200" s="23" t="s">
        <v>150</v>
      </c>
      <c r="DL200" s="23" t="s">
        <v>159</v>
      </c>
      <c r="DM200" s="23" t="s">
        <v>150</v>
      </c>
      <c r="DN200" s="23"/>
      <c r="DO200" s="23"/>
      <c r="DP200" s="23" t="s">
        <v>150</v>
      </c>
      <c r="DQ200" s="23" t="s">
        <v>150</v>
      </c>
      <c r="DR200" s="23" t="s">
        <v>150</v>
      </c>
      <c r="DS200" s="23"/>
      <c r="DT200" s="23" t="s">
        <v>159</v>
      </c>
      <c r="DU200" s="23" t="s">
        <v>150</v>
      </c>
      <c r="DV200" s="23"/>
      <c r="DW200" s="23" t="s">
        <v>159</v>
      </c>
      <c r="DX200" s="23" t="s">
        <v>150</v>
      </c>
      <c r="DY200" s="23" t="s">
        <v>150</v>
      </c>
      <c r="DZ200" s="23"/>
      <c r="EA200" s="23"/>
      <c r="EB200" s="23"/>
      <c r="EC200" s="23" t="s">
        <v>184</v>
      </c>
      <c r="ED200" s="23" t="s">
        <v>187</v>
      </c>
      <c r="EE200" s="49" t="str">
        <f t="shared" si="102"/>
        <v>36</v>
      </c>
      <c r="EF200" s="49" t="str">
        <f>IF(EE200&lt;35,0, IF(EE200&gt;35, "1"))</f>
        <v>1</v>
      </c>
      <c r="EG200" s="49"/>
      <c r="EH200" s="51">
        <f t="shared" si="103"/>
        <v>1</v>
      </c>
      <c r="EI200" s="51">
        <f t="shared" si="104"/>
        <v>0.9</v>
      </c>
      <c r="EJ200" s="52">
        <f t="shared" si="105"/>
        <v>-1.2</v>
      </c>
      <c r="EK200" s="52">
        <f t="shared" si="106"/>
        <v>-1.2</v>
      </c>
      <c r="EL200" s="49">
        <f t="shared" si="107"/>
        <v>-3.2000000000000001E-2</v>
      </c>
      <c r="EM200" s="53" t="s">
        <v>176</v>
      </c>
      <c r="EN200" s="54" t="str">
        <f t="shared" si="108"/>
        <v>3</v>
      </c>
    </row>
    <row r="201" spans="1:144" ht="33.75">
      <c r="A201" s="45">
        <v>2854</v>
      </c>
      <c r="B201" s="46" t="s">
        <v>928</v>
      </c>
      <c r="C201" s="45">
        <v>31264185</v>
      </c>
      <c r="D201" s="23" t="s">
        <v>929</v>
      </c>
      <c r="E201" s="23">
        <v>2</v>
      </c>
      <c r="F201" s="23" t="s">
        <v>139</v>
      </c>
      <c r="G201" s="23">
        <v>65</v>
      </c>
      <c r="H201" s="23">
        <v>59</v>
      </c>
      <c r="I201" s="23" t="s">
        <v>140</v>
      </c>
      <c r="J201" s="23">
        <v>1</v>
      </c>
      <c r="K201" s="23"/>
      <c r="L201" s="47"/>
      <c r="M201" s="47"/>
      <c r="N201" s="48">
        <v>42989</v>
      </c>
      <c r="O201" s="48"/>
      <c r="P201" s="47" t="e">
        <f t="shared" ref="P201:P207" si="111">DATEDIF(N201,O201,"m")</f>
        <v>#NUM!</v>
      </c>
      <c r="Q201" s="47">
        <f t="shared" ca="1" si="97"/>
        <v>78</v>
      </c>
      <c r="R201" s="47">
        <v>61</v>
      </c>
      <c r="S201" s="47">
        <v>1</v>
      </c>
      <c r="T201" s="47"/>
      <c r="U201" s="47"/>
      <c r="V201" s="47" t="e">
        <f t="shared" si="98"/>
        <v>#NUM!</v>
      </c>
      <c r="W201" s="47"/>
      <c r="X201" s="47"/>
      <c r="Y201" s="47"/>
      <c r="Z201" s="47"/>
      <c r="AA201" s="47"/>
      <c r="AB201" s="47"/>
      <c r="AC201" s="47"/>
      <c r="AD201" s="47">
        <v>2</v>
      </c>
      <c r="AE201" s="47">
        <v>61</v>
      </c>
      <c r="AF201" s="47">
        <v>1</v>
      </c>
      <c r="AG201" s="47"/>
      <c r="AH201" s="47">
        <v>2</v>
      </c>
      <c r="AI201" s="35" t="str">
        <f t="shared" si="87"/>
        <v>36</v>
      </c>
      <c r="AJ201" s="49" t="str">
        <f>IF(AI201&lt;35,0, IF(AI201&gt;35, "1"))</f>
        <v>1</v>
      </c>
      <c r="AK201" s="47">
        <v>2</v>
      </c>
      <c r="AL201" s="47">
        <v>0</v>
      </c>
      <c r="AM201" s="47"/>
      <c r="AN201" s="23" t="s">
        <v>1712</v>
      </c>
      <c r="AO201" s="23">
        <v>1</v>
      </c>
      <c r="AP201" s="23">
        <v>1.86</v>
      </c>
      <c r="AQ201" s="23"/>
      <c r="AR201" s="47">
        <v>1.02</v>
      </c>
      <c r="AS201" s="47">
        <f t="shared" si="110"/>
        <v>83.54673116659994</v>
      </c>
      <c r="AT201" s="47">
        <v>0.96</v>
      </c>
      <c r="AU201" s="47">
        <f t="shared" si="86"/>
        <v>88.740561779175508</v>
      </c>
      <c r="AV201" s="47"/>
      <c r="AW201" s="47"/>
      <c r="AX201" s="50" t="s">
        <v>1719</v>
      </c>
      <c r="AY201" s="50" t="s">
        <v>1719</v>
      </c>
      <c r="AZ201" s="50" t="s">
        <v>1719</v>
      </c>
      <c r="BA201" s="50"/>
      <c r="BB201" s="23" t="s">
        <v>164</v>
      </c>
      <c r="BC201" s="23"/>
      <c r="BD201" s="23"/>
      <c r="BE201" s="23"/>
      <c r="BF201" s="50"/>
      <c r="BG201" s="23"/>
      <c r="BH201" s="23"/>
      <c r="BI201" s="23">
        <v>58</v>
      </c>
      <c r="BJ201" s="23">
        <v>165.1</v>
      </c>
      <c r="BK201" s="23">
        <f t="shared" si="99"/>
        <v>1.6356480078757287</v>
      </c>
      <c r="BL201" s="23">
        <v>1</v>
      </c>
      <c r="BM201" s="46" t="s">
        <v>930</v>
      </c>
      <c r="BN201" s="23" t="s">
        <v>146</v>
      </c>
      <c r="BO201" s="23">
        <v>59</v>
      </c>
      <c r="BP201" s="23">
        <v>54.5</v>
      </c>
      <c r="BQ201" s="23">
        <v>157.5</v>
      </c>
      <c r="BR201" s="23">
        <f t="shared" si="100"/>
        <v>1.539441683439565</v>
      </c>
      <c r="BS201" s="23">
        <f t="shared" si="101"/>
        <v>1.0624942961276782</v>
      </c>
      <c r="BT201" s="23" t="s">
        <v>171</v>
      </c>
      <c r="BU201" s="23" t="s">
        <v>147</v>
      </c>
      <c r="BV201" s="23" t="s">
        <v>148</v>
      </c>
      <c r="BW201" s="23" t="s">
        <v>149</v>
      </c>
      <c r="BX201" s="23">
        <v>6</v>
      </c>
      <c r="BY201" s="23" t="s">
        <v>150</v>
      </c>
      <c r="BZ201" s="23">
        <v>2</v>
      </c>
      <c r="CA201" s="23" t="s">
        <v>150</v>
      </c>
      <c r="CB201" s="23" t="s">
        <v>150</v>
      </c>
      <c r="CC201" s="23">
        <v>2</v>
      </c>
      <c r="CD201" s="23" t="s">
        <v>150</v>
      </c>
      <c r="CE201" s="23" t="s">
        <v>150</v>
      </c>
      <c r="CF201" s="23">
        <v>2</v>
      </c>
      <c r="CG201" s="23" t="s">
        <v>150</v>
      </c>
      <c r="CH201" s="23" t="s">
        <v>150</v>
      </c>
      <c r="CI201" s="23">
        <v>2</v>
      </c>
      <c r="CJ201" s="23" t="s">
        <v>150</v>
      </c>
      <c r="CK201" s="23">
        <v>0</v>
      </c>
      <c r="CL201" s="23">
        <v>20</v>
      </c>
      <c r="CM201" s="23" t="s">
        <v>0</v>
      </c>
      <c r="CN201" s="23">
        <v>0</v>
      </c>
      <c r="CO201" s="23"/>
      <c r="CP201" s="23"/>
      <c r="CQ201" s="23">
        <v>0</v>
      </c>
      <c r="CR201" s="23" t="s">
        <v>143</v>
      </c>
      <c r="CS201" s="23">
        <v>1</v>
      </c>
      <c r="CT201" s="23"/>
      <c r="CU201" s="23"/>
      <c r="CV201" s="23">
        <v>100</v>
      </c>
      <c r="CW201" s="23">
        <v>1</v>
      </c>
      <c r="CX201" s="23"/>
      <c r="CY201" s="23">
        <v>2</v>
      </c>
      <c r="CZ201" s="23">
        <v>8</v>
      </c>
      <c r="DA201" s="23">
        <v>1</v>
      </c>
      <c r="DB201" s="23"/>
      <c r="DC201" s="23" t="s">
        <v>143</v>
      </c>
      <c r="DD201" s="23">
        <v>2</v>
      </c>
      <c r="DE201" s="23" t="s">
        <v>165</v>
      </c>
      <c r="DF201" s="23" t="s">
        <v>165</v>
      </c>
      <c r="DG201" s="23" t="s">
        <v>165</v>
      </c>
      <c r="DH201" s="23" t="s">
        <v>636</v>
      </c>
      <c r="DI201" s="23" t="s">
        <v>150</v>
      </c>
      <c r="DJ201" s="23" t="s">
        <v>159</v>
      </c>
      <c r="DK201" s="23" t="s">
        <v>150</v>
      </c>
      <c r="DL201" s="23" t="s">
        <v>150</v>
      </c>
      <c r="DM201" s="23" t="s">
        <v>159</v>
      </c>
      <c r="DN201" s="23"/>
      <c r="DO201" s="23"/>
      <c r="DP201" s="23" t="s">
        <v>150</v>
      </c>
      <c r="DQ201" s="23" t="s">
        <v>150</v>
      </c>
      <c r="DR201" s="23" t="s">
        <v>150</v>
      </c>
      <c r="DS201" s="23"/>
      <c r="DT201" s="23" t="s">
        <v>159</v>
      </c>
      <c r="DU201" s="23" t="s">
        <v>150</v>
      </c>
      <c r="DV201" s="23"/>
      <c r="DW201" s="23" t="s">
        <v>159</v>
      </c>
      <c r="DX201" s="23" t="s">
        <v>150</v>
      </c>
      <c r="DY201" s="23" t="s">
        <v>150</v>
      </c>
      <c r="DZ201" s="23"/>
      <c r="EA201" s="23"/>
      <c r="EB201" s="23"/>
      <c r="EC201" s="23" t="s">
        <v>173</v>
      </c>
      <c r="ED201" s="23" t="s">
        <v>187</v>
      </c>
      <c r="EE201" s="49" t="str">
        <f t="shared" si="102"/>
        <v>36</v>
      </c>
      <c r="EF201" s="49" t="str">
        <f>IF(EE201&lt;35,0, IF(EE201&gt;35, "1"))</f>
        <v>1</v>
      </c>
      <c r="EG201" s="49"/>
      <c r="EH201" s="51">
        <f t="shared" si="103"/>
        <v>1</v>
      </c>
      <c r="EI201" s="51">
        <f t="shared" si="104"/>
        <v>0.9</v>
      </c>
      <c r="EJ201" s="52">
        <f t="shared" si="105"/>
        <v>-1.2</v>
      </c>
      <c r="EK201" s="52">
        <f t="shared" si="106"/>
        <v>-1.2</v>
      </c>
      <c r="EL201" s="49">
        <f t="shared" si="107"/>
        <v>-3.2000000000000001E-2</v>
      </c>
      <c r="EM201" s="53" t="s">
        <v>176</v>
      </c>
      <c r="EN201" s="54" t="str">
        <f t="shared" si="108"/>
        <v>3</v>
      </c>
    </row>
    <row r="202" spans="1:144" ht="33.75">
      <c r="A202" s="45">
        <v>2862</v>
      </c>
      <c r="B202" s="46" t="s">
        <v>931</v>
      </c>
      <c r="C202" s="45">
        <v>19055522</v>
      </c>
      <c r="D202" s="23" t="s">
        <v>1756</v>
      </c>
      <c r="E202" s="23">
        <v>2</v>
      </c>
      <c r="F202" s="23" t="s">
        <v>139</v>
      </c>
      <c r="G202" s="23">
        <v>70</v>
      </c>
      <c r="H202" s="23">
        <v>65</v>
      </c>
      <c r="I202" s="23" t="s">
        <v>174</v>
      </c>
      <c r="J202" s="23">
        <v>2</v>
      </c>
      <c r="K202" s="23"/>
      <c r="L202" s="47"/>
      <c r="M202" s="47"/>
      <c r="N202" s="48">
        <v>43005</v>
      </c>
      <c r="O202" s="48"/>
      <c r="P202" s="47" t="e">
        <f t="shared" si="111"/>
        <v>#NUM!</v>
      </c>
      <c r="Q202" s="47">
        <f t="shared" ca="1" si="97"/>
        <v>78</v>
      </c>
      <c r="R202" s="47">
        <v>61</v>
      </c>
      <c r="S202" s="47">
        <v>1</v>
      </c>
      <c r="T202" s="47"/>
      <c r="U202" s="47"/>
      <c r="V202" s="47" t="e">
        <f t="shared" si="98"/>
        <v>#NUM!</v>
      </c>
      <c r="W202" s="47"/>
      <c r="X202" s="47"/>
      <c r="Y202" s="47"/>
      <c r="Z202" s="47"/>
      <c r="AA202" s="47"/>
      <c r="AB202" s="47"/>
      <c r="AC202" s="47"/>
      <c r="AD202" s="47">
        <v>2</v>
      </c>
      <c r="AE202" s="47">
        <v>61</v>
      </c>
      <c r="AF202" s="47">
        <v>1</v>
      </c>
      <c r="AG202" s="47"/>
      <c r="AH202" s="47">
        <v>2</v>
      </c>
      <c r="AI202" s="35" t="str">
        <f t="shared" si="87"/>
        <v>36</v>
      </c>
      <c r="AJ202" s="49" t="str">
        <f>IF(AI202&lt;35,0, IF(AI202&gt;35, "1"))</f>
        <v>1</v>
      </c>
      <c r="AK202" s="47">
        <v>2</v>
      </c>
      <c r="AL202" s="47"/>
      <c r="AM202" s="47"/>
      <c r="AN202" s="23" t="s">
        <v>1712</v>
      </c>
      <c r="AO202" s="23">
        <v>1</v>
      </c>
      <c r="AP202" s="23">
        <v>1.25</v>
      </c>
      <c r="AQ202" s="23"/>
      <c r="AR202" s="47">
        <v>1.45</v>
      </c>
      <c r="AS202" s="47">
        <f t="shared" si="110"/>
        <v>52.771813669244345</v>
      </c>
      <c r="AT202" s="47">
        <v>1.68</v>
      </c>
      <c r="AU202" s="47">
        <f t="shared" si="86"/>
        <v>43.678777008028618</v>
      </c>
      <c r="AV202" s="47"/>
      <c r="AW202" s="47"/>
      <c r="AX202" s="50" t="s">
        <v>1719</v>
      </c>
      <c r="AY202" s="50" t="s">
        <v>1719</v>
      </c>
      <c r="AZ202" s="50" t="s">
        <v>1719</v>
      </c>
      <c r="BA202" s="50"/>
      <c r="BB202" s="23" t="s">
        <v>164</v>
      </c>
      <c r="BC202" s="23"/>
      <c r="BD202" s="23"/>
      <c r="BE202" s="23"/>
      <c r="BF202" s="50"/>
      <c r="BG202" s="23"/>
      <c r="BH202" s="23"/>
      <c r="BI202" s="23">
        <v>66</v>
      </c>
      <c r="BJ202" s="23">
        <v>160.69999999999999</v>
      </c>
      <c r="BK202" s="23">
        <f t="shared" si="99"/>
        <v>1.6944704787680294</v>
      </c>
      <c r="BL202" s="23">
        <v>1</v>
      </c>
      <c r="BM202" s="46" t="s">
        <v>932</v>
      </c>
      <c r="BN202" s="23" t="s">
        <v>146</v>
      </c>
      <c r="BO202" s="23">
        <v>61</v>
      </c>
      <c r="BP202" s="23">
        <v>65</v>
      </c>
      <c r="BQ202" s="23">
        <v>161</v>
      </c>
      <c r="BR202" s="23">
        <f t="shared" si="100"/>
        <v>1.685789173415658</v>
      </c>
      <c r="BS202" s="23">
        <f t="shared" si="101"/>
        <v>1.0051496981290855</v>
      </c>
      <c r="BT202" s="23" t="s">
        <v>162</v>
      </c>
      <c r="BU202" s="23" t="s">
        <v>147</v>
      </c>
      <c r="BV202" s="23" t="s">
        <v>148</v>
      </c>
      <c r="BW202" s="23" t="s">
        <v>166</v>
      </c>
      <c r="BX202" s="23">
        <v>3</v>
      </c>
      <c r="BY202" s="23" t="s">
        <v>150</v>
      </c>
      <c r="BZ202" s="23">
        <v>2</v>
      </c>
      <c r="CA202" s="23" t="s">
        <v>159</v>
      </c>
      <c r="CB202" s="23" t="s">
        <v>150</v>
      </c>
      <c r="CC202" s="23">
        <v>2</v>
      </c>
      <c r="CD202" s="23" t="s">
        <v>150</v>
      </c>
      <c r="CE202" s="23" t="s">
        <v>150</v>
      </c>
      <c r="CF202" s="23">
        <v>2</v>
      </c>
      <c r="CG202" s="23" t="s">
        <v>159</v>
      </c>
      <c r="CH202" s="23" t="s">
        <v>150</v>
      </c>
      <c r="CI202" s="23">
        <v>2</v>
      </c>
      <c r="CJ202" s="23" t="s">
        <v>150</v>
      </c>
      <c r="CK202" s="23">
        <v>0</v>
      </c>
      <c r="CL202" s="23">
        <v>0</v>
      </c>
      <c r="CM202" s="23"/>
      <c r="CN202" s="23">
        <v>0</v>
      </c>
      <c r="CO202" s="23"/>
      <c r="CP202" s="23"/>
      <c r="CQ202" s="23">
        <v>0</v>
      </c>
      <c r="CR202" s="23" t="s">
        <v>143</v>
      </c>
      <c r="CS202" s="23">
        <v>1</v>
      </c>
      <c r="CT202" s="23"/>
      <c r="CU202" s="23"/>
      <c r="CV202" s="23">
        <v>100</v>
      </c>
      <c r="CW202" s="23">
        <v>1</v>
      </c>
      <c r="CX202" s="23"/>
      <c r="CY202" s="23">
        <v>2</v>
      </c>
      <c r="CZ202" s="23">
        <v>4</v>
      </c>
      <c r="DA202" s="23">
        <v>1</v>
      </c>
      <c r="DB202" s="23"/>
      <c r="DC202" s="23" t="s">
        <v>143</v>
      </c>
      <c r="DD202" s="23">
        <v>2</v>
      </c>
      <c r="DE202" s="23" t="s">
        <v>143</v>
      </c>
      <c r="DF202" s="23" t="s">
        <v>143</v>
      </c>
      <c r="DG202" s="23" t="s">
        <v>143</v>
      </c>
      <c r="DH202" s="23" t="s">
        <v>636</v>
      </c>
      <c r="DI202" s="23" t="s">
        <v>150</v>
      </c>
      <c r="DJ202" s="23" t="s">
        <v>159</v>
      </c>
      <c r="DK202" s="23" t="s">
        <v>150</v>
      </c>
      <c r="DL202" s="23" t="s">
        <v>150</v>
      </c>
      <c r="DM202" s="23" t="s">
        <v>159</v>
      </c>
      <c r="DN202" s="23"/>
      <c r="DO202" s="23"/>
      <c r="DP202" s="23" t="s">
        <v>150</v>
      </c>
      <c r="DQ202" s="23" t="s">
        <v>150</v>
      </c>
      <c r="DR202" s="23" t="s">
        <v>150</v>
      </c>
      <c r="DS202" s="23"/>
      <c r="DT202" s="23" t="s">
        <v>159</v>
      </c>
      <c r="DU202" s="23" t="s">
        <v>150</v>
      </c>
      <c r="DV202" s="23"/>
      <c r="DW202" s="23" t="s">
        <v>159</v>
      </c>
      <c r="DX202" s="23" t="s">
        <v>150</v>
      </c>
      <c r="DY202" s="23" t="s">
        <v>150</v>
      </c>
      <c r="DZ202" s="23"/>
      <c r="EA202" s="23"/>
      <c r="EB202" s="23"/>
      <c r="EC202" s="23" t="s">
        <v>184</v>
      </c>
      <c r="ED202" s="23" t="s">
        <v>187</v>
      </c>
      <c r="EE202" s="49" t="str">
        <f t="shared" si="102"/>
        <v>36</v>
      </c>
      <c r="EF202" s="49" t="str">
        <f>IF(EE202&lt;35,0, IF(EE202&gt;35, "1"))</f>
        <v>1</v>
      </c>
      <c r="EG202" s="49"/>
      <c r="EH202" s="51">
        <f t="shared" si="103"/>
        <v>1</v>
      </c>
      <c r="EI202" s="51">
        <f t="shared" si="104"/>
        <v>0.9</v>
      </c>
      <c r="EJ202" s="52">
        <f t="shared" si="105"/>
        <v>-1.2</v>
      </c>
      <c r="EK202" s="52">
        <f t="shared" si="106"/>
        <v>-1.2</v>
      </c>
      <c r="EL202" s="49">
        <f t="shared" si="107"/>
        <v>-3.2000000000000001E-2</v>
      </c>
      <c r="EM202" s="53" t="s">
        <v>152</v>
      </c>
      <c r="EN202" s="54" t="str">
        <f t="shared" si="108"/>
        <v>1</v>
      </c>
    </row>
    <row r="203" spans="1:144" ht="33.75">
      <c r="A203" s="45">
        <v>2872</v>
      </c>
      <c r="B203" s="46" t="s">
        <v>933</v>
      </c>
      <c r="C203" s="45">
        <v>31298601</v>
      </c>
      <c r="D203" s="23" t="s">
        <v>934</v>
      </c>
      <c r="E203" s="23">
        <v>2</v>
      </c>
      <c r="F203" s="23" t="s">
        <v>139</v>
      </c>
      <c r="G203" s="23">
        <v>63</v>
      </c>
      <c r="H203" s="23">
        <v>58</v>
      </c>
      <c r="I203" s="23" t="s">
        <v>140</v>
      </c>
      <c r="J203" s="23">
        <v>1</v>
      </c>
      <c r="K203" s="23"/>
      <c r="L203" s="47"/>
      <c r="M203" s="47"/>
      <c r="N203" s="48">
        <v>43027</v>
      </c>
      <c r="O203" s="48"/>
      <c r="P203" s="47" t="e">
        <f t="shared" si="111"/>
        <v>#NUM!</v>
      </c>
      <c r="Q203" s="47">
        <f t="shared" ca="1" si="97"/>
        <v>77</v>
      </c>
      <c r="R203" s="47">
        <v>60</v>
      </c>
      <c r="S203" s="47">
        <v>1</v>
      </c>
      <c r="T203" s="47"/>
      <c r="U203" s="47"/>
      <c r="V203" s="47" t="e">
        <f t="shared" si="98"/>
        <v>#NUM!</v>
      </c>
      <c r="W203" s="47"/>
      <c r="X203" s="47"/>
      <c r="Y203" s="47"/>
      <c r="Z203" s="47"/>
      <c r="AA203" s="47"/>
      <c r="AB203" s="47"/>
      <c r="AC203" s="47"/>
      <c r="AD203" s="47">
        <v>2</v>
      </c>
      <c r="AE203" s="47">
        <v>60</v>
      </c>
      <c r="AF203" s="47">
        <v>1</v>
      </c>
      <c r="AG203" s="47"/>
      <c r="AH203" s="47">
        <v>2</v>
      </c>
      <c r="AI203" s="35" t="str">
        <f t="shared" si="87"/>
        <v>36</v>
      </c>
      <c r="AJ203" s="49" t="str">
        <f>IF(AI203&lt;35,0, IF(AI203&gt;35, "1"))</f>
        <v>1</v>
      </c>
      <c r="AK203" s="47">
        <v>2</v>
      </c>
      <c r="AL203" s="47"/>
      <c r="AM203" s="47"/>
      <c r="AN203" s="23" t="s">
        <v>1712</v>
      </c>
      <c r="AO203" s="23">
        <v>1</v>
      </c>
      <c r="AP203" s="23">
        <v>1.58</v>
      </c>
      <c r="AQ203" s="23"/>
      <c r="AR203" s="47">
        <v>0.93</v>
      </c>
      <c r="AS203" s="47">
        <f t="shared" si="110"/>
        <v>93.922823079428127</v>
      </c>
      <c r="AT203" s="47">
        <v>0.9</v>
      </c>
      <c r="AU203" s="47">
        <f t="shared" si="86"/>
        <v>96.484522003004642</v>
      </c>
      <c r="AV203" s="47"/>
      <c r="AW203" s="47"/>
      <c r="AX203" s="50" t="s">
        <v>1719</v>
      </c>
      <c r="AY203" s="50" t="s">
        <v>1719</v>
      </c>
      <c r="AZ203" s="50" t="s">
        <v>1719</v>
      </c>
      <c r="BA203" s="50"/>
      <c r="BB203" s="23" t="s">
        <v>164</v>
      </c>
      <c r="BC203" s="23"/>
      <c r="BD203" s="23"/>
      <c r="BE203" s="23"/>
      <c r="BF203" s="50"/>
      <c r="BG203" s="23"/>
      <c r="BH203" s="23"/>
      <c r="BI203" s="23">
        <v>54</v>
      </c>
      <c r="BJ203" s="23">
        <v>165</v>
      </c>
      <c r="BK203" s="23">
        <f t="shared" si="99"/>
        <v>1.5860231830055624</v>
      </c>
      <c r="BL203" s="23">
        <v>1</v>
      </c>
      <c r="BM203" s="46" t="s">
        <v>935</v>
      </c>
      <c r="BN203" s="23" t="s">
        <v>146</v>
      </c>
      <c r="BO203" s="23">
        <v>59</v>
      </c>
      <c r="BP203" s="23">
        <v>62</v>
      </c>
      <c r="BQ203" s="23">
        <v>161</v>
      </c>
      <c r="BR203" s="23">
        <f t="shared" si="100"/>
        <v>1.6522720327473823</v>
      </c>
      <c r="BS203" s="23">
        <f t="shared" si="101"/>
        <v>0.9599043932059651</v>
      </c>
      <c r="BT203" s="23" t="s">
        <v>147</v>
      </c>
      <c r="BU203" s="23" t="s">
        <v>162</v>
      </c>
      <c r="BV203" s="23" t="s">
        <v>148</v>
      </c>
      <c r="BW203" s="23" t="s">
        <v>149</v>
      </c>
      <c r="BX203" s="23">
        <v>6</v>
      </c>
      <c r="BY203" s="23" t="s">
        <v>150</v>
      </c>
      <c r="BZ203" s="23">
        <v>2</v>
      </c>
      <c r="CA203" s="23" t="s">
        <v>159</v>
      </c>
      <c r="CB203" s="23" t="s">
        <v>150</v>
      </c>
      <c r="CC203" s="23">
        <v>2</v>
      </c>
      <c r="CD203" s="23" t="s">
        <v>150</v>
      </c>
      <c r="CE203" s="23" t="s">
        <v>150</v>
      </c>
      <c r="CF203" s="23">
        <v>2</v>
      </c>
      <c r="CG203" s="23" t="s">
        <v>159</v>
      </c>
      <c r="CH203" s="23" t="s">
        <v>150</v>
      </c>
      <c r="CI203" s="23">
        <v>2</v>
      </c>
      <c r="CJ203" s="23" t="s">
        <v>150</v>
      </c>
      <c r="CK203" s="23">
        <v>0</v>
      </c>
      <c r="CL203" s="23">
        <v>0</v>
      </c>
      <c r="CM203" s="23"/>
      <c r="CN203" s="23">
        <v>0</v>
      </c>
      <c r="CO203" s="23"/>
      <c r="CP203" s="23"/>
      <c r="CQ203" s="23">
        <v>0</v>
      </c>
      <c r="CR203" s="23" t="s">
        <v>143</v>
      </c>
      <c r="CS203" s="23">
        <v>1</v>
      </c>
      <c r="CT203" s="23"/>
      <c r="CU203" s="23"/>
      <c r="CV203" s="23">
        <v>100</v>
      </c>
      <c r="CW203" s="23">
        <v>1</v>
      </c>
      <c r="CX203" s="23"/>
      <c r="CY203" s="23">
        <v>2</v>
      </c>
      <c r="CZ203" s="23">
        <v>4</v>
      </c>
      <c r="DA203" s="23">
        <v>1</v>
      </c>
      <c r="DB203" s="23"/>
      <c r="DC203" s="23" t="s">
        <v>143</v>
      </c>
      <c r="DD203" s="23">
        <v>2</v>
      </c>
      <c r="DE203" s="23" t="s">
        <v>165</v>
      </c>
      <c r="DF203" s="23" t="s">
        <v>165</v>
      </c>
      <c r="DG203" s="23" t="s">
        <v>165</v>
      </c>
      <c r="DH203" s="23" t="s">
        <v>636</v>
      </c>
      <c r="DI203" s="23" t="s">
        <v>150</v>
      </c>
      <c r="DJ203" s="23" t="s">
        <v>159</v>
      </c>
      <c r="DK203" s="23" t="s">
        <v>150</v>
      </c>
      <c r="DL203" s="23" t="s">
        <v>150</v>
      </c>
      <c r="DM203" s="23" t="s">
        <v>159</v>
      </c>
      <c r="DN203" s="23"/>
      <c r="DO203" s="23"/>
      <c r="DP203" s="23" t="s">
        <v>150</v>
      </c>
      <c r="DQ203" s="23" t="s">
        <v>150</v>
      </c>
      <c r="DR203" s="23" t="s">
        <v>150</v>
      </c>
      <c r="DS203" s="23"/>
      <c r="DT203" s="23" t="s">
        <v>159</v>
      </c>
      <c r="DU203" s="23" t="s">
        <v>150</v>
      </c>
      <c r="DV203" s="23"/>
      <c r="DW203" s="23" t="s">
        <v>159</v>
      </c>
      <c r="DX203" s="23" t="s">
        <v>150</v>
      </c>
      <c r="DY203" s="23"/>
      <c r="DZ203" s="23"/>
      <c r="EA203" s="23"/>
      <c r="EB203" s="23"/>
      <c r="EC203" s="23" t="s">
        <v>184</v>
      </c>
      <c r="ED203" s="23" t="s">
        <v>187</v>
      </c>
      <c r="EE203" s="49" t="str">
        <f t="shared" si="102"/>
        <v>36</v>
      </c>
      <c r="EF203" s="49" t="str">
        <f>IF(EE203&lt;35,0, IF(EE203&gt;35, "1"))</f>
        <v>1</v>
      </c>
      <c r="EG203" s="49"/>
      <c r="EH203" s="51">
        <f t="shared" si="103"/>
        <v>1</v>
      </c>
      <c r="EI203" s="51">
        <f t="shared" si="104"/>
        <v>0.9</v>
      </c>
      <c r="EJ203" s="52">
        <f t="shared" si="105"/>
        <v>-1.2</v>
      </c>
      <c r="EK203" s="52">
        <f t="shared" si="106"/>
        <v>-1.2</v>
      </c>
      <c r="EL203" s="49">
        <f t="shared" si="107"/>
        <v>-3.2000000000000001E-2</v>
      </c>
      <c r="EM203" s="55" t="s">
        <v>152</v>
      </c>
      <c r="EN203" s="54" t="str">
        <f t="shared" si="108"/>
        <v>1</v>
      </c>
    </row>
    <row r="204" spans="1:144" ht="56.25">
      <c r="A204" s="45">
        <v>2877</v>
      </c>
      <c r="B204" s="46" t="s">
        <v>936</v>
      </c>
      <c r="C204" s="45">
        <v>31320533</v>
      </c>
      <c r="D204" s="23" t="s">
        <v>937</v>
      </c>
      <c r="E204" s="23">
        <v>2</v>
      </c>
      <c r="F204" s="23" t="s">
        <v>139</v>
      </c>
      <c r="G204" s="23">
        <v>56</v>
      </c>
      <c r="H204" s="23">
        <v>51</v>
      </c>
      <c r="I204" s="23" t="s">
        <v>180</v>
      </c>
      <c r="J204" s="23">
        <v>5</v>
      </c>
      <c r="K204" s="23"/>
      <c r="L204" s="47"/>
      <c r="M204" s="47"/>
      <c r="N204" s="48">
        <v>43040</v>
      </c>
      <c r="O204" s="48"/>
      <c r="P204" s="47" t="e">
        <f t="shared" si="111"/>
        <v>#NUM!</v>
      </c>
      <c r="Q204" s="47">
        <f t="shared" ca="1" si="97"/>
        <v>77</v>
      </c>
      <c r="R204" s="47">
        <v>60</v>
      </c>
      <c r="S204" s="47">
        <v>1</v>
      </c>
      <c r="T204" s="47"/>
      <c r="U204" s="47"/>
      <c r="V204" s="47" t="e">
        <f t="shared" si="98"/>
        <v>#NUM!</v>
      </c>
      <c r="W204" s="47"/>
      <c r="X204" s="47"/>
      <c r="Y204" s="47"/>
      <c r="Z204" s="47"/>
      <c r="AA204" s="47"/>
      <c r="AB204" s="47"/>
      <c r="AC204" s="47"/>
      <c r="AD204" s="47">
        <v>2</v>
      </c>
      <c r="AE204" s="47">
        <v>60</v>
      </c>
      <c r="AF204" s="47">
        <v>1</v>
      </c>
      <c r="AG204" s="47"/>
      <c r="AH204" s="47">
        <v>2</v>
      </c>
      <c r="AI204" s="35" t="str">
        <f t="shared" si="87"/>
        <v>36</v>
      </c>
      <c r="AJ204" s="49">
        <v>1</v>
      </c>
      <c r="AK204" s="47">
        <v>2</v>
      </c>
      <c r="AL204" s="47">
        <v>1</v>
      </c>
      <c r="AM204" s="47" t="s">
        <v>938</v>
      </c>
      <c r="AN204" s="23" t="s">
        <v>1712</v>
      </c>
      <c r="AO204" s="23">
        <v>1</v>
      </c>
      <c r="AP204" s="23">
        <v>2.1800000000000002</v>
      </c>
      <c r="AQ204" s="23"/>
      <c r="AR204" s="47">
        <v>1.58</v>
      </c>
      <c r="AS204" s="47">
        <f t="shared" si="110"/>
        <v>51.936086914255583</v>
      </c>
      <c r="AT204" s="47">
        <v>1.17</v>
      </c>
      <c r="AU204" s="47">
        <f t="shared" si="86"/>
        <v>73.558468741659468</v>
      </c>
      <c r="AV204" s="47"/>
      <c r="AW204" s="47"/>
      <c r="AX204" s="50" t="s">
        <v>1719</v>
      </c>
      <c r="AY204" s="50" t="s">
        <v>1719</v>
      </c>
      <c r="AZ204" s="50" t="s">
        <v>1719</v>
      </c>
      <c r="BA204" s="50"/>
      <c r="BB204" s="23" t="s">
        <v>164</v>
      </c>
      <c r="BC204" s="23"/>
      <c r="BD204" s="23"/>
      <c r="BE204" s="23"/>
      <c r="BF204" s="50"/>
      <c r="BG204" s="23"/>
      <c r="BH204" s="23"/>
      <c r="BI204" s="23">
        <v>51.1</v>
      </c>
      <c r="BJ204" s="23">
        <v>170.4</v>
      </c>
      <c r="BK204" s="23">
        <f t="shared" si="99"/>
        <v>1.5858447152938382</v>
      </c>
      <c r="BL204" s="23">
        <v>1</v>
      </c>
      <c r="BM204" s="46" t="s">
        <v>939</v>
      </c>
      <c r="BN204" s="23" t="s">
        <v>146</v>
      </c>
      <c r="BO204" s="23">
        <v>47</v>
      </c>
      <c r="BP204" s="23">
        <v>79</v>
      </c>
      <c r="BQ204" s="23">
        <v>170</v>
      </c>
      <c r="BR204" s="23">
        <f t="shared" si="100"/>
        <v>1.9051681190940801</v>
      </c>
      <c r="BS204" s="23">
        <f t="shared" si="101"/>
        <v>0.83239095773233795</v>
      </c>
      <c r="BT204" s="23" t="s">
        <v>162</v>
      </c>
      <c r="BU204" s="23" t="s">
        <v>158</v>
      </c>
      <c r="BV204" s="23" t="s">
        <v>148</v>
      </c>
      <c r="BW204" s="23" t="s">
        <v>149</v>
      </c>
      <c r="BX204" s="23">
        <v>4</v>
      </c>
      <c r="BY204" s="23" t="s">
        <v>150</v>
      </c>
      <c r="BZ204" s="23">
        <v>2</v>
      </c>
      <c r="CA204" s="23" t="s">
        <v>150</v>
      </c>
      <c r="CB204" s="23" t="s">
        <v>150</v>
      </c>
      <c r="CC204" s="23">
        <v>2</v>
      </c>
      <c r="CD204" s="23" t="s">
        <v>150</v>
      </c>
      <c r="CE204" s="23" t="s">
        <v>150</v>
      </c>
      <c r="CF204" s="23">
        <v>2</v>
      </c>
      <c r="CG204" s="23" t="s">
        <v>150</v>
      </c>
      <c r="CH204" s="23" t="s">
        <v>150</v>
      </c>
      <c r="CI204" s="23">
        <v>2</v>
      </c>
      <c r="CJ204" s="23" t="s">
        <v>150</v>
      </c>
      <c r="CK204" s="23">
        <v>0</v>
      </c>
      <c r="CL204" s="23">
        <v>0</v>
      </c>
      <c r="CM204" s="23"/>
      <c r="CN204" s="23">
        <v>0</v>
      </c>
      <c r="CO204" s="23"/>
      <c r="CP204" s="23" t="s">
        <v>0</v>
      </c>
      <c r="CQ204" s="23">
        <v>0</v>
      </c>
      <c r="CR204" s="23" t="s">
        <v>143</v>
      </c>
      <c r="CS204" s="23">
        <v>1</v>
      </c>
      <c r="CT204" s="23"/>
      <c r="CU204" s="23"/>
      <c r="CV204" s="23">
        <v>100</v>
      </c>
      <c r="CW204" s="23">
        <v>1</v>
      </c>
      <c r="CX204" s="23"/>
      <c r="CY204" s="23">
        <v>2</v>
      </c>
      <c r="CZ204" s="23">
        <v>3</v>
      </c>
      <c r="DA204" s="23">
        <v>1</v>
      </c>
      <c r="DB204" s="23"/>
      <c r="DC204" s="23" t="s">
        <v>143</v>
      </c>
      <c r="DD204" s="23" t="str">
        <f t="shared" ref="DD204:DD220" si="112">IF(DC204= "Y", "2","1")</f>
        <v>2</v>
      </c>
      <c r="DE204" s="23" t="s">
        <v>165</v>
      </c>
      <c r="DF204" s="23" t="s">
        <v>165</v>
      </c>
      <c r="DG204" s="23" t="s">
        <v>165</v>
      </c>
      <c r="DH204" s="23" t="s">
        <v>636</v>
      </c>
      <c r="DI204" s="23" t="s">
        <v>150</v>
      </c>
      <c r="DJ204" s="23" t="s">
        <v>159</v>
      </c>
      <c r="DK204" s="23" t="s">
        <v>150</v>
      </c>
      <c r="DL204" s="23" t="s">
        <v>159</v>
      </c>
      <c r="DM204" s="23" t="s">
        <v>159</v>
      </c>
      <c r="DN204" s="23"/>
      <c r="DO204" s="23"/>
      <c r="DP204" s="23" t="s">
        <v>150</v>
      </c>
      <c r="DQ204" s="23" t="s">
        <v>150</v>
      </c>
      <c r="DR204" s="23" t="s">
        <v>150</v>
      </c>
      <c r="DS204" s="23"/>
      <c r="DT204" s="23" t="s">
        <v>159</v>
      </c>
      <c r="DU204" s="23" t="s">
        <v>150</v>
      </c>
      <c r="DV204" s="23"/>
      <c r="DW204" s="23" t="s">
        <v>159</v>
      </c>
      <c r="DX204" s="23" t="s">
        <v>150</v>
      </c>
      <c r="DY204" s="23" t="s">
        <v>150</v>
      </c>
      <c r="DZ204" s="23"/>
      <c r="EA204" s="23"/>
      <c r="EB204" s="23"/>
      <c r="EC204" s="23" t="s">
        <v>184</v>
      </c>
      <c r="ED204" s="23" t="s">
        <v>187</v>
      </c>
      <c r="EE204" s="49" t="str">
        <f t="shared" si="102"/>
        <v>36</v>
      </c>
      <c r="EF204" s="49">
        <v>1</v>
      </c>
      <c r="EG204" s="49"/>
      <c r="EH204" s="51">
        <f t="shared" si="103"/>
        <v>1</v>
      </c>
      <c r="EI204" s="51">
        <f t="shared" si="104"/>
        <v>0.9</v>
      </c>
      <c r="EJ204" s="52">
        <f t="shared" si="105"/>
        <v>-1.2</v>
      </c>
      <c r="EK204" s="52">
        <f t="shared" si="106"/>
        <v>-1.2</v>
      </c>
      <c r="EL204" s="49">
        <f t="shared" si="107"/>
        <v>-3.2000000000000001E-2</v>
      </c>
      <c r="EM204" s="55" t="s">
        <v>152</v>
      </c>
      <c r="EN204" s="54" t="str">
        <f t="shared" si="108"/>
        <v>1</v>
      </c>
    </row>
    <row r="205" spans="1:144" ht="33.75">
      <c r="A205" s="45">
        <v>2878</v>
      </c>
      <c r="B205" s="46" t="s">
        <v>940</v>
      </c>
      <c r="C205" s="45">
        <v>31270644</v>
      </c>
      <c r="D205" s="23" t="s">
        <v>941</v>
      </c>
      <c r="E205" s="23">
        <v>2</v>
      </c>
      <c r="F205" s="23" t="s">
        <v>139</v>
      </c>
      <c r="G205" s="23">
        <v>49</v>
      </c>
      <c r="H205" s="23">
        <v>44</v>
      </c>
      <c r="I205" s="23" t="s">
        <v>185</v>
      </c>
      <c r="J205" s="23">
        <v>4</v>
      </c>
      <c r="K205" s="23"/>
      <c r="L205" s="47"/>
      <c r="M205" s="47"/>
      <c r="N205" s="48">
        <v>43041</v>
      </c>
      <c r="O205" s="48"/>
      <c r="P205" s="47" t="e">
        <f t="shared" si="111"/>
        <v>#NUM!</v>
      </c>
      <c r="Q205" s="47">
        <f t="shared" ca="1" si="97"/>
        <v>77</v>
      </c>
      <c r="R205" s="47">
        <v>60</v>
      </c>
      <c r="S205" s="47">
        <v>1</v>
      </c>
      <c r="T205" s="47"/>
      <c r="U205" s="47"/>
      <c r="V205" s="47" t="e">
        <f t="shared" si="98"/>
        <v>#NUM!</v>
      </c>
      <c r="W205" s="47"/>
      <c r="X205" s="47"/>
      <c r="Y205" s="47"/>
      <c r="Z205" s="47"/>
      <c r="AA205" s="47"/>
      <c r="AB205" s="47"/>
      <c r="AC205" s="47"/>
      <c r="AD205" s="47">
        <v>2</v>
      </c>
      <c r="AE205" s="47">
        <v>60</v>
      </c>
      <c r="AF205" s="47">
        <v>1</v>
      </c>
      <c r="AG205" s="47"/>
      <c r="AH205" s="47">
        <v>2</v>
      </c>
      <c r="AI205" s="35" t="str">
        <f t="shared" si="87"/>
        <v>36</v>
      </c>
      <c r="AJ205" s="49" t="str">
        <f t="shared" ref="AJ205:AJ211" si="113">IF(AI205&lt;35,0, IF(AI205&gt;35, "1"))</f>
        <v>1</v>
      </c>
      <c r="AK205" s="47">
        <v>2</v>
      </c>
      <c r="AL205" s="47"/>
      <c r="AM205" s="47"/>
      <c r="AN205" s="23" t="s">
        <v>1712</v>
      </c>
      <c r="AO205" s="23">
        <v>1</v>
      </c>
      <c r="AP205" s="23">
        <v>2.4700000000000002</v>
      </c>
      <c r="AQ205" s="23"/>
      <c r="AR205" s="47">
        <v>1.46</v>
      </c>
      <c r="AS205" s="47">
        <f t="shared" si="110"/>
        <v>59.640510950097266</v>
      </c>
      <c r="AT205" s="47">
        <v>1.37</v>
      </c>
      <c r="AU205" s="47">
        <f t="shared" si="86"/>
        <v>63.576715354104714</v>
      </c>
      <c r="AV205" s="47"/>
      <c r="AW205" s="47"/>
      <c r="AX205" s="50" t="s">
        <v>1719</v>
      </c>
      <c r="AY205" s="50" t="s">
        <v>1719</v>
      </c>
      <c r="AZ205" s="50" t="s">
        <v>1719</v>
      </c>
      <c r="BA205" s="50"/>
      <c r="BB205" s="23" t="s">
        <v>164</v>
      </c>
      <c r="BC205" s="23"/>
      <c r="BD205" s="23"/>
      <c r="BE205" s="23"/>
      <c r="BF205" s="50"/>
      <c r="BG205" s="23"/>
      <c r="BH205" s="23"/>
      <c r="BI205" s="23">
        <v>76</v>
      </c>
      <c r="BJ205" s="23">
        <v>181</v>
      </c>
      <c r="BK205" s="23">
        <f t="shared" si="99"/>
        <v>1.9612324355984125</v>
      </c>
      <c r="BL205" s="23">
        <v>1</v>
      </c>
      <c r="BM205" s="46" t="s">
        <v>942</v>
      </c>
      <c r="BN205" s="23" t="s">
        <v>146</v>
      </c>
      <c r="BO205" s="23">
        <v>44</v>
      </c>
      <c r="BP205" s="23">
        <v>54</v>
      </c>
      <c r="BQ205" s="23">
        <v>162</v>
      </c>
      <c r="BR205" s="23">
        <f t="shared" si="100"/>
        <v>1.5650638389962552</v>
      </c>
      <c r="BS205" s="23">
        <f t="shared" si="101"/>
        <v>1.2531325475235808</v>
      </c>
      <c r="BT205" s="23" t="s">
        <v>162</v>
      </c>
      <c r="BU205" s="23" t="s">
        <v>147</v>
      </c>
      <c r="BV205" s="23" t="s">
        <v>148</v>
      </c>
      <c r="BW205" s="23" t="s">
        <v>149</v>
      </c>
      <c r="BX205" s="23">
        <v>6</v>
      </c>
      <c r="BY205" s="23" t="s">
        <v>150</v>
      </c>
      <c r="BZ205" s="23">
        <v>2</v>
      </c>
      <c r="CA205" s="23" t="s">
        <v>159</v>
      </c>
      <c r="CB205" s="23" t="s">
        <v>150</v>
      </c>
      <c r="CC205" s="23">
        <v>2</v>
      </c>
      <c r="CD205" s="23" t="s">
        <v>150</v>
      </c>
      <c r="CE205" s="23" t="s">
        <v>150</v>
      </c>
      <c r="CF205" s="23">
        <v>2</v>
      </c>
      <c r="CG205" s="23" t="s">
        <v>159</v>
      </c>
      <c r="CH205" s="23" t="s">
        <v>150</v>
      </c>
      <c r="CI205" s="23">
        <v>2</v>
      </c>
      <c r="CJ205" s="23" t="s">
        <v>150</v>
      </c>
      <c r="CK205" s="23">
        <v>0</v>
      </c>
      <c r="CL205" s="23">
        <v>0</v>
      </c>
      <c r="CM205" s="23"/>
      <c r="CN205" s="23">
        <v>0</v>
      </c>
      <c r="CO205" s="23"/>
      <c r="CP205" s="23"/>
      <c r="CQ205" s="23">
        <v>0</v>
      </c>
      <c r="CR205" s="23" t="s">
        <v>143</v>
      </c>
      <c r="CS205" s="23">
        <v>1</v>
      </c>
      <c r="CT205" s="23"/>
      <c r="CU205" s="23"/>
      <c r="CV205" s="23">
        <v>100</v>
      </c>
      <c r="CW205" s="23">
        <v>1</v>
      </c>
      <c r="CX205" s="23"/>
      <c r="CY205" s="23">
        <v>2</v>
      </c>
      <c r="CZ205" s="23">
        <v>2</v>
      </c>
      <c r="DA205" s="23">
        <v>1</v>
      </c>
      <c r="DB205" s="23"/>
      <c r="DC205" s="23" t="s">
        <v>143</v>
      </c>
      <c r="DD205" s="23" t="str">
        <f t="shared" si="112"/>
        <v>2</v>
      </c>
      <c r="DE205" s="23" t="s">
        <v>143</v>
      </c>
      <c r="DF205" s="23" t="s">
        <v>143</v>
      </c>
      <c r="DG205" s="23" t="s">
        <v>143</v>
      </c>
      <c r="DH205" s="23" t="s">
        <v>636</v>
      </c>
      <c r="DI205" s="23" t="s">
        <v>150</v>
      </c>
      <c r="DJ205" s="23" t="s">
        <v>159</v>
      </c>
      <c r="DK205" s="23" t="s">
        <v>150</v>
      </c>
      <c r="DL205" s="23" t="s">
        <v>159</v>
      </c>
      <c r="DM205" s="23" t="s">
        <v>159</v>
      </c>
      <c r="DN205" s="23"/>
      <c r="DO205" s="23"/>
      <c r="DP205" s="23" t="s">
        <v>150</v>
      </c>
      <c r="DQ205" s="23" t="s">
        <v>150</v>
      </c>
      <c r="DR205" s="23" t="s">
        <v>150</v>
      </c>
      <c r="DS205" s="23"/>
      <c r="DT205" s="23" t="s">
        <v>159</v>
      </c>
      <c r="DU205" s="23" t="s">
        <v>150</v>
      </c>
      <c r="DV205" s="23"/>
      <c r="DW205" s="23" t="s">
        <v>159</v>
      </c>
      <c r="DX205" s="23" t="s">
        <v>150</v>
      </c>
      <c r="DY205" s="23" t="s">
        <v>150</v>
      </c>
      <c r="DZ205" s="23"/>
      <c r="EA205" s="23"/>
      <c r="EB205" s="23"/>
      <c r="EC205" s="23" t="s">
        <v>184</v>
      </c>
      <c r="ED205" s="23" t="s">
        <v>187</v>
      </c>
      <c r="EE205" s="49" t="str">
        <f t="shared" si="102"/>
        <v>36</v>
      </c>
      <c r="EF205" s="49" t="str">
        <f t="shared" ref="EF205:EF211" si="114">IF(EE205&lt;35,0, IF(EE205&gt;35, "1"))</f>
        <v>1</v>
      </c>
      <c r="EG205" s="49"/>
      <c r="EH205" s="51">
        <f t="shared" si="103"/>
        <v>1</v>
      </c>
      <c r="EI205" s="51">
        <f t="shared" si="104"/>
        <v>0.9</v>
      </c>
      <c r="EJ205" s="52">
        <f t="shared" si="105"/>
        <v>-1.2</v>
      </c>
      <c r="EK205" s="52">
        <f t="shared" si="106"/>
        <v>-1.2</v>
      </c>
      <c r="EL205" s="49">
        <f t="shared" si="107"/>
        <v>-3.2000000000000001E-2</v>
      </c>
      <c r="EM205" s="55" t="s">
        <v>163</v>
      </c>
      <c r="EN205" s="54" t="str">
        <f t="shared" si="108"/>
        <v>2</v>
      </c>
    </row>
    <row r="206" spans="1:144" ht="33.75">
      <c r="A206" s="45">
        <v>2881</v>
      </c>
      <c r="B206" s="46" t="s">
        <v>943</v>
      </c>
      <c r="C206" s="45">
        <v>31346484</v>
      </c>
      <c r="D206" s="23" t="s">
        <v>944</v>
      </c>
      <c r="E206" s="23">
        <v>2</v>
      </c>
      <c r="F206" s="23" t="s">
        <v>139</v>
      </c>
      <c r="G206" s="23">
        <v>53</v>
      </c>
      <c r="H206" s="23">
        <v>48</v>
      </c>
      <c r="I206" s="23" t="s">
        <v>185</v>
      </c>
      <c r="J206" s="23">
        <v>4</v>
      </c>
      <c r="K206" s="23"/>
      <c r="L206" s="47"/>
      <c r="M206" s="47"/>
      <c r="N206" s="48">
        <v>43047</v>
      </c>
      <c r="O206" s="48"/>
      <c r="P206" s="47" t="e">
        <f t="shared" si="111"/>
        <v>#NUM!</v>
      </c>
      <c r="Q206" s="47">
        <f t="shared" ca="1" si="97"/>
        <v>77</v>
      </c>
      <c r="R206" s="47">
        <v>59</v>
      </c>
      <c r="S206" s="47">
        <v>1</v>
      </c>
      <c r="T206" s="47"/>
      <c r="U206" s="47"/>
      <c r="V206" s="47" t="e">
        <f t="shared" si="98"/>
        <v>#NUM!</v>
      </c>
      <c r="W206" s="47"/>
      <c r="X206" s="47"/>
      <c r="Y206" s="47"/>
      <c r="Z206" s="47"/>
      <c r="AA206" s="47"/>
      <c r="AB206" s="47"/>
      <c r="AC206" s="47"/>
      <c r="AD206" s="47">
        <v>2</v>
      </c>
      <c r="AE206" s="47">
        <v>59</v>
      </c>
      <c r="AF206" s="47">
        <v>1</v>
      </c>
      <c r="AG206" s="47"/>
      <c r="AH206" s="47">
        <v>2</v>
      </c>
      <c r="AI206" s="35" t="str">
        <f t="shared" si="87"/>
        <v>36</v>
      </c>
      <c r="AJ206" s="49" t="str">
        <f t="shared" si="113"/>
        <v>1</v>
      </c>
      <c r="AK206" s="47">
        <v>2</v>
      </c>
      <c r="AL206" s="47"/>
      <c r="AM206" s="47"/>
      <c r="AN206" s="23" t="s">
        <v>1712</v>
      </c>
      <c r="AO206" s="23">
        <v>1</v>
      </c>
      <c r="AP206" s="23">
        <v>2.5499999999999998</v>
      </c>
      <c r="AQ206" s="23"/>
      <c r="AR206" s="47">
        <v>1.28</v>
      </c>
      <c r="AS206" s="47">
        <f t="shared" si="110"/>
        <v>68.125356581190474</v>
      </c>
      <c r="AT206" s="47">
        <v>1.1399999999999999</v>
      </c>
      <c r="AU206" s="47">
        <f t="shared" si="86"/>
        <v>77.31662983778503</v>
      </c>
      <c r="AV206" s="47"/>
      <c r="AW206" s="47"/>
      <c r="AX206" s="50" t="s">
        <v>1719</v>
      </c>
      <c r="AY206" s="50" t="s">
        <v>1719</v>
      </c>
      <c r="AZ206" s="50" t="s">
        <v>1719</v>
      </c>
      <c r="BA206" s="50"/>
      <c r="BB206" s="23" t="s">
        <v>164</v>
      </c>
      <c r="BC206" s="23"/>
      <c r="BD206" s="23"/>
      <c r="BE206" s="23"/>
      <c r="BF206" s="50"/>
      <c r="BG206" s="23"/>
      <c r="BH206" s="23"/>
      <c r="BI206" s="23">
        <v>68</v>
      </c>
      <c r="BJ206" s="23">
        <v>174</v>
      </c>
      <c r="BK206" s="23">
        <f t="shared" si="99"/>
        <v>1.8179453206415102</v>
      </c>
      <c r="BL206" s="23">
        <v>1</v>
      </c>
      <c r="BM206" s="46" t="s">
        <v>945</v>
      </c>
      <c r="BN206" s="23" t="s">
        <v>146</v>
      </c>
      <c r="BO206" s="23">
        <v>44</v>
      </c>
      <c r="BP206" s="23">
        <v>62.5</v>
      </c>
      <c r="BQ206" s="23">
        <v>168</v>
      </c>
      <c r="BR206" s="23">
        <f t="shared" si="100"/>
        <v>1.7098757784603613</v>
      </c>
      <c r="BS206" s="23">
        <f t="shared" si="101"/>
        <v>1.06320315402003</v>
      </c>
      <c r="BT206" s="23" t="s">
        <v>158</v>
      </c>
      <c r="BU206" s="23" t="s">
        <v>162</v>
      </c>
      <c r="BV206" s="23" t="s">
        <v>148</v>
      </c>
      <c r="BW206" s="23" t="s">
        <v>149</v>
      </c>
      <c r="BX206" s="23">
        <v>6</v>
      </c>
      <c r="BY206" s="23" t="s">
        <v>150</v>
      </c>
      <c r="BZ206" s="23">
        <v>2</v>
      </c>
      <c r="CA206" s="23" t="s">
        <v>159</v>
      </c>
      <c r="CB206" s="23" t="s">
        <v>150</v>
      </c>
      <c r="CC206" s="23">
        <v>2</v>
      </c>
      <c r="CD206" s="23" t="s">
        <v>150</v>
      </c>
      <c r="CE206" s="23" t="s">
        <v>150</v>
      </c>
      <c r="CF206" s="23">
        <v>2</v>
      </c>
      <c r="CG206" s="23" t="s">
        <v>159</v>
      </c>
      <c r="CH206" s="23" t="s">
        <v>150</v>
      </c>
      <c r="CI206" s="23">
        <v>2</v>
      </c>
      <c r="CJ206" s="23" t="s">
        <v>150</v>
      </c>
      <c r="CK206" s="23">
        <v>0</v>
      </c>
      <c r="CL206" s="23">
        <v>0</v>
      </c>
      <c r="CM206" s="23"/>
      <c r="CN206" s="23">
        <v>0</v>
      </c>
      <c r="CO206" s="23"/>
      <c r="CP206" s="23" t="s">
        <v>0</v>
      </c>
      <c r="CQ206" s="23">
        <v>0</v>
      </c>
      <c r="CR206" s="23" t="s">
        <v>143</v>
      </c>
      <c r="CS206" s="23">
        <v>1</v>
      </c>
      <c r="CT206" s="23"/>
      <c r="CU206" s="23"/>
      <c r="CV206" s="23">
        <v>100</v>
      </c>
      <c r="CW206" s="23">
        <v>1</v>
      </c>
      <c r="CX206" s="23"/>
      <c r="CY206" s="23">
        <v>2</v>
      </c>
      <c r="CZ206" s="23">
        <v>6</v>
      </c>
      <c r="DA206" s="23">
        <v>1</v>
      </c>
      <c r="DB206" s="23"/>
      <c r="DC206" s="23" t="s">
        <v>143</v>
      </c>
      <c r="DD206" s="23" t="str">
        <f t="shared" si="112"/>
        <v>2</v>
      </c>
      <c r="DE206" s="23" t="s">
        <v>165</v>
      </c>
      <c r="DF206" s="23" t="s">
        <v>165</v>
      </c>
      <c r="DG206" s="23" t="s">
        <v>165</v>
      </c>
      <c r="DH206" s="23" t="s">
        <v>636</v>
      </c>
      <c r="DI206" s="23" t="s">
        <v>150</v>
      </c>
      <c r="DJ206" s="23" t="s">
        <v>159</v>
      </c>
      <c r="DK206" s="23" t="s">
        <v>150</v>
      </c>
      <c r="DL206" s="23" t="s">
        <v>150</v>
      </c>
      <c r="DM206" s="23"/>
      <c r="DN206" s="23"/>
      <c r="DO206" s="23"/>
      <c r="DP206" s="23" t="s">
        <v>150</v>
      </c>
      <c r="DQ206" s="23" t="s">
        <v>150</v>
      </c>
      <c r="DR206" s="23" t="s">
        <v>150</v>
      </c>
      <c r="DS206" s="23"/>
      <c r="DT206" s="23" t="s">
        <v>159</v>
      </c>
      <c r="DU206" s="23" t="s">
        <v>150</v>
      </c>
      <c r="DV206" s="23"/>
      <c r="DW206" s="23" t="s">
        <v>159</v>
      </c>
      <c r="DX206" s="23" t="s">
        <v>150</v>
      </c>
      <c r="DY206" s="23" t="s">
        <v>150</v>
      </c>
      <c r="DZ206" s="23"/>
      <c r="EA206" s="23"/>
      <c r="EB206" s="23"/>
      <c r="EC206" s="23"/>
      <c r="ED206" s="23" t="s">
        <v>187</v>
      </c>
      <c r="EE206" s="49" t="str">
        <f t="shared" si="102"/>
        <v>36</v>
      </c>
      <c r="EF206" s="49" t="str">
        <f t="shared" si="114"/>
        <v>1</v>
      </c>
      <c r="EG206" s="49"/>
      <c r="EH206" s="51">
        <f t="shared" si="103"/>
        <v>1</v>
      </c>
      <c r="EI206" s="51">
        <f t="shared" si="104"/>
        <v>0.9</v>
      </c>
      <c r="EJ206" s="52">
        <f t="shared" si="105"/>
        <v>-1.2</v>
      </c>
      <c r="EK206" s="52">
        <f t="shared" si="106"/>
        <v>-1.2</v>
      </c>
      <c r="EL206" s="49">
        <f t="shared" si="107"/>
        <v>-3.2000000000000001E-2</v>
      </c>
      <c r="EM206" s="53" t="s">
        <v>152</v>
      </c>
      <c r="EN206" s="54" t="str">
        <f t="shared" si="108"/>
        <v>1</v>
      </c>
    </row>
    <row r="207" spans="1:144" ht="78.75">
      <c r="A207" s="45">
        <v>2883</v>
      </c>
      <c r="B207" s="46" t="s">
        <v>948</v>
      </c>
      <c r="C207" s="45">
        <v>14282653</v>
      </c>
      <c r="D207" s="23" t="s">
        <v>949</v>
      </c>
      <c r="E207" s="23">
        <v>1</v>
      </c>
      <c r="F207" s="23" t="s">
        <v>146</v>
      </c>
      <c r="G207" s="23">
        <v>45</v>
      </c>
      <c r="H207" s="23">
        <v>40</v>
      </c>
      <c r="I207" s="23" t="s">
        <v>153</v>
      </c>
      <c r="J207" s="23">
        <v>3</v>
      </c>
      <c r="K207" s="23" t="s">
        <v>179</v>
      </c>
      <c r="L207" s="47" t="s">
        <v>1757</v>
      </c>
      <c r="M207" s="47">
        <v>1</v>
      </c>
      <c r="N207" s="48">
        <v>43052</v>
      </c>
      <c r="O207" s="48"/>
      <c r="P207" s="47" t="e">
        <f t="shared" si="111"/>
        <v>#NUM!</v>
      </c>
      <c r="Q207" s="47">
        <f t="shared" ca="1" si="97"/>
        <v>76</v>
      </c>
      <c r="R207" s="47">
        <v>59</v>
      </c>
      <c r="S207" s="47">
        <v>1</v>
      </c>
      <c r="T207" s="47"/>
      <c r="U207" s="47"/>
      <c r="V207" s="47" t="e">
        <f t="shared" si="98"/>
        <v>#NUM!</v>
      </c>
      <c r="W207" s="47"/>
      <c r="X207" s="47"/>
      <c r="Y207" s="47"/>
      <c r="Z207" s="47"/>
      <c r="AA207" s="47"/>
      <c r="AB207" s="47"/>
      <c r="AC207" s="47"/>
      <c r="AD207" s="47">
        <v>2</v>
      </c>
      <c r="AE207" s="47">
        <v>59</v>
      </c>
      <c r="AF207" s="47">
        <v>1</v>
      </c>
      <c r="AG207" s="47"/>
      <c r="AH207" s="47">
        <v>2</v>
      </c>
      <c r="AI207" s="35" t="str">
        <f t="shared" si="87"/>
        <v>36</v>
      </c>
      <c r="AJ207" s="49" t="str">
        <f t="shared" si="113"/>
        <v>1</v>
      </c>
      <c r="AK207" s="47">
        <v>2</v>
      </c>
      <c r="AL207" s="47">
        <v>1</v>
      </c>
      <c r="AM207" s="47" t="s">
        <v>951</v>
      </c>
      <c r="AN207" s="23" t="s">
        <v>1712</v>
      </c>
      <c r="AO207" s="23">
        <v>1</v>
      </c>
      <c r="AP207" s="23">
        <v>1.95</v>
      </c>
      <c r="AQ207" s="23"/>
      <c r="AR207" s="47">
        <v>1.03</v>
      </c>
      <c r="AS207" s="47">
        <f t="shared" si="110"/>
        <v>69.561877030308295</v>
      </c>
      <c r="AT207" s="47">
        <v>1.07</v>
      </c>
      <c r="AU207" s="47">
        <f t="shared" si="86"/>
        <v>65.631663732683521</v>
      </c>
      <c r="AV207" s="47"/>
      <c r="AW207" s="47"/>
      <c r="AX207" s="50" t="s">
        <v>1719</v>
      </c>
      <c r="AY207" s="50" t="s">
        <v>1719</v>
      </c>
      <c r="AZ207" s="50" t="s">
        <v>1719</v>
      </c>
      <c r="BA207" s="50"/>
      <c r="BB207" s="23" t="s">
        <v>164</v>
      </c>
      <c r="BC207" s="23"/>
      <c r="BD207" s="23"/>
      <c r="BE207" s="23"/>
      <c r="BF207" s="50"/>
      <c r="BG207" s="23"/>
      <c r="BH207" s="23"/>
      <c r="BI207" s="23">
        <v>78.5</v>
      </c>
      <c r="BJ207" s="23">
        <v>163</v>
      </c>
      <c r="BK207" s="23">
        <f t="shared" si="99"/>
        <v>1.8429855959976968</v>
      </c>
      <c r="BL207" s="23">
        <v>1</v>
      </c>
      <c r="BM207" s="46" t="s">
        <v>952</v>
      </c>
      <c r="BN207" s="23" t="s">
        <v>139</v>
      </c>
      <c r="BO207" s="23">
        <v>43</v>
      </c>
      <c r="BP207" s="23">
        <v>66</v>
      </c>
      <c r="BQ207" s="23">
        <v>168</v>
      </c>
      <c r="BR207" s="23">
        <f t="shared" si="100"/>
        <v>1.7499342266302007</v>
      </c>
      <c r="BS207" s="23">
        <f t="shared" si="101"/>
        <v>1.0531742096082564</v>
      </c>
      <c r="BT207" s="23" t="s">
        <v>953</v>
      </c>
      <c r="BU207" s="23" t="s">
        <v>158</v>
      </c>
      <c r="BV207" s="23" t="s">
        <v>148</v>
      </c>
      <c r="BW207" s="23" t="s">
        <v>166</v>
      </c>
      <c r="BX207" s="23">
        <v>3</v>
      </c>
      <c r="BY207" s="23" t="s">
        <v>150</v>
      </c>
      <c r="BZ207" s="23">
        <v>2</v>
      </c>
      <c r="CA207" s="23" t="s">
        <v>150</v>
      </c>
      <c r="CB207" s="23" t="s">
        <v>150</v>
      </c>
      <c r="CC207" s="23">
        <v>2</v>
      </c>
      <c r="CD207" s="23" t="s">
        <v>150</v>
      </c>
      <c r="CE207" s="23" t="s">
        <v>150</v>
      </c>
      <c r="CF207" s="23">
        <v>2</v>
      </c>
      <c r="CG207" s="23" t="s">
        <v>150</v>
      </c>
      <c r="CH207" s="23" t="s">
        <v>150</v>
      </c>
      <c r="CI207" s="23">
        <v>2</v>
      </c>
      <c r="CJ207" s="23" t="s">
        <v>150</v>
      </c>
      <c r="CK207" s="23">
        <v>0</v>
      </c>
      <c r="CL207" s="23">
        <v>0</v>
      </c>
      <c r="CM207" s="23"/>
      <c r="CN207" s="23">
        <v>0</v>
      </c>
      <c r="CO207" s="23"/>
      <c r="CP207" s="23"/>
      <c r="CQ207" s="23">
        <v>0</v>
      </c>
      <c r="CR207" s="23" t="s">
        <v>143</v>
      </c>
      <c r="CS207" s="23">
        <v>1</v>
      </c>
      <c r="CT207" s="23"/>
      <c r="CU207" s="23"/>
      <c r="CV207" s="23">
        <v>100</v>
      </c>
      <c r="CW207" s="23">
        <v>1</v>
      </c>
      <c r="CX207" s="23"/>
      <c r="CY207" s="23">
        <v>2</v>
      </c>
      <c r="CZ207" s="23">
        <v>8</v>
      </c>
      <c r="DA207" s="23">
        <v>1</v>
      </c>
      <c r="DB207" s="23"/>
      <c r="DC207" s="23" t="s">
        <v>143</v>
      </c>
      <c r="DD207" s="23" t="str">
        <f t="shared" si="112"/>
        <v>2</v>
      </c>
      <c r="DE207" s="23" t="s">
        <v>143</v>
      </c>
      <c r="DF207" s="23" t="s">
        <v>143</v>
      </c>
      <c r="DG207" s="23" t="s">
        <v>143</v>
      </c>
      <c r="DH207" s="23" t="s">
        <v>636</v>
      </c>
      <c r="DI207" s="23" t="s">
        <v>150</v>
      </c>
      <c r="DJ207" s="23" t="s">
        <v>159</v>
      </c>
      <c r="DK207" s="23" t="s">
        <v>150</v>
      </c>
      <c r="DL207" s="23" t="s">
        <v>150</v>
      </c>
      <c r="DM207" s="23" t="s">
        <v>159</v>
      </c>
      <c r="DN207" s="23"/>
      <c r="DO207" s="23"/>
      <c r="DP207" s="23" t="s">
        <v>150</v>
      </c>
      <c r="DQ207" s="23" t="s">
        <v>150</v>
      </c>
      <c r="DR207" s="23" t="s">
        <v>150</v>
      </c>
      <c r="DS207" s="23"/>
      <c r="DT207" s="23" t="s">
        <v>159</v>
      </c>
      <c r="DU207" s="23" t="s">
        <v>150</v>
      </c>
      <c r="DV207" s="23"/>
      <c r="DW207" s="23" t="s">
        <v>159</v>
      </c>
      <c r="DX207" s="23" t="s">
        <v>150</v>
      </c>
      <c r="DY207" s="23" t="s">
        <v>150</v>
      </c>
      <c r="DZ207" s="23"/>
      <c r="EA207" s="23"/>
      <c r="EB207" s="23"/>
      <c r="EC207" s="23" t="s">
        <v>184</v>
      </c>
      <c r="ED207" s="23" t="s">
        <v>187</v>
      </c>
      <c r="EE207" s="49" t="str">
        <f t="shared" si="102"/>
        <v>36</v>
      </c>
      <c r="EF207" s="49" t="str">
        <f t="shared" si="114"/>
        <v>1</v>
      </c>
      <c r="EG207" s="49"/>
      <c r="EH207" s="51">
        <f t="shared" si="103"/>
        <v>1.012</v>
      </c>
      <c r="EI207" s="51">
        <f t="shared" si="104"/>
        <v>0.7</v>
      </c>
      <c r="EJ207" s="52">
        <f t="shared" si="105"/>
        <v>-1.2</v>
      </c>
      <c r="EK207" s="52">
        <f t="shared" si="106"/>
        <v>-1.2</v>
      </c>
      <c r="EL207" s="49">
        <f t="shared" si="107"/>
        <v>-0.24099999999999999</v>
      </c>
      <c r="EM207" s="53" t="s">
        <v>152</v>
      </c>
      <c r="EN207" s="54" t="str">
        <f t="shared" si="108"/>
        <v>1</v>
      </c>
    </row>
    <row r="208" spans="1:144" ht="180">
      <c r="A208" s="45">
        <v>2894</v>
      </c>
      <c r="B208" s="46" t="s">
        <v>954</v>
      </c>
      <c r="C208" s="45">
        <v>30735391</v>
      </c>
      <c r="D208" s="23" t="s">
        <v>955</v>
      </c>
      <c r="E208" s="23">
        <v>2</v>
      </c>
      <c r="F208" s="23" t="s">
        <v>139</v>
      </c>
      <c r="G208" s="23">
        <v>64</v>
      </c>
      <c r="H208" s="23">
        <v>59</v>
      </c>
      <c r="I208" s="23" t="s">
        <v>153</v>
      </c>
      <c r="J208" s="23">
        <v>3</v>
      </c>
      <c r="K208" s="23" t="s">
        <v>886</v>
      </c>
      <c r="L208" s="47"/>
      <c r="M208" s="47"/>
      <c r="N208" s="48">
        <v>43069</v>
      </c>
      <c r="O208" s="48">
        <v>44308</v>
      </c>
      <c r="P208" s="47">
        <f>DATEDIF(N208, O208, "m")</f>
        <v>40</v>
      </c>
      <c r="Q208" s="47">
        <f t="shared" ca="1" si="97"/>
        <v>76</v>
      </c>
      <c r="R208" s="47">
        <v>40</v>
      </c>
      <c r="S208" s="47">
        <v>0</v>
      </c>
      <c r="T208" s="47"/>
      <c r="U208" s="47"/>
      <c r="V208" s="47" t="e">
        <f t="shared" si="98"/>
        <v>#NUM!</v>
      </c>
      <c r="W208" s="47"/>
      <c r="X208" s="47"/>
      <c r="Y208" s="47"/>
      <c r="Z208" s="47"/>
      <c r="AA208" s="47"/>
      <c r="AB208" s="47"/>
      <c r="AC208" s="47"/>
      <c r="AD208" s="47">
        <v>2</v>
      </c>
      <c r="AE208" s="47">
        <v>40</v>
      </c>
      <c r="AF208" s="47">
        <v>1</v>
      </c>
      <c r="AG208" s="47"/>
      <c r="AH208" s="47">
        <v>2</v>
      </c>
      <c r="AI208" s="35" t="str">
        <f t="shared" si="87"/>
        <v>36</v>
      </c>
      <c r="AJ208" s="49" t="str">
        <f t="shared" si="113"/>
        <v>1</v>
      </c>
      <c r="AK208" s="47">
        <v>2</v>
      </c>
      <c r="AL208" s="47">
        <v>1</v>
      </c>
      <c r="AM208" s="47" t="s">
        <v>956</v>
      </c>
      <c r="AN208" s="23" t="s">
        <v>1712</v>
      </c>
      <c r="AO208" s="23">
        <v>1</v>
      </c>
      <c r="AP208" s="23">
        <v>2.13</v>
      </c>
      <c r="AQ208" s="23"/>
      <c r="AR208" s="47">
        <v>1.65</v>
      </c>
      <c r="AS208" s="47">
        <f t="shared" si="110"/>
        <v>46.91037832684826</v>
      </c>
      <c r="AT208" s="47">
        <v>4.0199999999999996</v>
      </c>
      <c r="AU208" s="47">
        <f t="shared" si="86"/>
        <v>15.913891387535044</v>
      </c>
      <c r="AV208" s="47"/>
      <c r="AW208" s="47"/>
      <c r="AX208" s="50" t="s">
        <v>1719</v>
      </c>
      <c r="AY208" s="50" t="s">
        <v>1719</v>
      </c>
      <c r="AZ208" s="50" t="s">
        <v>1719</v>
      </c>
      <c r="BA208" s="50"/>
      <c r="BB208" s="23" t="s">
        <v>1758</v>
      </c>
      <c r="BC208" s="23"/>
      <c r="BD208" s="23"/>
      <c r="BE208" s="23" t="s">
        <v>1746</v>
      </c>
      <c r="BF208" s="50">
        <v>44308</v>
      </c>
      <c r="BG208" s="23" t="s">
        <v>1759</v>
      </c>
      <c r="BH208" s="23" t="s">
        <v>1760</v>
      </c>
      <c r="BI208" s="23">
        <v>62</v>
      </c>
      <c r="BJ208" s="23">
        <v>166</v>
      </c>
      <c r="BK208" s="23">
        <f t="shared" si="99"/>
        <v>1.6893170117993124</v>
      </c>
      <c r="BL208" s="23">
        <v>1</v>
      </c>
      <c r="BM208" s="46" t="s">
        <v>960</v>
      </c>
      <c r="BN208" s="23" t="s">
        <v>146</v>
      </c>
      <c r="BO208" s="23">
        <v>56</v>
      </c>
      <c r="BP208" s="23">
        <v>45</v>
      </c>
      <c r="BQ208" s="23">
        <v>149.19999999999999</v>
      </c>
      <c r="BR208" s="23">
        <f t="shared" si="100"/>
        <v>1.3644701486645792</v>
      </c>
      <c r="BS208" s="23">
        <f t="shared" si="101"/>
        <v>1.2380754635436064</v>
      </c>
      <c r="BT208" s="23" t="s">
        <v>147</v>
      </c>
      <c r="BU208" s="23" t="s">
        <v>147</v>
      </c>
      <c r="BV208" s="23" t="s">
        <v>148</v>
      </c>
      <c r="BW208" s="23" t="s">
        <v>149</v>
      </c>
      <c r="BX208" s="23">
        <v>5</v>
      </c>
      <c r="BY208" s="23" t="s">
        <v>150</v>
      </c>
      <c r="BZ208" s="23">
        <v>2</v>
      </c>
      <c r="CA208" s="23" t="s">
        <v>150</v>
      </c>
      <c r="CB208" s="23" t="s">
        <v>150</v>
      </c>
      <c r="CC208" s="23">
        <v>2</v>
      </c>
      <c r="CD208" s="23" t="s">
        <v>150</v>
      </c>
      <c r="CE208" s="23" t="s">
        <v>150</v>
      </c>
      <c r="CF208" s="23">
        <v>2</v>
      </c>
      <c r="CG208" s="23" t="s">
        <v>150</v>
      </c>
      <c r="CH208" s="23" t="s">
        <v>150</v>
      </c>
      <c r="CI208" s="23">
        <v>2</v>
      </c>
      <c r="CJ208" s="23" t="s">
        <v>150</v>
      </c>
      <c r="CK208" s="23">
        <v>0</v>
      </c>
      <c r="CL208" s="23">
        <v>0</v>
      </c>
      <c r="CM208" s="23"/>
      <c r="CN208" s="23">
        <v>0</v>
      </c>
      <c r="CO208" s="23"/>
      <c r="CP208" s="23"/>
      <c r="CQ208" s="23">
        <v>0</v>
      </c>
      <c r="CR208" s="23" t="s">
        <v>165</v>
      </c>
      <c r="CS208" s="23">
        <v>2</v>
      </c>
      <c r="CT208" s="23"/>
      <c r="CU208" s="23"/>
      <c r="CV208" s="23"/>
      <c r="CW208" s="23">
        <v>2</v>
      </c>
      <c r="CX208" s="23"/>
      <c r="CY208" s="23">
        <v>2</v>
      </c>
      <c r="CZ208" s="23">
        <v>0</v>
      </c>
      <c r="DA208" s="23">
        <v>2</v>
      </c>
      <c r="DB208" s="23" t="s">
        <v>143</v>
      </c>
      <c r="DC208" s="23"/>
      <c r="DD208" s="23" t="str">
        <f t="shared" si="112"/>
        <v>1</v>
      </c>
      <c r="DE208" s="23" t="s">
        <v>165</v>
      </c>
      <c r="DF208" s="23" t="s">
        <v>165</v>
      </c>
      <c r="DG208" s="23" t="s">
        <v>165</v>
      </c>
      <c r="DH208" s="23" t="s">
        <v>636</v>
      </c>
      <c r="DI208" s="23" t="s">
        <v>150</v>
      </c>
      <c r="DJ208" s="23" t="s">
        <v>159</v>
      </c>
      <c r="DK208" s="23" t="s">
        <v>150</v>
      </c>
      <c r="DL208" s="23" t="s">
        <v>150</v>
      </c>
      <c r="DM208" s="23" t="s">
        <v>150</v>
      </c>
      <c r="DN208" s="23"/>
      <c r="DO208" s="23"/>
      <c r="DP208" s="23" t="s">
        <v>150</v>
      </c>
      <c r="DQ208" s="23" t="s">
        <v>150</v>
      </c>
      <c r="DR208" s="23" t="s">
        <v>150</v>
      </c>
      <c r="DS208" s="23"/>
      <c r="DT208" s="23" t="s">
        <v>159</v>
      </c>
      <c r="DU208" s="23" t="s">
        <v>159</v>
      </c>
      <c r="DV208" s="23"/>
      <c r="DW208" s="23" t="s">
        <v>159</v>
      </c>
      <c r="DX208" s="23" t="s">
        <v>150</v>
      </c>
      <c r="DY208" s="23"/>
      <c r="DZ208" s="23"/>
      <c r="EA208" s="23"/>
      <c r="EB208" s="23"/>
      <c r="EC208" s="23" t="s">
        <v>184</v>
      </c>
      <c r="ED208" s="23" t="s">
        <v>187</v>
      </c>
      <c r="EE208" s="49" t="str">
        <f t="shared" si="102"/>
        <v>36</v>
      </c>
      <c r="EF208" s="49" t="str">
        <f t="shared" si="114"/>
        <v>1</v>
      </c>
      <c r="EG208" s="49"/>
      <c r="EH208" s="51">
        <f t="shared" si="103"/>
        <v>1</v>
      </c>
      <c r="EI208" s="51">
        <f t="shared" si="104"/>
        <v>0.9</v>
      </c>
      <c r="EJ208" s="52">
        <f t="shared" si="105"/>
        <v>-1.2</v>
      </c>
      <c r="EK208" s="52">
        <f t="shared" si="106"/>
        <v>-1.2</v>
      </c>
      <c r="EL208" s="49">
        <f t="shared" si="107"/>
        <v>-3.2000000000000001E-2</v>
      </c>
      <c r="EM208" s="53" t="s">
        <v>152</v>
      </c>
      <c r="EN208" s="54" t="str">
        <f t="shared" si="108"/>
        <v>1</v>
      </c>
    </row>
    <row r="209" spans="1:144" ht="33.75">
      <c r="A209" s="45">
        <v>2898</v>
      </c>
      <c r="B209" s="46" t="s">
        <v>961</v>
      </c>
      <c r="C209" s="45">
        <v>31482074</v>
      </c>
      <c r="D209" s="23" t="s">
        <v>962</v>
      </c>
      <c r="E209" s="23">
        <v>2</v>
      </c>
      <c r="F209" s="23" t="s">
        <v>139</v>
      </c>
      <c r="G209" s="23">
        <v>63</v>
      </c>
      <c r="H209" s="23">
        <v>58</v>
      </c>
      <c r="I209" s="23" t="s">
        <v>153</v>
      </c>
      <c r="J209" s="23">
        <v>3</v>
      </c>
      <c r="K209" s="23" t="s">
        <v>179</v>
      </c>
      <c r="L209" s="47"/>
      <c r="M209" s="47"/>
      <c r="N209" s="48">
        <v>43082</v>
      </c>
      <c r="O209" s="48"/>
      <c r="P209" s="47" t="e">
        <f t="shared" ref="P209:P218" si="115">DATEDIF(N209,O209,"m")</f>
        <v>#NUM!</v>
      </c>
      <c r="Q209" s="47">
        <f t="shared" ca="1" si="97"/>
        <v>75</v>
      </c>
      <c r="R209" s="47">
        <v>58</v>
      </c>
      <c r="S209" s="47">
        <v>1</v>
      </c>
      <c r="T209" s="47"/>
      <c r="U209" s="47"/>
      <c r="V209" s="47" t="e">
        <f t="shared" si="98"/>
        <v>#NUM!</v>
      </c>
      <c r="W209" s="47"/>
      <c r="X209" s="47"/>
      <c r="Y209" s="47"/>
      <c r="Z209" s="47"/>
      <c r="AA209" s="47"/>
      <c r="AB209" s="47"/>
      <c r="AC209" s="47"/>
      <c r="AD209" s="47">
        <v>2</v>
      </c>
      <c r="AE209" s="47">
        <v>58</v>
      </c>
      <c r="AF209" s="47">
        <v>1</v>
      </c>
      <c r="AG209" s="47"/>
      <c r="AH209" s="47">
        <v>2</v>
      </c>
      <c r="AI209" s="35" t="str">
        <f t="shared" si="87"/>
        <v>36</v>
      </c>
      <c r="AJ209" s="49" t="str">
        <f t="shared" si="113"/>
        <v>1</v>
      </c>
      <c r="AK209" s="47">
        <v>2</v>
      </c>
      <c r="AL209" s="47"/>
      <c r="AM209" s="47"/>
      <c r="AN209" s="23" t="s">
        <v>1712</v>
      </c>
      <c r="AO209" s="23">
        <v>1</v>
      </c>
      <c r="AP209" s="23">
        <v>2.1</v>
      </c>
      <c r="AQ209" s="23"/>
      <c r="AR209" s="47">
        <v>1.82</v>
      </c>
      <c r="AS209" s="47">
        <f t="shared" si="110"/>
        <v>41.962853281889842</v>
      </c>
      <c r="AT209" s="47"/>
      <c r="AU209" s="47" t="e">
        <f t="shared" si="86"/>
        <v>#DIV/0!</v>
      </c>
      <c r="AV209" s="47"/>
      <c r="AW209" s="47"/>
      <c r="AX209" s="50" t="s">
        <v>1719</v>
      </c>
      <c r="AY209" s="50" t="s">
        <v>1719</v>
      </c>
      <c r="AZ209" s="50" t="s">
        <v>1719</v>
      </c>
      <c r="BA209" s="50"/>
      <c r="BB209" s="23" t="s">
        <v>175</v>
      </c>
      <c r="BC209" s="23"/>
      <c r="BD209" s="23"/>
      <c r="BE209" s="23"/>
      <c r="BF209" s="50"/>
      <c r="BG209" s="23"/>
      <c r="BH209" s="23"/>
      <c r="BI209" s="23">
        <v>71.900000000000006</v>
      </c>
      <c r="BJ209" s="23">
        <v>175.4</v>
      </c>
      <c r="BK209" s="23">
        <f t="shared" si="99"/>
        <v>1.8723953509078501</v>
      </c>
      <c r="BL209" s="23">
        <v>1</v>
      </c>
      <c r="BM209" s="46" t="s">
        <v>963</v>
      </c>
      <c r="BN209" s="23" t="s">
        <v>146</v>
      </c>
      <c r="BO209" s="23">
        <v>54</v>
      </c>
      <c r="BP209" s="23">
        <v>49</v>
      </c>
      <c r="BQ209" s="23">
        <v>157</v>
      </c>
      <c r="BR209" s="23">
        <f t="shared" si="100"/>
        <v>1.4680028734659782</v>
      </c>
      <c r="BS209" s="23">
        <f t="shared" si="101"/>
        <v>1.2754711756708588</v>
      </c>
      <c r="BT209" s="23" t="s">
        <v>162</v>
      </c>
      <c r="BU209" s="23" t="s">
        <v>147</v>
      </c>
      <c r="BV209" s="23" t="s">
        <v>148</v>
      </c>
      <c r="BW209" s="23" t="s">
        <v>149</v>
      </c>
      <c r="BX209" s="23">
        <v>6</v>
      </c>
      <c r="BY209" s="23" t="s">
        <v>150</v>
      </c>
      <c r="BZ209" s="23">
        <v>2</v>
      </c>
      <c r="CA209" s="23" t="s">
        <v>159</v>
      </c>
      <c r="CB209" s="23" t="s">
        <v>150</v>
      </c>
      <c r="CC209" s="23">
        <v>2</v>
      </c>
      <c r="CD209" s="23" t="s">
        <v>150</v>
      </c>
      <c r="CE209" s="23" t="s">
        <v>150</v>
      </c>
      <c r="CF209" s="23">
        <v>2</v>
      </c>
      <c r="CG209" s="23" t="s">
        <v>159</v>
      </c>
      <c r="CH209" s="23" t="s">
        <v>150</v>
      </c>
      <c r="CI209" s="23">
        <v>2</v>
      </c>
      <c r="CJ209" s="23" t="s">
        <v>150</v>
      </c>
      <c r="CK209" s="23">
        <v>0</v>
      </c>
      <c r="CL209" s="23">
        <v>0</v>
      </c>
      <c r="CM209" s="23"/>
      <c r="CN209" s="23">
        <v>0</v>
      </c>
      <c r="CO209" s="23"/>
      <c r="CP209" s="23"/>
      <c r="CQ209" s="23">
        <v>0</v>
      </c>
      <c r="CR209" s="23" t="s">
        <v>143</v>
      </c>
      <c r="CS209" s="23">
        <v>1</v>
      </c>
      <c r="CT209" s="23"/>
      <c r="CU209" s="23"/>
      <c r="CV209" s="23">
        <v>375</v>
      </c>
      <c r="CW209" s="23">
        <v>1</v>
      </c>
      <c r="CX209" s="23"/>
      <c r="CY209" s="23">
        <v>2</v>
      </c>
      <c r="CZ209" s="23">
        <v>3</v>
      </c>
      <c r="DA209" s="23">
        <v>1</v>
      </c>
      <c r="DB209" s="23"/>
      <c r="DC209" s="23" t="s">
        <v>143</v>
      </c>
      <c r="DD209" s="23" t="str">
        <f t="shared" si="112"/>
        <v>2</v>
      </c>
      <c r="DE209" s="23" t="s">
        <v>165</v>
      </c>
      <c r="DF209" s="23" t="s">
        <v>165</v>
      </c>
      <c r="DG209" s="23" t="s">
        <v>165</v>
      </c>
      <c r="DH209" s="23" t="s">
        <v>636</v>
      </c>
      <c r="DI209" s="23" t="s">
        <v>150</v>
      </c>
      <c r="DJ209" s="23" t="s">
        <v>159</v>
      </c>
      <c r="DK209" s="23" t="s">
        <v>150</v>
      </c>
      <c r="DL209" s="23" t="s">
        <v>150</v>
      </c>
      <c r="DM209" s="23" t="s">
        <v>150</v>
      </c>
      <c r="DN209" s="23"/>
      <c r="DO209" s="23"/>
      <c r="DP209" s="23" t="s">
        <v>150</v>
      </c>
      <c r="DQ209" s="23" t="s">
        <v>150</v>
      </c>
      <c r="DR209" s="23" t="s">
        <v>150</v>
      </c>
      <c r="DS209" s="23"/>
      <c r="DT209" s="23" t="s">
        <v>159</v>
      </c>
      <c r="DU209" s="23" t="s">
        <v>150</v>
      </c>
      <c r="DV209" s="23"/>
      <c r="DW209" s="23" t="s">
        <v>159</v>
      </c>
      <c r="DX209" s="23" t="s">
        <v>150</v>
      </c>
      <c r="DY209" s="23"/>
      <c r="DZ209" s="23"/>
      <c r="EA209" s="23"/>
      <c r="EB209" s="23"/>
      <c r="EC209" s="23" t="s">
        <v>184</v>
      </c>
      <c r="ED209" s="23" t="s">
        <v>187</v>
      </c>
      <c r="EE209" s="49" t="str">
        <f t="shared" si="102"/>
        <v>36</v>
      </c>
      <c r="EF209" s="49" t="str">
        <f t="shared" si="114"/>
        <v>1</v>
      </c>
      <c r="EG209" s="49"/>
      <c r="EH209" s="51">
        <f t="shared" si="103"/>
        <v>1</v>
      </c>
      <c r="EI209" s="51">
        <f t="shared" si="104"/>
        <v>0.9</v>
      </c>
      <c r="EJ209" s="52">
        <f t="shared" si="105"/>
        <v>-1.2</v>
      </c>
      <c r="EK209" s="52">
        <f t="shared" si="106"/>
        <v>-3.2000000000000001E-2</v>
      </c>
      <c r="EL209" s="49">
        <f t="shared" si="107"/>
        <v>-3.2000000000000001E-2</v>
      </c>
      <c r="EM209" s="53" t="s">
        <v>152</v>
      </c>
      <c r="EN209" s="54" t="str">
        <f t="shared" si="108"/>
        <v>1</v>
      </c>
    </row>
    <row r="210" spans="1:144" ht="33.75">
      <c r="A210" s="45">
        <v>2899</v>
      </c>
      <c r="B210" s="46" t="s">
        <v>964</v>
      </c>
      <c r="C210" s="45">
        <v>31533443</v>
      </c>
      <c r="D210" s="23" t="s">
        <v>965</v>
      </c>
      <c r="E210" s="23">
        <v>2</v>
      </c>
      <c r="F210" s="23" t="s">
        <v>139</v>
      </c>
      <c r="G210" s="23">
        <v>68</v>
      </c>
      <c r="H210" s="23">
        <v>64</v>
      </c>
      <c r="I210" s="23" t="s">
        <v>140</v>
      </c>
      <c r="J210" s="23">
        <v>1</v>
      </c>
      <c r="K210" s="23"/>
      <c r="L210" s="47"/>
      <c r="M210" s="47"/>
      <c r="N210" s="48">
        <v>43083</v>
      </c>
      <c r="O210" s="48"/>
      <c r="P210" s="47" t="e">
        <f t="shared" si="115"/>
        <v>#NUM!</v>
      </c>
      <c r="Q210" s="47">
        <f t="shared" ca="1" si="97"/>
        <v>75</v>
      </c>
      <c r="R210" s="47">
        <v>58</v>
      </c>
      <c r="S210" s="47">
        <v>1</v>
      </c>
      <c r="T210" s="47"/>
      <c r="U210" s="47"/>
      <c r="V210" s="47" t="e">
        <f t="shared" si="98"/>
        <v>#NUM!</v>
      </c>
      <c r="W210" s="47"/>
      <c r="X210" s="47"/>
      <c r="Y210" s="47"/>
      <c r="Z210" s="47"/>
      <c r="AA210" s="47"/>
      <c r="AB210" s="47"/>
      <c r="AC210" s="47"/>
      <c r="AD210" s="47">
        <v>2</v>
      </c>
      <c r="AE210" s="47">
        <v>58</v>
      </c>
      <c r="AF210" s="47">
        <v>1</v>
      </c>
      <c r="AG210" s="47"/>
      <c r="AH210" s="47">
        <v>2</v>
      </c>
      <c r="AI210" s="35" t="str">
        <f t="shared" si="87"/>
        <v>36</v>
      </c>
      <c r="AJ210" s="49" t="str">
        <f t="shared" si="113"/>
        <v>1</v>
      </c>
      <c r="AK210" s="47">
        <v>2</v>
      </c>
      <c r="AL210" s="47"/>
      <c r="AM210" s="47"/>
      <c r="AN210" s="23" t="s">
        <v>1712</v>
      </c>
      <c r="AO210" s="23">
        <v>1</v>
      </c>
      <c r="AP210" s="23">
        <v>1.38</v>
      </c>
      <c r="AQ210" s="23"/>
      <c r="AR210" s="47">
        <v>1.36</v>
      </c>
      <c r="AS210" s="47">
        <f t="shared" si="110"/>
        <v>57.345314719980422</v>
      </c>
      <c r="AT210" s="47">
        <v>1.0900000000000001</v>
      </c>
      <c r="AU210" s="47">
        <f t="shared" si="86"/>
        <v>73.863659051709774</v>
      </c>
      <c r="AV210" s="47"/>
      <c r="AW210" s="47"/>
      <c r="AX210" s="50" t="s">
        <v>1719</v>
      </c>
      <c r="AY210" s="50" t="s">
        <v>1719</v>
      </c>
      <c r="AZ210" s="50" t="s">
        <v>1719</v>
      </c>
      <c r="BA210" s="50"/>
      <c r="BB210" s="23" t="s">
        <v>164</v>
      </c>
      <c r="BC210" s="23"/>
      <c r="BD210" s="23"/>
      <c r="BE210" s="23"/>
      <c r="BF210" s="50"/>
      <c r="BG210" s="23"/>
      <c r="BH210" s="23"/>
      <c r="BI210" s="23">
        <v>77.400000000000006</v>
      </c>
      <c r="BJ210" s="23">
        <v>168</v>
      </c>
      <c r="BK210" s="23">
        <f t="shared" si="99"/>
        <v>1.8725372302185099</v>
      </c>
      <c r="BL210" s="23">
        <v>1</v>
      </c>
      <c r="BM210" s="46" t="s">
        <v>966</v>
      </c>
      <c r="BN210" s="23" t="s">
        <v>146</v>
      </c>
      <c r="BO210" s="23">
        <v>58</v>
      </c>
      <c r="BP210" s="23">
        <v>56</v>
      </c>
      <c r="BQ210" s="23">
        <v>157</v>
      </c>
      <c r="BR210" s="23">
        <f t="shared" si="100"/>
        <v>1.5537226008157963</v>
      </c>
      <c r="BS210" s="23">
        <f t="shared" si="101"/>
        <v>1.2051940476603205</v>
      </c>
      <c r="BT210" s="23" t="s">
        <v>147</v>
      </c>
      <c r="BU210" s="23" t="s">
        <v>162</v>
      </c>
      <c r="BV210" s="23" t="s">
        <v>148</v>
      </c>
      <c r="BW210" s="23" t="s">
        <v>149</v>
      </c>
      <c r="BX210" s="23">
        <v>4</v>
      </c>
      <c r="BY210" s="23" t="s">
        <v>150</v>
      </c>
      <c r="BZ210" s="23">
        <v>2</v>
      </c>
      <c r="CA210" s="23" t="s">
        <v>159</v>
      </c>
      <c r="CB210" s="23" t="s">
        <v>150</v>
      </c>
      <c r="CC210" s="23">
        <v>2</v>
      </c>
      <c r="CD210" s="23" t="s">
        <v>150</v>
      </c>
      <c r="CE210" s="23" t="s">
        <v>150</v>
      </c>
      <c r="CF210" s="23">
        <v>2</v>
      </c>
      <c r="CG210" s="23" t="s">
        <v>159</v>
      </c>
      <c r="CH210" s="23" t="s">
        <v>150</v>
      </c>
      <c r="CI210" s="23">
        <v>2</v>
      </c>
      <c r="CJ210" s="23" t="s">
        <v>150</v>
      </c>
      <c r="CK210" s="23">
        <v>0</v>
      </c>
      <c r="CL210" s="23">
        <v>0</v>
      </c>
      <c r="CM210" s="23"/>
      <c r="CN210" s="23">
        <v>0</v>
      </c>
      <c r="CO210" s="23"/>
      <c r="CP210" s="23"/>
      <c r="CQ210" s="23">
        <v>0</v>
      </c>
      <c r="CR210" s="23" t="s">
        <v>165</v>
      </c>
      <c r="CS210" s="23">
        <v>2</v>
      </c>
      <c r="CT210" s="23"/>
      <c r="CU210" s="23"/>
      <c r="CV210" s="23"/>
      <c r="CW210" s="23">
        <v>2</v>
      </c>
      <c r="CX210" s="23"/>
      <c r="CY210" s="23">
        <v>2</v>
      </c>
      <c r="CZ210" s="23">
        <v>0</v>
      </c>
      <c r="DA210" s="23">
        <v>2</v>
      </c>
      <c r="DB210" s="23"/>
      <c r="DC210" s="23" t="s">
        <v>143</v>
      </c>
      <c r="DD210" s="23" t="str">
        <f t="shared" si="112"/>
        <v>2</v>
      </c>
      <c r="DE210" s="23" t="s">
        <v>165</v>
      </c>
      <c r="DF210" s="23" t="s">
        <v>165</v>
      </c>
      <c r="DG210" s="23" t="s">
        <v>165</v>
      </c>
      <c r="DH210" s="23" t="s">
        <v>636</v>
      </c>
      <c r="DI210" s="23" t="s">
        <v>150</v>
      </c>
      <c r="DJ210" s="23" t="s">
        <v>159</v>
      </c>
      <c r="DK210" s="23" t="s">
        <v>150</v>
      </c>
      <c r="DL210" s="23" t="s">
        <v>150</v>
      </c>
      <c r="DM210" s="23" t="s">
        <v>159</v>
      </c>
      <c r="DN210" s="23"/>
      <c r="DO210" s="23"/>
      <c r="DP210" s="23" t="s">
        <v>150</v>
      </c>
      <c r="DQ210" s="23" t="s">
        <v>150</v>
      </c>
      <c r="DR210" s="23" t="s">
        <v>150</v>
      </c>
      <c r="DS210" s="23"/>
      <c r="DT210" s="23" t="s">
        <v>159</v>
      </c>
      <c r="DU210" s="23" t="s">
        <v>150</v>
      </c>
      <c r="DV210" s="23"/>
      <c r="DW210" s="23" t="s">
        <v>159</v>
      </c>
      <c r="DX210" s="23" t="s">
        <v>150</v>
      </c>
      <c r="DY210" s="23"/>
      <c r="DZ210" s="23"/>
      <c r="EA210" s="23"/>
      <c r="EB210" s="23"/>
      <c r="EC210" s="23" t="s">
        <v>184</v>
      </c>
      <c r="ED210" s="23" t="s">
        <v>187</v>
      </c>
      <c r="EE210" s="49" t="str">
        <f t="shared" si="102"/>
        <v>36</v>
      </c>
      <c r="EF210" s="49" t="str">
        <f t="shared" si="114"/>
        <v>1</v>
      </c>
      <c r="EG210" s="49"/>
      <c r="EH210" s="51">
        <f t="shared" si="103"/>
        <v>1</v>
      </c>
      <c r="EI210" s="51">
        <f t="shared" si="104"/>
        <v>0.9</v>
      </c>
      <c r="EJ210" s="52">
        <f t="shared" si="105"/>
        <v>-1.2</v>
      </c>
      <c r="EK210" s="52">
        <f t="shared" si="106"/>
        <v>-1.2</v>
      </c>
      <c r="EL210" s="49">
        <f t="shared" si="107"/>
        <v>-3.2000000000000001E-2</v>
      </c>
      <c r="EM210" s="53" t="s">
        <v>176</v>
      </c>
      <c r="EN210" s="54" t="str">
        <f t="shared" si="108"/>
        <v>3</v>
      </c>
    </row>
    <row r="211" spans="1:144" ht="33.75">
      <c r="A211" s="45">
        <v>2901</v>
      </c>
      <c r="B211" s="46" t="s">
        <v>967</v>
      </c>
      <c r="C211" s="45">
        <v>31579653</v>
      </c>
      <c r="D211" s="23" t="s">
        <v>968</v>
      </c>
      <c r="E211" s="23">
        <v>2</v>
      </c>
      <c r="F211" s="23" t="s">
        <v>139</v>
      </c>
      <c r="G211" s="23">
        <v>53</v>
      </c>
      <c r="H211" s="23">
        <v>49</v>
      </c>
      <c r="I211" s="23" t="s">
        <v>180</v>
      </c>
      <c r="J211" s="23">
        <v>5</v>
      </c>
      <c r="K211" s="23"/>
      <c r="L211" s="47"/>
      <c r="M211" s="47"/>
      <c r="N211" s="48">
        <v>43089</v>
      </c>
      <c r="O211" s="48"/>
      <c r="P211" s="47" t="e">
        <f t="shared" si="115"/>
        <v>#NUM!</v>
      </c>
      <c r="Q211" s="47">
        <f t="shared" ca="1" si="97"/>
        <v>75</v>
      </c>
      <c r="R211" s="47">
        <v>58</v>
      </c>
      <c r="S211" s="47">
        <v>1</v>
      </c>
      <c r="T211" s="47"/>
      <c r="U211" s="47"/>
      <c r="V211" s="47" t="e">
        <f t="shared" si="98"/>
        <v>#NUM!</v>
      </c>
      <c r="W211" s="47"/>
      <c r="X211" s="47"/>
      <c r="Y211" s="47"/>
      <c r="Z211" s="47"/>
      <c r="AA211" s="47"/>
      <c r="AB211" s="47"/>
      <c r="AC211" s="47"/>
      <c r="AD211" s="47">
        <v>2</v>
      </c>
      <c r="AE211" s="47">
        <v>58</v>
      </c>
      <c r="AF211" s="47">
        <v>1</v>
      </c>
      <c r="AG211" s="47"/>
      <c r="AH211" s="47">
        <v>2</v>
      </c>
      <c r="AI211" s="35" t="str">
        <f t="shared" si="87"/>
        <v>36</v>
      </c>
      <c r="AJ211" s="49" t="str">
        <f t="shared" si="113"/>
        <v>1</v>
      </c>
      <c r="AK211" s="47">
        <v>2</v>
      </c>
      <c r="AL211" s="47"/>
      <c r="AM211" s="47"/>
      <c r="AN211" s="23" t="s">
        <v>1712</v>
      </c>
      <c r="AO211" s="23">
        <v>1</v>
      </c>
      <c r="AP211" s="23">
        <v>1.51</v>
      </c>
      <c r="AQ211" s="23"/>
      <c r="AR211" s="47">
        <v>1.23</v>
      </c>
      <c r="AS211" s="47">
        <f t="shared" si="110"/>
        <v>71.018845942671845</v>
      </c>
      <c r="AT211" s="47">
        <v>1.1499999999999999</v>
      </c>
      <c r="AU211" s="47">
        <f t="shared" si="86"/>
        <v>76.036185381392727</v>
      </c>
      <c r="AV211" s="47"/>
      <c r="AW211" s="47"/>
      <c r="AX211" s="50" t="s">
        <v>1719</v>
      </c>
      <c r="AY211" s="50" t="s">
        <v>1719</v>
      </c>
      <c r="AZ211" s="50" t="s">
        <v>1719</v>
      </c>
      <c r="BA211" s="50"/>
      <c r="BB211" s="23" t="s">
        <v>164</v>
      </c>
      <c r="BC211" s="23"/>
      <c r="BD211" s="23"/>
      <c r="BE211" s="23"/>
      <c r="BF211" s="50"/>
      <c r="BG211" s="23"/>
      <c r="BH211" s="23"/>
      <c r="BI211" s="23">
        <v>70</v>
      </c>
      <c r="BJ211" s="23">
        <v>176</v>
      </c>
      <c r="BK211" s="23">
        <f t="shared" si="99"/>
        <v>1.8557936092936049</v>
      </c>
      <c r="BL211" s="23">
        <v>1</v>
      </c>
      <c r="BM211" s="46" t="s">
        <v>969</v>
      </c>
      <c r="BN211" s="23" t="s">
        <v>146</v>
      </c>
      <c r="BO211" s="23">
        <v>52</v>
      </c>
      <c r="BP211" s="23">
        <v>51</v>
      </c>
      <c r="BQ211" s="23">
        <v>154</v>
      </c>
      <c r="BR211" s="23">
        <f t="shared" si="100"/>
        <v>1.4724351321080393</v>
      </c>
      <c r="BS211" s="23">
        <f t="shared" si="101"/>
        <v>1.2603567850467703</v>
      </c>
      <c r="BT211" s="23" t="s">
        <v>162</v>
      </c>
      <c r="BU211" s="23" t="s">
        <v>147</v>
      </c>
      <c r="BV211" s="23" t="s">
        <v>148</v>
      </c>
      <c r="BW211" s="23" t="s">
        <v>149</v>
      </c>
      <c r="BX211" s="23">
        <v>4</v>
      </c>
      <c r="BY211" s="23" t="s">
        <v>150</v>
      </c>
      <c r="BZ211" s="23">
        <v>2</v>
      </c>
      <c r="CA211" s="23" t="s">
        <v>159</v>
      </c>
      <c r="CB211" s="23" t="s">
        <v>150</v>
      </c>
      <c r="CC211" s="23">
        <v>2</v>
      </c>
      <c r="CD211" s="23" t="s">
        <v>150</v>
      </c>
      <c r="CE211" s="23" t="s">
        <v>150</v>
      </c>
      <c r="CF211" s="23">
        <v>2</v>
      </c>
      <c r="CG211" s="23" t="s">
        <v>159</v>
      </c>
      <c r="CH211" s="23" t="s">
        <v>150</v>
      </c>
      <c r="CI211" s="23">
        <v>2</v>
      </c>
      <c r="CJ211" s="23" t="s">
        <v>150</v>
      </c>
      <c r="CK211" s="23">
        <v>0</v>
      </c>
      <c r="CL211" s="23">
        <v>0</v>
      </c>
      <c r="CM211" s="23"/>
      <c r="CN211" s="23">
        <v>0</v>
      </c>
      <c r="CO211" s="23"/>
      <c r="CP211" s="23"/>
      <c r="CQ211" s="23">
        <v>0</v>
      </c>
      <c r="CR211" s="23" t="s">
        <v>165</v>
      </c>
      <c r="CS211" s="23">
        <v>2</v>
      </c>
      <c r="CT211" s="23"/>
      <c r="CU211" s="23"/>
      <c r="CV211" s="23"/>
      <c r="CW211" s="23">
        <v>2</v>
      </c>
      <c r="CX211" s="23"/>
      <c r="CY211" s="23">
        <v>2</v>
      </c>
      <c r="CZ211" s="23">
        <v>0</v>
      </c>
      <c r="DA211" s="23">
        <v>2</v>
      </c>
      <c r="DB211" s="23"/>
      <c r="DC211" s="23" t="s">
        <v>143</v>
      </c>
      <c r="DD211" s="23" t="str">
        <f t="shared" si="112"/>
        <v>2</v>
      </c>
      <c r="DE211" s="23" t="s">
        <v>165</v>
      </c>
      <c r="DF211" s="23" t="s">
        <v>165</v>
      </c>
      <c r="DG211" s="23" t="s">
        <v>165</v>
      </c>
      <c r="DH211" s="23" t="s">
        <v>636</v>
      </c>
      <c r="DI211" s="23" t="s">
        <v>150</v>
      </c>
      <c r="DJ211" s="23" t="s">
        <v>159</v>
      </c>
      <c r="DK211" s="23" t="s">
        <v>150</v>
      </c>
      <c r="DL211" s="23" t="s">
        <v>150</v>
      </c>
      <c r="DM211" s="23" t="s">
        <v>150</v>
      </c>
      <c r="DN211" s="23"/>
      <c r="DO211" s="23"/>
      <c r="DP211" s="23" t="s">
        <v>159</v>
      </c>
      <c r="DQ211" s="23" t="s">
        <v>150</v>
      </c>
      <c r="DR211" s="23" t="s">
        <v>150</v>
      </c>
      <c r="DS211" s="23"/>
      <c r="DT211" s="23" t="s">
        <v>159</v>
      </c>
      <c r="DU211" s="23" t="s">
        <v>150</v>
      </c>
      <c r="DV211" s="23"/>
      <c r="DW211" s="23" t="s">
        <v>159</v>
      </c>
      <c r="DX211" s="23" t="s">
        <v>150</v>
      </c>
      <c r="DY211" s="23"/>
      <c r="DZ211" s="23"/>
      <c r="EA211" s="23"/>
      <c r="EB211" s="23"/>
      <c r="EC211" s="23" t="s">
        <v>184</v>
      </c>
      <c r="ED211" s="23" t="s">
        <v>187</v>
      </c>
      <c r="EE211" s="49" t="str">
        <f t="shared" si="102"/>
        <v>36</v>
      </c>
      <c r="EF211" s="49" t="str">
        <f t="shared" si="114"/>
        <v>1</v>
      </c>
      <c r="EG211" s="49"/>
      <c r="EH211" s="51">
        <f t="shared" si="103"/>
        <v>1</v>
      </c>
      <c r="EI211" s="51">
        <f t="shared" si="104"/>
        <v>0.9</v>
      </c>
      <c r="EJ211" s="52">
        <f t="shared" si="105"/>
        <v>-1.2</v>
      </c>
      <c r="EK211" s="52">
        <f t="shared" si="106"/>
        <v>-1.2</v>
      </c>
      <c r="EL211" s="49">
        <f t="shared" si="107"/>
        <v>-3.2000000000000001E-2</v>
      </c>
      <c r="EM211" s="53" t="s">
        <v>176</v>
      </c>
      <c r="EN211" s="54" t="str">
        <f t="shared" si="108"/>
        <v>3</v>
      </c>
    </row>
    <row r="212" spans="1:144" ht="33.75">
      <c r="A212" s="45">
        <v>2910</v>
      </c>
      <c r="B212" s="46" t="s">
        <v>971</v>
      </c>
      <c r="C212" s="45">
        <v>31394170</v>
      </c>
      <c r="D212" s="23" t="s">
        <v>972</v>
      </c>
      <c r="E212" s="23">
        <v>2</v>
      </c>
      <c r="F212" s="23" t="s">
        <v>139</v>
      </c>
      <c r="G212" s="23">
        <v>58</v>
      </c>
      <c r="H212" s="23">
        <v>54</v>
      </c>
      <c r="I212" s="23" t="s">
        <v>140</v>
      </c>
      <c r="J212" s="23">
        <v>1</v>
      </c>
      <c r="K212" s="23"/>
      <c r="L212" s="47"/>
      <c r="M212" s="47"/>
      <c r="N212" s="48">
        <v>43108</v>
      </c>
      <c r="O212" s="48"/>
      <c r="P212" s="47" t="e">
        <f t="shared" si="115"/>
        <v>#NUM!</v>
      </c>
      <c r="Q212" s="47">
        <f t="shared" ca="1" si="97"/>
        <v>75</v>
      </c>
      <c r="R212" s="47">
        <v>57</v>
      </c>
      <c r="S212" s="47">
        <v>1</v>
      </c>
      <c r="T212" s="47"/>
      <c r="U212" s="47"/>
      <c r="V212" s="47" t="e">
        <f t="shared" si="98"/>
        <v>#NUM!</v>
      </c>
      <c r="W212" s="47"/>
      <c r="X212" s="47"/>
      <c r="Y212" s="47"/>
      <c r="Z212" s="47"/>
      <c r="AA212" s="47"/>
      <c r="AB212" s="47"/>
      <c r="AC212" s="47"/>
      <c r="AD212" s="47">
        <v>2</v>
      </c>
      <c r="AE212" s="47">
        <v>57</v>
      </c>
      <c r="AF212" s="47">
        <v>1</v>
      </c>
      <c r="AG212" s="47"/>
      <c r="AH212" s="47">
        <v>2</v>
      </c>
      <c r="AI212" s="35" t="str">
        <f t="shared" si="87"/>
        <v>36</v>
      </c>
      <c r="AJ212" s="49">
        <v>1</v>
      </c>
      <c r="AK212" s="47">
        <v>2</v>
      </c>
      <c r="AL212" s="47">
        <v>0</v>
      </c>
      <c r="AM212" s="47"/>
      <c r="AN212" s="23" t="s">
        <v>1712</v>
      </c>
      <c r="AO212" s="23">
        <v>1</v>
      </c>
      <c r="AP212" s="23">
        <v>2.5299999999999998</v>
      </c>
      <c r="AQ212" s="23"/>
      <c r="AR212" s="47">
        <v>1.41</v>
      </c>
      <c r="AS212" s="47">
        <f t="shared" si="110"/>
        <v>58.437519255530589</v>
      </c>
      <c r="AT212" s="47">
        <v>1.33</v>
      </c>
      <c r="AU212" s="47">
        <f t="shared" si="86"/>
        <v>61.905711889460086</v>
      </c>
      <c r="AV212" s="47"/>
      <c r="AW212" s="47"/>
      <c r="AX212" s="50" t="s">
        <v>1719</v>
      </c>
      <c r="AY212" s="50" t="s">
        <v>1719</v>
      </c>
      <c r="AZ212" s="50" t="s">
        <v>1719</v>
      </c>
      <c r="BA212" s="50"/>
      <c r="BB212" s="23" t="s">
        <v>164</v>
      </c>
      <c r="BC212" s="23"/>
      <c r="BD212" s="23"/>
      <c r="BE212" s="23"/>
      <c r="BF212" s="50"/>
      <c r="BG212" s="23"/>
      <c r="BH212" s="23"/>
      <c r="BI212" s="23">
        <v>69.25</v>
      </c>
      <c r="BJ212" s="23">
        <v>163.80000000000001</v>
      </c>
      <c r="BK212" s="23">
        <f t="shared" si="99"/>
        <v>1.7535667611402468</v>
      </c>
      <c r="BL212" s="23">
        <v>1</v>
      </c>
      <c r="BM212" s="46" t="s">
        <v>973</v>
      </c>
      <c r="BN212" s="23" t="s">
        <v>146</v>
      </c>
      <c r="BO212" s="23">
        <v>53</v>
      </c>
      <c r="BP212" s="23">
        <v>164</v>
      </c>
      <c r="BQ212" s="23">
        <v>56</v>
      </c>
      <c r="BR212" s="23">
        <f t="shared" si="100"/>
        <v>1.1617462483006544</v>
      </c>
      <c r="BS212" s="23">
        <f t="shared" si="101"/>
        <v>1.5094232184569381</v>
      </c>
      <c r="BT212" s="23" t="s">
        <v>147</v>
      </c>
      <c r="BU212" s="23" t="s">
        <v>158</v>
      </c>
      <c r="BV212" s="23" t="s">
        <v>148</v>
      </c>
      <c r="BW212" s="23" t="s">
        <v>149</v>
      </c>
      <c r="BX212" s="23">
        <v>5</v>
      </c>
      <c r="BY212" s="23" t="s">
        <v>150</v>
      </c>
      <c r="BZ212" s="23">
        <v>2</v>
      </c>
      <c r="CA212" s="23" t="s">
        <v>150</v>
      </c>
      <c r="CB212" s="23" t="s">
        <v>150</v>
      </c>
      <c r="CC212" s="23">
        <v>2</v>
      </c>
      <c r="CD212" s="23" t="s">
        <v>150</v>
      </c>
      <c r="CE212" s="23" t="s">
        <v>150</v>
      </c>
      <c r="CF212" s="23">
        <v>2</v>
      </c>
      <c r="CG212" s="23" t="s">
        <v>150</v>
      </c>
      <c r="CH212" s="23" t="s">
        <v>150</v>
      </c>
      <c r="CI212" s="23">
        <v>2</v>
      </c>
      <c r="CJ212" s="23" t="s">
        <v>150</v>
      </c>
      <c r="CK212" s="23">
        <v>0</v>
      </c>
      <c r="CL212" s="23">
        <v>0</v>
      </c>
      <c r="CM212" s="23"/>
      <c r="CN212" s="23">
        <v>0</v>
      </c>
      <c r="CO212" s="23"/>
      <c r="CP212" s="23"/>
      <c r="CQ212" s="23">
        <v>0</v>
      </c>
      <c r="CR212" s="23" t="s">
        <v>165</v>
      </c>
      <c r="CS212" s="23">
        <v>2</v>
      </c>
      <c r="CT212" s="23"/>
      <c r="CU212" s="23"/>
      <c r="CV212" s="23"/>
      <c r="CW212" s="23">
        <v>2</v>
      </c>
      <c r="CX212" s="23"/>
      <c r="CY212" s="23">
        <v>2</v>
      </c>
      <c r="CZ212" s="23">
        <v>0</v>
      </c>
      <c r="DA212" s="23">
        <v>2</v>
      </c>
      <c r="DB212" s="23"/>
      <c r="DC212" s="23" t="s">
        <v>143</v>
      </c>
      <c r="DD212" s="23" t="str">
        <f t="shared" si="112"/>
        <v>2</v>
      </c>
      <c r="DE212" s="23" t="s">
        <v>165</v>
      </c>
      <c r="DF212" s="23" t="s">
        <v>165</v>
      </c>
      <c r="DG212" s="23" t="s">
        <v>165</v>
      </c>
      <c r="DH212" s="23" t="s">
        <v>636</v>
      </c>
      <c r="DI212" s="23" t="s">
        <v>150</v>
      </c>
      <c r="DJ212" s="23" t="s">
        <v>159</v>
      </c>
      <c r="DK212" s="23" t="s">
        <v>150</v>
      </c>
      <c r="DL212" s="23" t="s">
        <v>159</v>
      </c>
      <c r="DM212" s="23" t="s">
        <v>159</v>
      </c>
      <c r="DN212" s="23"/>
      <c r="DO212" s="23"/>
      <c r="DP212" s="23" t="s">
        <v>150</v>
      </c>
      <c r="DQ212" s="23" t="s">
        <v>150</v>
      </c>
      <c r="DR212" s="23" t="s">
        <v>150</v>
      </c>
      <c r="DS212" s="23"/>
      <c r="DT212" s="23" t="s">
        <v>159</v>
      </c>
      <c r="DU212" s="23" t="s">
        <v>150</v>
      </c>
      <c r="DV212" s="23"/>
      <c r="DW212" s="23" t="s">
        <v>159</v>
      </c>
      <c r="DX212" s="23" t="s">
        <v>150</v>
      </c>
      <c r="DY212" s="23"/>
      <c r="DZ212" s="23"/>
      <c r="EA212" s="23"/>
      <c r="EB212" s="23"/>
      <c r="EC212" s="23"/>
      <c r="ED212" s="23" t="s">
        <v>187</v>
      </c>
      <c r="EE212" s="49" t="str">
        <f t="shared" si="102"/>
        <v>36</v>
      </c>
      <c r="EF212" s="49">
        <v>1</v>
      </c>
      <c r="EG212" s="49"/>
      <c r="EH212" s="51">
        <f t="shared" si="103"/>
        <v>1</v>
      </c>
      <c r="EI212" s="51">
        <f t="shared" si="104"/>
        <v>0.9</v>
      </c>
      <c r="EJ212" s="52">
        <f t="shared" si="105"/>
        <v>-1.2</v>
      </c>
      <c r="EK212" s="52">
        <f t="shared" si="106"/>
        <v>-1.2</v>
      </c>
      <c r="EL212" s="49">
        <f t="shared" si="107"/>
        <v>-3.2000000000000001E-2</v>
      </c>
      <c r="EM212" s="55" t="s">
        <v>152</v>
      </c>
      <c r="EN212" s="54" t="str">
        <f t="shared" si="108"/>
        <v>1</v>
      </c>
    </row>
    <row r="213" spans="1:144" ht="33.75">
      <c r="A213" s="45">
        <v>2917</v>
      </c>
      <c r="B213" s="46" t="s">
        <v>976</v>
      </c>
      <c r="C213" s="45">
        <v>31645780</v>
      </c>
      <c r="D213" s="23" t="s">
        <v>977</v>
      </c>
      <c r="E213" s="23">
        <v>2</v>
      </c>
      <c r="F213" s="23" t="s">
        <v>139</v>
      </c>
      <c r="G213" s="23">
        <v>62</v>
      </c>
      <c r="H213" s="23">
        <v>57</v>
      </c>
      <c r="I213" s="23" t="s">
        <v>140</v>
      </c>
      <c r="J213" s="23">
        <v>1</v>
      </c>
      <c r="K213" s="23"/>
      <c r="L213" s="47"/>
      <c r="M213" s="47"/>
      <c r="N213" s="48">
        <v>43118</v>
      </c>
      <c r="O213" s="48"/>
      <c r="P213" s="47" t="e">
        <f t="shared" si="115"/>
        <v>#NUM!</v>
      </c>
      <c r="Q213" s="47">
        <f t="shared" ca="1" si="97"/>
        <v>74</v>
      </c>
      <c r="R213" s="47">
        <v>57</v>
      </c>
      <c r="S213" s="47">
        <v>1</v>
      </c>
      <c r="T213" s="47"/>
      <c r="U213" s="47"/>
      <c r="V213" s="47" t="e">
        <f t="shared" si="98"/>
        <v>#NUM!</v>
      </c>
      <c r="W213" s="47"/>
      <c r="X213" s="47"/>
      <c r="Y213" s="47"/>
      <c r="Z213" s="47"/>
      <c r="AA213" s="47"/>
      <c r="AB213" s="47"/>
      <c r="AC213" s="47"/>
      <c r="AD213" s="47">
        <v>2</v>
      </c>
      <c r="AE213" s="47">
        <v>57</v>
      </c>
      <c r="AF213" s="47">
        <v>1</v>
      </c>
      <c r="AG213" s="47"/>
      <c r="AH213" s="47">
        <v>2</v>
      </c>
      <c r="AI213" s="35" t="str">
        <f t="shared" si="87"/>
        <v>36</v>
      </c>
      <c r="AJ213" s="49" t="str">
        <f>IF(AI213&lt;35,0, IF(AI213&gt;35, "1"))</f>
        <v>1</v>
      </c>
      <c r="AK213" s="47">
        <v>2</v>
      </c>
      <c r="AL213" s="47"/>
      <c r="AM213" s="47"/>
      <c r="AN213" s="23" t="s">
        <v>1704</v>
      </c>
      <c r="AO213" s="23">
        <v>2</v>
      </c>
      <c r="AP213" s="23">
        <v>5.83</v>
      </c>
      <c r="AQ213" s="23"/>
      <c r="AR213" s="47">
        <v>1.41</v>
      </c>
      <c r="AS213" s="47">
        <f t="shared" si="110"/>
        <v>57.357306484801171</v>
      </c>
      <c r="AT213" s="47">
        <v>1.01</v>
      </c>
      <c r="AU213" s="47">
        <f t="shared" si="86"/>
        <v>84.540345819297457</v>
      </c>
      <c r="AV213" s="47"/>
      <c r="AW213" s="47"/>
      <c r="AX213" s="50" t="s">
        <v>1719</v>
      </c>
      <c r="AY213" s="50" t="s">
        <v>1719</v>
      </c>
      <c r="AZ213" s="50" t="s">
        <v>1719</v>
      </c>
      <c r="BA213" s="50"/>
      <c r="BB213" s="23" t="s">
        <v>164</v>
      </c>
      <c r="BC213" s="23" t="s">
        <v>165</v>
      </c>
      <c r="BD213" s="23"/>
      <c r="BE213" s="23"/>
      <c r="BF213" s="50"/>
      <c r="BG213" s="23"/>
      <c r="BH213" s="23"/>
      <c r="BI213" s="23">
        <v>71.650000000000006</v>
      </c>
      <c r="BJ213" s="23">
        <v>170.3</v>
      </c>
      <c r="BK213" s="23">
        <f t="shared" si="99"/>
        <v>1.8300536688139883</v>
      </c>
      <c r="BL213" s="23">
        <v>1</v>
      </c>
      <c r="BM213" s="46" t="s">
        <v>978</v>
      </c>
      <c r="BN213" s="23" t="s">
        <v>146</v>
      </c>
      <c r="BO213" s="23">
        <v>56</v>
      </c>
      <c r="BP213" s="23">
        <v>60</v>
      </c>
      <c r="BQ213" s="23">
        <v>158</v>
      </c>
      <c r="BR213" s="23">
        <f t="shared" si="100"/>
        <v>1.6073371890346106</v>
      </c>
      <c r="BS213" s="23">
        <f t="shared" si="101"/>
        <v>1.1385623883394027</v>
      </c>
      <c r="BT213" s="23" t="s">
        <v>147</v>
      </c>
      <c r="BU213" s="23" t="s">
        <v>162</v>
      </c>
      <c r="BV213" s="23" t="s">
        <v>148</v>
      </c>
      <c r="BW213" s="23" t="s">
        <v>149</v>
      </c>
      <c r="BX213" s="23">
        <v>4</v>
      </c>
      <c r="BY213" s="23" t="s">
        <v>150</v>
      </c>
      <c r="BZ213" s="23">
        <v>2</v>
      </c>
      <c r="CA213" s="23" t="s">
        <v>159</v>
      </c>
      <c r="CB213" s="23" t="s">
        <v>150</v>
      </c>
      <c r="CC213" s="23">
        <v>2</v>
      </c>
      <c r="CD213" s="23" t="s">
        <v>150</v>
      </c>
      <c r="CE213" s="23" t="s">
        <v>150</v>
      </c>
      <c r="CF213" s="23">
        <v>2</v>
      </c>
      <c r="CG213" s="23" t="s">
        <v>150</v>
      </c>
      <c r="CH213" s="23" t="s">
        <v>150</v>
      </c>
      <c r="CI213" s="23">
        <v>2</v>
      </c>
      <c r="CJ213" s="23" t="s">
        <v>150</v>
      </c>
      <c r="CK213" s="23">
        <v>0</v>
      </c>
      <c r="CL213" s="23">
        <v>0</v>
      </c>
      <c r="CM213" s="23"/>
      <c r="CN213" s="23">
        <v>0</v>
      </c>
      <c r="CO213" s="23"/>
      <c r="CP213" s="23"/>
      <c r="CQ213" s="23"/>
      <c r="CR213" s="23" t="s">
        <v>143</v>
      </c>
      <c r="CS213" s="23">
        <v>1</v>
      </c>
      <c r="CT213" s="23"/>
      <c r="CU213" s="23"/>
      <c r="CV213" s="23">
        <v>375</v>
      </c>
      <c r="CW213" s="23">
        <v>1</v>
      </c>
      <c r="CX213" s="23"/>
      <c r="CY213" s="23">
        <v>2</v>
      </c>
      <c r="CZ213" s="23">
        <v>2</v>
      </c>
      <c r="DA213" s="23">
        <v>1</v>
      </c>
      <c r="DB213" s="23"/>
      <c r="DC213" s="23" t="s">
        <v>143</v>
      </c>
      <c r="DD213" s="23" t="str">
        <f t="shared" si="112"/>
        <v>2</v>
      </c>
      <c r="DE213" s="23" t="s">
        <v>165</v>
      </c>
      <c r="DF213" s="23" t="s">
        <v>165</v>
      </c>
      <c r="DG213" s="23" t="s">
        <v>165</v>
      </c>
      <c r="DH213" s="23" t="s">
        <v>636</v>
      </c>
      <c r="DI213" s="23" t="s">
        <v>150</v>
      </c>
      <c r="DJ213" s="23" t="s">
        <v>159</v>
      </c>
      <c r="DK213" s="23" t="s">
        <v>150</v>
      </c>
      <c r="DL213" s="23" t="s">
        <v>150</v>
      </c>
      <c r="DM213" s="23" t="s">
        <v>150</v>
      </c>
      <c r="DN213" s="23"/>
      <c r="DO213" s="23"/>
      <c r="DP213" s="23" t="s">
        <v>150</v>
      </c>
      <c r="DQ213" s="23" t="s">
        <v>150</v>
      </c>
      <c r="DR213" s="23" t="s">
        <v>150</v>
      </c>
      <c r="DS213" s="23"/>
      <c r="DT213" s="23" t="s">
        <v>159</v>
      </c>
      <c r="DU213" s="23" t="s">
        <v>150</v>
      </c>
      <c r="DV213" s="23"/>
      <c r="DW213" s="23" t="s">
        <v>159</v>
      </c>
      <c r="DX213" s="23" t="s">
        <v>150</v>
      </c>
      <c r="DY213" s="23"/>
      <c r="DZ213" s="23"/>
      <c r="EA213" s="23"/>
      <c r="EB213" s="23"/>
      <c r="EC213" s="23" t="s">
        <v>184</v>
      </c>
      <c r="ED213" s="23" t="s">
        <v>187</v>
      </c>
      <c r="EE213" s="49" t="str">
        <f t="shared" si="102"/>
        <v>36</v>
      </c>
      <c r="EF213" s="49" t="str">
        <f>IF(EE213&lt;35,0, IF(EE213&gt;35, "1"))</f>
        <v>1</v>
      </c>
      <c r="EG213" s="49"/>
      <c r="EH213" s="51">
        <f t="shared" si="103"/>
        <v>1</v>
      </c>
      <c r="EI213" s="51">
        <f t="shared" si="104"/>
        <v>0.9</v>
      </c>
      <c r="EJ213" s="52">
        <f t="shared" si="105"/>
        <v>-1.2</v>
      </c>
      <c r="EK213" s="52">
        <f t="shared" si="106"/>
        <v>-1.2</v>
      </c>
      <c r="EL213" s="49">
        <f t="shared" si="107"/>
        <v>-3.2000000000000001E-2</v>
      </c>
      <c r="EM213" s="53" t="s">
        <v>152</v>
      </c>
      <c r="EN213" s="54" t="str">
        <f t="shared" si="108"/>
        <v>1</v>
      </c>
    </row>
    <row r="214" spans="1:144" ht="78.75">
      <c r="A214" s="45">
        <v>2918</v>
      </c>
      <c r="B214" s="46" t="s">
        <v>979</v>
      </c>
      <c r="C214" s="45">
        <v>31552716</v>
      </c>
      <c r="D214" s="23" t="s">
        <v>980</v>
      </c>
      <c r="E214" s="23">
        <v>2</v>
      </c>
      <c r="F214" s="23" t="s">
        <v>139</v>
      </c>
      <c r="G214" s="23">
        <v>61</v>
      </c>
      <c r="H214" s="23">
        <v>56</v>
      </c>
      <c r="I214" s="23" t="s">
        <v>180</v>
      </c>
      <c r="J214" s="23">
        <v>5</v>
      </c>
      <c r="K214" s="23"/>
      <c r="L214" s="47"/>
      <c r="M214" s="47"/>
      <c r="N214" s="48">
        <v>43122</v>
      </c>
      <c r="O214" s="48"/>
      <c r="P214" s="47" t="e">
        <f t="shared" si="115"/>
        <v>#NUM!</v>
      </c>
      <c r="Q214" s="47">
        <f t="shared" ca="1" si="97"/>
        <v>74</v>
      </c>
      <c r="R214" s="47">
        <v>57</v>
      </c>
      <c r="S214" s="47">
        <v>1</v>
      </c>
      <c r="T214" s="47"/>
      <c r="U214" s="47"/>
      <c r="V214" s="47" t="e">
        <f t="shared" si="98"/>
        <v>#NUM!</v>
      </c>
      <c r="W214" s="47"/>
      <c r="X214" s="47"/>
      <c r="Y214" s="47"/>
      <c r="Z214" s="47"/>
      <c r="AA214" s="47"/>
      <c r="AB214" s="47"/>
      <c r="AC214" s="47"/>
      <c r="AD214" s="47">
        <v>2</v>
      </c>
      <c r="AE214" s="47">
        <v>57</v>
      </c>
      <c r="AF214" s="47">
        <v>1</v>
      </c>
      <c r="AG214" s="47"/>
      <c r="AH214" s="47">
        <v>2</v>
      </c>
      <c r="AI214" s="35" t="str">
        <f t="shared" si="87"/>
        <v>36</v>
      </c>
      <c r="AJ214" s="49" t="str">
        <f>IF(AI214&lt;35,0, IF(AI214&gt;35, "1"))</f>
        <v>1</v>
      </c>
      <c r="AK214" s="47">
        <v>2</v>
      </c>
      <c r="AL214" s="47">
        <v>1</v>
      </c>
      <c r="AM214" s="47" t="s">
        <v>981</v>
      </c>
      <c r="AN214" s="23" t="s">
        <v>1712</v>
      </c>
      <c r="AO214" s="23">
        <v>1</v>
      </c>
      <c r="AP214" s="23">
        <v>1.55</v>
      </c>
      <c r="AQ214" s="23"/>
      <c r="AR214" s="47">
        <v>1.57</v>
      </c>
      <c r="AS214" s="47">
        <f t="shared" si="110"/>
        <v>50.730963239168325</v>
      </c>
      <c r="AT214" s="47">
        <v>1.37</v>
      </c>
      <c r="AU214" s="47">
        <f t="shared" ref="AU214:AU269" si="116">141*((AT214/EI214)^EK214)*0.9938^(H214+3)*EH214</f>
        <v>59.004616981020412</v>
      </c>
      <c r="AV214" s="47"/>
      <c r="AW214" s="47"/>
      <c r="AX214" s="50" t="s">
        <v>1719</v>
      </c>
      <c r="AY214" s="50" t="s">
        <v>1719</v>
      </c>
      <c r="AZ214" s="50" t="s">
        <v>1719</v>
      </c>
      <c r="BA214" s="50"/>
      <c r="BB214" s="23" t="s">
        <v>164</v>
      </c>
      <c r="BC214" s="23"/>
      <c r="BD214" s="23"/>
      <c r="BE214" s="23"/>
      <c r="BF214" s="50"/>
      <c r="BG214" s="23"/>
      <c r="BH214" s="23"/>
      <c r="BI214" s="23">
        <v>60.35</v>
      </c>
      <c r="BJ214" s="23">
        <v>162.80000000000001</v>
      </c>
      <c r="BK214" s="23">
        <f t="shared" si="99"/>
        <v>1.6466587479137302</v>
      </c>
      <c r="BL214" s="23">
        <v>1</v>
      </c>
      <c r="BM214" s="46" t="s">
        <v>982</v>
      </c>
      <c r="BN214" s="23" t="s">
        <v>146</v>
      </c>
      <c r="BO214" s="23">
        <v>57</v>
      </c>
      <c r="BP214" s="23">
        <v>61</v>
      </c>
      <c r="BQ214" s="23">
        <v>156</v>
      </c>
      <c r="BR214" s="23">
        <f t="shared" si="100"/>
        <v>1.6037875483961979</v>
      </c>
      <c r="BS214" s="23">
        <f t="shared" si="101"/>
        <v>1.0267312210775075</v>
      </c>
      <c r="BT214" s="23" t="s">
        <v>147</v>
      </c>
      <c r="BU214" s="23" t="s">
        <v>158</v>
      </c>
      <c r="BV214" s="23" t="s">
        <v>148</v>
      </c>
      <c r="BW214" s="23" t="s">
        <v>149</v>
      </c>
      <c r="BX214" s="23">
        <v>3</v>
      </c>
      <c r="BY214" s="23" t="s">
        <v>150</v>
      </c>
      <c r="BZ214" s="23">
        <v>2</v>
      </c>
      <c r="CA214" s="23" t="s">
        <v>150</v>
      </c>
      <c r="CB214" s="23" t="s">
        <v>150</v>
      </c>
      <c r="CC214" s="23">
        <v>2</v>
      </c>
      <c r="CD214" s="23" t="s">
        <v>150</v>
      </c>
      <c r="CE214" s="23" t="s">
        <v>150</v>
      </c>
      <c r="CF214" s="23">
        <v>2</v>
      </c>
      <c r="CG214" s="23" t="s">
        <v>150</v>
      </c>
      <c r="CH214" s="23" t="s">
        <v>150</v>
      </c>
      <c r="CI214" s="23">
        <v>2</v>
      </c>
      <c r="CJ214" s="23" t="s">
        <v>150</v>
      </c>
      <c r="CK214" s="23">
        <v>0</v>
      </c>
      <c r="CL214" s="23">
        <v>0</v>
      </c>
      <c r="CM214" s="23"/>
      <c r="CN214" s="23">
        <v>0</v>
      </c>
      <c r="CO214" s="23"/>
      <c r="CP214" s="23"/>
      <c r="CQ214" s="23">
        <v>0</v>
      </c>
      <c r="CR214" s="23" t="s">
        <v>143</v>
      </c>
      <c r="CS214" s="23">
        <v>1</v>
      </c>
      <c r="CT214" s="23"/>
      <c r="CU214" s="23"/>
      <c r="CV214" s="23">
        <v>375</v>
      </c>
      <c r="CW214" s="23">
        <v>1</v>
      </c>
      <c r="CX214" s="23"/>
      <c r="CY214" s="23">
        <v>2</v>
      </c>
      <c r="CZ214" s="23">
        <v>2</v>
      </c>
      <c r="DA214" s="23">
        <v>1</v>
      </c>
      <c r="DB214" s="23"/>
      <c r="DC214" s="23" t="s">
        <v>143</v>
      </c>
      <c r="DD214" s="23" t="str">
        <f t="shared" si="112"/>
        <v>2</v>
      </c>
      <c r="DE214" s="23" t="s">
        <v>165</v>
      </c>
      <c r="DF214" s="23" t="s">
        <v>165</v>
      </c>
      <c r="DG214" s="23" t="s">
        <v>165</v>
      </c>
      <c r="DH214" s="23" t="s">
        <v>636</v>
      </c>
      <c r="DI214" s="23" t="s">
        <v>150</v>
      </c>
      <c r="DJ214" s="23" t="s">
        <v>159</v>
      </c>
      <c r="DK214" s="23" t="s">
        <v>150</v>
      </c>
      <c r="DL214" s="23" t="s">
        <v>150</v>
      </c>
      <c r="DM214" s="23" t="s">
        <v>150</v>
      </c>
      <c r="DN214" s="23"/>
      <c r="DO214" s="23"/>
      <c r="DP214" s="23" t="s">
        <v>150</v>
      </c>
      <c r="DQ214" s="23" t="s">
        <v>150</v>
      </c>
      <c r="DR214" s="23" t="s">
        <v>150</v>
      </c>
      <c r="DS214" s="23"/>
      <c r="DT214" s="23" t="s">
        <v>159</v>
      </c>
      <c r="DU214" s="23" t="s">
        <v>150</v>
      </c>
      <c r="DV214" s="23"/>
      <c r="DW214" s="23" t="s">
        <v>159</v>
      </c>
      <c r="DX214" s="23" t="s">
        <v>150</v>
      </c>
      <c r="DY214" s="23"/>
      <c r="DZ214" s="23"/>
      <c r="EA214" s="23"/>
      <c r="EB214" s="23"/>
      <c r="EC214" s="23"/>
      <c r="ED214" s="23" t="s">
        <v>187</v>
      </c>
      <c r="EE214" s="49" t="str">
        <f t="shared" si="102"/>
        <v>36</v>
      </c>
      <c r="EF214" s="49" t="str">
        <f>IF(EE214&lt;35,0, IF(EE214&gt;35, "1"))</f>
        <v>1</v>
      </c>
      <c r="EG214" s="49"/>
      <c r="EH214" s="51">
        <f t="shared" si="103"/>
        <v>1</v>
      </c>
      <c r="EI214" s="51">
        <f t="shared" si="104"/>
        <v>0.9</v>
      </c>
      <c r="EJ214" s="52">
        <f t="shared" si="105"/>
        <v>-1.2</v>
      </c>
      <c r="EK214" s="52">
        <f t="shared" si="106"/>
        <v>-1.2</v>
      </c>
      <c r="EL214" s="49">
        <f t="shared" si="107"/>
        <v>-3.2000000000000001E-2</v>
      </c>
      <c r="EM214" s="55" t="s">
        <v>152</v>
      </c>
      <c r="EN214" s="54" t="str">
        <f t="shared" si="108"/>
        <v>1</v>
      </c>
    </row>
    <row r="215" spans="1:144" ht="33.75">
      <c r="A215" s="45">
        <v>2923</v>
      </c>
      <c r="B215" s="46" t="s">
        <v>984</v>
      </c>
      <c r="C215" s="45">
        <v>10266016</v>
      </c>
      <c r="D215" s="23" t="s">
        <v>985</v>
      </c>
      <c r="E215" s="23">
        <v>2</v>
      </c>
      <c r="F215" s="23" t="s">
        <v>139</v>
      </c>
      <c r="G215" s="23">
        <v>54</v>
      </c>
      <c r="H215" s="23">
        <v>49</v>
      </c>
      <c r="I215" s="23" t="s">
        <v>153</v>
      </c>
      <c r="J215" s="23">
        <v>3</v>
      </c>
      <c r="K215" s="23" t="s">
        <v>179</v>
      </c>
      <c r="L215" s="47"/>
      <c r="M215" s="47"/>
      <c r="N215" s="48">
        <v>43132</v>
      </c>
      <c r="O215" s="48"/>
      <c r="P215" s="47" t="e">
        <f t="shared" si="115"/>
        <v>#NUM!</v>
      </c>
      <c r="Q215" s="47">
        <f t="shared" ca="1" si="97"/>
        <v>74</v>
      </c>
      <c r="R215" s="47">
        <v>57</v>
      </c>
      <c r="S215" s="47">
        <v>1</v>
      </c>
      <c r="T215" s="47"/>
      <c r="U215" s="47"/>
      <c r="V215" s="47" t="e">
        <f t="shared" si="98"/>
        <v>#NUM!</v>
      </c>
      <c r="W215" s="47"/>
      <c r="X215" s="47"/>
      <c r="Y215" s="47"/>
      <c r="Z215" s="47"/>
      <c r="AA215" s="47"/>
      <c r="AB215" s="47"/>
      <c r="AC215" s="47"/>
      <c r="AD215" s="47">
        <v>2</v>
      </c>
      <c r="AE215" s="47">
        <v>57</v>
      </c>
      <c r="AF215" s="47">
        <v>1</v>
      </c>
      <c r="AG215" s="47"/>
      <c r="AH215" s="47">
        <v>2</v>
      </c>
      <c r="AI215" s="35" t="str">
        <f t="shared" si="87"/>
        <v>36</v>
      </c>
      <c r="AJ215" s="49">
        <v>1</v>
      </c>
      <c r="AK215" s="47">
        <v>2</v>
      </c>
      <c r="AL215" s="47">
        <v>0</v>
      </c>
      <c r="AM215" s="47"/>
      <c r="AN215" s="23" t="s">
        <v>1712</v>
      </c>
      <c r="AO215" s="23">
        <v>1</v>
      </c>
      <c r="AP215" s="23">
        <v>2.69</v>
      </c>
      <c r="AQ215" s="23"/>
      <c r="AR215" s="47">
        <v>1.34</v>
      </c>
      <c r="AS215" s="47">
        <f t="shared" si="110"/>
        <v>64.081694385867593</v>
      </c>
      <c r="AT215" s="47"/>
      <c r="AU215" s="47" t="e">
        <f t="shared" si="116"/>
        <v>#DIV/0!</v>
      </c>
      <c r="AV215" s="47"/>
      <c r="AW215" s="47"/>
      <c r="AX215" s="50" t="s">
        <v>1719</v>
      </c>
      <c r="AY215" s="50" t="s">
        <v>1719</v>
      </c>
      <c r="AZ215" s="50" t="s">
        <v>1719</v>
      </c>
      <c r="BA215" s="50"/>
      <c r="BB215" s="23" t="s">
        <v>175</v>
      </c>
      <c r="BC215" s="23"/>
      <c r="BD215" s="23"/>
      <c r="BE215" s="23"/>
      <c r="BF215" s="50"/>
      <c r="BG215" s="23"/>
      <c r="BH215" s="23"/>
      <c r="BI215" s="23">
        <v>68.900000000000006</v>
      </c>
      <c r="BJ215" s="23">
        <v>175</v>
      </c>
      <c r="BK215" s="23">
        <f t="shared" si="99"/>
        <v>1.835743834499068</v>
      </c>
      <c r="BL215" s="23">
        <v>2</v>
      </c>
      <c r="BM215" s="46" t="s">
        <v>986</v>
      </c>
      <c r="BN215" s="23" t="s">
        <v>146</v>
      </c>
      <c r="BO215" s="23">
        <v>45</v>
      </c>
      <c r="BP215" s="23">
        <v>59</v>
      </c>
      <c r="BQ215" s="23">
        <v>157</v>
      </c>
      <c r="BR215" s="23">
        <f t="shared" si="100"/>
        <v>1.5885675124110534</v>
      </c>
      <c r="BS215" s="23">
        <f t="shared" si="101"/>
        <v>1.1555969892100222</v>
      </c>
      <c r="BT215" s="23" t="s">
        <v>162</v>
      </c>
      <c r="BU215" s="23" t="s">
        <v>162</v>
      </c>
      <c r="BV215" s="23" t="s">
        <v>148</v>
      </c>
      <c r="BW215" s="23" t="s">
        <v>149</v>
      </c>
      <c r="BX215" s="23">
        <v>3</v>
      </c>
      <c r="BY215" s="23" t="s">
        <v>150</v>
      </c>
      <c r="BZ215" s="23">
        <v>2</v>
      </c>
      <c r="CA215" s="23" t="s">
        <v>150</v>
      </c>
      <c r="CB215" s="23" t="s">
        <v>150</v>
      </c>
      <c r="CC215" s="23">
        <v>2</v>
      </c>
      <c r="CD215" s="23" t="s">
        <v>150</v>
      </c>
      <c r="CE215" s="23" t="s">
        <v>150</v>
      </c>
      <c r="CF215" s="23">
        <v>2</v>
      </c>
      <c r="CG215" s="23" t="s">
        <v>150</v>
      </c>
      <c r="CH215" s="23" t="s">
        <v>150</v>
      </c>
      <c r="CI215" s="23">
        <v>2</v>
      </c>
      <c r="CJ215" s="23" t="s">
        <v>150</v>
      </c>
      <c r="CK215" s="23">
        <v>0</v>
      </c>
      <c r="CL215" s="23">
        <v>0</v>
      </c>
      <c r="CM215" s="23"/>
      <c r="CN215" s="23">
        <v>0</v>
      </c>
      <c r="CO215" s="23"/>
      <c r="CP215" s="23"/>
      <c r="CQ215" s="23">
        <v>0</v>
      </c>
      <c r="CR215" s="23" t="s">
        <v>143</v>
      </c>
      <c r="CS215" s="23">
        <v>1</v>
      </c>
      <c r="CT215" s="23"/>
      <c r="CU215" s="23"/>
      <c r="CV215" s="23">
        <v>375</v>
      </c>
      <c r="CW215" s="23">
        <v>1</v>
      </c>
      <c r="CX215" s="23"/>
      <c r="CY215" s="23">
        <v>2</v>
      </c>
      <c r="CZ215" s="23">
        <v>6</v>
      </c>
      <c r="DA215" s="23">
        <v>1</v>
      </c>
      <c r="DB215" s="23"/>
      <c r="DC215" s="23" t="s">
        <v>143</v>
      </c>
      <c r="DD215" s="23" t="str">
        <f t="shared" si="112"/>
        <v>2</v>
      </c>
      <c r="DE215" s="23" t="s">
        <v>165</v>
      </c>
      <c r="DF215" s="23" t="s">
        <v>165</v>
      </c>
      <c r="DG215" s="23" t="s">
        <v>165</v>
      </c>
      <c r="DH215" s="23" t="s">
        <v>636</v>
      </c>
      <c r="DI215" s="23" t="s">
        <v>159</v>
      </c>
      <c r="DJ215" s="23" t="s">
        <v>159</v>
      </c>
      <c r="DK215" s="23" t="s">
        <v>159</v>
      </c>
      <c r="DL215" s="23" t="s">
        <v>150</v>
      </c>
      <c r="DM215" s="23" t="s">
        <v>159</v>
      </c>
      <c r="DN215" s="23"/>
      <c r="DO215" s="23"/>
      <c r="DP215" s="23" t="s">
        <v>150</v>
      </c>
      <c r="DQ215" s="23" t="s">
        <v>150</v>
      </c>
      <c r="DR215" s="23" t="s">
        <v>150</v>
      </c>
      <c r="DS215" s="23"/>
      <c r="DT215" s="23" t="s">
        <v>159</v>
      </c>
      <c r="DU215" s="23" t="s">
        <v>150</v>
      </c>
      <c r="DV215" s="23"/>
      <c r="DW215" s="23" t="s">
        <v>159</v>
      </c>
      <c r="DX215" s="23" t="s">
        <v>150</v>
      </c>
      <c r="DY215" s="23"/>
      <c r="DZ215" s="23"/>
      <c r="EA215" s="23"/>
      <c r="EB215" s="23"/>
      <c r="EC215" s="23" t="s">
        <v>184</v>
      </c>
      <c r="ED215" s="23" t="s">
        <v>187</v>
      </c>
      <c r="EE215" s="49" t="str">
        <f t="shared" si="102"/>
        <v>36</v>
      </c>
      <c r="EF215" s="49">
        <v>1</v>
      </c>
      <c r="EG215" s="49"/>
      <c r="EH215" s="51">
        <f t="shared" si="103"/>
        <v>1</v>
      </c>
      <c r="EI215" s="51">
        <f t="shared" si="104"/>
        <v>0.9</v>
      </c>
      <c r="EJ215" s="52">
        <f t="shared" si="105"/>
        <v>-1.2</v>
      </c>
      <c r="EK215" s="52">
        <f t="shared" si="106"/>
        <v>-3.2000000000000001E-2</v>
      </c>
      <c r="EL215" s="49">
        <f t="shared" si="107"/>
        <v>-3.2000000000000001E-2</v>
      </c>
      <c r="EM215" s="55" t="s">
        <v>152</v>
      </c>
      <c r="EN215" s="54" t="str">
        <f t="shared" si="108"/>
        <v>1</v>
      </c>
    </row>
    <row r="216" spans="1:144" ht="33.75">
      <c r="A216" s="45">
        <v>2938</v>
      </c>
      <c r="B216" s="46" t="s">
        <v>987</v>
      </c>
      <c r="C216" s="45">
        <v>25220561</v>
      </c>
      <c r="D216" s="23" t="s">
        <v>988</v>
      </c>
      <c r="E216" s="23">
        <v>2</v>
      </c>
      <c r="F216" s="23" t="s">
        <v>139</v>
      </c>
      <c r="G216" s="23">
        <v>66</v>
      </c>
      <c r="H216" s="23">
        <v>62</v>
      </c>
      <c r="I216" s="23" t="s">
        <v>180</v>
      </c>
      <c r="J216" s="23">
        <v>5</v>
      </c>
      <c r="K216" s="23"/>
      <c r="L216" s="47"/>
      <c r="M216" s="47"/>
      <c r="N216" s="48">
        <v>43173</v>
      </c>
      <c r="O216" s="48"/>
      <c r="P216" s="47" t="e">
        <f t="shared" si="115"/>
        <v>#NUM!</v>
      </c>
      <c r="Q216" s="47">
        <f t="shared" ca="1" si="97"/>
        <v>72</v>
      </c>
      <c r="R216" s="47">
        <v>55</v>
      </c>
      <c r="S216" s="47">
        <v>1</v>
      </c>
      <c r="T216" s="47"/>
      <c r="U216" s="47"/>
      <c r="V216" s="47" t="e">
        <f t="shared" si="98"/>
        <v>#NUM!</v>
      </c>
      <c r="W216" s="47"/>
      <c r="X216" s="47"/>
      <c r="Y216" s="47"/>
      <c r="Z216" s="47"/>
      <c r="AA216" s="47"/>
      <c r="AB216" s="47"/>
      <c r="AC216" s="47"/>
      <c r="AD216" s="47">
        <v>2</v>
      </c>
      <c r="AE216" s="47">
        <v>55</v>
      </c>
      <c r="AF216" s="47">
        <v>1</v>
      </c>
      <c r="AG216" s="47"/>
      <c r="AH216" s="47">
        <v>2</v>
      </c>
      <c r="AI216" s="35" t="str">
        <f t="shared" si="87"/>
        <v>36</v>
      </c>
      <c r="AJ216" s="49" t="str">
        <f t="shared" ref="AJ216:AJ221" si="117">IF(AI216&lt;35,0, IF(AI216&gt;35, "1"))</f>
        <v>1</v>
      </c>
      <c r="AK216" s="47">
        <v>2</v>
      </c>
      <c r="AL216" s="47">
        <v>0</v>
      </c>
      <c r="AM216" s="47"/>
      <c r="AN216" s="23" t="s">
        <v>1712</v>
      </c>
      <c r="AO216" s="23">
        <v>1</v>
      </c>
      <c r="AP216" s="23">
        <v>4.08</v>
      </c>
      <c r="AQ216" s="23"/>
      <c r="AR216" s="47">
        <v>1.37</v>
      </c>
      <c r="AS216" s="47">
        <f t="shared" si="110"/>
        <v>57.554855142129384</v>
      </c>
      <c r="AT216" s="47">
        <v>1.2</v>
      </c>
      <c r="AU216" s="47">
        <f t="shared" si="116"/>
        <v>66.638795004613172</v>
      </c>
      <c r="AV216" s="47"/>
      <c r="AW216" s="47"/>
      <c r="AX216" s="50" t="s">
        <v>1719</v>
      </c>
      <c r="AY216" s="50" t="s">
        <v>1719</v>
      </c>
      <c r="AZ216" s="50" t="s">
        <v>1719</v>
      </c>
      <c r="BA216" s="50"/>
      <c r="BB216" s="23" t="s">
        <v>164</v>
      </c>
      <c r="BC216" s="23"/>
      <c r="BD216" s="23"/>
      <c r="BE216" s="23"/>
      <c r="BF216" s="50"/>
      <c r="BG216" s="23"/>
      <c r="BH216" s="23"/>
      <c r="BI216" s="23">
        <v>61.65</v>
      </c>
      <c r="BJ216" s="23">
        <v>164.2</v>
      </c>
      <c r="BK216" s="23">
        <f t="shared" si="99"/>
        <v>1.6719890112808253</v>
      </c>
      <c r="BL216" s="23">
        <v>1</v>
      </c>
      <c r="BM216" s="46" t="s">
        <v>989</v>
      </c>
      <c r="BN216" s="23" t="s">
        <v>146</v>
      </c>
      <c r="BO216" s="23">
        <v>58</v>
      </c>
      <c r="BP216" s="23">
        <v>55</v>
      </c>
      <c r="BQ216" s="23">
        <v>159</v>
      </c>
      <c r="BR216" s="23">
        <f t="shared" si="100"/>
        <v>1.5560852347162786</v>
      </c>
      <c r="BS216" s="23">
        <f t="shared" si="101"/>
        <v>1.0744842081775035</v>
      </c>
      <c r="BT216" s="23" t="s">
        <v>147</v>
      </c>
      <c r="BU216" s="23" t="s">
        <v>147</v>
      </c>
      <c r="BV216" s="23" t="s">
        <v>148</v>
      </c>
      <c r="BW216" s="23" t="s">
        <v>149</v>
      </c>
      <c r="BX216" s="23">
        <v>5</v>
      </c>
      <c r="BY216" s="23" t="s">
        <v>150</v>
      </c>
      <c r="BZ216" s="23">
        <v>2</v>
      </c>
      <c r="CA216" s="23" t="s">
        <v>150</v>
      </c>
      <c r="CB216" s="23" t="s">
        <v>150</v>
      </c>
      <c r="CC216" s="23">
        <v>2</v>
      </c>
      <c r="CD216" s="23" t="s">
        <v>150</v>
      </c>
      <c r="CE216" s="23" t="s">
        <v>150</v>
      </c>
      <c r="CF216" s="23">
        <v>2</v>
      </c>
      <c r="CG216" s="23" t="s">
        <v>150</v>
      </c>
      <c r="CH216" s="23" t="s">
        <v>150</v>
      </c>
      <c r="CI216" s="23">
        <v>2</v>
      </c>
      <c r="CJ216" s="23" t="s">
        <v>150</v>
      </c>
      <c r="CK216" s="23">
        <v>0</v>
      </c>
      <c r="CL216" s="23">
        <v>0</v>
      </c>
      <c r="CM216" s="23"/>
      <c r="CN216" s="23">
        <v>0</v>
      </c>
      <c r="CO216" s="23"/>
      <c r="CP216" s="23"/>
      <c r="CQ216" s="23">
        <v>0</v>
      </c>
      <c r="CR216" s="23" t="s">
        <v>165</v>
      </c>
      <c r="CS216" s="23">
        <v>2</v>
      </c>
      <c r="CT216" s="23"/>
      <c r="CU216" s="23"/>
      <c r="CV216" s="23"/>
      <c r="CW216" s="23">
        <v>2</v>
      </c>
      <c r="CX216" s="23"/>
      <c r="CY216" s="23">
        <v>2</v>
      </c>
      <c r="CZ216" s="23">
        <v>0</v>
      </c>
      <c r="DA216" s="23">
        <v>2</v>
      </c>
      <c r="DB216" s="23"/>
      <c r="DC216" s="23" t="s">
        <v>143</v>
      </c>
      <c r="DD216" s="23" t="str">
        <f t="shared" si="112"/>
        <v>2</v>
      </c>
      <c r="DE216" s="23" t="s">
        <v>165</v>
      </c>
      <c r="DF216" s="23" t="s">
        <v>165</v>
      </c>
      <c r="DG216" s="23" t="s">
        <v>165</v>
      </c>
      <c r="DH216" s="23" t="s">
        <v>636</v>
      </c>
      <c r="DI216" s="23" t="s">
        <v>150</v>
      </c>
      <c r="DJ216" s="23" t="s">
        <v>150</v>
      </c>
      <c r="DK216" s="23" t="s">
        <v>150</v>
      </c>
      <c r="DL216" s="23" t="s">
        <v>150</v>
      </c>
      <c r="DM216" s="23" t="s">
        <v>150</v>
      </c>
      <c r="DN216" s="23"/>
      <c r="DO216" s="23"/>
      <c r="DP216" s="23" t="s">
        <v>150</v>
      </c>
      <c r="DQ216" s="23" t="s">
        <v>150</v>
      </c>
      <c r="DR216" s="23" t="s">
        <v>150</v>
      </c>
      <c r="DS216" s="23"/>
      <c r="DT216" s="23" t="s">
        <v>159</v>
      </c>
      <c r="DU216" s="23" t="s">
        <v>150</v>
      </c>
      <c r="DV216" s="23"/>
      <c r="DW216" s="23" t="s">
        <v>159</v>
      </c>
      <c r="DX216" s="23" t="s">
        <v>150</v>
      </c>
      <c r="DY216" s="23"/>
      <c r="DZ216" s="23"/>
      <c r="EA216" s="23"/>
      <c r="EB216" s="23"/>
      <c r="EC216" s="23" t="s">
        <v>184</v>
      </c>
      <c r="ED216" s="23" t="s">
        <v>187</v>
      </c>
      <c r="EE216" s="49" t="str">
        <f t="shared" si="102"/>
        <v>36</v>
      </c>
      <c r="EF216" s="49" t="str">
        <f t="shared" ref="EF216:EF221" si="118">IF(EE216&lt;35,0, IF(EE216&gt;35, "1"))</f>
        <v>1</v>
      </c>
      <c r="EG216" s="49"/>
      <c r="EH216" s="51">
        <f t="shared" si="103"/>
        <v>1</v>
      </c>
      <c r="EI216" s="51">
        <f t="shared" si="104"/>
        <v>0.9</v>
      </c>
      <c r="EJ216" s="52">
        <f t="shared" si="105"/>
        <v>-1.2</v>
      </c>
      <c r="EK216" s="52">
        <f t="shared" si="106"/>
        <v>-1.2</v>
      </c>
      <c r="EL216" s="49">
        <f t="shared" si="107"/>
        <v>-3.2000000000000001E-2</v>
      </c>
      <c r="EM216" s="53" t="s">
        <v>152</v>
      </c>
      <c r="EN216" s="54" t="str">
        <f t="shared" si="108"/>
        <v>1</v>
      </c>
    </row>
    <row r="217" spans="1:144" ht="33.75">
      <c r="A217" s="45">
        <v>2940</v>
      </c>
      <c r="B217" s="46" t="s">
        <v>990</v>
      </c>
      <c r="C217" s="45">
        <v>31951004</v>
      </c>
      <c r="D217" s="23" t="s">
        <v>991</v>
      </c>
      <c r="E217" s="23">
        <v>2</v>
      </c>
      <c r="F217" s="23" t="s">
        <v>139</v>
      </c>
      <c r="G217" s="23">
        <v>61</v>
      </c>
      <c r="H217" s="23">
        <v>57</v>
      </c>
      <c r="I217" s="23" t="s">
        <v>140</v>
      </c>
      <c r="J217" s="23">
        <v>1</v>
      </c>
      <c r="K217" s="23"/>
      <c r="L217" s="47"/>
      <c r="M217" s="47"/>
      <c r="N217" s="48">
        <v>43180</v>
      </c>
      <c r="O217" s="48"/>
      <c r="P217" s="47" t="e">
        <f t="shared" si="115"/>
        <v>#NUM!</v>
      </c>
      <c r="Q217" s="47">
        <f t="shared" ca="1" si="97"/>
        <v>72</v>
      </c>
      <c r="R217" s="47">
        <v>55</v>
      </c>
      <c r="S217" s="47">
        <v>1</v>
      </c>
      <c r="T217" s="47"/>
      <c r="U217" s="47"/>
      <c r="V217" s="47" t="e">
        <f t="shared" si="98"/>
        <v>#NUM!</v>
      </c>
      <c r="W217" s="47"/>
      <c r="X217" s="47"/>
      <c r="Y217" s="47"/>
      <c r="Z217" s="47"/>
      <c r="AA217" s="47"/>
      <c r="AB217" s="47"/>
      <c r="AC217" s="47"/>
      <c r="AD217" s="47">
        <v>2</v>
      </c>
      <c r="AE217" s="47">
        <v>55</v>
      </c>
      <c r="AF217" s="47">
        <v>1</v>
      </c>
      <c r="AG217" s="47"/>
      <c r="AH217" s="47">
        <v>2</v>
      </c>
      <c r="AI217" s="35" t="str">
        <f t="shared" si="87"/>
        <v>36</v>
      </c>
      <c r="AJ217" s="49" t="str">
        <f t="shared" si="117"/>
        <v>1</v>
      </c>
      <c r="AK217" s="47">
        <v>2</v>
      </c>
      <c r="AL217" s="47">
        <v>0</v>
      </c>
      <c r="AM217" s="47"/>
      <c r="AN217" s="23" t="s">
        <v>1704</v>
      </c>
      <c r="AO217" s="23">
        <v>2</v>
      </c>
      <c r="AP217" s="23">
        <v>4.57</v>
      </c>
      <c r="AQ217" s="23"/>
      <c r="AR217" s="47">
        <v>1.1499999999999999</v>
      </c>
      <c r="AS217" s="47">
        <f t="shared" si="110"/>
        <v>73.25112099978513</v>
      </c>
      <c r="AT217" s="47">
        <v>1.22</v>
      </c>
      <c r="AU217" s="47">
        <f t="shared" si="116"/>
        <v>67.393478310146875</v>
      </c>
      <c r="AV217" s="47"/>
      <c r="AW217" s="47"/>
      <c r="AX217" s="50" t="s">
        <v>1719</v>
      </c>
      <c r="AY217" s="50" t="s">
        <v>1719</v>
      </c>
      <c r="AZ217" s="50" t="s">
        <v>1719</v>
      </c>
      <c r="BA217" s="50"/>
      <c r="BB217" s="23" t="s">
        <v>164</v>
      </c>
      <c r="BC217" s="23"/>
      <c r="BD217" s="23"/>
      <c r="BE217" s="23"/>
      <c r="BF217" s="50"/>
      <c r="BG217" s="23"/>
      <c r="BH217" s="23"/>
      <c r="BI217" s="23">
        <v>72.25</v>
      </c>
      <c r="BJ217" s="23">
        <v>172.2</v>
      </c>
      <c r="BK217" s="23">
        <f t="shared" si="99"/>
        <v>1.8513837272541604</v>
      </c>
      <c r="BL217" s="23">
        <v>1</v>
      </c>
      <c r="BM217" s="46" t="s">
        <v>992</v>
      </c>
      <c r="BN217" s="23" t="s">
        <v>146</v>
      </c>
      <c r="BO217" s="23">
        <v>55</v>
      </c>
      <c r="BP217" s="23">
        <v>52.7</v>
      </c>
      <c r="BQ217" s="23">
        <v>159</v>
      </c>
      <c r="BR217" s="23">
        <f t="shared" si="100"/>
        <v>1.528089354690354</v>
      </c>
      <c r="BS217" s="23">
        <f t="shared" si="101"/>
        <v>1.2115677146571822</v>
      </c>
      <c r="BT217" s="23" t="s">
        <v>171</v>
      </c>
      <c r="BU217" s="23" t="s">
        <v>147</v>
      </c>
      <c r="BV217" s="23" t="s">
        <v>148</v>
      </c>
      <c r="BW217" s="23" t="s">
        <v>149</v>
      </c>
      <c r="BX217" s="23">
        <v>6</v>
      </c>
      <c r="BY217" s="23" t="s">
        <v>150</v>
      </c>
      <c r="BZ217" s="23">
        <v>2</v>
      </c>
      <c r="CA217" s="23" t="s">
        <v>159</v>
      </c>
      <c r="CB217" s="23" t="s">
        <v>150</v>
      </c>
      <c r="CC217" s="23">
        <v>2</v>
      </c>
      <c r="CD217" s="23" t="s">
        <v>150</v>
      </c>
      <c r="CE217" s="23" t="s">
        <v>150</v>
      </c>
      <c r="CF217" s="23">
        <v>2</v>
      </c>
      <c r="CG217" s="23" t="s">
        <v>159</v>
      </c>
      <c r="CH217" s="23" t="s">
        <v>150</v>
      </c>
      <c r="CI217" s="23">
        <v>2</v>
      </c>
      <c r="CJ217" s="23" t="s">
        <v>150</v>
      </c>
      <c r="CK217" s="23">
        <v>8.3000000000000007</v>
      </c>
      <c r="CL217" s="23">
        <v>0</v>
      </c>
      <c r="CM217" s="23" t="s">
        <v>0</v>
      </c>
      <c r="CN217" s="23">
        <v>0</v>
      </c>
      <c r="CO217" s="23"/>
      <c r="CP217" s="23"/>
      <c r="CQ217" s="23">
        <v>0</v>
      </c>
      <c r="CR217" s="23" t="s">
        <v>165</v>
      </c>
      <c r="CS217" s="23">
        <v>2</v>
      </c>
      <c r="CT217" s="23"/>
      <c r="CU217" s="23"/>
      <c r="CV217" s="23"/>
      <c r="CW217" s="23">
        <v>2</v>
      </c>
      <c r="CX217" s="23"/>
      <c r="CY217" s="23">
        <v>2</v>
      </c>
      <c r="CZ217" s="23">
        <v>0</v>
      </c>
      <c r="DA217" s="23">
        <v>2</v>
      </c>
      <c r="DB217" s="23"/>
      <c r="DC217" s="23" t="s">
        <v>143</v>
      </c>
      <c r="DD217" s="23" t="str">
        <f t="shared" si="112"/>
        <v>2</v>
      </c>
      <c r="DE217" s="23" t="s">
        <v>165</v>
      </c>
      <c r="DF217" s="23" t="s">
        <v>165</v>
      </c>
      <c r="DG217" s="23" t="s">
        <v>165</v>
      </c>
      <c r="DH217" s="23" t="s">
        <v>636</v>
      </c>
      <c r="DI217" s="23" t="s">
        <v>150</v>
      </c>
      <c r="DJ217" s="23" t="s">
        <v>150</v>
      </c>
      <c r="DK217" s="23" t="s">
        <v>150</v>
      </c>
      <c r="DL217" s="23" t="s">
        <v>150</v>
      </c>
      <c r="DM217" s="23" t="s">
        <v>150</v>
      </c>
      <c r="DN217" s="23"/>
      <c r="DO217" s="23"/>
      <c r="DP217" s="23" t="s">
        <v>150</v>
      </c>
      <c r="DQ217" s="23" t="s">
        <v>150</v>
      </c>
      <c r="DR217" s="23" t="s">
        <v>150</v>
      </c>
      <c r="DS217" s="23"/>
      <c r="DT217" s="23" t="s">
        <v>159</v>
      </c>
      <c r="DU217" s="23" t="s">
        <v>150</v>
      </c>
      <c r="DV217" s="23"/>
      <c r="DW217" s="23" t="s">
        <v>159</v>
      </c>
      <c r="DX217" s="23" t="s">
        <v>150</v>
      </c>
      <c r="DY217" s="23"/>
      <c r="DZ217" s="23"/>
      <c r="EA217" s="23"/>
      <c r="EB217" s="23"/>
      <c r="EC217" s="23" t="s">
        <v>173</v>
      </c>
      <c r="ED217" s="23" t="s">
        <v>187</v>
      </c>
      <c r="EE217" s="49" t="str">
        <f t="shared" si="102"/>
        <v>36</v>
      </c>
      <c r="EF217" s="49" t="str">
        <f t="shared" si="118"/>
        <v>1</v>
      </c>
      <c r="EG217" s="49"/>
      <c r="EH217" s="51">
        <f t="shared" si="103"/>
        <v>1</v>
      </c>
      <c r="EI217" s="51">
        <f t="shared" si="104"/>
        <v>0.9</v>
      </c>
      <c r="EJ217" s="52">
        <f t="shared" si="105"/>
        <v>-1.2</v>
      </c>
      <c r="EK217" s="52">
        <f t="shared" si="106"/>
        <v>-1.2</v>
      </c>
      <c r="EL217" s="49">
        <f t="shared" si="107"/>
        <v>-3.2000000000000001E-2</v>
      </c>
      <c r="EM217" s="53" t="s">
        <v>163</v>
      </c>
      <c r="EN217" s="54" t="str">
        <f t="shared" si="108"/>
        <v>2</v>
      </c>
    </row>
    <row r="218" spans="1:144" ht="33.75">
      <c r="A218" s="45">
        <v>2942</v>
      </c>
      <c r="B218" s="46" t="s">
        <v>995</v>
      </c>
      <c r="C218" s="45">
        <v>31924974</v>
      </c>
      <c r="D218" s="23" t="s">
        <v>996</v>
      </c>
      <c r="E218" s="23">
        <v>2</v>
      </c>
      <c r="F218" s="23" t="s">
        <v>139</v>
      </c>
      <c r="G218" s="23">
        <v>46</v>
      </c>
      <c r="H218" s="23">
        <v>42</v>
      </c>
      <c r="I218" s="23" t="s">
        <v>140</v>
      </c>
      <c r="J218" s="23">
        <v>1</v>
      </c>
      <c r="K218" s="23"/>
      <c r="L218" s="47"/>
      <c r="M218" s="47"/>
      <c r="N218" s="48">
        <v>43188</v>
      </c>
      <c r="O218" s="48"/>
      <c r="P218" s="47" t="e">
        <f t="shared" si="115"/>
        <v>#NUM!</v>
      </c>
      <c r="Q218" s="47">
        <f t="shared" ca="1" si="97"/>
        <v>72</v>
      </c>
      <c r="R218" s="47">
        <v>55</v>
      </c>
      <c r="S218" s="47">
        <v>1</v>
      </c>
      <c r="T218" s="47"/>
      <c r="U218" s="47"/>
      <c r="V218" s="47" t="e">
        <f t="shared" si="98"/>
        <v>#NUM!</v>
      </c>
      <c r="W218" s="47"/>
      <c r="X218" s="47"/>
      <c r="Y218" s="47"/>
      <c r="Z218" s="47"/>
      <c r="AA218" s="47"/>
      <c r="AB218" s="47"/>
      <c r="AC218" s="47"/>
      <c r="AD218" s="47">
        <v>2</v>
      </c>
      <c r="AE218" s="47">
        <v>55</v>
      </c>
      <c r="AF218" s="47">
        <v>1</v>
      </c>
      <c r="AG218" s="47"/>
      <c r="AH218" s="47">
        <v>2</v>
      </c>
      <c r="AI218" s="35" t="str">
        <f t="shared" ref="AI218:AI240" si="119">IF(R218&lt;36,R218, IF(R218&gt;36, "36"))</f>
        <v>36</v>
      </c>
      <c r="AJ218" s="49" t="str">
        <f t="shared" si="117"/>
        <v>1</v>
      </c>
      <c r="AK218" s="47">
        <v>2</v>
      </c>
      <c r="AL218" s="47"/>
      <c r="AM218" s="47"/>
      <c r="AN218" s="23" t="s">
        <v>1712</v>
      </c>
      <c r="AO218" s="23">
        <v>1</v>
      </c>
      <c r="AP218" s="23">
        <v>1.95</v>
      </c>
      <c r="AQ218" s="23"/>
      <c r="AR218" s="47">
        <v>1.2</v>
      </c>
      <c r="AS218" s="47">
        <f t="shared" si="110"/>
        <v>76.409842120150088</v>
      </c>
      <c r="AT218" s="47">
        <v>0.87</v>
      </c>
      <c r="AU218" s="47">
        <f t="shared" si="116"/>
        <v>106.69520822103775</v>
      </c>
      <c r="AV218" s="47"/>
      <c r="AW218" s="47"/>
      <c r="AX218" s="50" t="s">
        <v>1719</v>
      </c>
      <c r="AY218" s="50" t="s">
        <v>1719</v>
      </c>
      <c r="AZ218" s="50" t="s">
        <v>1719</v>
      </c>
      <c r="BA218" s="50"/>
      <c r="BB218" s="23" t="s">
        <v>164</v>
      </c>
      <c r="BC218" s="23"/>
      <c r="BD218" s="23"/>
      <c r="BE218" s="23"/>
      <c r="BF218" s="50"/>
      <c r="BG218" s="23"/>
      <c r="BH218" s="23"/>
      <c r="BI218" s="23">
        <v>60.5</v>
      </c>
      <c r="BJ218" s="23">
        <v>170.2</v>
      </c>
      <c r="BK218" s="23">
        <f t="shared" si="99"/>
        <v>1.7023859870826525</v>
      </c>
      <c r="BL218" s="23">
        <v>1</v>
      </c>
      <c r="BM218" s="46" t="s">
        <v>997</v>
      </c>
      <c r="BN218" s="23" t="s">
        <v>146</v>
      </c>
      <c r="BO218" s="23">
        <v>41</v>
      </c>
      <c r="BP218" s="23">
        <v>51</v>
      </c>
      <c r="BQ218" s="23">
        <v>159</v>
      </c>
      <c r="BR218" s="23">
        <f t="shared" si="100"/>
        <v>1.5069420914592366</v>
      </c>
      <c r="BS218" s="23">
        <f t="shared" si="101"/>
        <v>1.1296956908504421</v>
      </c>
      <c r="BT218" s="23" t="s">
        <v>158</v>
      </c>
      <c r="BU218" s="23" t="s">
        <v>162</v>
      </c>
      <c r="BV218" s="23" t="s">
        <v>148</v>
      </c>
      <c r="BW218" s="23" t="s">
        <v>149</v>
      </c>
      <c r="BX218" s="23">
        <v>4</v>
      </c>
      <c r="BY218" s="23" t="s">
        <v>150</v>
      </c>
      <c r="BZ218" s="23">
        <v>2</v>
      </c>
      <c r="CA218" s="23" t="s">
        <v>159</v>
      </c>
      <c r="CB218" s="23" t="s">
        <v>150</v>
      </c>
      <c r="CC218" s="23">
        <v>2</v>
      </c>
      <c r="CD218" s="23" t="s">
        <v>150</v>
      </c>
      <c r="CE218" s="23" t="s">
        <v>150</v>
      </c>
      <c r="CF218" s="23">
        <v>2</v>
      </c>
      <c r="CG218" s="23" t="s">
        <v>159</v>
      </c>
      <c r="CH218" s="23" t="s">
        <v>150</v>
      </c>
      <c r="CI218" s="23">
        <v>2</v>
      </c>
      <c r="CJ218" s="23" t="s">
        <v>150</v>
      </c>
      <c r="CK218" s="23">
        <v>0</v>
      </c>
      <c r="CL218" s="23">
        <v>0</v>
      </c>
      <c r="CM218" s="23"/>
      <c r="CN218" s="23">
        <v>0</v>
      </c>
      <c r="CO218" s="23"/>
      <c r="CP218" s="23"/>
      <c r="CQ218" s="23">
        <v>0</v>
      </c>
      <c r="CR218" s="23" t="s">
        <v>143</v>
      </c>
      <c r="CS218" s="23">
        <v>1</v>
      </c>
      <c r="CT218" s="23"/>
      <c r="CU218" s="23"/>
      <c r="CV218" s="23">
        <v>375</v>
      </c>
      <c r="CW218" s="23">
        <v>1</v>
      </c>
      <c r="CX218" s="23"/>
      <c r="CY218" s="23">
        <v>2</v>
      </c>
      <c r="CZ218" s="23">
        <v>5</v>
      </c>
      <c r="DA218" s="23">
        <v>1</v>
      </c>
      <c r="DB218" s="23" t="s">
        <v>143</v>
      </c>
      <c r="DC218" s="23"/>
      <c r="DD218" s="23" t="str">
        <f t="shared" si="112"/>
        <v>1</v>
      </c>
      <c r="DE218" s="23" t="s">
        <v>165</v>
      </c>
      <c r="DF218" s="23" t="s">
        <v>165</v>
      </c>
      <c r="DG218" s="23" t="s">
        <v>165</v>
      </c>
      <c r="DH218" s="23" t="s">
        <v>636</v>
      </c>
      <c r="DI218" s="23" t="s">
        <v>150</v>
      </c>
      <c r="DJ218" s="23" t="s">
        <v>150</v>
      </c>
      <c r="DK218" s="23" t="s">
        <v>150</v>
      </c>
      <c r="DL218" s="23" t="s">
        <v>150</v>
      </c>
      <c r="DM218" s="23"/>
      <c r="DN218" s="23"/>
      <c r="DO218" s="23"/>
      <c r="DP218" s="23" t="s">
        <v>150</v>
      </c>
      <c r="DQ218" s="23" t="s">
        <v>150</v>
      </c>
      <c r="DR218" s="23" t="s">
        <v>150</v>
      </c>
      <c r="DS218" s="23"/>
      <c r="DT218" s="23" t="s">
        <v>159</v>
      </c>
      <c r="DU218" s="23" t="s">
        <v>150</v>
      </c>
      <c r="DV218" s="23"/>
      <c r="DW218" s="23" t="s">
        <v>159</v>
      </c>
      <c r="DX218" s="23" t="s">
        <v>150</v>
      </c>
      <c r="DY218" s="23"/>
      <c r="DZ218" s="23"/>
      <c r="EA218" s="23"/>
      <c r="EB218" s="23"/>
      <c r="EC218" s="23" t="s">
        <v>184</v>
      </c>
      <c r="ED218" s="23" t="s">
        <v>187</v>
      </c>
      <c r="EE218" s="49" t="str">
        <f t="shared" si="102"/>
        <v>36</v>
      </c>
      <c r="EF218" s="49" t="str">
        <f t="shared" si="118"/>
        <v>1</v>
      </c>
      <c r="EG218" s="49"/>
      <c r="EH218" s="51">
        <f t="shared" si="103"/>
        <v>1</v>
      </c>
      <c r="EI218" s="51">
        <f t="shared" si="104"/>
        <v>0.9</v>
      </c>
      <c r="EJ218" s="52">
        <f t="shared" si="105"/>
        <v>-1.2</v>
      </c>
      <c r="EK218" s="52">
        <f t="shared" si="106"/>
        <v>-3.2000000000000001E-2</v>
      </c>
      <c r="EL218" s="49">
        <f t="shared" si="107"/>
        <v>-3.2000000000000001E-2</v>
      </c>
      <c r="EM218" s="55" t="s">
        <v>152</v>
      </c>
      <c r="EN218" s="54" t="str">
        <f t="shared" si="108"/>
        <v>1</v>
      </c>
    </row>
    <row r="219" spans="1:144" ht="33.75">
      <c r="A219" s="45">
        <v>2946</v>
      </c>
      <c r="B219" s="46" t="s">
        <v>999</v>
      </c>
      <c r="C219" s="45">
        <v>31598341</v>
      </c>
      <c r="D219" s="23" t="s">
        <v>1000</v>
      </c>
      <c r="E219" s="23">
        <v>1</v>
      </c>
      <c r="F219" s="23" t="s">
        <v>146</v>
      </c>
      <c r="G219" s="23">
        <v>53</v>
      </c>
      <c r="H219" s="23">
        <v>49</v>
      </c>
      <c r="I219" s="23" t="s">
        <v>153</v>
      </c>
      <c r="J219" s="23">
        <v>3</v>
      </c>
      <c r="K219" s="23"/>
      <c r="L219" s="47"/>
      <c r="M219" s="47"/>
      <c r="N219" s="48">
        <v>43199</v>
      </c>
      <c r="O219" s="48"/>
      <c r="P219" s="47" t="e">
        <f>DATEDIF(N219, O219, "m")</f>
        <v>#NUM!</v>
      </c>
      <c r="Q219" s="47">
        <f t="shared" ca="1" si="97"/>
        <v>72</v>
      </c>
      <c r="R219" s="47">
        <v>54</v>
      </c>
      <c r="S219" s="47">
        <v>1</v>
      </c>
      <c r="T219" s="47"/>
      <c r="U219" s="47"/>
      <c r="V219" s="47" t="e">
        <f t="shared" si="98"/>
        <v>#NUM!</v>
      </c>
      <c r="W219" s="47"/>
      <c r="X219" s="47"/>
      <c r="Y219" s="47"/>
      <c r="Z219" s="47"/>
      <c r="AA219" s="47"/>
      <c r="AB219" s="47"/>
      <c r="AC219" s="47"/>
      <c r="AD219" s="47">
        <v>2</v>
      </c>
      <c r="AE219" s="47">
        <v>54</v>
      </c>
      <c r="AF219" s="47">
        <v>1</v>
      </c>
      <c r="AG219" s="47"/>
      <c r="AH219" s="47">
        <v>2</v>
      </c>
      <c r="AI219" s="35" t="str">
        <f t="shared" si="119"/>
        <v>36</v>
      </c>
      <c r="AJ219" s="49" t="str">
        <f t="shared" si="117"/>
        <v>1</v>
      </c>
      <c r="AK219" s="47">
        <v>2</v>
      </c>
      <c r="AL219" s="47">
        <v>0</v>
      </c>
      <c r="AM219" s="47"/>
      <c r="AN219" s="23" t="s">
        <v>1712</v>
      </c>
      <c r="AO219" s="23">
        <v>1</v>
      </c>
      <c r="AP219" s="23">
        <v>1.8</v>
      </c>
      <c r="AQ219" s="23"/>
      <c r="AR219" s="47">
        <v>0.85</v>
      </c>
      <c r="AS219" s="47">
        <f t="shared" si="110"/>
        <v>82.825522215962309</v>
      </c>
      <c r="AT219" s="47">
        <v>0.84</v>
      </c>
      <c r="AU219" s="47">
        <f t="shared" si="116"/>
        <v>82.971651624794475</v>
      </c>
      <c r="AV219" s="47"/>
      <c r="AW219" s="47"/>
      <c r="AX219" s="50" t="s">
        <v>1719</v>
      </c>
      <c r="AY219" s="50" t="s">
        <v>1719</v>
      </c>
      <c r="AZ219" s="50" t="s">
        <v>1719</v>
      </c>
      <c r="BA219" s="50"/>
      <c r="BB219" s="23" t="s">
        <v>164</v>
      </c>
      <c r="BC219" s="23"/>
      <c r="BD219" s="23"/>
      <c r="BE219" s="23"/>
      <c r="BF219" s="50"/>
      <c r="BG219" s="23"/>
      <c r="BH219" s="23"/>
      <c r="BI219" s="23">
        <v>48</v>
      </c>
      <c r="BJ219" s="23">
        <v>162.5</v>
      </c>
      <c r="BK219" s="23">
        <f t="shared" si="99"/>
        <v>1.4919784126396491</v>
      </c>
      <c r="BL219" s="23">
        <v>2</v>
      </c>
      <c r="BM219" s="46" t="s">
        <v>1001</v>
      </c>
      <c r="BN219" s="23" t="s">
        <v>139</v>
      </c>
      <c r="BO219" s="23">
        <v>49</v>
      </c>
      <c r="BP219" s="23">
        <v>66</v>
      </c>
      <c r="BQ219" s="23">
        <v>165</v>
      </c>
      <c r="BR219" s="23">
        <f t="shared" si="100"/>
        <v>1.7272227745576039</v>
      </c>
      <c r="BS219" s="23">
        <f t="shared" si="101"/>
        <v>0.86380195688526151</v>
      </c>
      <c r="BT219" s="23" t="s">
        <v>162</v>
      </c>
      <c r="BU219" s="23" t="s">
        <v>158</v>
      </c>
      <c r="BV219" s="23" t="s">
        <v>148</v>
      </c>
      <c r="BW219" s="23" t="s">
        <v>149</v>
      </c>
      <c r="BX219" s="23">
        <v>4</v>
      </c>
      <c r="BY219" s="23" t="s">
        <v>150</v>
      </c>
      <c r="BZ219" s="23">
        <v>2</v>
      </c>
      <c r="CA219" s="23" t="s">
        <v>150</v>
      </c>
      <c r="CB219" s="23" t="s">
        <v>150</v>
      </c>
      <c r="CC219" s="23">
        <v>2</v>
      </c>
      <c r="CD219" s="23" t="s">
        <v>150</v>
      </c>
      <c r="CE219" s="23" t="s">
        <v>150</v>
      </c>
      <c r="CF219" s="23">
        <v>2</v>
      </c>
      <c r="CG219" s="23" t="s">
        <v>150</v>
      </c>
      <c r="CH219" s="23" t="s">
        <v>150</v>
      </c>
      <c r="CI219" s="23">
        <v>2</v>
      </c>
      <c r="CJ219" s="23" t="s">
        <v>150</v>
      </c>
      <c r="CK219" s="23">
        <v>0</v>
      </c>
      <c r="CL219" s="23">
        <v>0</v>
      </c>
      <c r="CM219" s="23" t="s">
        <v>0</v>
      </c>
      <c r="CN219" s="23">
        <v>0</v>
      </c>
      <c r="CO219" s="23"/>
      <c r="CP219" s="23"/>
      <c r="CQ219" s="23">
        <v>0</v>
      </c>
      <c r="CR219" s="23" t="s">
        <v>165</v>
      </c>
      <c r="CS219" s="23">
        <v>2</v>
      </c>
      <c r="CT219" s="23"/>
      <c r="CU219" s="23"/>
      <c r="CV219" s="23"/>
      <c r="CW219" s="23">
        <v>2</v>
      </c>
      <c r="CX219" s="23"/>
      <c r="CY219" s="23">
        <v>2</v>
      </c>
      <c r="CZ219" s="23">
        <v>0</v>
      </c>
      <c r="DA219" s="23">
        <v>2</v>
      </c>
      <c r="DB219" s="23"/>
      <c r="DC219" s="23" t="s">
        <v>143</v>
      </c>
      <c r="DD219" s="23" t="str">
        <f t="shared" si="112"/>
        <v>2</v>
      </c>
      <c r="DE219" s="23" t="s">
        <v>143</v>
      </c>
      <c r="DF219" s="23" t="s">
        <v>143</v>
      </c>
      <c r="DG219" s="23" t="s">
        <v>143</v>
      </c>
      <c r="DH219" s="23" t="s">
        <v>636</v>
      </c>
      <c r="DI219" s="23" t="s">
        <v>150</v>
      </c>
      <c r="DJ219" s="23" t="s">
        <v>159</v>
      </c>
      <c r="DK219" s="23" t="s">
        <v>150</v>
      </c>
      <c r="DL219" s="23" t="s">
        <v>150</v>
      </c>
      <c r="DM219" s="23" t="s">
        <v>150</v>
      </c>
      <c r="DN219" s="23"/>
      <c r="DO219" s="23"/>
      <c r="DP219" s="23" t="s">
        <v>150</v>
      </c>
      <c r="DQ219" s="23" t="s">
        <v>150</v>
      </c>
      <c r="DR219" s="23" t="s">
        <v>150</v>
      </c>
      <c r="DS219" s="23"/>
      <c r="DT219" s="23" t="s">
        <v>159</v>
      </c>
      <c r="DU219" s="23" t="s">
        <v>150</v>
      </c>
      <c r="DV219" s="23"/>
      <c r="DW219" s="23" t="s">
        <v>159</v>
      </c>
      <c r="DX219" s="23" t="s">
        <v>150</v>
      </c>
      <c r="DY219" s="23"/>
      <c r="DZ219" s="23"/>
      <c r="EA219" s="23"/>
      <c r="EB219" s="23"/>
      <c r="EC219" s="23"/>
      <c r="ED219" s="23" t="s">
        <v>187</v>
      </c>
      <c r="EE219" s="49" t="str">
        <f t="shared" si="102"/>
        <v>36</v>
      </c>
      <c r="EF219" s="49" t="str">
        <f t="shared" si="118"/>
        <v>1</v>
      </c>
      <c r="EG219" s="49"/>
      <c r="EH219" s="51">
        <f t="shared" si="103"/>
        <v>1.012</v>
      </c>
      <c r="EI219" s="51">
        <f t="shared" si="104"/>
        <v>0.7</v>
      </c>
      <c r="EJ219" s="52">
        <f t="shared" si="105"/>
        <v>-1.2</v>
      </c>
      <c r="EK219" s="52">
        <f t="shared" si="106"/>
        <v>-1.2</v>
      </c>
      <c r="EL219" s="49">
        <f t="shared" si="107"/>
        <v>-0.24099999999999999</v>
      </c>
      <c r="EM219" s="55" t="s">
        <v>152</v>
      </c>
      <c r="EN219" s="54" t="str">
        <f t="shared" si="108"/>
        <v>1</v>
      </c>
    </row>
    <row r="220" spans="1:144" ht="33.75">
      <c r="A220" s="45">
        <v>2947</v>
      </c>
      <c r="B220" s="46" t="s">
        <v>1002</v>
      </c>
      <c r="C220" s="45">
        <v>31953564</v>
      </c>
      <c r="D220" s="23" t="s">
        <v>1003</v>
      </c>
      <c r="E220" s="23">
        <v>2</v>
      </c>
      <c r="F220" s="23" t="s">
        <v>139</v>
      </c>
      <c r="G220" s="23">
        <v>67</v>
      </c>
      <c r="H220" s="23">
        <v>62</v>
      </c>
      <c r="I220" s="23" t="s">
        <v>140</v>
      </c>
      <c r="J220" s="23">
        <v>1</v>
      </c>
      <c r="K220" s="23"/>
      <c r="L220" s="47"/>
      <c r="M220" s="47"/>
      <c r="N220" s="48">
        <v>43201</v>
      </c>
      <c r="O220" s="48">
        <v>43259</v>
      </c>
      <c r="P220" s="47">
        <f t="shared" ref="P220:P225" si="120">DATEDIF(N220,O220,"m")</f>
        <v>1</v>
      </c>
      <c r="Q220" s="47">
        <f t="shared" ca="1" si="97"/>
        <v>71</v>
      </c>
      <c r="R220" s="47">
        <v>1</v>
      </c>
      <c r="S220" s="47">
        <v>0</v>
      </c>
      <c r="T220" s="47"/>
      <c r="U220" s="47"/>
      <c r="V220" s="47" t="e">
        <f t="shared" si="98"/>
        <v>#NUM!</v>
      </c>
      <c r="W220" s="47"/>
      <c r="X220" s="47"/>
      <c r="Y220" s="47"/>
      <c r="Z220" s="47"/>
      <c r="AA220" s="47"/>
      <c r="AB220" s="47"/>
      <c r="AC220" s="47"/>
      <c r="AD220" s="47">
        <v>2</v>
      </c>
      <c r="AE220" s="47">
        <v>1</v>
      </c>
      <c r="AF220" s="47">
        <v>1</v>
      </c>
      <c r="AG220" s="47"/>
      <c r="AH220" s="47">
        <v>2</v>
      </c>
      <c r="AI220" s="35">
        <f t="shared" si="119"/>
        <v>1</v>
      </c>
      <c r="AJ220" s="49">
        <f t="shared" si="117"/>
        <v>0</v>
      </c>
      <c r="AK220" s="47">
        <v>2</v>
      </c>
      <c r="AL220" s="47"/>
      <c r="AM220" s="47"/>
      <c r="AN220" s="23" t="s">
        <v>1704</v>
      </c>
      <c r="AO220" s="23">
        <v>2</v>
      </c>
      <c r="AP220" s="23">
        <v>6.48</v>
      </c>
      <c r="AQ220" s="23"/>
      <c r="AR220" s="47"/>
      <c r="AS220" s="47" t="e">
        <f t="shared" si="110"/>
        <v>#DIV/0!</v>
      </c>
      <c r="AT220" s="47"/>
      <c r="AU220" s="47" t="e">
        <f t="shared" si="116"/>
        <v>#DIV/0!</v>
      </c>
      <c r="AV220" s="47"/>
      <c r="AW220" s="47"/>
      <c r="AX220" s="50" t="s">
        <v>1721</v>
      </c>
      <c r="AY220" s="50" t="s">
        <v>1721</v>
      </c>
      <c r="AZ220" s="50" t="s">
        <v>1721</v>
      </c>
      <c r="BA220" s="50" t="s">
        <v>1721</v>
      </c>
      <c r="BB220" s="23" t="s">
        <v>142</v>
      </c>
      <c r="BC220" s="23" t="s">
        <v>143</v>
      </c>
      <c r="BD220" s="23" t="s">
        <v>1004</v>
      </c>
      <c r="BE220" s="23"/>
      <c r="BF220" s="50"/>
      <c r="BG220" s="23"/>
      <c r="BH220" s="23"/>
      <c r="BI220" s="23">
        <v>63.4</v>
      </c>
      <c r="BJ220" s="23">
        <v>163.5</v>
      </c>
      <c r="BK220" s="23">
        <f t="shared" si="99"/>
        <v>1.6867651986984689</v>
      </c>
      <c r="BL220" s="23">
        <v>1</v>
      </c>
      <c r="BM220" s="46" t="s">
        <v>1005</v>
      </c>
      <c r="BN220" s="23" t="s">
        <v>146</v>
      </c>
      <c r="BO220" s="23">
        <v>59</v>
      </c>
      <c r="BP220" s="23">
        <v>52</v>
      </c>
      <c r="BQ220" s="23">
        <v>155.6</v>
      </c>
      <c r="BR220" s="23">
        <f t="shared" si="100"/>
        <v>1.4958040314168586</v>
      </c>
      <c r="BS220" s="23">
        <f t="shared" si="101"/>
        <v>1.1276645625167407</v>
      </c>
      <c r="BT220" s="23" t="s">
        <v>162</v>
      </c>
      <c r="BU220" s="23" t="s">
        <v>147</v>
      </c>
      <c r="BV220" s="23" t="s">
        <v>148</v>
      </c>
      <c r="BW220" s="23" t="s">
        <v>149</v>
      </c>
      <c r="BX220" s="23">
        <v>5</v>
      </c>
      <c r="BY220" s="23" t="s">
        <v>150</v>
      </c>
      <c r="BZ220" s="23">
        <v>2</v>
      </c>
      <c r="CA220" s="23" t="s">
        <v>159</v>
      </c>
      <c r="CB220" s="23" t="s">
        <v>150</v>
      </c>
      <c r="CC220" s="23">
        <v>2</v>
      </c>
      <c r="CD220" s="23" t="s">
        <v>150</v>
      </c>
      <c r="CE220" s="23" t="s">
        <v>150</v>
      </c>
      <c r="CF220" s="23">
        <v>2</v>
      </c>
      <c r="CG220" s="23" t="s">
        <v>159</v>
      </c>
      <c r="CH220" s="23" t="s">
        <v>150</v>
      </c>
      <c r="CI220" s="23">
        <v>2</v>
      </c>
      <c r="CJ220" s="23" t="s">
        <v>150</v>
      </c>
      <c r="CK220" s="23">
        <v>0</v>
      </c>
      <c r="CL220" s="23">
        <v>0</v>
      </c>
      <c r="CM220" s="23"/>
      <c r="CN220" s="23">
        <v>0</v>
      </c>
      <c r="CO220" s="23"/>
      <c r="CP220" s="23"/>
      <c r="CQ220" s="23">
        <v>0</v>
      </c>
      <c r="CR220" s="23" t="s">
        <v>143</v>
      </c>
      <c r="CS220" s="23">
        <v>1</v>
      </c>
      <c r="CT220" s="23"/>
      <c r="CU220" s="23"/>
      <c r="CV220" s="23">
        <v>585</v>
      </c>
      <c r="CW220" s="23">
        <v>1</v>
      </c>
      <c r="CX220" s="23"/>
      <c r="CY220" s="23">
        <v>2</v>
      </c>
      <c r="CZ220" s="23">
        <v>0</v>
      </c>
      <c r="DA220" s="23">
        <v>2</v>
      </c>
      <c r="DB220" s="23"/>
      <c r="DC220" s="23" t="s">
        <v>143</v>
      </c>
      <c r="DD220" s="23" t="str">
        <f t="shared" si="112"/>
        <v>2</v>
      </c>
      <c r="DE220" s="23" t="s">
        <v>165</v>
      </c>
      <c r="DF220" s="23" t="s">
        <v>165</v>
      </c>
      <c r="DG220" s="23" t="s">
        <v>165</v>
      </c>
      <c r="DH220" s="23" t="s">
        <v>636</v>
      </c>
      <c r="DI220" s="23" t="s">
        <v>150</v>
      </c>
      <c r="DJ220" s="23" t="s">
        <v>159</v>
      </c>
      <c r="DK220" s="23" t="s">
        <v>150</v>
      </c>
      <c r="DL220" s="23" t="s">
        <v>159</v>
      </c>
      <c r="DM220" s="23" t="s">
        <v>159</v>
      </c>
      <c r="DN220" s="23"/>
      <c r="DO220" s="23"/>
      <c r="DP220" s="23" t="s">
        <v>150</v>
      </c>
      <c r="DQ220" s="23" t="s">
        <v>150</v>
      </c>
      <c r="DR220" s="23" t="s">
        <v>150</v>
      </c>
      <c r="DS220" s="23"/>
      <c r="DT220" s="23" t="s">
        <v>159</v>
      </c>
      <c r="DU220" s="23" t="s">
        <v>150</v>
      </c>
      <c r="DV220" s="23"/>
      <c r="DW220" s="23" t="s">
        <v>159</v>
      </c>
      <c r="DX220" s="23" t="s">
        <v>150</v>
      </c>
      <c r="DY220" s="23"/>
      <c r="DZ220" s="23"/>
      <c r="EA220" s="23"/>
      <c r="EB220" s="23"/>
      <c r="EC220" s="23" t="s">
        <v>184</v>
      </c>
      <c r="ED220" s="23" t="s">
        <v>189</v>
      </c>
      <c r="EE220" s="49">
        <f t="shared" si="102"/>
        <v>1</v>
      </c>
      <c r="EF220" s="49">
        <f t="shared" si="118"/>
        <v>0</v>
      </c>
      <c r="EG220" s="49"/>
      <c r="EH220" s="51">
        <f t="shared" si="103"/>
        <v>1</v>
      </c>
      <c r="EI220" s="51">
        <f t="shared" si="104"/>
        <v>0.9</v>
      </c>
      <c r="EJ220" s="52">
        <f t="shared" si="105"/>
        <v>-3.2000000000000001E-2</v>
      </c>
      <c r="EK220" s="52">
        <f t="shared" si="106"/>
        <v>-3.2000000000000001E-2</v>
      </c>
      <c r="EL220" s="49">
        <f t="shared" si="107"/>
        <v>-3.2000000000000001E-2</v>
      </c>
      <c r="EM220" s="53" t="s">
        <v>152</v>
      </c>
      <c r="EN220" s="54" t="str">
        <f t="shared" si="108"/>
        <v>1</v>
      </c>
    </row>
    <row r="221" spans="1:144" ht="33.75">
      <c r="A221" s="45">
        <v>2956</v>
      </c>
      <c r="B221" s="46" t="s">
        <v>1006</v>
      </c>
      <c r="C221" s="45">
        <v>19396791</v>
      </c>
      <c r="D221" s="23" t="s">
        <v>1007</v>
      </c>
      <c r="E221" s="23">
        <v>2</v>
      </c>
      <c r="F221" s="23" t="s">
        <v>139</v>
      </c>
      <c r="G221" s="23">
        <v>45</v>
      </c>
      <c r="H221" s="23">
        <v>41</v>
      </c>
      <c r="I221" s="23" t="s">
        <v>140</v>
      </c>
      <c r="J221" s="23">
        <v>1</v>
      </c>
      <c r="K221" s="23"/>
      <c r="L221" s="47"/>
      <c r="M221" s="47"/>
      <c r="N221" s="48">
        <v>43216</v>
      </c>
      <c r="O221" s="48"/>
      <c r="P221" s="47" t="e">
        <f t="shared" si="120"/>
        <v>#NUM!</v>
      </c>
      <c r="Q221" s="47">
        <f t="shared" ca="1" si="97"/>
        <v>71</v>
      </c>
      <c r="R221" s="47">
        <v>54</v>
      </c>
      <c r="S221" s="47">
        <v>1</v>
      </c>
      <c r="T221" s="47"/>
      <c r="U221" s="47"/>
      <c r="V221" s="47" t="e">
        <f t="shared" si="98"/>
        <v>#NUM!</v>
      </c>
      <c r="W221" s="47"/>
      <c r="X221" s="47"/>
      <c r="Y221" s="47"/>
      <c r="Z221" s="47"/>
      <c r="AA221" s="47"/>
      <c r="AB221" s="47"/>
      <c r="AC221" s="47"/>
      <c r="AD221" s="47">
        <v>2</v>
      </c>
      <c r="AE221" s="47">
        <v>54</v>
      </c>
      <c r="AF221" s="47">
        <v>1</v>
      </c>
      <c r="AG221" s="47"/>
      <c r="AH221" s="47">
        <v>2</v>
      </c>
      <c r="AI221" s="35" t="str">
        <f t="shared" si="119"/>
        <v>36</v>
      </c>
      <c r="AJ221" s="49" t="str">
        <f t="shared" si="117"/>
        <v>1</v>
      </c>
      <c r="AK221" s="47">
        <v>2</v>
      </c>
      <c r="AL221" s="47"/>
      <c r="AM221" s="47"/>
      <c r="AN221" s="23" t="s">
        <v>1704</v>
      </c>
      <c r="AO221" s="23">
        <v>2</v>
      </c>
      <c r="AP221" s="23">
        <v>3.11</v>
      </c>
      <c r="AQ221" s="23"/>
      <c r="AR221" s="47">
        <v>1.34</v>
      </c>
      <c r="AS221" s="47">
        <f t="shared" si="110"/>
        <v>67.350689653556614</v>
      </c>
      <c r="AT221" s="47">
        <v>0.97</v>
      </c>
      <c r="AU221" s="47">
        <f t="shared" si="116"/>
        <v>98.025645063446547</v>
      </c>
      <c r="AV221" s="47"/>
      <c r="AW221" s="47"/>
      <c r="AX221" s="50" t="s">
        <v>1719</v>
      </c>
      <c r="AY221" s="50" t="s">
        <v>1719</v>
      </c>
      <c r="AZ221" s="50" t="s">
        <v>1719</v>
      </c>
      <c r="BA221" s="50"/>
      <c r="BB221" s="23" t="s">
        <v>164</v>
      </c>
      <c r="BC221" s="23"/>
      <c r="BD221" s="23"/>
      <c r="BE221" s="23"/>
      <c r="BF221" s="50"/>
      <c r="BG221" s="23"/>
      <c r="BH221" s="23"/>
      <c r="BI221" s="23">
        <v>87.4</v>
      </c>
      <c r="BJ221" s="23">
        <v>173</v>
      </c>
      <c r="BK221" s="23">
        <f t="shared" si="99"/>
        <v>2.0141513756394542</v>
      </c>
      <c r="BL221" s="23">
        <v>1</v>
      </c>
      <c r="BM221" s="46" t="s">
        <v>1008</v>
      </c>
      <c r="BN221" s="23" t="s">
        <v>146</v>
      </c>
      <c r="BO221" s="23">
        <v>38</v>
      </c>
      <c r="BP221" s="23">
        <v>55</v>
      </c>
      <c r="BQ221" s="23">
        <v>163</v>
      </c>
      <c r="BR221" s="23">
        <f t="shared" si="100"/>
        <v>1.5843695236633084</v>
      </c>
      <c r="BS221" s="23">
        <f t="shared" si="101"/>
        <v>1.2712636449749573</v>
      </c>
      <c r="BT221" s="23" t="s">
        <v>158</v>
      </c>
      <c r="BU221" s="23" t="s">
        <v>147</v>
      </c>
      <c r="BV221" s="23" t="s">
        <v>148</v>
      </c>
      <c r="BW221" s="23" t="s">
        <v>149</v>
      </c>
      <c r="BX221" s="23">
        <v>3</v>
      </c>
      <c r="BY221" s="23" t="s">
        <v>150</v>
      </c>
      <c r="BZ221" s="23">
        <v>2</v>
      </c>
      <c r="CA221" s="23" t="s">
        <v>159</v>
      </c>
      <c r="CB221" s="23" t="s">
        <v>150</v>
      </c>
      <c r="CC221" s="23">
        <v>2</v>
      </c>
      <c r="CD221" s="23" t="s">
        <v>150</v>
      </c>
      <c r="CE221" s="23" t="s">
        <v>150</v>
      </c>
      <c r="CF221" s="23">
        <v>2</v>
      </c>
      <c r="CG221" s="23" t="s">
        <v>159</v>
      </c>
      <c r="CH221" s="23" t="s">
        <v>150</v>
      </c>
      <c r="CI221" s="23">
        <v>2</v>
      </c>
      <c r="CJ221" s="23" t="s">
        <v>150</v>
      </c>
      <c r="CK221" s="23">
        <v>0</v>
      </c>
      <c r="CL221" s="23">
        <v>0</v>
      </c>
      <c r="CM221" s="23"/>
      <c r="CN221" s="23">
        <v>0</v>
      </c>
      <c r="CO221" s="23"/>
      <c r="CP221" s="23"/>
      <c r="CQ221" s="23">
        <v>0</v>
      </c>
      <c r="CR221" s="23" t="s">
        <v>165</v>
      </c>
      <c r="CS221" s="23">
        <v>2</v>
      </c>
      <c r="CT221" s="23"/>
      <c r="CU221" s="23"/>
      <c r="CV221" s="23"/>
      <c r="CW221" s="23">
        <v>2</v>
      </c>
      <c r="CX221" s="23"/>
      <c r="CY221" s="23">
        <v>2</v>
      </c>
      <c r="CZ221" s="23">
        <v>0</v>
      </c>
      <c r="DA221" s="23">
        <v>2</v>
      </c>
      <c r="DB221" s="23"/>
      <c r="DC221" s="23" t="s">
        <v>143</v>
      </c>
      <c r="DD221" s="23">
        <v>2</v>
      </c>
      <c r="DE221" s="23" t="s">
        <v>143</v>
      </c>
      <c r="DF221" s="23" t="s">
        <v>143</v>
      </c>
      <c r="DG221" s="23" t="s">
        <v>143</v>
      </c>
      <c r="DH221" s="23" t="s">
        <v>636</v>
      </c>
      <c r="DI221" s="23" t="s">
        <v>150</v>
      </c>
      <c r="DJ221" s="23" t="s">
        <v>150</v>
      </c>
      <c r="DK221" s="23" t="s">
        <v>150</v>
      </c>
      <c r="DL221" s="23" t="s">
        <v>150</v>
      </c>
      <c r="DM221" s="23"/>
      <c r="DN221" s="23"/>
      <c r="DO221" s="23"/>
      <c r="DP221" s="23" t="s">
        <v>150</v>
      </c>
      <c r="DQ221" s="23" t="s">
        <v>150</v>
      </c>
      <c r="DR221" s="23" t="s">
        <v>150</v>
      </c>
      <c r="DS221" s="23"/>
      <c r="DT221" s="23" t="s">
        <v>159</v>
      </c>
      <c r="DU221" s="23" t="s">
        <v>150</v>
      </c>
      <c r="DV221" s="23"/>
      <c r="DW221" s="23" t="s">
        <v>159</v>
      </c>
      <c r="DX221" s="23" t="s">
        <v>150</v>
      </c>
      <c r="DY221" s="23"/>
      <c r="DZ221" s="23"/>
      <c r="EA221" s="23"/>
      <c r="EB221" s="23"/>
      <c r="EC221" s="23" t="s">
        <v>184</v>
      </c>
      <c r="ED221" s="23" t="s">
        <v>189</v>
      </c>
      <c r="EE221" s="49" t="str">
        <f t="shared" si="102"/>
        <v>36</v>
      </c>
      <c r="EF221" s="49" t="str">
        <f t="shared" si="118"/>
        <v>1</v>
      </c>
      <c r="EG221" s="49"/>
      <c r="EH221" s="51">
        <f t="shared" si="103"/>
        <v>1</v>
      </c>
      <c r="EI221" s="51">
        <f t="shared" si="104"/>
        <v>0.9</v>
      </c>
      <c r="EJ221" s="52">
        <f t="shared" si="105"/>
        <v>-1.2</v>
      </c>
      <c r="EK221" s="52">
        <f t="shared" si="106"/>
        <v>-1.2</v>
      </c>
      <c r="EL221" s="49">
        <f t="shared" si="107"/>
        <v>-3.2000000000000001E-2</v>
      </c>
      <c r="EM221" s="53" t="s">
        <v>152</v>
      </c>
      <c r="EN221" s="54" t="str">
        <f t="shared" si="108"/>
        <v>1</v>
      </c>
    </row>
    <row r="222" spans="1:144" ht="33.75">
      <c r="A222" s="45">
        <v>2958</v>
      </c>
      <c r="B222" s="46" t="s">
        <v>1009</v>
      </c>
      <c r="C222" s="45">
        <v>2979107</v>
      </c>
      <c r="D222" s="23" t="s">
        <v>1010</v>
      </c>
      <c r="E222" s="23">
        <v>1</v>
      </c>
      <c r="F222" s="23" t="s">
        <v>146</v>
      </c>
      <c r="G222" s="23">
        <v>65</v>
      </c>
      <c r="H222" s="23">
        <v>60</v>
      </c>
      <c r="I222" s="23" t="s">
        <v>153</v>
      </c>
      <c r="J222" s="23">
        <v>3</v>
      </c>
      <c r="K222" s="23" t="s">
        <v>179</v>
      </c>
      <c r="L222" s="47"/>
      <c r="M222" s="47"/>
      <c r="N222" s="48">
        <v>43222</v>
      </c>
      <c r="O222" s="48"/>
      <c r="P222" s="47" t="e">
        <f t="shared" si="120"/>
        <v>#NUM!</v>
      </c>
      <c r="Q222" s="47">
        <f t="shared" ca="1" si="97"/>
        <v>71</v>
      </c>
      <c r="R222" s="47">
        <v>54</v>
      </c>
      <c r="S222" s="47">
        <v>1</v>
      </c>
      <c r="T222" s="47"/>
      <c r="U222" s="47"/>
      <c r="V222" s="47" t="e">
        <f t="shared" si="98"/>
        <v>#NUM!</v>
      </c>
      <c r="W222" s="47"/>
      <c r="X222" s="47"/>
      <c r="Y222" s="47"/>
      <c r="Z222" s="47"/>
      <c r="AA222" s="47"/>
      <c r="AB222" s="47"/>
      <c r="AC222" s="47"/>
      <c r="AD222" s="47">
        <v>2</v>
      </c>
      <c r="AE222" s="47">
        <v>54</v>
      </c>
      <c r="AF222" s="47">
        <v>1</v>
      </c>
      <c r="AG222" s="47"/>
      <c r="AH222" s="47">
        <v>2</v>
      </c>
      <c r="AI222" s="35" t="str">
        <f t="shared" si="119"/>
        <v>36</v>
      </c>
      <c r="AJ222" s="49">
        <v>1</v>
      </c>
      <c r="AK222" s="47">
        <v>2</v>
      </c>
      <c r="AL222" s="47"/>
      <c r="AM222" s="47"/>
      <c r="AN222" s="23" t="s">
        <v>1712</v>
      </c>
      <c r="AO222" s="23">
        <v>1</v>
      </c>
      <c r="AP222" s="23">
        <v>1.53</v>
      </c>
      <c r="AQ222" s="23"/>
      <c r="AR222" s="47">
        <v>0.76</v>
      </c>
      <c r="AS222" s="47">
        <f t="shared" si="110"/>
        <v>88.466633180283537</v>
      </c>
      <c r="AT222" s="47">
        <v>0.72</v>
      </c>
      <c r="AU222" s="47">
        <f t="shared" si="116"/>
        <v>93.229810025240027</v>
      </c>
      <c r="AV222" s="47"/>
      <c r="AW222" s="47"/>
      <c r="AX222" s="50" t="s">
        <v>1719</v>
      </c>
      <c r="AY222" s="50" t="s">
        <v>1719</v>
      </c>
      <c r="AZ222" s="50" t="s">
        <v>1719</v>
      </c>
      <c r="BA222" s="50"/>
      <c r="BB222" s="23" t="s">
        <v>164</v>
      </c>
      <c r="BC222" s="23"/>
      <c r="BD222" s="23"/>
      <c r="BE222" s="23"/>
      <c r="BF222" s="50"/>
      <c r="BG222" s="23"/>
      <c r="BH222" s="23"/>
      <c r="BI222" s="23">
        <v>77</v>
      </c>
      <c r="BJ222" s="23">
        <v>161</v>
      </c>
      <c r="BK222" s="23">
        <f t="shared" si="99"/>
        <v>1.811647262034737</v>
      </c>
      <c r="BL222" s="23">
        <v>3</v>
      </c>
      <c r="BM222" s="46" t="s">
        <v>1011</v>
      </c>
      <c r="BN222" s="23" t="s">
        <v>139</v>
      </c>
      <c r="BO222" s="23">
        <v>64</v>
      </c>
      <c r="BP222" s="23">
        <v>87</v>
      </c>
      <c r="BQ222" s="23">
        <v>185</v>
      </c>
      <c r="BR222" s="23">
        <f t="shared" si="100"/>
        <v>2.1103841143336615</v>
      </c>
      <c r="BS222" s="23">
        <f t="shared" si="101"/>
        <v>0.85844432287472539</v>
      </c>
      <c r="BT222" s="23" t="s">
        <v>158</v>
      </c>
      <c r="BU222" s="23" t="s">
        <v>147</v>
      </c>
      <c r="BV222" s="23" t="s">
        <v>148</v>
      </c>
      <c r="BW222" s="23" t="s">
        <v>166</v>
      </c>
      <c r="BX222" s="23">
        <v>3</v>
      </c>
      <c r="BY222" s="23" t="s">
        <v>150</v>
      </c>
      <c r="BZ222" s="23">
        <v>2</v>
      </c>
      <c r="CA222" s="23" t="s">
        <v>159</v>
      </c>
      <c r="CB222" s="23" t="s">
        <v>150</v>
      </c>
      <c r="CC222" s="23">
        <v>2</v>
      </c>
      <c r="CD222" s="23" t="s">
        <v>150</v>
      </c>
      <c r="CE222" s="23" t="s">
        <v>150</v>
      </c>
      <c r="CF222" s="23">
        <v>2</v>
      </c>
      <c r="CG222" s="23" t="s">
        <v>159</v>
      </c>
      <c r="CH222" s="23" t="s">
        <v>150</v>
      </c>
      <c r="CI222" s="23">
        <v>2</v>
      </c>
      <c r="CJ222" s="23" t="s">
        <v>150</v>
      </c>
      <c r="CK222" s="23">
        <v>0</v>
      </c>
      <c r="CL222" s="23">
        <v>0</v>
      </c>
      <c r="CM222" s="23" t="s">
        <v>0</v>
      </c>
      <c r="CN222" s="23">
        <v>0</v>
      </c>
      <c r="CO222" s="23"/>
      <c r="CP222" s="23" t="s">
        <v>0</v>
      </c>
      <c r="CQ222" s="23">
        <v>0</v>
      </c>
      <c r="CR222" s="23" t="s">
        <v>143</v>
      </c>
      <c r="CS222" s="23">
        <v>1</v>
      </c>
      <c r="CT222" s="23"/>
      <c r="CU222" s="23"/>
      <c r="CV222" s="23">
        <v>375</v>
      </c>
      <c r="CW222" s="23">
        <v>1</v>
      </c>
      <c r="CX222" s="23"/>
      <c r="CY222" s="23">
        <v>2</v>
      </c>
      <c r="CZ222" s="23">
        <v>7</v>
      </c>
      <c r="DA222" s="23">
        <v>1</v>
      </c>
      <c r="DB222" s="23" t="s">
        <v>143</v>
      </c>
      <c r="DC222" s="23"/>
      <c r="DD222" s="23" t="str">
        <f t="shared" ref="DD222:DD228" si="121">IF(DC222= "Y", "2","1")</f>
        <v>1</v>
      </c>
      <c r="DE222" s="23" t="s">
        <v>165</v>
      </c>
      <c r="DF222" s="23" t="s">
        <v>165</v>
      </c>
      <c r="DG222" s="23" t="s">
        <v>165</v>
      </c>
      <c r="DH222" s="23" t="s">
        <v>636</v>
      </c>
      <c r="DI222" s="23" t="s">
        <v>150</v>
      </c>
      <c r="DJ222" s="23" t="s">
        <v>159</v>
      </c>
      <c r="DK222" s="23"/>
      <c r="DL222" s="23"/>
      <c r="DM222" s="23"/>
      <c r="DN222" s="23"/>
      <c r="DO222" s="23"/>
      <c r="DP222" s="23" t="s">
        <v>150</v>
      </c>
      <c r="DQ222" s="23" t="s">
        <v>150</v>
      </c>
      <c r="DR222" s="23"/>
      <c r="DS222" s="23"/>
      <c r="DT222" s="23" t="s">
        <v>159</v>
      </c>
      <c r="DU222" s="23" t="s">
        <v>150</v>
      </c>
      <c r="DV222" s="23"/>
      <c r="DW222" s="23" t="s">
        <v>159</v>
      </c>
      <c r="DX222" s="23" t="s">
        <v>150</v>
      </c>
      <c r="DY222" s="23"/>
      <c r="DZ222" s="23"/>
      <c r="EA222" s="23"/>
      <c r="EB222" s="23"/>
      <c r="EC222" s="23" t="s">
        <v>184</v>
      </c>
      <c r="ED222" s="23" t="s">
        <v>187</v>
      </c>
      <c r="EE222" s="49" t="str">
        <f t="shared" si="102"/>
        <v>36</v>
      </c>
      <c r="EF222" s="49">
        <v>1</v>
      </c>
      <c r="EG222" s="49"/>
      <c r="EH222" s="51">
        <f t="shared" si="103"/>
        <v>1.012</v>
      </c>
      <c r="EI222" s="51">
        <f t="shared" si="104"/>
        <v>0.7</v>
      </c>
      <c r="EJ222" s="52">
        <f t="shared" si="105"/>
        <v>-1.2</v>
      </c>
      <c r="EK222" s="52">
        <f t="shared" si="106"/>
        <v>-1.2</v>
      </c>
      <c r="EL222" s="49">
        <f t="shared" si="107"/>
        <v>-0.24099999999999999</v>
      </c>
      <c r="EM222" s="55" t="s">
        <v>152</v>
      </c>
      <c r="EN222" s="54" t="str">
        <f t="shared" si="108"/>
        <v>1</v>
      </c>
    </row>
    <row r="223" spans="1:144" ht="33.75">
      <c r="A223" s="45">
        <v>2962</v>
      </c>
      <c r="B223" s="46" t="s">
        <v>1012</v>
      </c>
      <c r="C223" s="45">
        <v>9930180</v>
      </c>
      <c r="D223" s="23" t="s">
        <v>1013</v>
      </c>
      <c r="E223" s="23">
        <v>2</v>
      </c>
      <c r="F223" s="23" t="s">
        <v>139</v>
      </c>
      <c r="G223" s="23">
        <v>67</v>
      </c>
      <c r="H223" s="23">
        <v>63</v>
      </c>
      <c r="I223" s="23" t="s">
        <v>140</v>
      </c>
      <c r="J223" s="23">
        <v>1</v>
      </c>
      <c r="K223" s="23"/>
      <c r="L223" s="47"/>
      <c r="M223" s="47"/>
      <c r="N223" s="48">
        <v>43230</v>
      </c>
      <c r="O223" s="48"/>
      <c r="P223" s="47" t="e">
        <f t="shared" si="120"/>
        <v>#NUM!</v>
      </c>
      <c r="Q223" s="47">
        <f t="shared" ca="1" si="97"/>
        <v>70</v>
      </c>
      <c r="R223" s="47">
        <v>53</v>
      </c>
      <c r="S223" s="47">
        <v>1</v>
      </c>
      <c r="T223" s="47"/>
      <c r="U223" s="47"/>
      <c r="V223" s="47" t="e">
        <f t="shared" si="98"/>
        <v>#NUM!</v>
      </c>
      <c r="W223" s="47"/>
      <c r="X223" s="47"/>
      <c r="Y223" s="47"/>
      <c r="Z223" s="47"/>
      <c r="AA223" s="47"/>
      <c r="AB223" s="47"/>
      <c r="AC223" s="47"/>
      <c r="AD223" s="47">
        <v>2</v>
      </c>
      <c r="AE223" s="47">
        <v>53</v>
      </c>
      <c r="AF223" s="47">
        <v>1</v>
      </c>
      <c r="AG223" s="47"/>
      <c r="AH223" s="47">
        <v>2</v>
      </c>
      <c r="AI223" s="35" t="str">
        <f t="shared" si="119"/>
        <v>36</v>
      </c>
      <c r="AJ223" s="49" t="str">
        <f>IF(AI223&lt;35,0, IF(AI223&gt;35, "1"))</f>
        <v>1</v>
      </c>
      <c r="AK223" s="47">
        <v>2</v>
      </c>
      <c r="AL223" s="47"/>
      <c r="AM223" s="47"/>
      <c r="AN223" s="23" t="s">
        <v>1712</v>
      </c>
      <c r="AO223" s="23">
        <v>1</v>
      </c>
      <c r="AP223" s="23">
        <v>2.3199999999999998</v>
      </c>
      <c r="AQ223" s="23"/>
      <c r="AR223" s="47">
        <v>1.56</v>
      </c>
      <c r="AS223" s="47">
        <f t="shared" si="110"/>
        <v>48.943623650269657</v>
      </c>
      <c r="AT223" s="47">
        <v>1.38</v>
      </c>
      <c r="AU223" s="47">
        <f t="shared" si="116"/>
        <v>56.000089271473158</v>
      </c>
      <c r="AV223" s="47"/>
      <c r="AW223" s="47"/>
      <c r="AX223" s="50" t="s">
        <v>1719</v>
      </c>
      <c r="AY223" s="50" t="s">
        <v>1719</v>
      </c>
      <c r="AZ223" s="50" t="s">
        <v>1719</v>
      </c>
      <c r="BA223" s="50"/>
      <c r="BB223" s="23" t="s">
        <v>164</v>
      </c>
      <c r="BC223" s="23"/>
      <c r="BD223" s="23"/>
      <c r="BE223" s="23"/>
      <c r="BF223" s="50"/>
      <c r="BG223" s="23"/>
      <c r="BH223" s="23"/>
      <c r="BI223" s="23">
        <v>83.6</v>
      </c>
      <c r="BJ223" s="23">
        <v>168.4</v>
      </c>
      <c r="BK223" s="23">
        <f t="shared" si="99"/>
        <v>1.9382152431286979</v>
      </c>
      <c r="BL223" s="23">
        <v>1</v>
      </c>
      <c r="BM223" s="46" t="s">
        <v>1014</v>
      </c>
      <c r="BN223" s="23" t="s">
        <v>146</v>
      </c>
      <c r="BO223" s="23">
        <v>64</v>
      </c>
      <c r="BP223" s="23">
        <v>55</v>
      </c>
      <c r="BQ223" s="23">
        <v>161</v>
      </c>
      <c r="BR223" s="23">
        <f t="shared" si="100"/>
        <v>1.5702515357098739</v>
      </c>
      <c r="BS223" s="23">
        <f t="shared" si="101"/>
        <v>1.2343342445785135</v>
      </c>
      <c r="BT223" s="23" t="s">
        <v>158</v>
      </c>
      <c r="BU223" s="23" t="s">
        <v>162</v>
      </c>
      <c r="BV223" s="23" t="s">
        <v>148</v>
      </c>
      <c r="BW223" s="23" t="s">
        <v>149</v>
      </c>
      <c r="BX223" s="23">
        <v>5</v>
      </c>
      <c r="BY223" s="23" t="s">
        <v>150</v>
      </c>
      <c r="BZ223" s="23">
        <v>2</v>
      </c>
      <c r="CA223" s="23" t="s">
        <v>159</v>
      </c>
      <c r="CB223" s="23" t="s">
        <v>150</v>
      </c>
      <c r="CC223" s="23">
        <v>2</v>
      </c>
      <c r="CD223" s="23" t="s">
        <v>150</v>
      </c>
      <c r="CE223" s="23" t="s">
        <v>150</v>
      </c>
      <c r="CF223" s="23">
        <v>2</v>
      </c>
      <c r="CG223" s="23" t="s">
        <v>150</v>
      </c>
      <c r="CH223" s="23" t="s">
        <v>150</v>
      </c>
      <c r="CI223" s="23">
        <v>2</v>
      </c>
      <c r="CJ223" s="23" t="s">
        <v>150</v>
      </c>
      <c r="CK223" s="23">
        <v>0</v>
      </c>
      <c r="CL223" s="23">
        <v>0</v>
      </c>
      <c r="CM223" s="23"/>
      <c r="CN223" s="23">
        <v>0</v>
      </c>
      <c r="CO223" s="23"/>
      <c r="CP223" s="23"/>
      <c r="CQ223" s="23">
        <v>0</v>
      </c>
      <c r="CR223" s="23" t="s">
        <v>165</v>
      </c>
      <c r="CS223" s="23">
        <v>2</v>
      </c>
      <c r="CT223" s="23"/>
      <c r="CU223" s="23"/>
      <c r="CV223" s="23"/>
      <c r="CW223" s="23">
        <v>2</v>
      </c>
      <c r="CX223" s="23"/>
      <c r="CY223" s="23">
        <v>2</v>
      </c>
      <c r="CZ223" s="23">
        <v>0</v>
      </c>
      <c r="DA223" s="23">
        <v>2</v>
      </c>
      <c r="DB223" s="23"/>
      <c r="DC223" s="23" t="s">
        <v>143</v>
      </c>
      <c r="DD223" s="23" t="str">
        <f t="shared" si="121"/>
        <v>2</v>
      </c>
      <c r="DE223" s="23" t="s">
        <v>143</v>
      </c>
      <c r="DF223" s="23" t="s">
        <v>143</v>
      </c>
      <c r="DG223" s="23" t="s">
        <v>143</v>
      </c>
      <c r="DH223" s="23" t="s">
        <v>636</v>
      </c>
      <c r="DI223" s="23" t="s">
        <v>150</v>
      </c>
      <c r="DJ223" s="23" t="s">
        <v>159</v>
      </c>
      <c r="DK223" s="23" t="s">
        <v>150</v>
      </c>
      <c r="DL223" s="23" t="s">
        <v>150</v>
      </c>
      <c r="DM223" s="23"/>
      <c r="DN223" s="23"/>
      <c r="DO223" s="23"/>
      <c r="DP223" s="23" t="s">
        <v>150</v>
      </c>
      <c r="DQ223" s="23" t="s">
        <v>150</v>
      </c>
      <c r="DR223" s="23" t="s">
        <v>150</v>
      </c>
      <c r="DS223" s="23"/>
      <c r="DT223" s="23" t="s">
        <v>159</v>
      </c>
      <c r="DU223" s="23" t="s">
        <v>150</v>
      </c>
      <c r="DV223" s="23"/>
      <c r="DW223" s="23" t="s">
        <v>159</v>
      </c>
      <c r="DX223" s="23" t="s">
        <v>150</v>
      </c>
      <c r="DY223" s="23"/>
      <c r="DZ223" s="23"/>
      <c r="EA223" s="23"/>
      <c r="EB223" s="23"/>
      <c r="EC223" s="23" t="s">
        <v>184</v>
      </c>
      <c r="ED223" s="23" t="s">
        <v>189</v>
      </c>
      <c r="EE223" s="49" t="str">
        <f t="shared" si="102"/>
        <v>36</v>
      </c>
      <c r="EF223" s="49" t="str">
        <f>IF(EE223&lt;35,0, IF(EE223&gt;35, "1"))</f>
        <v>1</v>
      </c>
      <c r="EG223" s="49"/>
      <c r="EH223" s="51">
        <f t="shared" si="103"/>
        <v>1</v>
      </c>
      <c r="EI223" s="51">
        <f t="shared" si="104"/>
        <v>0.9</v>
      </c>
      <c r="EJ223" s="52">
        <f t="shared" si="105"/>
        <v>-1.2</v>
      </c>
      <c r="EK223" s="52">
        <f t="shared" si="106"/>
        <v>-1.2</v>
      </c>
      <c r="EL223" s="49">
        <f t="shared" si="107"/>
        <v>-3.2000000000000001E-2</v>
      </c>
      <c r="EM223" s="53" t="s">
        <v>176</v>
      </c>
      <c r="EN223" s="54" t="str">
        <f t="shared" si="108"/>
        <v>3</v>
      </c>
    </row>
    <row r="224" spans="1:144" ht="33.75">
      <c r="A224" s="45">
        <v>2966</v>
      </c>
      <c r="B224" s="46" t="s">
        <v>1015</v>
      </c>
      <c r="C224" s="45">
        <v>31602813</v>
      </c>
      <c r="D224" s="23" t="s">
        <v>1016</v>
      </c>
      <c r="E224" s="23">
        <v>2</v>
      </c>
      <c r="F224" s="23" t="s">
        <v>139</v>
      </c>
      <c r="G224" s="23">
        <v>53</v>
      </c>
      <c r="H224" s="23">
        <v>49</v>
      </c>
      <c r="I224" s="23" t="s">
        <v>153</v>
      </c>
      <c r="J224" s="23">
        <v>3</v>
      </c>
      <c r="K224" s="23" t="s">
        <v>179</v>
      </c>
      <c r="L224" s="47"/>
      <c r="M224" s="47"/>
      <c r="N224" s="48">
        <v>43244</v>
      </c>
      <c r="O224" s="48">
        <v>44036</v>
      </c>
      <c r="P224" s="47">
        <f t="shared" si="120"/>
        <v>26</v>
      </c>
      <c r="Q224" s="47">
        <f t="shared" ca="1" si="97"/>
        <v>70</v>
      </c>
      <c r="R224" s="47">
        <v>26</v>
      </c>
      <c r="S224" s="47">
        <v>0</v>
      </c>
      <c r="T224" s="47"/>
      <c r="U224" s="47"/>
      <c r="V224" s="47" t="e">
        <f t="shared" si="98"/>
        <v>#NUM!</v>
      </c>
      <c r="W224" s="47"/>
      <c r="X224" s="47"/>
      <c r="Y224" s="47"/>
      <c r="Z224" s="47"/>
      <c r="AA224" s="47"/>
      <c r="AB224" s="47"/>
      <c r="AC224" s="47"/>
      <c r="AD224" s="47">
        <v>2</v>
      </c>
      <c r="AE224" s="47">
        <v>26</v>
      </c>
      <c r="AF224" s="47">
        <v>1</v>
      </c>
      <c r="AG224" s="47"/>
      <c r="AH224" s="47">
        <v>2</v>
      </c>
      <c r="AI224" s="35">
        <f t="shared" si="119"/>
        <v>26</v>
      </c>
      <c r="AJ224" s="49">
        <f>IF(AI224&lt;35,0, IF(AI224&gt;35, "1"))</f>
        <v>0</v>
      </c>
      <c r="AK224" s="47">
        <v>2</v>
      </c>
      <c r="AL224" s="47"/>
      <c r="AM224" s="47"/>
      <c r="AN224" s="23" t="s">
        <v>1712</v>
      </c>
      <c r="AO224" s="23">
        <v>1</v>
      </c>
      <c r="AP224" s="23">
        <v>1.26</v>
      </c>
      <c r="AQ224" s="23"/>
      <c r="AR224" s="47">
        <v>6.46</v>
      </c>
      <c r="AS224" s="47">
        <f t="shared" si="110"/>
        <v>9.7046688993726296</v>
      </c>
      <c r="AT224" s="47">
        <v>7.81</v>
      </c>
      <c r="AU224" s="47">
        <f t="shared" si="116"/>
        <v>7.6326700464860666</v>
      </c>
      <c r="AV224" s="47"/>
      <c r="AW224" s="47"/>
      <c r="AX224" s="50" t="s">
        <v>1719</v>
      </c>
      <c r="AY224" s="50" t="s">
        <v>1719</v>
      </c>
      <c r="AZ224" s="50" t="s">
        <v>1721</v>
      </c>
      <c r="BA224" s="50" t="s">
        <v>1721</v>
      </c>
      <c r="BB224" s="23" t="s">
        <v>142</v>
      </c>
      <c r="BC224" s="23" t="s">
        <v>143</v>
      </c>
      <c r="BD224" s="23" t="s">
        <v>141</v>
      </c>
      <c r="BE224" s="23"/>
      <c r="BF224" s="50"/>
      <c r="BG224" s="23"/>
      <c r="BH224" s="23"/>
      <c r="BI224" s="23">
        <v>73.7</v>
      </c>
      <c r="BJ224" s="23">
        <v>164.4</v>
      </c>
      <c r="BK224" s="23">
        <f t="shared" si="99"/>
        <v>1.8053808045383295</v>
      </c>
      <c r="BL224" s="23">
        <v>1</v>
      </c>
      <c r="BM224" s="46" t="s">
        <v>1017</v>
      </c>
      <c r="BN224" s="23" t="s">
        <v>146</v>
      </c>
      <c r="BO224" s="23">
        <v>47</v>
      </c>
      <c r="BP224" s="23">
        <v>52</v>
      </c>
      <c r="BQ224" s="23">
        <v>148</v>
      </c>
      <c r="BR224" s="23">
        <f t="shared" si="100"/>
        <v>1.4424723208452723</v>
      </c>
      <c r="BS224" s="23">
        <f t="shared" si="101"/>
        <v>1.2515878318416516</v>
      </c>
      <c r="BT224" s="23" t="s">
        <v>162</v>
      </c>
      <c r="BU224" s="23" t="s">
        <v>147</v>
      </c>
      <c r="BV224" s="23" t="s">
        <v>148</v>
      </c>
      <c r="BW224" s="23" t="s">
        <v>149</v>
      </c>
      <c r="BX224" s="23">
        <v>6</v>
      </c>
      <c r="BY224" s="23" t="s">
        <v>150</v>
      </c>
      <c r="BZ224" s="23">
        <v>2</v>
      </c>
      <c r="CA224" s="23" t="s">
        <v>159</v>
      </c>
      <c r="CB224" s="23" t="s">
        <v>150</v>
      </c>
      <c r="CC224" s="23">
        <v>2</v>
      </c>
      <c r="CD224" s="23" t="s">
        <v>150</v>
      </c>
      <c r="CE224" s="23" t="s">
        <v>150</v>
      </c>
      <c r="CF224" s="23">
        <v>2</v>
      </c>
      <c r="CG224" s="23" t="s">
        <v>159</v>
      </c>
      <c r="CH224" s="23" t="s">
        <v>150</v>
      </c>
      <c r="CI224" s="23">
        <v>2</v>
      </c>
      <c r="CJ224" s="23" t="s">
        <v>150</v>
      </c>
      <c r="CK224" s="23">
        <v>0</v>
      </c>
      <c r="CL224" s="23">
        <v>0</v>
      </c>
      <c r="CM224" s="23"/>
      <c r="CN224" s="23">
        <v>0</v>
      </c>
      <c r="CO224" s="23"/>
      <c r="CP224" s="23" t="s">
        <v>0</v>
      </c>
      <c r="CQ224" s="23">
        <v>0</v>
      </c>
      <c r="CR224" s="23" t="s">
        <v>143</v>
      </c>
      <c r="CS224" s="23">
        <v>1</v>
      </c>
      <c r="CT224" s="23"/>
      <c r="CU224" s="23"/>
      <c r="CV224" s="23">
        <v>375</v>
      </c>
      <c r="CW224" s="23">
        <v>1</v>
      </c>
      <c r="CX224" s="23"/>
      <c r="CY224" s="23">
        <v>2</v>
      </c>
      <c r="CZ224" s="23">
        <v>5</v>
      </c>
      <c r="DA224" s="23">
        <v>1</v>
      </c>
      <c r="DB224" s="23" t="s">
        <v>143</v>
      </c>
      <c r="DC224" s="23"/>
      <c r="DD224" s="23" t="str">
        <f t="shared" si="121"/>
        <v>1</v>
      </c>
      <c r="DE224" s="23" t="s">
        <v>143</v>
      </c>
      <c r="DF224" s="23" t="s">
        <v>143</v>
      </c>
      <c r="DG224" s="23" t="s">
        <v>143</v>
      </c>
      <c r="DH224" s="23" t="s">
        <v>636</v>
      </c>
      <c r="DI224" s="23" t="s">
        <v>150</v>
      </c>
      <c r="DJ224" s="23" t="s">
        <v>159</v>
      </c>
      <c r="DK224" s="23"/>
      <c r="DL224" s="23"/>
      <c r="DM224" s="23"/>
      <c r="DN224" s="23"/>
      <c r="DO224" s="23"/>
      <c r="DP224" s="23" t="s">
        <v>150</v>
      </c>
      <c r="DQ224" s="23" t="s">
        <v>150</v>
      </c>
      <c r="DR224" s="23" t="s">
        <v>150</v>
      </c>
      <c r="DS224" s="23"/>
      <c r="DT224" s="23" t="s">
        <v>159</v>
      </c>
      <c r="DU224" s="23" t="s">
        <v>150</v>
      </c>
      <c r="DV224" s="23"/>
      <c r="DW224" s="23" t="s">
        <v>159</v>
      </c>
      <c r="DX224" s="23" t="s">
        <v>150</v>
      </c>
      <c r="DY224" s="23"/>
      <c r="DZ224" s="23"/>
      <c r="EA224" s="23"/>
      <c r="EB224" s="23"/>
      <c r="EC224" s="23" t="s">
        <v>184</v>
      </c>
      <c r="ED224" s="23" t="s">
        <v>187</v>
      </c>
      <c r="EE224" s="49">
        <f t="shared" si="102"/>
        <v>26</v>
      </c>
      <c r="EF224" s="49">
        <f>IF(EE224&lt;35,0, IF(EE224&gt;35, "1"))</f>
        <v>0</v>
      </c>
      <c r="EG224" s="49"/>
      <c r="EH224" s="51">
        <f t="shared" si="103"/>
        <v>1</v>
      </c>
      <c r="EI224" s="51">
        <f t="shared" si="104"/>
        <v>0.9</v>
      </c>
      <c r="EJ224" s="52">
        <f t="shared" si="105"/>
        <v>-1.2</v>
      </c>
      <c r="EK224" s="52">
        <f t="shared" si="106"/>
        <v>-1.2</v>
      </c>
      <c r="EL224" s="49">
        <f t="shared" si="107"/>
        <v>-3.2000000000000001E-2</v>
      </c>
      <c r="EM224" s="53" t="s">
        <v>152</v>
      </c>
      <c r="EN224" s="54" t="str">
        <f t="shared" si="108"/>
        <v>1</v>
      </c>
    </row>
    <row r="225" spans="1:144" ht="33.75">
      <c r="A225" s="45">
        <v>2969</v>
      </c>
      <c r="B225" s="46" t="s">
        <v>1020</v>
      </c>
      <c r="C225" s="45">
        <v>32131814</v>
      </c>
      <c r="D225" s="23" t="s">
        <v>1021</v>
      </c>
      <c r="E225" s="23">
        <v>2</v>
      </c>
      <c r="F225" s="23" t="s">
        <v>139</v>
      </c>
      <c r="G225" s="23">
        <v>69</v>
      </c>
      <c r="H225" s="23">
        <v>64</v>
      </c>
      <c r="I225" s="23" t="s">
        <v>140</v>
      </c>
      <c r="J225" s="23">
        <v>1</v>
      </c>
      <c r="K225" s="23"/>
      <c r="L225" s="47"/>
      <c r="M225" s="47"/>
      <c r="N225" s="48">
        <v>43250</v>
      </c>
      <c r="O225" s="48"/>
      <c r="P225" s="47" t="e">
        <f t="shared" si="120"/>
        <v>#NUM!</v>
      </c>
      <c r="Q225" s="47">
        <f t="shared" ca="1" si="97"/>
        <v>70</v>
      </c>
      <c r="R225" s="47">
        <v>53</v>
      </c>
      <c r="S225" s="47">
        <v>1</v>
      </c>
      <c r="T225" s="47"/>
      <c r="U225" s="47"/>
      <c r="V225" s="47" t="e">
        <f t="shared" si="98"/>
        <v>#NUM!</v>
      </c>
      <c r="W225" s="47"/>
      <c r="X225" s="47"/>
      <c r="Y225" s="47"/>
      <c r="Z225" s="47"/>
      <c r="AA225" s="47"/>
      <c r="AB225" s="47"/>
      <c r="AC225" s="47"/>
      <c r="AD225" s="47">
        <v>2</v>
      </c>
      <c r="AE225" s="47">
        <v>53</v>
      </c>
      <c r="AF225" s="47">
        <v>1</v>
      </c>
      <c r="AG225" s="47"/>
      <c r="AH225" s="47">
        <v>2</v>
      </c>
      <c r="AI225" s="35" t="str">
        <f t="shared" si="119"/>
        <v>36</v>
      </c>
      <c r="AJ225" s="49" t="str">
        <f>IF(AI225&lt;35,0, IF(AI225&gt;35, "1"))</f>
        <v>1</v>
      </c>
      <c r="AK225" s="47">
        <v>2</v>
      </c>
      <c r="AL225" s="47"/>
      <c r="AM225" s="47"/>
      <c r="AN225" s="23" t="s">
        <v>1712</v>
      </c>
      <c r="AO225" s="23">
        <v>1</v>
      </c>
      <c r="AP225" s="23">
        <v>2.06</v>
      </c>
      <c r="AQ225" s="23"/>
      <c r="AR225" s="47">
        <v>1.77</v>
      </c>
      <c r="AS225" s="47">
        <f t="shared" si="110"/>
        <v>41.800041308894862</v>
      </c>
      <c r="AT225" s="47">
        <v>2.0099999999999998</v>
      </c>
      <c r="AU225" s="47">
        <f t="shared" si="116"/>
        <v>35.441112544069405</v>
      </c>
      <c r="AV225" s="47"/>
      <c r="AW225" s="47"/>
      <c r="AX225" s="50" t="s">
        <v>1719</v>
      </c>
      <c r="AY225" s="50" t="s">
        <v>1719</v>
      </c>
      <c r="AZ225" s="50" t="s">
        <v>1719</v>
      </c>
      <c r="BA225" s="50"/>
      <c r="BB225" s="23" t="s">
        <v>164</v>
      </c>
      <c r="BC225" s="23"/>
      <c r="BD225" s="23"/>
      <c r="BE225" s="23"/>
      <c r="BF225" s="50"/>
      <c r="BG225" s="23"/>
      <c r="BH225" s="23"/>
      <c r="BI225" s="23">
        <v>65.099999999999994</v>
      </c>
      <c r="BJ225" s="23">
        <v>165.1</v>
      </c>
      <c r="BK225" s="23">
        <f t="shared" si="99"/>
        <v>1.7179276587649637</v>
      </c>
      <c r="BL225" s="23">
        <v>1</v>
      </c>
      <c r="BM225" s="46" t="s">
        <v>1022</v>
      </c>
      <c r="BN225" s="23" t="s">
        <v>146</v>
      </c>
      <c r="BO225" s="23">
        <v>60</v>
      </c>
      <c r="BP225" s="23">
        <v>77</v>
      </c>
      <c r="BQ225" s="23">
        <v>162</v>
      </c>
      <c r="BR225" s="23">
        <f t="shared" si="100"/>
        <v>1.8197983520055196</v>
      </c>
      <c r="BS225" s="23">
        <f t="shared" si="101"/>
        <v>0.94402088938684403</v>
      </c>
      <c r="BT225" s="23" t="s">
        <v>147</v>
      </c>
      <c r="BU225" s="23" t="s">
        <v>162</v>
      </c>
      <c r="BV225" s="23" t="s">
        <v>148</v>
      </c>
      <c r="BW225" s="23" t="s">
        <v>149</v>
      </c>
      <c r="BX225" s="23">
        <v>6</v>
      </c>
      <c r="BY225" s="23" t="s">
        <v>150</v>
      </c>
      <c r="BZ225" s="23">
        <v>2</v>
      </c>
      <c r="CA225" s="23" t="s">
        <v>159</v>
      </c>
      <c r="CB225" s="23" t="s">
        <v>150</v>
      </c>
      <c r="CC225" s="23">
        <v>2</v>
      </c>
      <c r="CD225" s="23" t="s">
        <v>150</v>
      </c>
      <c r="CE225" s="23" t="s">
        <v>150</v>
      </c>
      <c r="CF225" s="23">
        <v>2</v>
      </c>
      <c r="CG225" s="23" t="s">
        <v>159</v>
      </c>
      <c r="CH225" s="23" t="s">
        <v>150</v>
      </c>
      <c r="CI225" s="23">
        <v>2</v>
      </c>
      <c r="CJ225" s="23" t="s">
        <v>150</v>
      </c>
      <c r="CK225" s="23">
        <v>0</v>
      </c>
      <c r="CL225" s="23">
        <v>0</v>
      </c>
      <c r="CM225" s="23"/>
      <c r="CN225" s="23">
        <v>0</v>
      </c>
      <c r="CO225" s="23"/>
      <c r="CP225" s="23" t="s">
        <v>562</v>
      </c>
      <c r="CQ225" s="23">
        <v>1</v>
      </c>
      <c r="CR225" s="23" t="s">
        <v>143</v>
      </c>
      <c r="CS225" s="23">
        <v>1</v>
      </c>
      <c r="CT225" s="23"/>
      <c r="CU225" s="23"/>
      <c r="CV225" s="23">
        <v>375</v>
      </c>
      <c r="CW225" s="23">
        <v>1</v>
      </c>
      <c r="CX225" s="23"/>
      <c r="CY225" s="23">
        <v>2</v>
      </c>
      <c r="CZ225" s="23">
        <v>6</v>
      </c>
      <c r="DA225" s="23">
        <v>1</v>
      </c>
      <c r="DB225" s="23" t="s">
        <v>143</v>
      </c>
      <c r="DC225" s="23"/>
      <c r="DD225" s="23" t="str">
        <f t="shared" si="121"/>
        <v>1</v>
      </c>
      <c r="DE225" s="23" t="s">
        <v>165</v>
      </c>
      <c r="DF225" s="23" t="s">
        <v>165</v>
      </c>
      <c r="DG225" s="23" t="s">
        <v>165</v>
      </c>
      <c r="DH225" s="23" t="s">
        <v>636</v>
      </c>
      <c r="DI225" s="23" t="s">
        <v>150</v>
      </c>
      <c r="DJ225" s="23" t="s">
        <v>159</v>
      </c>
      <c r="DK225" s="23" t="s">
        <v>150</v>
      </c>
      <c r="DL225" s="23" t="s">
        <v>150</v>
      </c>
      <c r="DM225" s="23"/>
      <c r="DN225" s="23"/>
      <c r="DO225" s="23"/>
      <c r="DP225" s="23" t="s">
        <v>150</v>
      </c>
      <c r="DQ225" s="23" t="s">
        <v>150</v>
      </c>
      <c r="DR225" s="23" t="s">
        <v>150</v>
      </c>
      <c r="DS225" s="23"/>
      <c r="DT225" s="23" t="s">
        <v>159</v>
      </c>
      <c r="DU225" s="23" t="s">
        <v>150</v>
      </c>
      <c r="DV225" s="23"/>
      <c r="DW225" s="23" t="s">
        <v>159</v>
      </c>
      <c r="DX225" s="23" t="s">
        <v>150</v>
      </c>
      <c r="DY225" s="23"/>
      <c r="DZ225" s="23"/>
      <c r="EA225" s="23"/>
      <c r="EB225" s="23"/>
      <c r="EC225" s="23" t="s">
        <v>184</v>
      </c>
      <c r="ED225" s="23" t="s">
        <v>189</v>
      </c>
      <c r="EE225" s="49" t="str">
        <f t="shared" si="102"/>
        <v>36</v>
      </c>
      <c r="EF225" s="49" t="str">
        <f>IF(EE225&lt;35,0, IF(EE225&gt;35, "1"))</f>
        <v>1</v>
      </c>
      <c r="EG225" s="49"/>
      <c r="EH225" s="51">
        <f t="shared" si="103"/>
        <v>1</v>
      </c>
      <c r="EI225" s="51">
        <f t="shared" si="104"/>
        <v>0.9</v>
      </c>
      <c r="EJ225" s="52">
        <f t="shared" si="105"/>
        <v>-1.2</v>
      </c>
      <c r="EK225" s="52">
        <f t="shared" si="106"/>
        <v>-1.2</v>
      </c>
      <c r="EL225" s="49">
        <f t="shared" si="107"/>
        <v>-3.2000000000000001E-2</v>
      </c>
      <c r="EM225" s="53" t="s">
        <v>176</v>
      </c>
      <c r="EN225" s="54" t="str">
        <f t="shared" si="108"/>
        <v>3</v>
      </c>
    </row>
    <row r="226" spans="1:144" ht="33.75">
      <c r="A226" s="45">
        <v>2975</v>
      </c>
      <c r="B226" s="46" t="s">
        <v>1023</v>
      </c>
      <c r="C226" s="45">
        <v>32006481</v>
      </c>
      <c r="D226" s="23" t="s">
        <v>1024</v>
      </c>
      <c r="E226" s="23">
        <v>1</v>
      </c>
      <c r="F226" s="23" t="s">
        <v>146</v>
      </c>
      <c r="G226" s="23">
        <v>56</v>
      </c>
      <c r="H226" s="23">
        <v>52</v>
      </c>
      <c r="I226" s="23" t="s">
        <v>153</v>
      </c>
      <c r="J226" s="23">
        <v>3</v>
      </c>
      <c r="K226" s="23"/>
      <c r="L226" s="47"/>
      <c r="M226" s="47"/>
      <c r="N226" s="48">
        <v>43271</v>
      </c>
      <c r="O226" s="48"/>
      <c r="P226" s="47" t="e">
        <f>DATEDIF(N226, O226, "m")</f>
        <v>#NUM!</v>
      </c>
      <c r="Q226" s="47">
        <f t="shared" ca="1" si="97"/>
        <v>69</v>
      </c>
      <c r="R226" s="47">
        <v>52</v>
      </c>
      <c r="S226" s="47">
        <v>1</v>
      </c>
      <c r="T226" s="47"/>
      <c r="U226" s="47"/>
      <c r="V226" s="47" t="e">
        <f t="shared" si="98"/>
        <v>#NUM!</v>
      </c>
      <c r="W226" s="47"/>
      <c r="X226" s="47"/>
      <c r="Y226" s="47"/>
      <c r="Z226" s="47"/>
      <c r="AA226" s="47"/>
      <c r="AB226" s="47"/>
      <c r="AC226" s="47"/>
      <c r="AD226" s="47">
        <v>2</v>
      </c>
      <c r="AE226" s="47">
        <v>52</v>
      </c>
      <c r="AF226" s="47">
        <v>1</v>
      </c>
      <c r="AG226" s="47"/>
      <c r="AH226" s="47">
        <v>2</v>
      </c>
      <c r="AI226" s="35" t="str">
        <f t="shared" si="119"/>
        <v>36</v>
      </c>
      <c r="AJ226" s="49" t="str">
        <f>IF(AI226&lt;35,0, IF(AI226&gt;35, "1"))</f>
        <v>1</v>
      </c>
      <c r="AK226" s="47">
        <v>2</v>
      </c>
      <c r="AL226" s="47"/>
      <c r="AM226" s="47"/>
      <c r="AN226" s="23" t="s">
        <v>1712</v>
      </c>
      <c r="AO226" s="23">
        <v>1</v>
      </c>
      <c r="AP226" s="23">
        <v>1.44</v>
      </c>
      <c r="AQ226" s="23"/>
      <c r="AR226" s="47">
        <v>0.7</v>
      </c>
      <c r="AS226" s="47">
        <f t="shared" si="110"/>
        <v>102.62335835520587</v>
      </c>
      <c r="AT226" s="47">
        <v>0.64</v>
      </c>
      <c r="AU226" s="47">
        <f t="shared" si="116"/>
        <v>103.56749250966213</v>
      </c>
      <c r="AV226" s="47"/>
      <c r="AW226" s="47"/>
      <c r="AX226" s="50" t="s">
        <v>1719</v>
      </c>
      <c r="AY226" s="50" t="s">
        <v>1719</v>
      </c>
      <c r="AZ226" s="50" t="s">
        <v>1719</v>
      </c>
      <c r="BA226" s="50"/>
      <c r="BB226" s="23" t="s">
        <v>164</v>
      </c>
      <c r="BC226" s="23"/>
      <c r="BD226" s="23"/>
      <c r="BE226" s="23"/>
      <c r="BF226" s="50"/>
      <c r="BG226" s="23"/>
      <c r="BH226" s="23"/>
      <c r="BI226" s="23">
        <v>50.1</v>
      </c>
      <c r="BJ226" s="23">
        <v>157.30000000000001</v>
      </c>
      <c r="BK226" s="23">
        <f t="shared" si="99"/>
        <v>1.483971912609291</v>
      </c>
      <c r="BL226" s="23">
        <v>1</v>
      </c>
      <c r="BM226" s="46" t="s">
        <v>1025</v>
      </c>
      <c r="BN226" s="23" t="s">
        <v>139</v>
      </c>
      <c r="BO226" s="23">
        <v>57</v>
      </c>
      <c r="BP226" s="23">
        <v>78</v>
      </c>
      <c r="BQ226" s="23">
        <v>170</v>
      </c>
      <c r="BR226" s="23">
        <f t="shared" si="100"/>
        <v>1.8948812472696039</v>
      </c>
      <c r="BS226" s="23">
        <f t="shared" si="101"/>
        <v>0.7831477116297364</v>
      </c>
      <c r="BT226" s="23" t="s">
        <v>147</v>
      </c>
      <c r="BU226" s="23" t="s">
        <v>162</v>
      </c>
      <c r="BV226" s="23" t="s">
        <v>148</v>
      </c>
      <c r="BW226" s="23" t="s">
        <v>149</v>
      </c>
      <c r="BX226" s="23">
        <v>5</v>
      </c>
      <c r="BY226" s="23" t="s">
        <v>150</v>
      </c>
      <c r="BZ226" s="23">
        <v>2</v>
      </c>
      <c r="CA226" s="23" t="s">
        <v>159</v>
      </c>
      <c r="CB226" s="23" t="s">
        <v>150</v>
      </c>
      <c r="CC226" s="23">
        <v>2</v>
      </c>
      <c r="CD226" s="23" t="s">
        <v>150</v>
      </c>
      <c r="CE226" s="23" t="s">
        <v>150</v>
      </c>
      <c r="CF226" s="23">
        <v>2</v>
      </c>
      <c r="CG226" s="23" t="s">
        <v>159</v>
      </c>
      <c r="CH226" s="23" t="s">
        <v>150</v>
      </c>
      <c r="CI226" s="23">
        <v>2</v>
      </c>
      <c r="CJ226" s="23" t="s">
        <v>150</v>
      </c>
      <c r="CK226" s="23">
        <v>0</v>
      </c>
      <c r="CL226" s="23">
        <v>0</v>
      </c>
      <c r="CM226" s="23" t="s">
        <v>0</v>
      </c>
      <c r="CN226" s="23">
        <v>0</v>
      </c>
      <c r="CO226" s="23"/>
      <c r="CP226" s="23" t="s">
        <v>0</v>
      </c>
      <c r="CQ226" s="23">
        <v>0</v>
      </c>
      <c r="CR226" s="23" t="s">
        <v>143</v>
      </c>
      <c r="CS226" s="23">
        <v>1</v>
      </c>
      <c r="CT226" s="23"/>
      <c r="CU226" s="23"/>
      <c r="CV226" s="23">
        <v>375</v>
      </c>
      <c r="CW226" s="23">
        <v>1</v>
      </c>
      <c r="CX226" s="23"/>
      <c r="CY226" s="23">
        <v>2</v>
      </c>
      <c r="CZ226" s="23">
        <v>2</v>
      </c>
      <c r="DA226" s="23">
        <v>1</v>
      </c>
      <c r="DB226" s="23"/>
      <c r="DC226" s="23" t="s">
        <v>143</v>
      </c>
      <c r="DD226" s="23" t="str">
        <f t="shared" si="121"/>
        <v>2</v>
      </c>
      <c r="DE226" s="23" t="s">
        <v>143</v>
      </c>
      <c r="DF226" s="23" t="s">
        <v>143</v>
      </c>
      <c r="DG226" s="23" t="s">
        <v>143</v>
      </c>
      <c r="DH226" s="23" t="s">
        <v>636</v>
      </c>
      <c r="DI226" s="23" t="s">
        <v>150</v>
      </c>
      <c r="DJ226" s="23" t="s">
        <v>159</v>
      </c>
      <c r="DK226" s="23"/>
      <c r="DL226" s="23"/>
      <c r="DM226" s="23"/>
      <c r="DN226" s="23"/>
      <c r="DO226" s="23"/>
      <c r="DP226" s="23" t="s">
        <v>150</v>
      </c>
      <c r="DQ226" s="23" t="s">
        <v>150</v>
      </c>
      <c r="DR226" s="23" t="s">
        <v>150</v>
      </c>
      <c r="DS226" s="23"/>
      <c r="DT226" s="23" t="s">
        <v>159</v>
      </c>
      <c r="DU226" s="23" t="s">
        <v>150</v>
      </c>
      <c r="DV226" s="23"/>
      <c r="DW226" s="23" t="s">
        <v>159</v>
      </c>
      <c r="DX226" s="23" t="s">
        <v>150</v>
      </c>
      <c r="DY226" s="23"/>
      <c r="DZ226" s="23"/>
      <c r="EA226" s="23"/>
      <c r="EB226" s="23"/>
      <c r="EC226" s="23" t="s">
        <v>184</v>
      </c>
      <c r="ED226" s="23" t="s">
        <v>189</v>
      </c>
      <c r="EE226" s="49" t="str">
        <f t="shared" si="102"/>
        <v>36</v>
      </c>
      <c r="EF226" s="49" t="str">
        <f>IF(EE226&lt;35,0, IF(EE226&gt;35, "1"))</f>
        <v>1</v>
      </c>
      <c r="EG226" s="49"/>
      <c r="EH226" s="51">
        <f t="shared" si="103"/>
        <v>1.012</v>
      </c>
      <c r="EI226" s="51">
        <f t="shared" si="104"/>
        <v>0.7</v>
      </c>
      <c r="EJ226" s="52">
        <f t="shared" si="105"/>
        <v>-1.2</v>
      </c>
      <c r="EK226" s="52">
        <f t="shared" si="106"/>
        <v>-0.24099999999999999</v>
      </c>
      <c r="EL226" s="49">
        <f t="shared" si="107"/>
        <v>-0.24099999999999999</v>
      </c>
      <c r="EM226" s="55" t="s">
        <v>152</v>
      </c>
      <c r="EN226" s="54" t="str">
        <f t="shared" si="108"/>
        <v>1</v>
      </c>
    </row>
    <row r="227" spans="1:144" ht="33.75">
      <c r="A227" s="45">
        <v>2981</v>
      </c>
      <c r="B227" s="46" t="s">
        <v>1026</v>
      </c>
      <c r="C227" s="45">
        <v>27948334</v>
      </c>
      <c r="D227" s="23" t="s">
        <v>1027</v>
      </c>
      <c r="E227" s="23">
        <v>1</v>
      </c>
      <c r="F227" s="23" t="s">
        <v>146</v>
      </c>
      <c r="G227" s="23">
        <v>60</v>
      </c>
      <c r="H227" s="23">
        <v>55</v>
      </c>
      <c r="I227" s="23" t="s">
        <v>153</v>
      </c>
      <c r="J227" s="23">
        <v>3</v>
      </c>
      <c r="K227" s="23"/>
      <c r="L227" s="47" t="s">
        <v>1761</v>
      </c>
      <c r="M227" s="47">
        <v>2</v>
      </c>
      <c r="N227" s="48">
        <v>43279</v>
      </c>
      <c r="O227" s="48"/>
      <c r="P227" s="47" t="e">
        <f t="shared" ref="P227:P233" si="122">DATEDIF(N227,O227,"m")</f>
        <v>#NUM!</v>
      </c>
      <c r="Q227" s="47">
        <f t="shared" ca="1" si="97"/>
        <v>69</v>
      </c>
      <c r="R227" s="47">
        <v>52</v>
      </c>
      <c r="S227" s="47">
        <v>1</v>
      </c>
      <c r="T227" s="47"/>
      <c r="U227" s="47"/>
      <c r="V227" s="47" t="e">
        <f t="shared" si="98"/>
        <v>#NUM!</v>
      </c>
      <c r="W227" s="47"/>
      <c r="X227" s="47"/>
      <c r="Y227" s="47"/>
      <c r="Z227" s="47"/>
      <c r="AA227" s="47"/>
      <c r="AB227" s="47"/>
      <c r="AC227" s="47"/>
      <c r="AD227" s="47">
        <v>2</v>
      </c>
      <c r="AE227" s="47">
        <v>52</v>
      </c>
      <c r="AF227" s="47">
        <v>1</v>
      </c>
      <c r="AG227" s="47"/>
      <c r="AH227" s="47">
        <v>2</v>
      </c>
      <c r="AI227" s="35" t="str">
        <f t="shared" si="119"/>
        <v>36</v>
      </c>
      <c r="AJ227" s="49" t="str">
        <f>IF(AI227&lt;35,0, IF(AI227&gt;35, "1"))</f>
        <v>1</v>
      </c>
      <c r="AK227" s="47">
        <v>2</v>
      </c>
      <c r="AL227" s="47"/>
      <c r="AM227" s="47"/>
      <c r="AN227" s="23" t="s">
        <v>1712</v>
      </c>
      <c r="AO227" s="23">
        <v>1</v>
      </c>
      <c r="AP227" s="23">
        <v>1.91</v>
      </c>
      <c r="AQ227" s="23"/>
      <c r="AR227" s="47">
        <v>1.01</v>
      </c>
      <c r="AS227" s="47">
        <f t="shared" si="110"/>
        <v>64.874675653562022</v>
      </c>
      <c r="AT227" s="47">
        <v>1.1599999999999999</v>
      </c>
      <c r="AU227" s="47">
        <f t="shared" si="116"/>
        <v>54.263680360156044</v>
      </c>
      <c r="AV227" s="47"/>
      <c r="AW227" s="47"/>
      <c r="AX227" s="50" t="s">
        <v>1719</v>
      </c>
      <c r="AY227" s="50" t="s">
        <v>1719</v>
      </c>
      <c r="AZ227" s="50" t="s">
        <v>1719</v>
      </c>
      <c r="BA227" s="50"/>
      <c r="BB227" s="23" t="s">
        <v>164</v>
      </c>
      <c r="BC227" s="23"/>
      <c r="BD227" s="23"/>
      <c r="BE227" s="23"/>
      <c r="BF227" s="50"/>
      <c r="BG227" s="23"/>
      <c r="BH227" s="23"/>
      <c r="BI227" s="23">
        <v>57.35</v>
      </c>
      <c r="BJ227" s="23">
        <v>156.19999999999999</v>
      </c>
      <c r="BK227" s="23">
        <f t="shared" si="99"/>
        <v>1.5637300229983071</v>
      </c>
      <c r="BL227" s="23">
        <v>1</v>
      </c>
      <c r="BM227" s="46" t="s">
        <v>1029</v>
      </c>
      <c r="BN227" s="23" t="s">
        <v>139</v>
      </c>
      <c r="BO227" s="23">
        <v>53</v>
      </c>
      <c r="BP227" s="23">
        <v>71.3</v>
      </c>
      <c r="BQ227" s="23">
        <v>167.6</v>
      </c>
      <c r="BR227" s="23">
        <f t="shared" si="100"/>
        <v>1.8052112618393152</v>
      </c>
      <c r="BS227" s="23">
        <f t="shared" si="101"/>
        <v>0.86623103680675861</v>
      </c>
      <c r="BT227" s="23" t="s">
        <v>162</v>
      </c>
      <c r="BU227" s="23" t="s">
        <v>147</v>
      </c>
      <c r="BV227" s="23" t="s">
        <v>148</v>
      </c>
      <c r="BW227" s="23" t="s">
        <v>149</v>
      </c>
      <c r="BX227" s="23">
        <v>6</v>
      </c>
      <c r="BY227" s="23" t="s">
        <v>150</v>
      </c>
      <c r="BZ227" s="23">
        <v>2</v>
      </c>
      <c r="CA227" s="23" t="s">
        <v>159</v>
      </c>
      <c r="CB227" s="23" t="s">
        <v>150</v>
      </c>
      <c r="CC227" s="23">
        <v>2</v>
      </c>
      <c r="CD227" s="23" t="s">
        <v>150</v>
      </c>
      <c r="CE227" s="23" t="s">
        <v>150</v>
      </c>
      <c r="CF227" s="23">
        <v>2</v>
      </c>
      <c r="CG227" s="23" t="s">
        <v>159</v>
      </c>
      <c r="CH227" s="23" t="s">
        <v>150</v>
      </c>
      <c r="CI227" s="23">
        <v>2</v>
      </c>
      <c r="CJ227" s="23" t="s">
        <v>150</v>
      </c>
      <c r="CK227" s="23">
        <v>0</v>
      </c>
      <c r="CL227" s="23">
        <v>0</v>
      </c>
      <c r="CM227" s="23"/>
      <c r="CN227" s="23">
        <v>0</v>
      </c>
      <c r="CO227" s="23"/>
      <c r="CP227" s="23"/>
      <c r="CQ227" s="23">
        <v>0</v>
      </c>
      <c r="CR227" s="23" t="s">
        <v>165</v>
      </c>
      <c r="CS227" s="23">
        <v>2</v>
      </c>
      <c r="CT227" s="23"/>
      <c r="CU227" s="23"/>
      <c r="CV227" s="23"/>
      <c r="CW227" s="23">
        <v>2</v>
      </c>
      <c r="CX227" s="23"/>
      <c r="CY227" s="23">
        <v>2</v>
      </c>
      <c r="CZ227" s="23">
        <v>0</v>
      </c>
      <c r="DA227" s="23">
        <v>2</v>
      </c>
      <c r="DB227" s="23"/>
      <c r="DC227" s="23" t="s">
        <v>143</v>
      </c>
      <c r="DD227" s="23" t="str">
        <f t="shared" si="121"/>
        <v>2</v>
      </c>
      <c r="DE227" s="23" t="s">
        <v>143</v>
      </c>
      <c r="DF227" s="23" t="s">
        <v>143</v>
      </c>
      <c r="DG227" s="23" t="s">
        <v>143</v>
      </c>
      <c r="DH227" s="23" t="s">
        <v>636</v>
      </c>
      <c r="DI227" s="23" t="s">
        <v>150</v>
      </c>
      <c r="DJ227" s="23" t="s">
        <v>159</v>
      </c>
      <c r="DK227" s="23" t="s">
        <v>150</v>
      </c>
      <c r="DL227" s="23" t="s">
        <v>150</v>
      </c>
      <c r="DM227" s="23"/>
      <c r="DN227" s="23"/>
      <c r="DO227" s="23"/>
      <c r="DP227" s="23" t="s">
        <v>150</v>
      </c>
      <c r="DQ227" s="23" t="s">
        <v>150</v>
      </c>
      <c r="DR227" s="23" t="s">
        <v>150</v>
      </c>
      <c r="DS227" s="23"/>
      <c r="DT227" s="23" t="s">
        <v>159</v>
      </c>
      <c r="DU227" s="23" t="s">
        <v>150</v>
      </c>
      <c r="DV227" s="23"/>
      <c r="DW227" s="23" t="s">
        <v>159</v>
      </c>
      <c r="DX227" s="23" t="s">
        <v>150</v>
      </c>
      <c r="DY227" s="23"/>
      <c r="DZ227" s="23"/>
      <c r="EA227" s="23"/>
      <c r="EB227" s="23"/>
      <c r="EC227" s="23" t="s">
        <v>184</v>
      </c>
      <c r="ED227" s="23" t="s">
        <v>189</v>
      </c>
      <c r="EE227" s="49" t="str">
        <f t="shared" si="102"/>
        <v>36</v>
      </c>
      <c r="EF227" s="49" t="str">
        <f>IF(EE227&lt;35,0, IF(EE227&gt;35, "1"))</f>
        <v>1</v>
      </c>
      <c r="EG227" s="49"/>
      <c r="EH227" s="51">
        <f t="shared" si="103"/>
        <v>1.012</v>
      </c>
      <c r="EI227" s="51">
        <f t="shared" si="104"/>
        <v>0.7</v>
      </c>
      <c r="EJ227" s="52">
        <f t="shared" si="105"/>
        <v>-1.2</v>
      </c>
      <c r="EK227" s="52">
        <f t="shared" si="106"/>
        <v>-1.2</v>
      </c>
      <c r="EL227" s="49">
        <f t="shared" si="107"/>
        <v>-0.24099999999999999</v>
      </c>
      <c r="EM227" s="53" t="s">
        <v>176</v>
      </c>
      <c r="EN227" s="54" t="str">
        <f t="shared" si="108"/>
        <v>3</v>
      </c>
    </row>
    <row r="228" spans="1:144" ht="33.75">
      <c r="A228" s="45">
        <v>2984</v>
      </c>
      <c r="B228" s="46" t="s">
        <v>1030</v>
      </c>
      <c r="C228" s="45">
        <v>32161736</v>
      </c>
      <c r="D228" s="23" t="s">
        <v>1031</v>
      </c>
      <c r="E228" s="23">
        <v>2</v>
      </c>
      <c r="F228" s="23" t="s">
        <v>139</v>
      </c>
      <c r="G228" s="23">
        <v>45</v>
      </c>
      <c r="H228" s="23">
        <v>41</v>
      </c>
      <c r="I228" s="23" t="s">
        <v>174</v>
      </c>
      <c r="J228" s="23">
        <v>2</v>
      </c>
      <c r="K228" s="23"/>
      <c r="L228" s="47"/>
      <c r="M228" s="47"/>
      <c r="N228" s="48">
        <v>43286</v>
      </c>
      <c r="O228" s="48">
        <v>43484</v>
      </c>
      <c r="P228" s="47">
        <f t="shared" si="122"/>
        <v>6</v>
      </c>
      <c r="Q228" s="47">
        <f t="shared" ca="1" si="97"/>
        <v>69</v>
      </c>
      <c r="R228" s="47">
        <v>6</v>
      </c>
      <c r="S228" s="47">
        <v>0</v>
      </c>
      <c r="T228" s="47"/>
      <c r="U228" s="47"/>
      <c r="V228" s="47" t="e">
        <f t="shared" si="98"/>
        <v>#NUM!</v>
      </c>
      <c r="W228" s="47"/>
      <c r="X228" s="47"/>
      <c r="Y228" s="47"/>
      <c r="Z228" s="47"/>
      <c r="AA228" s="47"/>
      <c r="AB228" s="47"/>
      <c r="AC228" s="47"/>
      <c r="AD228" s="47">
        <v>2</v>
      </c>
      <c r="AE228" s="47">
        <v>6</v>
      </c>
      <c r="AF228" s="47">
        <v>1</v>
      </c>
      <c r="AG228" s="47"/>
      <c r="AH228" s="47">
        <v>2</v>
      </c>
      <c r="AI228" s="35">
        <f t="shared" si="119"/>
        <v>6</v>
      </c>
      <c r="AJ228" s="49">
        <v>0</v>
      </c>
      <c r="AK228" s="47">
        <v>2</v>
      </c>
      <c r="AL228" s="47"/>
      <c r="AM228" s="47"/>
      <c r="AN228" s="23" t="s">
        <v>1712</v>
      </c>
      <c r="AO228" s="23">
        <v>1</v>
      </c>
      <c r="AP228" s="23">
        <v>2.14</v>
      </c>
      <c r="AQ228" s="23"/>
      <c r="AR228" s="47"/>
      <c r="AS228" s="47" t="e">
        <f t="shared" si="110"/>
        <v>#DIV/0!</v>
      </c>
      <c r="AT228" s="47"/>
      <c r="AU228" s="47" t="e">
        <f t="shared" si="116"/>
        <v>#DIV/0!</v>
      </c>
      <c r="AV228" s="47"/>
      <c r="AW228" s="47"/>
      <c r="AX228" s="50" t="s">
        <v>1721</v>
      </c>
      <c r="AY228" s="50" t="s">
        <v>1721</v>
      </c>
      <c r="AZ228" s="50" t="s">
        <v>1721</v>
      </c>
      <c r="BA228" s="50" t="s">
        <v>1721</v>
      </c>
      <c r="BB228" s="23" t="s">
        <v>142</v>
      </c>
      <c r="BC228" s="23" t="s">
        <v>143</v>
      </c>
      <c r="BD228" s="23" t="s">
        <v>1762</v>
      </c>
      <c r="BE228" s="23"/>
      <c r="BF228" s="50"/>
      <c r="BG228" s="23"/>
      <c r="BH228" s="23"/>
      <c r="BI228" s="23">
        <v>88.5</v>
      </c>
      <c r="BJ228" s="23">
        <v>180.7</v>
      </c>
      <c r="BK228" s="23">
        <f t="shared" si="99"/>
        <v>2.0898344031234677</v>
      </c>
      <c r="BL228" s="23">
        <v>1</v>
      </c>
      <c r="BM228" s="46" t="s">
        <v>1033</v>
      </c>
      <c r="BN228" s="23" t="s">
        <v>146</v>
      </c>
      <c r="BO228" s="23">
        <v>40</v>
      </c>
      <c r="BP228" s="23">
        <v>50</v>
      </c>
      <c r="BQ228" s="23">
        <v>163</v>
      </c>
      <c r="BR228" s="23">
        <f t="shared" si="100"/>
        <v>1.5214741872939956</v>
      </c>
      <c r="BS228" s="23">
        <f t="shared" si="101"/>
        <v>1.3735588947718687</v>
      </c>
      <c r="BT228" s="23" t="s">
        <v>158</v>
      </c>
      <c r="BU228" s="23" t="s">
        <v>162</v>
      </c>
      <c r="BV228" s="23" t="s">
        <v>148</v>
      </c>
      <c r="BW228" s="23" t="s">
        <v>149</v>
      </c>
      <c r="BX228" s="23">
        <v>6</v>
      </c>
      <c r="BY228" s="23" t="s">
        <v>150</v>
      </c>
      <c r="BZ228" s="23">
        <v>2</v>
      </c>
      <c r="CA228" s="23" t="s">
        <v>159</v>
      </c>
      <c r="CB228" s="23" t="s">
        <v>150</v>
      </c>
      <c r="CC228" s="23">
        <v>2</v>
      </c>
      <c r="CD228" s="23" t="s">
        <v>150</v>
      </c>
      <c r="CE228" s="23" t="s">
        <v>150</v>
      </c>
      <c r="CF228" s="23">
        <v>2</v>
      </c>
      <c r="CG228" s="23" t="s">
        <v>159</v>
      </c>
      <c r="CH228" s="23" t="s">
        <v>150</v>
      </c>
      <c r="CI228" s="23">
        <v>2</v>
      </c>
      <c r="CJ228" s="23" t="s">
        <v>150</v>
      </c>
      <c r="CK228" s="23">
        <v>0</v>
      </c>
      <c r="CL228" s="23">
        <v>20</v>
      </c>
      <c r="CM228" s="23" t="s">
        <v>0</v>
      </c>
      <c r="CN228" s="23">
        <v>0</v>
      </c>
      <c r="CO228" s="23"/>
      <c r="CP228" s="23"/>
      <c r="CQ228" s="23">
        <v>0</v>
      </c>
      <c r="CR228" s="23" t="s">
        <v>143</v>
      </c>
      <c r="CS228" s="23">
        <v>1</v>
      </c>
      <c r="CT228" s="23"/>
      <c r="CU228" s="23"/>
      <c r="CV228" s="23">
        <v>375</v>
      </c>
      <c r="CW228" s="23">
        <v>1</v>
      </c>
      <c r="CX228" s="23"/>
      <c r="CY228" s="23">
        <v>2</v>
      </c>
      <c r="CZ228" s="23">
        <v>2</v>
      </c>
      <c r="DA228" s="23">
        <v>1</v>
      </c>
      <c r="DB228" s="23"/>
      <c r="DC228" s="23" t="s">
        <v>143</v>
      </c>
      <c r="DD228" s="23" t="str">
        <f t="shared" si="121"/>
        <v>2</v>
      </c>
      <c r="DE228" s="23" t="s">
        <v>143</v>
      </c>
      <c r="DF228" s="23" t="s">
        <v>143</v>
      </c>
      <c r="DG228" s="23" t="s">
        <v>143</v>
      </c>
      <c r="DH228" s="23" t="s">
        <v>636</v>
      </c>
      <c r="DI228" s="23" t="s">
        <v>150</v>
      </c>
      <c r="DJ228" s="23" t="s">
        <v>159</v>
      </c>
      <c r="DK228" s="23" t="s">
        <v>150</v>
      </c>
      <c r="DL228" s="23" t="s">
        <v>150</v>
      </c>
      <c r="DM228" s="23"/>
      <c r="DN228" s="23"/>
      <c r="DO228" s="23"/>
      <c r="DP228" s="23" t="s">
        <v>150</v>
      </c>
      <c r="DQ228" s="23" t="s">
        <v>150</v>
      </c>
      <c r="DR228" s="23" t="s">
        <v>150</v>
      </c>
      <c r="DS228" s="23"/>
      <c r="DT228" s="23" t="s">
        <v>159</v>
      </c>
      <c r="DU228" s="23" t="s">
        <v>150</v>
      </c>
      <c r="DV228" s="23"/>
      <c r="DW228" s="23" t="s">
        <v>159</v>
      </c>
      <c r="DX228" s="23" t="s">
        <v>150</v>
      </c>
      <c r="DY228" s="23"/>
      <c r="DZ228" s="23"/>
      <c r="EA228" s="23"/>
      <c r="EB228" s="23"/>
      <c r="EC228" s="23" t="s">
        <v>184</v>
      </c>
      <c r="ED228" s="23" t="s">
        <v>187</v>
      </c>
      <c r="EE228" s="49">
        <f t="shared" si="102"/>
        <v>6</v>
      </c>
      <c r="EF228" s="49">
        <v>0</v>
      </c>
      <c r="EG228" s="49"/>
      <c r="EH228" s="51">
        <f t="shared" si="103"/>
        <v>1</v>
      </c>
      <c r="EI228" s="51">
        <f t="shared" si="104"/>
        <v>0.9</v>
      </c>
      <c r="EJ228" s="52">
        <f t="shared" si="105"/>
        <v>-3.2000000000000001E-2</v>
      </c>
      <c r="EK228" s="52">
        <f t="shared" si="106"/>
        <v>-3.2000000000000001E-2</v>
      </c>
      <c r="EL228" s="49">
        <f t="shared" si="107"/>
        <v>-3.2000000000000001E-2</v>
      </c>
      <c r="EM228" s="55" t="s">
        <v>176</v>
      </c>
      <c r="EN228" s="54" t="str">
        <f t="shared" si="108"/>
        <v>3</v>
      </c>
    </row>
    <row r="229" spans="1:144" ht="33.75">
      <c r="A229" s="45">
        <v>2987</v>
      </c>
      <c r="B229" s="46" t="s">
        <v>1035</v>
      </c>
      <c r="C229" s="45">
        <v>32167480</v>
      </c>
      <c r="D229" s="23" t="s">
        <v>1036</v>
      </c>
      <c r="E229" s="23">
        <v>2</v>
      </c>
      <c r="F229" s="23" t="s">
        <v>139</v>
      </c>
      <c r="G229" s="23">
        <v>62</v>
      </c>
      <c r="H229" s="23">
        <v>58</v>
      </c>
      <c r="I229" s="23" t="s">
        <v>140</v>
      </c>
      <c r="J229" s="23">
        <v>1</v>
      </c>
      <c r="K229" s="23"/>
      <c r="L229" s="47"/>
      <c r="M229" s="47"/>
      <c r="N229" s="48">
        <v>43293</v>
      </c>
      <c r="O229" s="48"/>
      <c r="P229" s="47" t="e">
        <f t="shared" si="122"/>
        <v>#NUM!</v>
      </c>
      <c r="Q229" s="47">
        <f t="shared" ca="1" si="97"/>
        <v>68</v>
      </c>
      <c r="R229" s="47">
        <v>51</v>
      </c>
      <c r="S229" s="47">
        <v>1</v>
      </c>
      <c r="T229" s="47"/>
      <c r="U229" s="47"/>
      <c r="V229" s="47" t="e">
        <f t="shared" si="98"/>
        <v>#NUM!</v>
      </c>
      <c r="W229" s="47"/>
      <c r="X229" s="47"/>
      <c r="Y229" s="47"/>
      <c r="Z229" s="47"/>
      <c r="AA229" s="47"/>
      <c r="AB229" s="47"/>
      <c r="AC229" s="47"/>
      <c r="AD229" s="47">
        <v>2</v>
      </c>
      <c r="AE229" s="47">
        <v>51</v>
      </c>
      <c r="AF229" s="47">
        <v>1</v>
      </c>
      <c r="AG229" s="47"/>
      <c r="AH229" s="47">
        <v>2</v>
      </c>
      <c r="AI229" s="35" t="str">
        <f t="shared" si="119"/>
        <v>36</v>
      </c>
      <c r="AJ229" s="49" t="str">
        <f t="shared" ref="AJ229:AJ235" si="123">IF(AI229&lt;35,0, IF(AI229&gt;35, "1"))</f>
        <v>1</v>
      </c>
      <c r="AK229" s="47">
        <v>2</v>
      </c>
      <c r="AL229" s="47"/>
      <c r="AM229" s="47"/>
      <c r="AN229" s="23" t="s">
        <v>1712</v>
      </c>
      <c r="AO229" s="23">
        <v>1</v>
      </c>
      <c r="AP229" s="23">
        <v>2.12</v>
      </c>
      <c r="AQ229" s="23"/>
      <c r="AR229" s="47">
        <v>1.5</v>
      </c>
      <c r="AS229" s="47">
        <f t="shared" si="110"/>
        <v>52.922599155069001</v>
      </c>
      <c r="AT229" s="47">
        <v>1.34</v>
      </c>
      <c r="AU229" s="47">
        <f t="shared" si="116"/>
        <v>59.844315368685805</v>
      </c>
      <c r="AV229" s="47"/>
      <c r="AW229" s="47"/>
      <c r="AX229" s="50" t="s">
        <v>1719</v>
      </c>
      <c r="AY229" s="50" t="s">
        <v>1719</v>
      </c>
      <c r="AZ229" s="50" t="s">
        <v>1719</v>
      </c>
      <c r="BA229" s="50"/>
      <c r="BB229" s="23" t="s">
        <v>164</v>
      </c>
      <c r="BC229" s="23"/>
      <c r="BD229" s="23"/>
      <c r="BE229" s="23"/>
      <c r="BF229" s="50"/>
      <c r="BG229" s="23"/>
      <c r="BH229" s="23"/>
      <c r="BI229" s="23">
        <v>77</v>
      </c>
      <c r="BJ229" s="23">
        <v>180</v>
      </c>
      <c r="BK229" s="23">
        <f t="shared" si="99"/>
        <v>1.9642531037672764</v>
      </c>
      <c r="BL229" s="23">
        <v>1</v>
      </c>
      <c r="BM229" s="46" t="s">
        <v>1037</v>
      </c>
      <c r="BN229" s="23" t="s">
        <v>146</v>
      </c>
      <c r="BO229" s="23">
        <v>56</v>
      </c>
      <c r="BP229" s="23">
        <v>63.9</v>
      </c>
      <c r="BQ229" s="23">
        <v>161.1</v>
      </c>
      <c r="BR229" s="23">
        <f t="shared" si="100"/>
        <v>1.6743585153094616</v>
      </c>
      <c r="BS229" s="23">
        <f t="shared" si="101"/>
        <v>1.1731377036681032</v>
      </c>
      <c r="BT229" s="23" t="s">
        <v>162</v>
      </c>
      <c r="BU229" s="23" t="s">
        <v>147</v>
      </c>
      <c r="BV229" s="23" t="s">
        <v>148</v>
      </c>
      <c r="BW229" s="23" t="s">
        <v>149</v>
      </c>
      <c r="BX229" s="23">
        <v>5</v>
      </c>
      <c r="BY229" s="23"/>
      <c r="BZ229" s="23">
        <v>2</v>
      </c>
      <c r="CA229" s="23" t="s">
        <v>159</v>
      </c>
      <c r="CB229" s="23" t="s">
        <v>150</v>
      </c>
      <c r="CC229" s="23">
        <v>2</v>
      </c>
      <c r="CD229" s="23" t="s">
        <v>150</v>
      </c>
      <c r="CE229" s="23" t="s">
        <v>150</v>
      </c>
      <c r="CF229" s="23">
        <v>2</v>
      </c>
      <c r="CG229" s="23" t="s">
        <v>159</v>
      </c>
      <c r="CH229" s="23" t="s">
        <v>150</v>
      </c>
      <c r="CI229" s="23">
        <v>2</v>
      </c>
      <c r="CJ229" s="23" t="s">
        <v>150</v>
      </c>
      <c r="CK229" s="23">
        <v>8.3000000000000007</v>
      </c>
      <c r="CL229" s="23">
        <v>0</v>
      </c>
      <c r="CM229" s="23" t="s">
        <v>0</v>
      </c>
      <c r="CN229" s="23">
        <v>0</v>
      </c>
      <c r="CO229" s="23"/>
      <c r="CP229" s="23"/>
      <c r="CQ229" s="23">
        <v>0</v>
      </c>
      <c r="CR229" s="23" t="s">
        <v>165</v>
      </c>
      <c r="CS229" s="23">
        <v>2</v>
      </c>
      <c r="CT229" s="23"/>
      <c r="CU229" s="23"/>
      <c r="CV229" s="23"/>
      <c r="CW229" s="23">
        <v>2</v>
      </c>
      <c r="CX229" s="23"/>
      <c r="CY229" s="23">
        <v>2</v>
      </c>
      <c r="CZ229" s="23">
        <v>0</v>
      </c>
      <c r="DA229" s="23">
        <v>2</v>
      </c>
      <c r="DB229" s="23"/>
      <c r="DC229" s="23" t="s">
        <v>143</v>
      </c>
      <c r="DD229" s="23">
        <v>2</v>
      </c>
      <c r="DE229" s="23" t="s">
        <v>165</v>
      </c>
      <c r="DF229" s="23" t="s">
        <v>165</v>
      </c>
      <c r="DG229" s="23" t="s">
        <v>165</v>
      </c>
      <c r="DH229" s="23" t="s">
        <v>636</v>
      </c>
      <c r="DI229" s="23" t="s">
        <v>159</v>
      </c>
      <c r="DJ229" s="23" t="s">
        <v>159</v>
      </c>
      <c r="DK229" s="23" t="s">
        <v>150</v>
      </c>
      <c r="DL229" s="23" t="s">
        <v>159</v>
      </c>
      <c r="DM229" s="23"/>
      <c r="DN229" s="23"/>
      <c r="DO229" s="23"/>
      <c r="DP229" s="23" t="s">
        <v>150</v>
      </c>
      <c r="DQ229" s="23" t="s">
        <v>150</v>
      </c>
      <c r="DR229" s="23" t="s">
        <v>150</v>
      </c>
      <c r="DS229" s="23"/>
      <c r="DT229" s="23" t="s">
        <v>159</v>
      </c>
      <c r="DU229" s="23" t="s">
        <v>150</v>
      </c>
      <c r="DV229" s="23"/>
      <c r="DW229" s="23" t="s">
        <v>159</v>
      </c>
      <c r="DX229" s="23" t="s">
        <v>150</v>
      </c>
      <c r="DY229" s="23"/>
      <c r="DZ229" s="23"/>
      <c r="EA229" s="23"/>
      <c r="EB229" s="23"/>
      <c r="EC229" s="23" t="s">
        <v>184</v>
      </c>
      <c r="ED229" s="23" t="s">
        <v>189</v>
      </c>
      <c r="EE229" s="49" t="str">
        <f t="shared" si="102"/>
        <v>36</v>
      </c>
      <c r="EF229" s="49" t="str">
        <f t="shared" ref="EF229:EF235" si="124">IF(EE229&lt;35,0, IF(EE229&gt;35, "1"))</f>
        <v>1</v>
      </c>
      <c r="EG229" s="49"/>
      <c r="EH229" s="51">
        <f t="shared" si="103"/>
        <v>1</v>
      </c>
      <c r="EI229" s="51">
        <f t="shared" si="104"/>
        <v>0.9</v>
      </c>
      <c r="EJ229" s="52">
        <f t="shared" si="105"/>
        <v>-1.2</v>
      </c>
      <c r="EK229" s="52">
        <f t="shared" si="106"/>
        <v>-1.2</v>
      </c>
      <c r="EL229" s="49">
        <f t="shared" si="107"/>
        <v>-3.2000000000000001E-2</v>
      </c>
      <c r="EM229" s="53" t="s">
        <v>152</v>
      </c>
      <c r="EN229" s="54" t="str">
        <f t="shared" si="108"/>
        <v>1</v>
      </c>
    </row>
    <row r="230" spans="1:144" ht="33.75">
      <c r="A230" s="45">
        <v>2992</v>
      </c>
      <c r="B230" s="46" t="s">
        <v>1038</v>
      </c>
      <c r="C230" s="45">
        <v>31740814</v>
      </c>
      <c r="D230" s="23" t="s">
        <v>1039</v>
      </c>
      <c r="E230" s="23">
        <v>2</v>
      </c>
      <c r="F230" s="23" t="s">
        <v>139</v>
      </c>
      <c r="G230" s="23">
        <v>57</v>
      </c>
      <c r="H230" s="23">
        <v>53</v>
      </c>
      <c r="I230" s="23" t="s">
        <v>140</v>
      </c>
      <c r="J230" s="23">
        <v>1</v>
      </c>
      <c r="K230" s="23"/>
      <c r="L230" s="47"/>
      <c r="M230" s="47"/>
      <c r="N230" s="48">
        <v>43311</v>
      </c>
      <c r="O230" s="48">
        <v>44117</v>
      </c>
      <c r="P230" s="47">
        <f t="shared" si="122"/>
        <v>26</v>
      </c>
      <c r="Q230" s="47">
        <f t="shared" ca="1" si="97"/>
        <v>68</v>
      </c>
      <c r="R230" s="47">
        <v>26</v>
      </c>
      <c r="S230" s="47">
        <v>0</v>
      </c>
      <c r="T230" s="48">
        <v>44117</v>
      </c>
      <c r="U230" s="48"/>
      <c r="V230" s="47">
        <f t="shared" si="98"/>
        <v>26</v>
      </c>
      <c r="W230" s="47" t="s">
        <v>1763</v>
      </c>
      <c r="X230" s="47"/>
      <c r="Y230" s="47"/>
      <c r="Z230" s="47"/>
      <c r="AA230" s="47"/>
      <c r="AB230" s="47"/>
      <c r="AC230" s="47"/>
      <c r="AD230" s="47">
        <v>2</v>
      </c>
      <c r="AE230" s="47">
        <v>26</v>
      </c>
      <c r="AF230" s="47">
        <v>0</v>
      </c>
      <c r="AG230" s="47"/>
      <c r="AH230" s="47">
        <v>1</v>
      </c>
      <c r="AI230" s="35">
        <f t="shared" si="119"/>
        <v>26</v>
      </c>
      <c r="AJ230" s="49">
        <f t="shared" si="123"/>
        <v>0</v>
      </c>
      <c r="AK230" s="47">
        <v>1</v>
      </c>
      <c r="AL230" s="47"/>
      <c r="AM230" s="47"/>
      <c r="AN230" s="23" t="s">
        <v>1712</v>
      </c>
      <c r="AO230" s="23">
        <v>1</v>
      </c>
      <c r="AP230" s="23">
        <v>2.41</v>
      </c>
      <c r="AQ230" s="23"/>
      <c r="AR230" s="47">
        <v>0.95</v>
      </c>
      <c r="AS230" s="47">
        <f t="shared" si="110"/>
        <v>94.446830401366299</v>
      </c>
      <c r="AT230" s="47">
        <v>6.62</v>
      </c>
      <c r="AU230" s="47">
        <f t="shared" si="116"/>
        <v>9.0787093284939608</v>
      </c>
      <c r="AV230" s="47"/>
      <c r="AW230" s="47"/>
      <c r="AX230" s="50" t="s">
        <v>1719</v>
      </c>
      <c r="AY230" s="50" t="s">
        <v>1719</v>
      </c>
      <c r="AZ230" s="50" t="s">
        <v>1721</v>
      </c>
      <c r="BA230" s="50" t="s">
        <v>1721</v>
      </c>
      <c r="BB230" s="23" t="s">
        <v>142</v>
      </c>
      <c r="BC230" s="23" t="s">
        <v>143</v>
      </c>
      <c r="BD230" s="23" t="s">
        <v>141</v>
      </c>
      <c r="BE230" s="23"/>
      <c r="BF230" s="50"/>
      <c r="BG230" s="23"/>
      <c r="BH230" s="23"/>
      <c r="BI230" s="23">
        <v>58</v>
      </c>
      <c r="BJ230" s="23">
        <v>167</v>
      </c>
      <c r="BK230" s="23">
        <f t="shared" si="99"/>
        <v>1.6492734300407768</v>
      </c>
      <c r="BL230" s="23">
        <v>1</v>
      </c>
      <c r="BM230" s="46" t="s">
        <v>1041</v>
      </c>
      <c r="BN230" s="23" t="s">
        <v>146</v>
      </c>
      <c r="BO230" s="23">
        <v>46</v>
      </c>
      <c r="BP230" s="23">
        <v>80</v>
      </c>
      <c r="BQ230" s="23">
        <v>160.5</v>
      </c>
      <c r="BR230" s="23">
        <f t="shared" si="100"/>
        <v>1.8371684126451806</v>
      </c>
      <c r="BS230" s="23">
        <f t="shared" si="101"/>
        <v>0.89772577118617558</v>
      </c>
      <c r="BT230" s="23" t="s">
        <v>158</v>
      </c>
      <c r="BU230" s="23" t="s">
        <v>147</v>
      </c>
      <c r="BV230" s="23" t="s">
        <v>148</v>
      </c>
      <c r="BW230" s="23" t="s">
        <v>149</v>
      </c>
      <c r="BX230" s="23">
        <v>4</v>
      </c>
      <c r="BY230" s="23" t="s">
        <v>150</v>
      </c>
      <c r="BZ230" s="23">
        <v>2</v>
      </c>
      <c r="CA230" s="23" t="s">
        <v>159</v>
      </c>
      <c r="CB230" s="23" t="s">
        <v>150</v>
      </c>
      <c r="CC230" s="23">
        <v>2</v>
      </c>
      <c r="CD230" s="23" t="s">
        <v>150</v>
      </c>
      <c r="CE230" s="23" t="s">
        <v>150</v>
      </c>
      <c r="CF230" s="23">
        <v>2</v>
      </c>
      <c r="CG230" s="23" t="s">
        <v>159</v>
      </c>
      <c r="CH230" s="23" t="s">
        <v>150</v>
      </c>
      <c r="CI230" s="23">
        <v>2</v>
      </c>
      <c r="CJ230" s="23" t="s">
        <v>150</v>
      </c>
      <c r="CK230" s="23">
        <v>0</v>
      </c>
      <c r="CL230" s="23">
        <v>0</v>
      </c>
      <c r="CM230" s="23"/>
      <c r="CN230" s="23">
        <v>0</v>
      </c>
      <c r="CO230" s="23"/>
      <c r="CP230" s="23"/>
      <c r="CQ230" s="23">
        <v>0</v>
      </c>
      <c r="CR230" s="23" t="s">
        <v>165</v>
      </c>
      <c r="CS230" s="23">
        <v>2</v>
      </c>
      <c r="CT230" s="23"/>
      <c r="CU230" s="23"/>
      <c r="CV230" s="23"/>
      <c r="CW230" s="23">
        <v>2</v>
      </c>
      <c r="CX230" s="23"/>
      <c r="CY230" s="23">
        <v>2</v>
      </c>
      <c r="CZ230" s="23">
        <v>0</v>
      </c>
      <c r="DA230" s="23">
        <v>2</v>
      </c>
      <c r="DB230" s="23"/>
      <c r="DC230" s="23" t="s">
        <v>143</v>
      </c>
      <c r="DD230" s="23" t="str">
        <f t="shared" ref="DD230:DD237" si="125">IF(DC230= "Y", "2","1")</f>
        <v>2</v>
      </c>
      <c r="DE230" s="23" t="s">
        <v>165</v>
      </c>
      <c r="DF230" s="23" t="s">
        <v>165</v>
      </c>
      <c r="DG230" s="23" t="s">
        <v>165</v>
      </c>
      <c r="DH230" s="23" t="s">
        <v>636</v>
      </c>
      <c r="DI230" s="23" t="s">
        <v>150</v>
      </c>
      <c r="DJ230" s="23" t="s">
        <v>159</v>
      </c>
      <c r="DK230" s="23" t="s">
        <v>150</v>
      </c>
      <c r="DL230" s="23" t="s">
        <v>150</v>
      </c>
      <c r="DM230" s="23"/>
      <c r="DN230" s="23"/>
      <c r="DO230" s="23"/>
      <c r="DP230" s="23" t="s">
        <v>150</v>
      </c>
      <c r="DQ230" s="23" t="s">
        <v>150</v>
      </c>
      <c r="DR230" s="23" t="s">
        <v>150</v>
      </c>
      <c r="DS230" s="23"/>
      <c r="DT230" s="23" t="s">
        <v>159</v>
      </c>
      <c r="DU230" s="23" t="s">
        <v>150</v>
      </c>
      <c r="DV230" s="23"/>
      <c r="DW230" s="23" t="s">
        <v>159</v>
      </c>
      <c r="DX230" s="23" t="s">
        <v>150</v>
      </c>
      <c r="DY230" s="23"/>
      <c r="DZ230" s="23"/>
      <c r="EA230" s="23"/>
      <c r="EB230" s="23"/>
      <c r="EC230" s="23"/>
      <c r="ED230" s="23" t="s">
        <v>187</v>
      </c>
      <c r="EE230" s="49">
        <f t="shared" si="102"/>
        <v>26</v>
      </c>
      <c r="EF230" s="49">
        <f t="shared" si="124"/>
        <v>0</v>
      </c>
      <c r="EG230" s="49"/>
      <c r="EH230" s="51">
        <f t="shared" si="103"/>
        <v>1</v>
      </c>
      <c r="EI230" s="51">
        <f t="shared" si="104"/>
        <v>0.9</v>
      </c>
      <c r="EJ230" s="52">
        <f t="shared" si="105"/>
        <v>-1.2</v>
      </c>
      <c r="EK230" s="52">
        <f t="shared" si="106"/>
        <v>-1.2</v>
      </c>
      <c r="EL230" s="49">
        <f t="shared" si="107"/>
        <v>-3.2000000000000001E-2</v>
      </c>
      <c r="EM230" s="53" t="s">
        <v>176</v>
      </c>
      <c r="EN230" s="54" t="str">
        <f t="shared" si="108"/>
        <v>3</v>
      </c>
    </row>
    <row r="231" spans="1:144" ht="33.75">
      <c r="A231" s="45">
        <v>3003</v>
      </c>
      <c r="B231" s="46" t="s">
        <v>1042</v>
      </c>
      <c r="C231" s="45">
        <v>29401115</v>
      </c>
      <c r="D231" s="23" t="s">
        <v>1043</v>
      </c>
      <c r="E231" s="23">
        <v>2</v>
      </c>
      <c r="F231" s="23" t="s">
        <v>139</v>
      </c>
      <c r="G231" s="23">
        <v>59</v>
      </c>
      <c r="H231" s="23">
        <v>55</v>
      </c>
      <c r="I231" s="23" t="s">
        <v>180</v>
      </c>
      <c r="J231" s="23">
        <v>5</v>
      </c>
      <c r="K231" s="23"/>
      <c r="L231" s="47"/>
      <c r="M231" s="47"/>
      <c r="N231" s="48">
        <v>43335</v>
      </c>
      <c r="O231" s="48"/>
      <c r="P231" s="47" t="e">
        <f t="shared" si="122"/>
        <v>#NUM!</v>
      </c>
      <c r="Q231" s="47">
        <f t="shared" ca="1" si="97"/>
        <v>67</v>
      </c>
      <c r="R231" s="47">
        <v>50</v>
      </c>
      <c r="S231" s="47">
        <v>1</v>
      </c>
      <c r="T231" s="47"/>
      <c r="U231" s="47"/>
      <c r="V231" s="47" t="e">
        <f t="shared" si="98"/>
        <v>#NUM!</v>
      </c>
      <c r="W231" s="47"/>
      <c r="X231" s="47"/>
      <c r="Y231" s="47"/>
      <c r="Z231" s="47"/>
      <c r="AA231" s="47"/>
      <c r="AB231" s="47"/>
      <c r="AC231" s="47"/>
      <c r="AD231" s="47">
        <v>2</v>
      </c>
      <c r="AE231" s="47">
        <v>50</v>
      </c>
      <c r="AF231" s="47">
        <v>1</v>
      </c>
      <c r="AG231" s="47"/>
      <c r="AH231" s="47">
        <v>2</v>
      </c>
      <c r="AI231" s="35" t="str">
        <f t="shared" si="119"/>
        <v>36</v>
      </c>
      <c r="AJ231" s="49" t="str">
        <f t="shared" si="123"/>
        <v>1</v>
      </c>
      <c r="AK231" s="47">
        <v>2</v>
      </c>
      <c r="AL231" s="47"/>
      <c r="AM231" s="47"/>
      <c r="AN231" s="23" t="s">
        <v>1712</v>
      </c>
      <c r="AO231" s="23">
        <v>1</v>
      </c>
      <c r="AP231" s="23">
        <v>1.77</v>
      </c>
      <c r="AQ231" s="23"/>
      <c r="AR231" s="47">
        <v>1.45</v>
      </c>
      <c r="AS231" s="47">
        <f t="shared" si="110"/>
        <v>56.158059962323826</v>
      </c>
      <c r="AT231" s="47">
        <v>1.39</v>
      </c>
      <c r="AU231" s="47">
        <f t="shared" si="116"/>
        <v>58.34906798743976</v>
      </c>
      <c r="AV231" s="47"/>
      <c r="AW231" s="47"/>
      <c r="AX231" s="50" t="s">
        <v>1719</v>
      </c>
      <c r="AY231" s="50" t="s">
        <v>1719</v>
      </c>
      <c r="AZ231" s="50" t="s">
        <v>1719</v>
      </c>
      <c r="BA231" s="50"/>
      <c r="BB231" s="23" t="s">
        <v>164</v>
      </c>
      <c r="BC231" s="23"/>
      <c r="BD231" s="23"/>
      <c r="BE231" s="23"/>
      <c r="BF231" s="50"/>
      <c r="BG231" s="23"/>
      <c r="BH231" s="23"/>
      <c r="BI231" s="23">
        <v>51.68</v>
      </c>
      <c r="BJ231" s="23">
        <v>163.1</v>
      </c>
      <c r="BK231" s="23">
        <f t="shared" si="99"/>
        <v>1.54368082669858</v>
      </c>
      <c r="BL231" s="23">
        <v>2</v>
      </c>
      <c r="BM231" s="46" t="s">
        <v>1044</v>
      </c>
      <c r="BN231" s="23" t="s">
        <v>146</v>
      </c>
      <c r="BO231" s="23">
        <v>51</v>
      </c>
      <c r="BP231" s="23">
        <v>51</v>
      </c>
      <c r="BQ231" s="23">
        <v>151</v>
      </c>
      <c r="BR231" s="23">
        <f t="shared" si="100"/>
        <v>1.4515832069136334</v>
      </c>
      <c r="BS231" s="23">
        <f t="shared" si="101"/>
        <v>1.0634463249135853</v>
      </c>
      <c r="BT231" s="23" t="s">
        <v>147</v>
      </c>
      <c r="BU231" s="23" t="s">
        <v>171</v>
      </c>
      <c r="BV231" s="23" t="s">
        <v>148</v>
      </c>
      <c r="BW231" s="23" t="s">
        <v>149</v>
      </c>
      <c r="BX231" s="23">
        <v>5</v>
      </c>
      <c r="BY231" s="23" t="s">
        <v>150</v>
      </c>
      <c r="BZ231" s="23">
        <v>2</v>
      </c>
      <c r="CA231" s="23" t="s">
        <v>159</v>
      </c>
      <c r="CB231" s="23" t="s">
        <v>150</v>
      </c>
      <c r="CC231" s="23">
        <v>2</v>
      </c>
      <c r="CD231" s="23" t="s">
        <v>150</v>
      </c>
      <c r="CE231" s="23" t="s">
        <v>150</v>
      </c>
      <c r="CF231" s="23">
        <v>2</v>
      </c>
      <c r="CG231" s="23" t="s">
        <v>159</v>
      </c>
      <c r="CH231" s="23" t="s">
        <v>150</v>
      </c>
      <c r="CI231" s="23">
        <v>2</v>
      </c>
      <c r="CJ231" s="23" t="s">
        <v>150</v>
      </c>
      <c r="CK231" s="23">
        <v>16.600000000000001</v>
      </c>
      <c r="CL231" s="23">
        <v>0</v>
      </c>
      <c r="CM231" s="23" t="s">
        <v>561</v>
      </c>
      <c r="CN231" s="23">
        <v>2</v>
      </c>
      <c r="CO231" s="23"/>
      <c r="CP231" s="23" t="s">
        <v>0</v>
      </c>
      <c r="CQ231" s="23">
        <v>0</v>
      </c>
      <c r="CR231" s="23" t="s">
        <v>165</v>
      </c>
      <c r="CS231" s="23">
        <v>2</v>
      </c>
      <c r="CT231" s="23"/>
      <c r="CU231" s="23"/>
      <c r="CV231" s="23"/>
      <c r="CW231" s="23">
        <v>2</v>
      </c>
      <c r="CX231" s="23"/>
      <c r="CY231" s="23">
        <v>2</v>
      </c>
      <c r="CZ231" s="23">
        <v>0</v>
      </c>
      <c r="DA231" s="23">
        <v>2</v>
      </c>
      <c r="DB231" s="23"/>
      <c r="DC231" s="23" t="s">
        <v>143</v>
      </c>
      <c r="DD231" s="23" t="str">
        <f t="shared" si="125"/>
        <v>2</v>
      </c>
      <c r="DE231" s="23" t="s">
        <v>143</v>
      </c>
      <c r="DF231" s="23" t="s">
        <v>165</v>
      </c>
      <c r="DG231" s="23" t="s">
        <v>143</v>
      </c>
      <c r="DH231" s="23" t="s">
        <v>165</v>
      </c>
      <c r="DI231" s="23" t="s">
        <v>150</v>
      </c>
      <c r="DJ231" s="23" t="s">
        <v>159</v>
      </c>
      <c r="DK231" s="23" t="s">
        <v>150</v>
      </c>
      <c r="DL231" s="23" t="s">
        <v>150</v>
      </c>
      <c r="DM231" s="23"/>
      <c r="DN231" s="23"/>
      <c r="DO231" s="23"/>
      <c r="DP231" s="23" t="s">
        <v>150</v>
      </c>
      <c r="DQ231" s="23" t="s">
        <v>150</v>
      </c>
      <c r="DR231" s="23" t="s">
        <v>150</v>
      </c>
      <c r="DS231" s="23"/>
      <c r="DT231" s="23" t="s">
        <v>159</v>
      </c>
      <c r="DU231" s="23" t="s">
        <v>150</v>
      </c>
      <c r="DV231" s="23"/>
      <c r="DW231" s="23" t="s">
        <v>159</v>
      </c>
      <c r="DX231" s="23" t="s">
        <v>150</v>
      </c>
      <c r="DY231" s="23"/>
      <c r="DZ231" s="23"/>
      <c r="EA231" s="23"/>
      <c r="EB231" s="23"/>
      <c r="EC231" s="23" t="s">
        <v>184</v>
      </c>
      <c r="ED231" s="23" t="s">
        <v>187</v>
      </c>
      <c r="EE231" s="49" t="str">
        <f t="shared" si="102"/>
        <v>36</v>
      </c>
      <c r="EF231" s="49" t="str">
        <f t="shared" si="124"/>
        <v>1</v>
      </c>
      <c r="EG231" s="49"/>
      <c r="EH231" s="51">
        <f t="shared" si="103"/>
        <v>1</v>
      </c>
      <c r="EI231" s="51">
        <f t="shared" si="104"/>
        <v>0.9</v>
      </c>
      <c r="EJ231" s="52">
        <f t="shared" si="105"/>
        <v>-1.2</v>
      </c>
      <c r="EK231" s="52">
        <f t="shared" si="106"/>
        <v>-1.2</v>
      </c>
      <c r="EL231" s="49">
        <f t="shared" si="107"/>
        <v>-3.2000000000000001E-2</v>
      </c>
      <c r="EM231" s="53" t="s">
        <v>152</v>
      </c>
      <c r="EN231" s="54" t="str">
        <f t="shared" si="108"/>
        <v>1</v>
      </c>
    </row>
    <row r="232" spans="1:144" ht="33.75">
      <c r="A232" s="45">
        <v>3010</v>
      </c>
      <c r="B232" s="46" t="s">
        <v>1045</v>
      </c>
      <c r="C232" s="45">
        <v>24492464</v>
      </c>
      <c r="D232" s="23" t="s">
        <v>1046</v>
      </c>
      <c r="E232" s="23">
        <v>1</v>
      </c>
      <c r="F232" s="23" t="s">
        <v>146</v>
      </c>
      <c r="G232" s="23">
        <v>53</v>
      </c>
      <c r="H232" s="23">
        <v>49</v>
      </c>
      <c r="I232" s="23" t="s">
        <v>140</v>
      </c>
      <c r="J232" s="23">
        <v>1</v>
      </c>
      <c r="K232" s="23"/>
      <c r="L232" s="47"/>
      <c r="M232" s="47"/>
      <c r="N232" s="48">
        <v>43348</v>
      </c>
      <c r="O232" s="48"/>
      <c r="P232" s="47" t="e">
        <f t="shared" si="122"/>
        <v>#NUM!</v>
      </c>
      <c r="Q232" s="47">
        <f t="shared" ca="1" si="97"/>
        <v>67</v>
      </c>
      <c r="R232" s="47">
        <v>49</v>
      </c>
      <c r="S232" s="47">
        <v>1</v>
      </c>
      <c r="T232" s="47"/>
      <c r="U232" s="47"/>
      <c r="V232" s="47" t="e">
        <f t="shared" si="98"/>
        <v>#NUM!</v>
      </c>
      <c r="W232" s="47"/>
      <c r="X232" s="47"/>
      <c r="Y232" s="47"/>
      <c r="Z232" s="47"/>
      <c r="AA232" s="47"/>
      <c r="AB232" s="47"/>
      <c r="AC232" s="47"/>
      <c r="AD232" s="47">
        <v>2</v>
      </c>
      <c r="AE232" s="47">
        <v>49</v>
      </c>
      <c r="AF232" s="47">
        <v>1</v>
      </c>
      <c r="AG232" s="47"/>
      <c r="AH232" s="47">
        <v>2</v>
      </c>
      <c r="AI232" s="35" t="str">
        <f t="shared" si="119"/>
        <v>36</v>
      </c>
      <c r="AJ232" s="49" t="str">
        <f t="shared" si="123"/>
        <v>1</v>
      </c>
      <c r="AK232" s="47">
        <v>2</v>
      </c>
      <c r="AL232" s="47">
        <v>0</v>
      </c>
      <c r="AM232" s="47"/>
      <c r="AN232" s="23" t="s">
        <v>1712</v>
      </c>
      <c r="AO232" s="23">
        <v>1</v>
      </c>
      <c r="AP232" s="23">
        <v>2.5499999999999998</v>
      </c>
      <c r="AQ232" s="23"/>
      <c r="AR232" s="47">
        <v>0.67</v>
      </c>
      <c r="AS232" s="47">
        <f t="shared" si="110"/>
        <v>105.66565411002313</v>
      </c>
      <c r="AT232" s="47">
        <v>0.77</v>
      </c>
      <c r="AU232" s="47">
        <f t="shared" si="116"/>
        <v>92.103473330866763</v>
      </c>
      <c r="AV232" s="47"/>
      <c r="AW232" s="47"/>
      <c r="AX232" s="50" t="s">
        <v>1719</v>
      </c>
      <c r="AY232" s="50" t="s">
        <v>1719</v>
      </c>
      <c r="AZ232" s="50" t="s">
        <v>1719</v>
      </c>
      <c r="BA232" s="50"/>
      <c r="BB232" s="23" t="s">
        <v>164</v>
      </c>
      <c r="BC232" s="23"/>
      <c r="BD232" s="23"/>
      <c r="BE232" s="23"/>
      <c r="BF232" s="50"/>
      <c r="BG232" s="23"/>
      <c r="BH232" s="23"/>
      <c r="BI232" s="23">
        <v>70</v>
      </c>
      <c r="BJ232" s="23">
        <v>162</v>
      </c>
      <c r="BK232" s="23">
        <f t="shared" si="99"/>
        <v>1.747557105399699</v>
      </c>
      <c r="BL232" s="23">
        <v>1</v>
      </c>
      <c r="BM232" s="46" t="s">
        <v>1047</v>
      </c>
      <c r="BN232" s="23" t="s">
        <v>139</v>
      </c>
      <c r="BO232" s="23">
        <v>53</v>
      </c>
      <c r="BP232" s="23">
        <v>65</v>
      </c>
      <c r="BQ232" s="23">
        <v>176</v>
      </c>
      <c r="BR232" s="23">
        <f t="shared" si="100"/>
        <v>1.7982546185606285</v>
      </c>
      <c r="BS232" s="23">
        <f t="shared" si="101"/>
        <v>0.97180737775526516</v>
      </c>
      <c r="BT232" s="23" t="s">
        <v>147</v>
      </c>
      <c r="BU232" s="23" t="s">
        <v>147</v>
      </c>
      <c r="BV232" s="23" t="s">
        <v>148</v>
      </c>
      <c r="BW232" s="23" t="s">
        <v>166</v>
      </c>
      <c r="BX232" s="23">
        <v>3</v>
      </c>
      <c r="BY232" s="23" t="s">
        <v>150</v>
      </c>
      <c r="BZ232" s="23">
        <v>2</v>
      </c>
      <c r="CA232" s="23" t="s">
        <v>150</v>
      </c>
      <c r="CB232" s="23" t="s">
        <v>150</v>
      </c>
      <c r="CC232" s="23">
        <v>2</v>
      </c>
      <c r="CD232" s="23" t="s">
        <v>150</v>
      </c>
      <c r="CE232" s="23" t="s">
        <v>150</v>
      </c>
      <c r="CF232" s="23">
        <v>2</v>
      </c>
      <c r="CG232" s="23" t="s">
        <v>150</v>
      </c>
      <c r="CH232" s="23" t="s">
        <v>150</v>
      </c>
      <c r="CI232" s="23">
        <v>2</v>
      </c>
      <c r="CJ232" s="23" t="s">
        <v>150</v>
      </c>
      <c r="CK232" s="23">
        <v>0</v>
      </c>
      <c r="CL232" s="23">
        <v>0</v>
      </c>
      <c r="CM232" s="23"/>
      <c r="CN232" s="23">
        <v>0</v>
      </c>
      <c r="CO232" s="23"/>
      <c r="CP232" s="23"/>
      <c r="CQ232" s="23">
        <v>0</v>
      </c>
      <c r="CR232" s="23"/>
      <c r="CS232" s="23"/>
      <c r="CT232" s="23"/>
      <c r="CU232" s="23"/>
      <c r="CV232" s="23"/>
      <c r="CW232" s="23">
        <v>2</v>
      </c>
      <c r="CX232" s="23"/>
      <c r="CY232" s="23">
        <v>2</v>
      </c>
      <c r="CZ232" s="23">
        <v>0</v>
      </c>
      <c r="DA232" s="23">
        <v>2</v>
      </c>
      <c r="DB232" s="23"/>
      <c r="DC232" s="23"/>
      <c r="DD232" s="23" t="str">
        <f t="shared" si="125"/>
        <v>1</v>
      </c>
      <c r="DE232" s="23"/>
      <c r="DF232" s="23"/>
      <c r="DG232" s="23"/>
      <c r="DH232" s="23"/>
      <c r="DI232" s="23"/>
      <c r="DJ232" s="23"/>
      <c r="DK232" s="23"/>
      <c r="DL232" s="23"/>
      <c r="DM232" s="23"/>
      <c r="DN232" s="23"/>
      <c r="DO232" s="23"/>
      <c r="DP232" s="23"/>
      <c r="DQ232" s="23"/>
      <c r="DR232" s="23"/>
      <c r="DS232" s="23"/>
      <c r="DT232" s="23"/>
      <c r="DU232" s="23"/>
      <c r="DV232" s="23"/>
      <c r="DW232" s="23"/>
      <c r="DX232" s="23"/>
      <c r="DY232" s="23"/>
      <c r="DZ232" s="23"/>
      <c r="EA232" s="23"/>
      <c r="EB232" s="23"/>
      <c r="EC232" s="23"/>
      <c r="ED232" s="23" t="s">
        <v>187</v>
      </c>
      <c r="EE232" s="49" t="str">
        <f t="shared" si="102"/>
        <v>36</v>
      </c>
      <c r="EF232" s="49" t="str">
        <f t="shared" si="124"/>
        <v>1</v>
      </c>
      <c r="EG232" s="49"/>
      <c r="EH232" s="51">
        <f t="shared" si="103"/>
        <v>1.012</v>
      </c>
      <c r="EI232" s="51">
        <f t="shared" si="104"/>
        <v>0.7</v>
      </c>
      <c r="EJ232" s="52">
        <f t="shared" si="105"/>
        <v>-0.24099999999999999</v>
      </c>
      <c r="EK232" s="52">
        <f t="shared" si="106"/>
        <v>-1.2</v>
      </c>
      <c r="EL232" s="49">
        <f t="shared" si="107"/>
        <v>-0.24099999999999999</v>
      </c>
      <c r="EM232" s="55" t="s">
        <v>152</v>
      </c>
      <c r="EN232" s="54" t="str">
        <f t="shared" si="108"/>
        <v>1</v>
      </c>
    </row>
    <row r="233" spans="1:144" ht="33.75">
      <c r="A233" s="45">
        <v>3012</v>
      </c>
      <c r="B233" s="46" t="s">
        <v>1048</v>
      </c>
      <c r="C233" s="45">
        <v>12922402</v>
      </c>
      <c r="D233" s="23" t="s">
        <v>1049</v>
      </c>
      <c r="E233" s="23">
        <v>2</v>
      </c>
      <c r="F233" s="23" t="s">
        <v>139</v>
      </c>
      <c r="G233" s="23">
        <v>48</v>
      </c>
      <c r="H233" s="23">
        <v>44</v>
      </c>
      <c r="I233" s="23" t="s">
        <v>153</v>
      </c>
      <c r="J233" s="23">
        <v>3</v>
      </c>
      <c r="K233" s="23" t="s">
        <v>179</v>
      </c>
      <c r="L233" s="47"/>
      <c r="M233" s="47"/>
      <c r="N233" s="48">
        <v>43353</v>
      </c>
      <c r="O233" s="48"/>
      <c r="P233" s="47" t="e">
        <f t="shared" si="122"/>
        <v>#NUM!</v>
      </c>
      <c r="Q233" s="47">
        <f t="shared" ca="1" si="97"/>
        <v>66</v>
      </c>
      <c r="R233" s="47">
        <v>49</v>
      </c>
      <c r="S233" s="47">
        <v>1</v>
      </c>
      <c r="T233" s="47"/>
      <c r="U233" s="47"/>
      <c r="V233" s="47" t="e">
        <f t="shared" si="98"/>
        <v>#NUM!</v>
      </c>
      <c r="W233" s="47"/>
      <c r="X233" s="47"/>
      <c r="Y233" s="47"/>
      <c r="Z233" s="47"/>
      <c r="AA233" s="47"/>
      <c r="AB233" s="47"/>
      <c r="AC233" s="47"/>
      <c r="AD233" s="47">
        <v>2</v>
      </c>
      <c r="AE233" s="47">
        <v>49</v>
      </c>
      <c r="AF233" s="47">
        <v>1</v>
      </c>
      <c r="AG233" s="47"/>
      <c r="AH233" s="47">
        <v>2</v>
      </c>
      <c r="AI233" s="35" t="str">
        <f t="shared" si="119"/>
        <v>36</v>
      </c>
      <c r="AJ233" s="49" t="str">
        <f t="shared" si="123"/>
        <v>1</v>
      </c>
      <c r="AK233" s="47">
        <v>2</v>
      </c>
      <c r="AL233" s="47"/>
      <c r="AM233" s="47"/>
      <c r="AN233" s="23" t="s">
        <v>1712</v>
      </c>
      <c r="AO233" s="23">
        <v>1</v>
      </c>
      <c r="AP233" s="23">
        <v>1.49</v>
      </c>
      <c r="AQ233" s="23"/>
      <c r="AR233" s="47">
        <v>1.38</v>
      </c>
      <c r="AS233" s="47">
        <f t="shared" si="110"/>
        <v>63.813105266647121</v>
      </c>
      <c r="AT233" s="47">
        <v>1.31</v>
      </c>
      <c r="AU233" s="47">
        <f t="shared" si="116"/>
        <v>67.086820955573344</v>
      </c>
      <c r="AV233" s="47"/>
      <c r="AW233" s="47"/>
      <c r="AX233" s="50" t="s">
        <v>1719</v>
      </c>
      <c r="AY233" s="50" t="s">
        <v>1719</v>
      </c>
      <c r="AZ233" s="50" t="s">
        <v>1719</v>
      </c>
      <c r="BA233" s="50"/>
      <c r="BB233" s="23" t="s">
        <v>164</v>
      </c>
      <c r="BC233" s="23"/>
      <c r="BD233" s="23"/>
      <c r="BE233" s="23"/>
      <c r="BF233" s="50"/>
      <c r="BG233" s="23"/>
      <c r="BH233" s="23"/>
      <c r="BI233" s="23">
        <v>69</v>
      </c>
      <c r="BJ233" s="23">
        <v>170</v>
      </c>
      <c r="BK233" s="23">
        <f t="shared" si="99"/>
        <v>1.7986748212204242</v>
      </c>
      <c r="BL233" s="23">
        <v>1</v>
      </c>
      <c r="BM233" s="46" t="s">
        <v>1050</v>
      </c>
      <c r="BN233" s="23" t="s">
        <v>146</v>
      </c>
      <c r="BO233" s="23">
        <v>41</v>
      </c>
      <c r="BP233" s="23">
        <v>55.45</v>
      </c>
      <c r="BQ233" s="23">
        <v>158.5</v>
      </c>
      <c r="BR233" s="23">
        <f t="shared" si="100"/>
        <v>1.5579219665449311</v>
      </c>
      <c r="BS233" s="23">
        <f t="shared" si="101"/>
        <v>1.1545346043290095</v>
      </c>
      <c r="BT233" s="23" t="s">
        <v>147</v>
      </c>
      <c r="BU233" s="23" t="s">
        <v>171</v>
      </c>
      <c r="BV233" s="23" t="s">
        <v>148</v>
      </c>
      <c r="BW233" s="23" t="s">
        <v>166</v>
      </c>
      <c r="BX233" s="23">
        <v>4</v>
      </c>
      <c r="BY233" s="23" t="s">
        <v>150</v>
      </c>
      <c r="BZ233" s="23">
        <v>2</v>
      </c>
      <c r="CA233" s="23" t="s">
        <v>159</v>
      </c>
      <c r="CB233" s="23" t="s">
        <v>150</v>
      </c>
      <c r="CC233" s="23">
        <v>2</v>
      </c>
      <c r="CD233" s="23" t="s">
        <v>150</v>
      </c>
      <c r="CE233" s="23" t="s">
        <v>150</v>
      </c>
      <c r="CF233" s="23">
        <v>2</v>
      </c>
      <c r="CG233" s="23" t="s">
        <v>159</v>
      </c>
      <c r="CH233" s="23" t="s">
        <v>150</v>
      </c>
      <c r="CI233" s="23">
        <v>2</v>
      </c>
      <c r="CJ233" s="23" t="s">
        <v>150</v>
      </c>
      <c r="CK233" s="23">
        <v>0</v>
      </c>
      <c r="CL233" s="23">
        <v>0</v>
      </c>
      <c r="CM233" s="23"/>
      <c r="CN233" s="23">
        <v>0</v>
      </c>
      <c r="CO233" s="23"/>
      <c r="CP233" s="23"/>
      <c r="CQ233" s="23">
        <v>0</v>
      </c>
      <c r="CR233" s="23" t="s">
        <v>165</v>
      </c>
      <c r="CS233" s="23">
        <v>2</v>
      </c>
      <c r="CT233" s="23"/>
      <c r="CU233" s="23"/>
      <c r="CV233" s="23"/>
      <c r="CW233" s="23">
        <v>2</v>
      </c>
      <c r="CX233" s="23"/>
      <c r="CY233" s="23">
        <v>2</v>
      </c>
      <c r="CZ233" s="23">
        <v>0</v>
      </c>
      <c r="DA233" s="23">
        <v>2</v>
      </c>
      <c r="DB233" s="23"/>
      <c r="DC233" s="23" t="s">
        <v>143</v>
      </c>
      <c r="DD233" s="23" t="str">
        <f t="shared" si="125"/>
        <v>2</v>
      </c>
      <c r="DE233" s="23" t="s">
        <v>165</v>
      </c>
      <c r="DF233" s="23" t="s">
        <v>165</v>
      </c>
      <c r="DG233" s="23" t="s">
        <v>165</v>
      </c>
      <c r="DH233" s="23" t="s">
        <v>636</v>
      </c>
      <c r="DI233" s="23" t="s">
        <v>150</v>
      </c>
      <c r="DJ233" s="23" t="s">
        <v>159</v>
      </c>
      <c r="DK233" s="23" t="s">
        <v>150</v>
      </c>
      <c r="DL233" s="23" t="s">
        <v>150</v>
      </c>
      <c r="DM233" s="23"/>
      <c r="DN233" s="23"/>
      <c r="DO233" s="23"/>
      <c r="DP233" s="23" t="s">
        <v>150</v>
      </c>
      <c r="DQ233" s="23" t="s">
        <v>150</v>
      </c>
      <c r="DR233" s="23" t="s">
        <v>150</v>
      </c>
      <c r="DS233" s="23"/>
      <c r="DT233" s="23" t="s">
        <v>159</v>
      </c>
      <c r="DU233" s="23" t="s">
        <v>150</v>
      </c>
      <c r="DV233" s="23"/>
      <c r="DW233" s="23" t="s">
        <v>150</v>
      </c>
      <c r="DX233" s="23" t="s">
        <v>150</v>
      </c>
      <c r="DY233" s="23"/>
      <c r="DZ233" s="23"/>
      <c r="EA233" s="23"/>
      <c r="EB233" s="23"/>
      <c r="EC233" s="23" t="s">
        <v>184</v>
      </c>
      <c r="ED233" s="23" t="s">
        <v>189</v>
      </c>
      <c r="EE233" s="49" t="str">
        <f t="shared" si="102"/>
        <v>36</v>
      </c>
      <c r="EF233" s="49" t="str">
        <f t="shared" si="124"/>
        <v>1</v>
      </c>
      <c r="EG233" s="49"/>
      <c r="EH233" s="51">
        <f t="shared" si="103"/>
        <v>1</v>
      </c>
      <c r="EI233" s="51">
        <f t="shared" si="104"/>
        <v>0.9</v>
      </c>
      <c r="EJ233" s="52">
        <f t="shared" si="105"/>
        <v>-1.2</v>
      </c>
      <c r="EK233" s="52">
        <f t="shared" si="106"/>
        <v>-1.2</v>
      </c>
      <c r="EL233" s="49">
        <f t="shared" si="107"/>
        <v>-3.2000000000000001E-2</v>
      </c>
      <c r="EM233" s="55" t="s">
        <v>152</v>
      </c>
      <c r="EN233" s="54" t="str">
        <f t="shared" si="108"/>
        <v>1</v>
      </c>
    </row>
    <row r="234" spans="1:144" ht="33.75">
      <c r="A234" s="45">
        <v>3014</v>
      </c>
      <c r="B234" s="46" t="s">
        <v>1051</v>
      </c>
      <c r="C234" s="45">
        <v>32445051</v>
      </c>
      <c r="D234" s="23" t="s">
        <v>1052</v>
      </c>
      <c r="E234" s="23">
        <v>2</v>
      </c>
      <c r="F234" s="23" t="s">
        <v>139</v>
      </c>
      <c r="G234" s="23">
        <v>58</v>
      </c>
      <c r="H234" s="23">
        <v>54</v>
      </c>
      <c r="I234" s="23" t="s">
        <v>140</v>
      </c>
      <c r="J234" s="23">
        <v>1</v>
      </c>
      <c r="K234" s="23"/>
      <c r="L234" s="47"/>
      <c r="M234" s="47"/>
      <c r="N234" s="48">
        <v>43356</v>
      </c>
      <c r="O234" s="48"/>
      <c r="P234" s="47" t="e">
        <f>DATEDIF(N234, O234, "m")</f>
        <v>#NUM!</v>
      </c>
      <c r="Q234" s="47">
        <f t="shared" ca="1" si="97"/>
        <v>66</v>
      </c>
      <c r="R234" s="47">
        <v>49</v>
      </c>
      <c r="S234" s="47">
        <v>1</v>
      </c>
      <c r="T234" s="47"/>
      <c r="U234" s="47"/>
      <c r="V234" s="47" t="e">
        <f t="shared" si="98"/>
        <v>#NUM!</v>
      </c>
      <c r="W234" s="47"/>
      <c r="X234" s="47"/>
      <c r="Y234" s="47"/>
      <c r="Z234" s="47"/>
      <c r="AA234" s="47"/>
      <c r="AB234" s="47"/>
      <c r="AC234" s="47"/>
      <c r="AD234" s="47">
        <v>2</v>
      </c>
      <c r="AE234" s="47">
        <v>49</v>
      </c>
      <c r="AF234" s="47">
        <v>1</v>
      </c>
      <c r="AG234" s="47"/>
      <c r="AH234" s="47">
        <v>2</v>
      </c>
      <c r="AI234" s="35" t="str">
        <f t="shared" si="119"/>
        <v>36</v>
      </c>
      <c r="AJ234" s="49" t="str">
        <f t="shared" si="123"/>
        <v>1</v>
      </c>
      <c r="AK234" s="47">
        <v>2</v>
      </c>
      <c r="AL234" s="47">
        <v>0</v>
      </c>
      <c r="AM234" s="47"/>
      <c r="AN234" s="23" t="s">
        <v>1712</v>
      </c>
      <c r="AO234" s="23">
        <v>1</v>
      </c>
      <c r="AP234" s="23">
        <v>1.7</v>
      </c>
      <c r="AQ234" s="23"/>
      <c r="AR234" s="47">
        <v>1.61</v>
      </c>
      <c r="AS234" s="47">
        <f t="shared" si="110"/>
        <v>49.838349951932116</v>
      </c>
      <c r="AT234" s="47">
        <v>1.25</v>
      </c>
      <c r="AU234" s="47">
        <f t="shared" si="116"/>
        <v>66.689993596042996</v>
      </c>
      <c r="AV234" s="47"/>
      <c r="AW234" s="47"/>
      <c r="AX234" s="50" t="s">
        <v>1719</v>
      </c>
      <c r="AY234" s="50" t="s">
        <v>1719</v>
      </c>
      <c r="AZ234" s="50" t="s">
        <v>1719</v>
      </c>
      <c r="BA234" s="50"/>
      <c r="BB234" s="23" t="s">
        <v>164</v>
      </c>
      <c r="BC234" s="23"/>
      <c r="BD234" s="23"/>
      <c r="BE234" s="23"/>
      <c r="BF234" s="50"/>
      <c r="BG234" s="23"/>
      <c r="BH234" s="23"/>
      <c r="BI234" s="23">
        <v>80</v>
      </c>
      <c r="BJ234" s="23">
        <v>168</v>
      </c>
      <c r="BK234" s="23">
        <f t="shared" si="99"/>
        <v>1.8990167587325684</v>
      </c>
      <c r="BL234" s="23">
        <v>1</v>
      </c>
      <c r="BM234" s="46" t="s">
        <v>1053</v>
      </c>
      <c r="BN234" s="23" t="s">
        <v>146</v>
      </c>
      <c r="BO234" s="23">
        <v>53</v>
      </c>
      <c r="BP234" s="23">
        <v>46</v>
      </c>
      <c r="BQ234" s="23">
        <v>151</v>
      </c>
      <c r="BR234" s="23">
        <f t="shared" si="100"/>
        <v>1.389302089569578</v>
      </c>
      <c r="BS234" s="23">
        <f t="shared" si="101"/>
        <v>1.3668854117400095</v>
      </c>
      <c r="BT234" s="23" t="s">
        <v>162</v>
      </c>
      <c r="BU234" s="23" t="s">
        <v>158</v>
      </c>
      <c r="BV234" s="23" t="s">
        <v>148</v>
      </c>
      <c r="BW234" s="23" t="s">
        <v>166</v>
      </c>
      <c r="BX234" s="23">
        <v>4</v>
      </c>
      <c r="BY234" s="23" t="s">
        <v>150</v>
      </c>
      <c r="BZ234" s="23">
        <v>2</v>
      </c>
      <c r="CA234" s="23" t="s">
        <v>150</v>
      </c>
      <c r="CB234" s="23" t="s">
        <v>150</v>
      </c>
      <c r="CC234" s="23">
        <v>2</v>
      </c>
      <c r="CD234" s="23" t="s">
        <v>150</v>
      </c>
      <c r="CE234" s="23" t="s">
        <v>150</v>
      </c>
      <c r="CF234" s="23">
        <v>2</v>
      </c>
      <c r="CG234" s="23" t="s">
        <v>150</v>
      </c>
      <c r="CH234" s="23" t="s">
        <v>150</v>
      </c>
      <c r="CI234" s="23">
        <v>2</v>
      </c>
      <c r="CJ234" s="23" t="s">
        <v>150</v>
      </c>
      <c r="CK234" s="23">
        <v>0</v>
      </c>
      <c r="CL234" s="23">
        <v>0</v>
      </c>
      <c r="CM234" s="23"/>
      <c r="CN234" s="23">
        <v>0</v>
      </c>
      <c r="CO234" s="23"/>
      <c r="CP234" s="23"/>
      <c r="CQ234" s="23">
        <v>0</v>
      </c>
      <c r="CR234" s="23" t="s">
        <v>165</v>
      </c>
      <c r="CS234" s="23">
        <v>2</v>
      </c>
      <c r="CT234" s="23"/>
      <c r="CU234" s="23"/>
      <c r="CV234" s="23"/>
      <c r="CW234" s="23">
        <v>2</v>
      </c>
      <c r="CX234" s="23"/>
      <c r="CY234" s="23">
        <v>2</v>
      </c>
      <c r="CZ234" s="23">
        <v>0</v>
      </c>
      <c r="DA234" s="23">
        <v>2</v>
      </c>
      <c r="DB234" s="23"/>
      <c r="DC234" s="23" t="s">
        <v>143</v>
      </c>
      <c r="DD234" s="23" t="str">
        <f t="shared" si="125"/>
        <v>2</v>
      </c>
      <c r="DE234" s="23" t="s">
        <v>165</v>
      </c>
      <c r="DF234" s="23" t="s">
        <v>165</v>
      </c>
      <c r="DG234" s="23" t="s">
        <v>165</v>
      </c>
      <c r="DH234" s="23" t="s">
        <v>636</v>
      </c>
      <c r="DI234" s="23" t="s">
        <v>150</v>
      </c>
      <c r="DJ234" s="23" t="s">
        <v>150</v>
      </c>
      <c r="DK234" s="23" t="s">
        <v>150</v>
      </c>
      <c r="DL234" s="23" t="s">
        <v>150</v>
      </c>
      <c r="DM234" s="23" t="s">
        <v>150</v>
      </c>
      <c r="DN234" s="23"/>
      <c r="DO234" s="23"/>
      <c r="DP234" s="23" t="s">
        <v>150</v>
      </c>
      <c r="DQ234" s="23" t="s">
        <v>150</v>
      </c>
      <c r="DR234" s="23" t="s">
        <v>150</v>
      </c>
      <c r="DS234" s="23"/>
      <c r="DT234" s="23" t="s">
        <v>159</v>
      </c>
      <c r="DU234" s="23" t="s">
        <v>150</v>
      </c>
      <c r="DV234" s="23"/>
      <c r="DW234" s="23" t="s">
        <v>159</v>
      </c>
      <c r="DX234" s="23" t="s">
        <v>150</v>
      </c>
      <c r="DY234" s="23"/>
      <c r="DZ234" s="23"/>
      <c r="EA234" s="23"/>
      <c r="EB234" s="23"/>
      <c r="EC234" s="23" t="s">
        <v>184</v>
      </c>
      <c r="ED234" s="23" t="s">
        <v>189</v>
      </c>
      <c r="EE234" s="49" t="str">
        <f t="shared" si="102"/>
        <v>36</v>
      </c>
      <c r="EF234" s="49" t="str">
        <f t="shared" si="124"/>
        <v>1</v>
      </c>
      <c r="EG234" s="49"/>
      <c r="EH234" s="51">
        <f t="shared" si="103"/>
        <v>1</v>
      </c>
      <c r="EI234" s="51">
        <f t="shared" si="104"/>
        <v>0.9</v>
      </c>
      <c r="EJ234" s="52">
        <f t="shared" si="105"/>
        <v>-1.2</v>
      </c>
      <c r="EK234" s="52">
        <f t="shared" si="106"/>
        <v>-1.2</v>
      </c>
      <c r="EL234" s="49">
        <f t="shared" si="107"/>
        <v>-3.2000000000000001E-2</v>
      </c>
      <c r="EM234" s="53" t="s">
        <v>176</v>
      </c>
      <c r="EN234" s="54" t="str">
        <f t="shared" si="108"/>
        <v>3</v>
      </c>
    </row>
    <row r="235" spans="1:144" ht="33.75">
      <c r="A235" s="45">
        <v>3018</v>
      </c>
      <c r="B235" s="46" t="s">
        <v>1054</v>
      </c>
      <c r="C235" s="45">
        <v>27626232</v>
      </c>
      <c r="D235" s="23" t="s">
        <v>1055</v>
      </c>
      <c r="E235" s="23">
        <v>2</v>
      </c>
      <c r="F235" s="23" t="s">
        <v>139</v>
      </c>
      <c r="G235" s="23">
        <v>48</v>
      </c>
      <c r="H235" s="23">
        <v>44</v>
      </c>
      <c r="I235" s="23" t="s">
        <v>180</v>
      </c>
      <c r="J235" s="23">
        <v>5</v>
      </c>
      <c r="K235" s="23"/>
      <c r="L235" s="47"/>
      <c r="M235" s="47"/>
      <c r="N235" s="48">
        <v>43374</v>
      </c>
      <c r="O235" s="48"/>
      <c r="P235" s="47" t="e">
        <f t="shared" ref="P235:P241" si="126">DATEDIF(N235,O235,"m")</f>
        <v>#NUM!</v>
      </c>
      <c r="Q235" s="47">
        <f t="shared" ca="1" si="97"/>
        <v>66</v>
      </c>
      <c r="R235" s="47">
        <v>49</v>
      </c>
      <c r="S235" s="47">
        <v>1</v>
      </c>
      <c r="T235" s="47"/>
      <c r="U235" s="47"/>
      <c r="V235" s="47" t="e">
        <f t="shared" si="98"/>
        <v>#NUM!</v>
      </c>
      <c r="W235" s="47"/>
      <c r="X235" s="47"/>
      <c r="Y235" s="47"/>
      <c r="Z235" s="47"/>
      <c r="AA235" s="47"/>
      <c r="AB235" s="47"/>
      <c r="AC235" s="47"/>
      <c r="AD235" s="47">
        <v>2</v>
      </c>
      <c r="AE235" s="47">
        <v>49</v>
      </c>
      <c r="AF235" s="47">
        <v>1</v>
      </c>
      <c r="AG235" s="47"/>
      <c r="AH235" s="47">
        <v>2</v>
      </c>
      <c r="AI235" s="35" t="str">
        <f t="shared" si="119"/>
        <v>36</v>
      </c>
      <c r="AJ235" s="49" t="str">
        <f t="shared" si="123"/>
        <v>1</v>
      </c>
      <c r="AK235" s="47">
        <v>2</v>
      </c>
      <c r="AL235" s="47">
        <v>0</v>
      </c>
      <c r="AM235" s="47"/>
      <c r="AN235" s="23" t="s">
        <v>1712</v>
      </c>
      <c r="AO235" s="23">
        <v>1</v>
      </c>
      <c r="AP235" s="23">
        <v>1.6</v>
      </c>
      <c r="AQ235" s="23"/>
      <c r="AR235" s="47">
        <v>1.41</v>
      </c>
      <c r="AS235" s="47">
        <f t="shared" si="110"/>
        <v>62.187320886303958</v>
      </c>
      <c r="AT235" s="47">
        <v>1.23</v>
      </c>
      <c r="AU235" s="47">
        <f t="shared" si="116"/>
        <v>72.356347109503446</v>
      </c>
      <c r="AV235" s="47"/>
      <c r="AW235" s="47"/>
      <c r="AX235" s="50" t="s">
        <v>1719</v>
      </c>
      <c r="AY235" s="50" t="s">
        <v>1719</v>
      </c>
      <c r="AZ235" s="50" t="s">
        <v>1719</v>
      </c>
      <c r="BA235" s="50"/>
      <c r="BB235" s="23" t="s">
        <v>164</v>
      </c>
      <c r="BC235" s="23"/>
      <c r="BD235" s="23"/>
      <c r="BE235" s="23"/>
      <c r="BF235" s="50"/>
      <c r="BG235" s="23"/>
      <c r="BH235" s="23"/>
      <c r="BI235" s="23">
        <v>65</v>
      </c>
      <c r="BJ235" s="23">
        <v>178.6</v>
      </c>
      <c r="BK235" s="23">
        <f t="shared" si="99"/>
        <v>1.8174754564977911</v>
      </c>
      <c r="BL235" s="23">
        <v>1</v>
      </c>
      <c r="BM235" s="46" t="s">
        <v>1056</v>
      </c>
      <c r="BN235" s="23" t="s">
        <v>146</v>
      </c>
      <c r="BO235" s="23">
        <v>43</v>
      </c>
      <c r="BP235" s="23">
        <v>53</v>
      </c>
      <c r="BQ235" s="23">
        <v>158</v>
      </c>
      <c r="BR235" s="23">
        <f t="shared" si="100"/>
        <v>1.5247897233464196</v>
      </c>
      <c r="BS235" s="23">
        <f t="shared" si="101"/>
        <v>1.1919515384121433</v>
      </c>
      <c r="BT235" s="23" t="s">
        <v>158</v>
      </c>
      <c r="BU235" s="23" t="s">
        <v>158</v>
      </c>
      <c r="BV235" s="23" t="s">
        <v>148</v>
      </c>
      <c r="BW235" s="23" t="s">
        <v>149</v>
      </c>
      <c r="BX235" s="23">
        <v>4</v>
      </c>
      <c r="BY235" s="23" t="s">
        <v>150</v>
      </c>
      <c r="BZ235" s="23">
        <v>2</v>
      </c>
      <c r="CA235" s="23" t="s">
        <v>150</v>
      </c>
      <c r="CB235" s="23" t="s">
        <v>150</v>
      </c>
      <c r="CC235" s="23">
        <v>2</v>
      </c>
      <c r="CD235" s="23" t="s">
        <v>150</v>
      </c>
      <c r="CE235" s="23" t="s">
        <v>150</v>
      </c>
      <c r="CF235" s="23">
        <v>2</v>
      </c>
      <c r="CG235" s="23" t="s">
        <v>150</v>
      </c>
      <c r="CH235" s="23" t="s">
        <v>150</v>
      </c>
      <c r="CI235" s="23">
        <v>2</v>
      </c>
      <c r="CJ235" s="23" t="s">
        <v>150</v>
      </c>
      <c r="CK235" s="23">
        <v>0</v>
      </c>
      <c r="CL235" s="23">
        <v>0</v>
      </c>
      <c r="CM235" s="23"/>
      <c r="CN235" s="23">
        <v>0</v>
      </c>
      <c r="CO235" s="23"/>
      <c r="CP235" s="23"/>
      <c r="CQ235" s="23">
        <v>0</v>
      </c>
      <c r="CR235" s="23" t="s">
        <v>165</v>
      </c>
      <c r="CS235" s="23">
        <v>2</v>
      </c>
      <c r="CT235" s="23"/>
      <c r="CU235" s="23"/>
      <c r="CV235" s="23"/>
      <c r="CW235" s="23">
        <v>2</v>
      </c>
      <c r="CX235" s="23"/>
      <c r="CY235" s="23">
        <v>2</v>
      </c>
      <c r="CZ235" s="23">
        <v>0</v>
      </c>
      <c r="DA235" s="23">
        <v>2</v>
      </c>
      <c r="DB235" s="23"/>
      <c r="DC235" s="23" t="s">
        <v>143</v>
      </c>
      <c r="DD235" s="23" t="str">
        <f t="shared" si="125"/>
        <v>2</v>
      </c>
      <c r="DE235" s="23" t="s">
        <v>143</v>
      </c>
      <c r="DF235" s="23" t="s">
        <v>143</v>
      </c>
      <c r="DG235" s="23" t="s">
        <v>143</v>
      </c>
      <c r="DH235" s="23" t="s">
        <v>636</v>
      </c>
      <c r="DI235" s="23" t="s">
        <v>150</v>
      </c>
      <c r="DJ235" s="23" t="s">
        <v>150</v>
      </c>
      <c r="DK235" s="23" t="s">
        <v>150</v>
      </c>
      <c r="DL235" s="23" t="s">
        <v>150</v>
      </c>
      <c r="DM235" s="23"/>
      <c r="DN235" s="23"/>
      <c r="DO235" s="23"/>
      <c r="DP235" s="23" t="s">
        <v>150</v>
      </c>
      <c r="DQ235" s="23" t="s">
        <v>150</v>
      </c>
      <c r="DR235" s="23" t="s">
        <v>150</v>
      </c>
      <c r="DS235" s="23"/>
      <c r="DT235" s="23" t="s">
        <v>159</v>
      </c>
      <c r="DU235" s="23" t="s">
        <v>150</v>
      </c>
      <c r="DV235" s="23"/>
      <c r="DW235" s="23" t="s">
        <v>159</v>
      </c>
      <c r="DX235" s="23" t="s">
        <v>150</v>
      </c>
      <c r="DY235" s="23"/>
      <c r="DZ235" s="23"/>
      <c r="EA235" s="23"/>
      <c r="EB235" s="23"/>
      <c r="EC235" s="23" t="s">
        <v>184</v>
      </c>
      <c r="ED235" s="23" t="s">
        <v>189</v>
      </c>
      <c r="EE235" s="49" t="str">
        <f t="shared" si="102"/>
        <v>36</v>
      </c>
      <c r="EF235" s="49" t="str">
        <f t="shared" si="124"/>
        <v>1</v>
      </c>
      <c r="EG235" s="49"/>
      <c r="EH235" s="51">
        <f t="shared" si="103"/>
        <v>1</v>
      </c>
      <c r="EI235" s="51">
        <f t="shared" si="104"/>
        <v>0.9</v>
      </c>
      <c r="EJ235" s="52">
        <f t="shared" si="105"/>
        <v>-1.2</v>
      </c>
      <c r="EK235" s="52">
        <f t="shared" si="106"/>
        <v>-1.2</v>
      </c>
      <c r="EL235" s="49">
        <f t="shared" si="107"/>
        <v>-3.2000000000000001E-2</v>
      </c>
      <c r="EM235" s="55" t="s">
        <v>152</v>
      </c>
      <c r="EN235" s="54" t="str">
        <f t="shared" si="108"/>
        <v>1</v>
      </c>
    </row>
    <row r="236" spans="1:144" ht="33.75">
      <c r="A236" s="45">
        <v>3031</v>
      </c>
      <c r="B236" s="46" t="s">
        <v>1060</v>
      </c>
      <c r="C236" s="45">
        <v>18311682</v>
      </c>
      <c r="D236" s="23" t="s">
        <v>1061</v>
      </c>
      <c r="E236" s="23">
        <v>2</v>
      </c>
      <c r="F236" s="23" t="s">
        <v>139</v>
      </c>
      <c r="G236" s="23">
        <v>58</v>
      </c>
      <c r="H236" s="23">
        <v>54</v>
      </c>
      <c r="I236" s="23" t="s">
        <v>180</v>
      </c>
      <c r="J236" s="23">
        <v>5</v>
      </c>
      <c r="K236" s="23"/>
      <c r="L236" s="47"/>
      <c r="M236" s="47"/>
      <c r="N236" s="48">
        <v>43402</v>
      </c>
      <c r="O236" s="48"/>
      <c r="P236" s="47" t="e">
        <f t="shared" si="126"/>
        <v>#NUM!</v>
      </c>
      <c r="Q236" s="47">
        <f t="shared" ca="1" si="97"/>
        <v>65</v>
      </c>
      <c r="R236" s="47">
        <v>48</v>
      </c>
      <c r="S236" s="47">
        <v>1</v>
      </c>
      <c r="T236" s="47"/>
      <c r="U236" s="47"/>
      <c r="V236" s="47" t="e">
        <f t="shared" si="98"/>
        <v>#NUM!</v>
      </c>
      <c r="W236" s="47"/>
      <c r="X236" s="47"/>
      <c r="Y236" s="47"/>
      <c r="Z236" s="47"/>
      <c r="AA236" s="47"/>
      <c r="AB236" s="47"/>
      <c r="AC236" s="47"/>
      <c r="AD236" s="47">
        <v>2</v>
      </c>
      <c r="AE236" s="47">
        <v>48</v>
      </c>
      <c r="AF236" s="47">
        <v>1</v>
      </c>
      <c r="AG236" s="47"/>
      <c r="AH236" s="47">
        <v>2</v>
      </c>
      <c r="AI236" s="35" t="str">
        <f t="shared" si="119"/>
        <v>36</v>
      </c>
      <c r="AJ236" s="49">
        <v>1</v>
      </c>
      <c r="AK236" s="47">
        <v>2</v>
      </c>
      <c r="AL236" s="47">
        <v>0</v>
      </c>
      <c r="AM236" s="47"/>
      <c r="AN236" s="23" t="s">
        <v>1712</v>
      </c>
      <c r="AO236" s="23">
        <v>1</v>
      </c>
      <c r="AP236" s="23">
        <v>1.36</v>
      </c>
      <c r="AQ236" s="23"/>
      <c r="AR236" s="47">
        <v>1.1000000000000001</v>
      </c>
      <c r="AS236" s="47">
        <f t="shared" si="110"/>
        <v>78.719709784625763</v>
      </c>
      <c r="AT236" s="47">
        <v>1.04</v>
      </c>
      <c r="AU236" s="47">
        <f t="shared" si="116"/>
        <v>83.159656002865546</v>
      </c>
      <c r="AV236" s="47"/>
      <c r="AW236" s="47"/>
      <c r="AX236" s="50" t="s">
        <v>1719</v>
      </c>
      <c r="AY236" s="50" t="s">
        <v>1719</v>
      </c>
      <c r="AZ236" s="50" t="s">
        <v>1719</v>
      </c>
      <c r="BA236" s="50"/>
      <c r="BB236" s="23" t="s">
        <v>164</v>
      </c>
      <c r="BC236" s="23"/>
      <c r="BD236" s="23"/>
      <c r="BE236" s="23"/>
      <c r="BF236" s="50"/>
      <c r="BG236" s="23"/>
      <c r="BH236" s="23"/>
      <c r="BI236" s="23">
        <v>85</v>
      </c>
      <c r="BJ236" s="23">
        <v>171</v>
      </c>
      <c r="BK236" s="23">
        <f t="shared" si="99"/>
        <v>1.9737472918251275</v>
      </c>
      <c r="BL236" s="23">
        <v>1</v>
      </c>
      <c r="BM236" s="46" t="s">
        <v>1062</v>
      </c>
      <c r="BN236" s="23" t="s">
        <v>146</v>
      </c>
      <c r="BO236" s="23">
        <v>49</v>
      </c>
      <c r="BP236" s="23">
        <v>57.2</v>
      </c>
      <c r="BQ236" s="23">
        <v>153</v>
      </c>
      <c r="BR236" s="23">
        <f t="shared" si="100"/>
        <v>1.5387246928864839</v>
      </c>
      <c r="BS236" s="23">
        <f t="shared" si="101"/>
        <v>1.2827163305754115</v>
      </c>
      <c r="BT236" s="23" t="s">
        <v>158</v>
      </c>
      <c r="BU236" s="23" t="s">
        <v>158</v>
      </c>
      <c r="BV236" s="23" t="s">
        <v>148</v>
      </c>
      <c r="BW236" s="23" t="s">
        <v>149</v>
      </c>
      <c r="BX236" s="23">
        <v>5</v>
      </c>
      <c r="BY236" s="23" t="s">
        <v>150</v>
      </c>
      <c r="BZ236" s="23">
        <v>2</v>
      </c>
      <c r="CA236" s="23" t="s">
        <v>150</v>
      </c>
      <c r="CB236" s="23" t="s">
        <v>150</v>
      </c>
      <c r="CC236" s="23">
        <v>2</v>
      </c>
      <c r="CD236" s="23" t="s">
        <v>150</v>
      </c>
      <c r="CE236" s="23" t="s">
        <v>150</v>
      </c>
      <c r="CF236" s="23">
        <v>2</v>
      </c>
      <c r="CG236" s="23" t="s">
        <v>150</v>
      </c>
      <c r="CH236" s="23" t="s">
        <v>150</v>
      </c>
      <c r="CI236" s="23">
        <v>2</v>
      </c>
      <c r="CJ236" s="23" t="s">
        <v>150</v>
      </c>
      <c r="CK236" s="23">
        <v>0</v>
      </c>
      <c r="CL236" s="23">
        <v>0</v>
      </c>
      <c r="CM236" s="23"/>
      <c r="CN236" s="23">
        <v>0</v>
      </c>
      <c r="CO236" s="23"/>
      <c r="CP236" s="23"/>
      <c r="CQ236" s="23">
        <v>0</v>
      </c>
      <c r="CR236" s="23" t="s">
        <v>143</v>
      </c>
      <c r="CS236" s="23">
        <v>1</v>
      </c>
      <c r="CT236" s="23"/>
      <c r="CU236" s="23"/>
      <c r="CV236" s="23">
        <v>375</v>
      </c>
      <c r="CW236" s="23">
        <v>1</v>
      </c>
      <c r="CX236" s="23"/>
      <c r="CY236" s="23">
        <v>2</v>
      </c>
      <c r="CZ236" s="23">
        <v>3</v>
      </c>
      <c r="DA236" s="23">
        <v>1</v>
      </c>
      <c r="DB236" s="23"/>
      <c r="DC236" s="23"/>
      <c r="DD236" s="23" t="str">
        <f t="shared" si="125"/>
        <v>1</v>
      </c>
      <c r="DE236" s="23" t="s">
        <v>165</v>
      </c>
      <c r="DF236" s="23" t="s">
        <v>165</v>
      </c>
      <c r="DG236" s="23" t="s">
        <v>165</v>
      </c>
      <c r="DH236" s="23" t="s">
        <v>636</v>
      </c>
      <c r="DI236" s="23" t="s">
        <v>159</v>
      </c>
      <c r="DJ236" s="23" t="s">
        <v>150</v>
      </c>
      <c r="DK236" s="23" t="s">
        <v>159</v>
      </c>
      <c r="DL236" s="23" t="s">
        <v>150</v>
      </c>
      <c r="DM236" s="23"/>
      <c r="DN236" s="23"/>
      <c r="DO236" s="23"/>
      <c r="DP236" s="23" t="s">
        <v>150</v>
      </c>
      <c r="DQ236" s="23" t="s">
        <v>150</v>
      </c>
      <c r="DR236" s="23" t="s">
        <v>150</v>
      </c>
      <c r="DS236" s="23"/>
      <c r="DT236" s="23" t="s">
        <v>159</v>
      </c>
      <c r="DU236" s="23" t="s">
        <v>150</v>
      </c>
      <c r="DV236" s="23"/>
      <c r="DW236" s="23" t="s">
        <v>159</v>
      </c>
      <c r="DX236" s="23" t="s">
        <v>150</v>
      </c>
      <c r="DY236" s="23"/>
      <c r="DZ236" s="23"/>
      <c r="EA236" s="23"/>
      <c r="EB236" s="23"/>
      <c r="EC236" s="23" t="s">
        <v>173</v>
      </c>
      <c r="ED236" s="23" t="s">
        <v>189</v>
      </c>
      <c r="EE236" s="49" t="str">
        <f t="shared" si="102"/>
        <v>36</v>
      </c>
      <c r="EF236" s="49">
        <v>1</v>
      </c>
      <c r="EG236" s="49"/>
      <c r="EH236" s="51">
        <f t="shared" si="103"/>
        <v>1</v>
      </c>
      <c r="EI236" s="51">
        <f t="shared" si="104"/>
        <v>0.9</v>
      </c>
      <c r="EJ236" s="52">
        <f t="shared" si="105"/>
        <v>-1.2</v>
      </c>
      <c r="EK236" s="52">
        <f t="shared" si="106"/>
        <v>-1.2</v>
      </c>
      <c r="EL236" s="49">
        <f t="shared" si="107"/>
        <v>-3.2000000000000001E-2</v>
      </c>
      <c r="EM236" s="53" t="s">
        <v>163</v>
      </c>
      <c r="EN236" s="54" t="str">
        <f t="shared" si="108"/>
        <v>2</v>
      </c>
    </row>
    <row r="237" spans="1:144" ht="33.75">
      <c r="A237" s="45">
        <v>3032</v>
      </c>
      <c r="B237" s="46" t="s">
        <v>1063</v>
      </c>
      <c r="C237" s="45">
        <v>31540443</v>
      </c>
      <c r="D237" s="23" t="s">
        <v>1064</v>
      </c>
      <c r="E237" s="23">
        <v>2</v>
      </c>
      <c r="F237" s="23" t="s">
        <v>139</v>
      </c>
      <c r="G237" s="23">
        <v>49</v>
      </c>
      <c r="H237" s="23">
        <v>45</v>
      </c>
      <c r="I237" s="23" t="s">
        <v>180</v>
      </c>
      <c r="J237" s="23">
        <v>5</v>
      </c>
      <c r="K237" s="23"/>
      <c r="L237" s="47"/>
      <c r="M237" s="47"/>
      <c r="N237" s="48">
        <v>43404</v>
      </c>
      <c r="O237" s="48"/>
      <c r="P237" s="47" t="e">
        <f t="shared" si="126"/>
        <v>#NUM!</v>
      </c>
      <c r="Q237" s="47">
        <f t="shared" ca="1" si="97"/>
        <v>65</v>
      </c>
      <c r="R237" s="47">
        <v>48</v>
      </c>
      <c r="S237" s="47">
        <v>1</v>
      </c>
      <c r="T237" s="47"/>
      <c r="U237" s="47"/>
      <c r="V237" s="47" t="e">
        <f t="shared" si="98"/>
        <v>#NUM!</v>
      </c>
      <c r="W237" s="47"/>
      <c r="X237" s="47"/>
      <c r="Y237" s="47"/>
      <c r="Z237" s="47"/>
      <c r="AA237" s="47"/>
      <c r="AB237" s="47"/>
      <c r="AC237" s="47"/>
      <c r="AD237" s="47">
        <v>2</v>
      </c>
      <c r="AE237" s="47">
        <v>48</v>
      </c>
      <c r="AF237" s="47">
        <v>1</v>
      </c>
      <c r="AG237" s="47"/>
      <c r="AH237" s="47">
        <v>2</v>
      </c>
      <c r="AI237" s="35" t="str">
        <f t="shared" si="119"/>
        <v>36</v>
      </c>
      <c r="AJ237" s="49">
        <v>1</v>
      </c>
      <c r="AK237" s="47">
        <v>2</v>
      </c>
      <c r="AL237" s="47"/>
      <c r="AM237" s="47"/>
      <c r="AN237" s="23" t="s">
        <v>1712</v>
      </c>
      <c r="AO237" s="23">
        <v>1</v>
      </c>
      <c r="AP237" s="23">
        <v>2.39</v>
      </c>
      <c r="AQ237" s="23"/>
      <c r="AR237" s="47">
        <v>1.77</v>
      </c>
      <c r="AS237" s="47">
        <f t="shared" si="110"/>
        <v>47.043091601217327</v>
      </c>
      <c r="AT237" s="47">
        <v>1.65</v>
      </c>
      <c r="AU237" s="47">
        <f t="shared" si="116"/>
        <v>50.545328868056615</v>
      </c>
      <c r="AV237" s="47"/>
      <c r="AW237" s="47"/>
      <c r="AX237" s="50" t="s">
        <v>1719</v>
      </c>
      <c r="AY237" s="50" t="s">
        <v>1719</v>
      </c>
      <c r="AZ237" s="50" t="s">
        <v>1719</v>
      </c>
      <c r="BA237" s="50"/>
      <c r="BB237" s="23" t="s">
        <v>164</v>
      </c>
      <c r="BC237" s="23"/>
      <c r="BD237" s="23"/>
      <c r="BE237" s="23"/>
      <c r="BF237" s="50"/>
      <c r="BG237" s="23"/>
      <c r="BH237" s="23"/>
      <c r="BI237" s="23">
        <v>65</v>
      </c>
      <c r="BJ237" s="23">
        <v>178</v>
      </c>
      <c r="BK237" s="23">
        <f t="shared" si="99"/>
        <v>1.8130467468359359</v>
      </c>
      <c r="BL237" s="23">
        <v>1</v>
      </c>
      <c r="BM237" s="46" t="s">
        <v>1065</v>
      </c>
      <c r="BN237" s="23" t="s">
        <v>146</v>
      </c>
      <c r="BO237" s="23">
        <v>42</v>
      </c>
      <c r="BP237" s="23">
        <v>50</v>
      </c>
      <c r="BQ237" s="23">
        <v>161</v>
      </c>
      <c r="BR237" s="23">
        <f t="shared" si="100"/>
        <v>1.5079166466275904</v>
      </c>
      <c r="BS237" s="23">
        <f t="shared" si="101"/>
        <v>1.2023521000917123</v>
      </c>
      <c r="BT237" s="23" t="s">
        <v>162</v>
      </c>
      <c r="BU237" s="23" t="s">
        <v>171</v>
      </c>
      <c r="BV237" s="23" t="s">
        <v>148</v>
      </c>
      <c r="BW237" s="23" t="s">
        <v>149</v>
      </c>
      <c r="BX237" s="23">
        <v>5</v>
      </c>
      <c r="BY237" s="23" t="s">
        <v>150</v>
      </c>
      <c r="BZ237" s="23">
        <v>2</v>
      </c>
      <c r="CA237" s="23" t="s">
        <v>159</v>
      </c>
      <c r="CB237" s="23" t="s">
        <v>150</v>
      </c>
      <c r="CC237" s="23">
        <v>2</v>
      </c>
      <c r="CD237" s="23" t="s">
        <v>150</v>
      </c>
      <c r="CE237" s="23" t="s">
        <v>150</v>
      </c>
      <c r="CF237" s="23">
        <v>2</v>
      </c>
      <c r="CG237" s="23" t="s">
        <v>159</v>
      </c>
      <c r="CH237" s="23" t="s">
        <v>150</v>
      </c>
      <c r="CI237" s="23">
        <v>2</v>
      </c>
      <c r="CJ237" s="23" t="s">
        <v>150</v>
      </c>
      <c r="CK237" s="23">
        <v>0</v>
      </c>
      <c r="CL237" s="23">
        <v>0</v>
      </c>
      <c r="CM237" s="23"/>
      <c r="CN237" s="23">
        <v>0</v>
      </c>
      <c r="CO237" s="23"/>
      <c r="CP237" s="23"/>
      <c r="CQ237" s="23">
        <v>0</v>
      </c>
      <c r="CR237" s="23" t="s">
        <v>165</v>
      </c>
      <c r="CS237" s="23">
        <v>2</v>
      </c>
      <c r="CT237" s="23"/>
      <c r="CU237" s="23"/>
      <c r="CV237" s="23"/>
      <c r="CW237" s="23">
        <v>2</v>
      </c>
      <c r="CX237" s="23"/>
      <c r="CY237" s="23">
        <v>2</v>
      </c>
      <c r="CZ237" s="23">
        <v>0</v>
      </c>
      <c r="DA237" s="23">
        <v>2</v>
      </c>
      <c r="DB237" s="23"/>
      <c r="DC237" s="23" t="s">
        <v>143</v>
      </c>
      <c r="DD237" s="23" t="str">
        <f t="shared" si="125"/>
        <v>2</v>
      </c>
      <c r="DE237" s="23" t="s">
        <v>143</v>
      </c>
      <c r="DF237" s="23" t="s">
        <v>143</v>
      </c>
      <c r="DG237" s="23" t="s">
        <v>143</v>
      </c>
      <c r="DH237" s="23" t="s">
        <v>636</v>
      </c>
      <c r="DI237" s="23" t="s">
        <v>150</v>
      </c>
      <c r="DJ237" s="23" t="s">
        <v>159</v>
      </c>
      <c r="DK237" s="23" t="s">
        <v>150</v>
      </c>
      <c r="DL237" s="23" t="s">
        <v>150</v>
      </c>
      <c r="DM237" s="23"/>
      <c r="DN237" s="23"/>
      <c r="DO237" s="23"/>
      <c r="DP237" s="23" t="s">
        <v>159</v>
      </c>
      <c r="DQ237" s="23" t="s">
        <v>150</v>
      </c>
      <c r="DR237" s="23" t="s">
        <v>150</v>
      </c>
      <c r="DS237" s="23"/>
      <c r="DT237" s="23" t="s">
        <v>159</v>
      </c>
      <c r="DU237" s="23" t="s">
        <v>150</v>
      </c>
      <c r="DV237" s="23"/>
      <c r="DW237" s="23" t="s">
        <v>159</v>
      </c>
      <c r="DX237" s="23" t="s">
        <v>150</v>
      </c>
      <c r="DY237" s="23"/>
      <c r="DZ237" s="23"/>
      <c r="EA237" s="23"/>
      <c r="EB237" s="23"/>
      <c r="EC237" s="23" t="s">
        <v>184</v>
      </c>
      <c r="ED237" s="23" t="s">
        <v>189</v>
      </c>
      <c r="EE237" s="49" t="str">
        <f t="shared" si="102"/>
        <v>36</v>
      </c>
      <c r="EF237" s="49">
        <v>1</v>
      </c>
      <c r="EG237" s="49"/>
      <c r="EH237" s="51">
        <f t="shared" si="103"/>
        <v>1</v>
      </c>
      <c r="EI237" s="51">
        <f t="shared" si="104"/>
        <v>0.9</v>
      </c>
      <c r="EJ237" s="52">
        <f t="shared" si="105"/>
        <v>-1.2</v>
      </c>
      <c r="EK237" s="52">
        <f t="shared" si="106"/>
        <v>-1.2</v>
      </c>
      <c r="EL237" s="49">
        <f t="shared" si="107"/>
        <v>-3.2000000000000001E-2</v>
      </c>
      <c r="EM237" s="55" t="s">
        <v>152</v>
      </c>
      <c r="EN237" s="54" t="str">
        <f t="shared" si="108"/>
        <v>1</v>
      </c>
    </row>
    <row r="238" spans="1:144" ht="56.25">
      <c r="A238" s="45">
        <v>3044</v>
      </c>
      <c r="B238" s="46" t="s">
        <v>1066</v>
      </c>
      <c r="C238" s="45">
        <v>32932052</v>
      </c>
      <c r="D238" s="23" t="s">
        <v>1067</v>
      </c>
      <c r="E238" s="23">
        <v>2</v>
      </c>
      <c r="F238" s="23" t="s">
        <v>139</v>
      </c>
      <c r="G238" s="23">
        <v>62</v>
      </c>
      <c r="H238" s="23">
        <v>58</v>
      </c>
      <c r="I238" s="23" t="s">
        <v>140</v>
      </c>
      <c r="J238" s="23">
        <v>1</v>
      </c>
      <c r="K238" s="23"/>
      <c r="L238" s="47"/>
      <c r="M238" s="47"/>
      <c r="N238" s="48">
        <v>43432</v>
      </c>
      <c r="O238" s="48">
        <v>44834</v>
      </c>
      <c r="P238" s="47">
        <f t="shared" si="126"/>
        <v>46</v>
      </c>
      <c r="Q238" s="47">
        <f t="shared" ca="1" si="97"/>
        <v>64</v>
      </c>
      <c r="R238" s="47">
        <v>46</v>
      </c>
      <c r="S238" s="47">
        <v>0</v>
      </c>
      <c r="T238" s="48">
        <v>44646</v>
      </c>
      <c r="U238" s="48"/>
      <c r="V238" s="47">
        <f t="shared" si="98"/>
        <v>39</v>
      </c>
      <c r="W238" s="47" t="s">
        <v>1764</v>
      </c>
      <c r="X238" s="47"/>
      <c r="Y238" s="47"/>
      <c r="Z238" s="47"/>
      <c r="AA238" s="47"/>
      <c r="AB238" s="47"/>
      <c r="AC238" s="47"/>
      <c r="AD238" s="47">
        <v>2</v>
      </c>
      <c r="AE238" s="47">
        <v>46</v>
      </c>
      <c r="AF238" s="47">
        <v>0</v>
      </c>
      <c r="AG238" s="47"/>
      <c r="AH238" s="47">
        <v>2</v>
      </c>
      <c r="AI238" s="35" t="str">
        <f t="shared" si="119"/>
        <v>36</v>
      </c>
      <c r="AJ238" s="49" t="str">
        <f>IF(AI238&lt;35,0, IF(AI238&gt;35, "1"))</f>
        <v>1</v>
      </c>
      <c r="AK238" s="47">
        <v>1</v>
      </c>
      <c r="AL238" s="47"/>
      <c r="AM238" s="47"/>
      <c r="AN238" s="23" t="s">
        <v>1704</v>
      </c>
      <c r="AO238" s="23">
        <v>2</v>
      </c>
      <c r="AP238" s="23">
        <v>8.17</v>
      </c>
      <c r="AQ238" s="23"/>
      <c r="AR238" s="47">
        <v>2.85</v>
      </c>
      <c r="AS238" s="47">
        <f t="shared" si="110"/>
        <v>24.498350516597018</v>
      </c>
      <c r="AT238" s="47">
        <v>4.6500000000000004</v>
      </c>
      <c r="AU238" s="47">
        <f t="shared" si="116"/>
        <v>13.446371859299189</v>
      </c>
      <c r="AV238" s="47"/>
      <c r="AW238" s="47"/>
      <c r="AX238" s="50" t="s">
        <v>1719</v>
      </c>
      <c r="AY238" s="50" t="s">
        <v>1719</v>
      </c>
      <c r="AZ238" s="50" t="s">
        <v>1719</v>
      </c>
      <c r="BA238" s="50" t="s">
        <v>1721</v>
      </c>
      <c r="BB238" s="23" t="s">
        <v>142</v>
      </c>
      <c r="BC238" s="23" t="s">
        <v>143</v>
      </c>
      <c r="BD238" s="23" t="s">
        <v>309</v>
      </c>
      <c r="BE238" s="23" t="s">
        <v>143</v>
      </c>
      <c r="BF238" s="50">
        <v>44835</v>
      </c>
      <c r="BG238" s="23" t="s">
        <v>168</v>
      </c>
      <c r="BH238" s="23" t="s">
        <v>1058</v>
      </c>
      <c r="BI238" s="23">
        <v>69</v>
      </c>
      <c r="BJ238" s="23">
        <v>169</v>
      </c>
      <c r="BK238" s="23">
        <f t="shared" si="99"/>
        <v>1.7909977822280132</v>
      </c>
      <c r="BL238" s="23">
        <v>1</v>
      </c>
      <c r="BM238" s="46" t="s">
        <v>1069</v>
      </c>
      <c r="BN238" s="23" t="s">
        <v>146</v>
      </c>
      <c r="BO238" s="23">
        <v>53</v>
      </c>
      <c r="BP238" s="23">
        <v>49</v>
      </c>
      <c r="BQ238" s="23">
        <v>152</v>
      </c>
      <c r="BR238" s="23">
        <f t="shared" si="100"/>
        <v>1.4339574311242396</v>
      </c>
      <c r="BS238" s="23">
        <f t="shared" si="101"/>
        <v>1.2489895050955939</v>
      </c>
      <c r="BT238" s="23" t="s">
        <v>162</v>
      </c>
      <c r="BU238" s="23" t="s">
        <v>147</v>
      </c>
      <c r="BV238" s="23" t="s">
        <v>148</v>
      </c>
      <c r="BW238" s="23" t="s">
        <v>166</v>
      </c>
      <c r="BX238" s="23">
        <v>3</v>
      </c>
      <c r="BY238" s="23" t="s">
        <v>150</v>
      </c>
      <c r="BZ238" s="23">
        <v>2</v>
      </c>
      <c r="CA238" s="23" t="s">
        <v>159</v>
      </c>
      <c r="CB238" s="23" t="s">
        <v>150</v>
      </c>
      <c r="CC238" s="23">
        <v>2</v>
      </c>
      <c r="CD238" s="23" t="s">
        <v>150</v>
      </c>
      <c r="CE238" s="23" t="s">
        <v>150</v>
      </c>
      <c r="CF238" s="23">
        <v>2</v>
      </c>
      <c r="CG238" s="23" t="s">
        <v>159</v>
      </c>
      <c r="CH238" s="23" t="s">
        <v>150</v>
      </c>
      <c r="CI238" s="23">
        <v>2</v>
      </c>
      <c r="CJ238" s="23" t="s">
        <v>150</v>
      </c>
      <c r="CK238" s="23">
        <v>16.7</v>
      </c>
      <c r="CL238" s="23">
        <v>0</v>
      </c>
      <c r="CM238" s="23" t="s">
        <v>0</v>
      </c>
      <c r="CN238" s="23">
        <v>0</v>
      </c>
      <c r="CO238" s="23"/>
      <c r="CP238" s="23"/>
      <c r="CQ238" s="23">
        <v>0</v>
      </c>
      <c r="CR238" s="23" t="s">
        <v>165</v>
      </c>
      <c r="CS238" s="23">
        <v>2</v>
      </c>
      <c r="CT238" s="23"/>
      <c r="CU238" s="23"/>
      <c r="CV238" s="23"/>
      <c r="CW238" s="23">
        <v>2</v>
      </c>
      <c r="CX238" s="23"/>
      <c r="CY238" s="23">
        <v>2</v>
      </c>
      <c r="CZ238" s="23">
        <v>0</v>
      </c>
      <c r="DA238" s="23">
        <v>2</v>
      </c>
      <c r="DB238" s="23"/>
      <c r="DC238" s="23" t="s">
        <v>143</v>
      </c>
      <c r="DD238" s="23">
        <v>2</v>
      </c>
      <c r="DE238" s="23" t="s">
        <v>165</v>
      </c>
      <c r="DF238" s="23" t="s">
        <v>165</v>
      </c>
      <c r="DG238" s="23" t="s">
        <v>165</v>
      </c>
      <c r="DH238" s="23" t="s">
        <v>636</v>
      </c>
      <c r="DI238" s="23" t="s">
        <v>150</v>
      </c>
      <c r="DJ238" s="23" t="s">
        <v>159</v>
      </c>
      <c r="DK238" s="23" t="s">
        <v>150</v>
      </c>
      <c r="DL238" s="23" t="s">
        <v>150</v>
      </c>
      <c r="DM238" s="23"/>
      <c r="DN238" s="23"/>
      <c r="DO238" s="23"/>
      <c r="DP238" s="23" t="s">
        <v>150</v>
      </c>
      <c r="DQ238" s="23" t="s">
        <v>150</v>
      </c>
      <c r="DR238" s="23" t="s">
        <v>150</v>
      </c>
      <c r="DS238" s="23"/>
      <c r="DT238" s="23" t="s">
        <v>159</v>
      </c>
      <c r="DU238" s="23" t="s">
        <v>150</v>
      </c>
      <c r="DV238" s="23"/>
      <c r="DW238" s="23" t="s">
        <v>159</v>
      </c>
      <c r="DX238" s="23" t="s">
        <v>150</v>
      </c>
      <c r="DY238" s="23"/>
      <c r="DZ238" s="23"/>
      <c r="EA238" s="23"/>
      <c r="EB238" s="23"/>
      <c r="EC238" s="23" t="s">
        <v>184</v>
      </c>
      <c r="ED238" s="23" t="s">
        <v>189</v>
      </c>
      <c r="EE238" s="49" t="str">
        <f t="shared" si="102"/>
        <v>36</v>
      </c>
      <c r="EF238" s="49" t="str">
        <f>IF(EE238&lt;35,0, IF(EE238&gt;35, "1"))</f>
        <v>1</v>
      </c>
      <c r="EG238" s="49"/>
      <c r="EH238" s="51">
        <f t="shared" si="103"/>
        <v>1</v>
      </c>
      <c r="EI238" s="51">
        <f t="shared" si="104"/>
        <v>0.9</v>
      </c>
      <c r="EJ238" s="52">
        <f t="shared" si="105"/>
        <v>-1.2</v>
      </c>
      <c r="EK238" s="52">
        <f t="shared" si="106"/>
        <v>-1.2</v>
      </c>
      <c r="EL238" s="49">
        <f t="shared" si="107"/>
        <v>-3.2000000000000001E-2</v>
      </c>
      <c r="EM238" s="55" t="s">
        <v>176</v>
      </c>
      <c r="EN238" s="54" t="str">
        <f t="shared" si="108"/>
        <v>3</v>
      </c>
    </row>
    <row r="239" spans="1:144" ht="33.75">
      <c r="A239" s="45">
        <v>3049</v>
      </c>
      <c r="B239" s="46" t="s">
        <v>1070</v>
      </c>
      <c r="C239" s="45">
        <v>32978423</v>
      </c>
      <c r="D239" s="23" t="s">
        <v>1071</v>
      </c>
      <c r="E239" s="23">
        <v>2</v>
      </c>
      <c r="F239" s="23" t="s">
        <v>139</v>
      </c>
      <c r="G239" s="23">
        <v>49</v>
      </c>
      <c r="H239" s="23">
        <v>45</v>
      </c>
      <c r="I239" s="23" t="s">
        <v>140</v>
      </c>
      <c r="J239" s="23">
        <v>1</v>
      </c>
      <c r="K239" s="23"/>
      <c r="L239" s="47"/>
      <c r="M239" s="47"/>
      <c r="N239" s="48">
        <v>43444</v>
      </c>
      <c r="O239" s="48"/>
      <c r="P239" s="47" t="e">
        <f t="shared" si="126"/>
        <v>#NUM!</v>
      </c>
      <c r="Q239" s="47">
        <f t="shared" ca="1" si="97"/>
        <v>63</v>
      </c>
      <c r="R239" s="47">
        <v>46</v>
      </c>
      <c r="S239" s="47">
        <v>1</v>
      </c>
      <c r="T239" s="47"/>
      <c r="U239" s="47"/>
      <c r="V239" s="47" t="e">
        <f t="shared" si="98"/>
        <v>#NUM!</v>
      </c>
      <c r="W239" s="47"/>
      <c r="X239" s="47"/>
      <c r="Y239" s="47"/>
      <c r="Z239" s="47"/>
      <c r="AA239" s="47"/>
      <c r="AB239" s="47"/>
      <c r="AC239" s="47"/>
      <c r="AD239" s="47">
        <v>2</v>
      </c>
      <c r="AE239" s="47">
        <v>46</v>
      </c>
      <c r="AF239" s="47">
        <v>1</v>
      </c>
      <c r="AG239" s="47"/>
      <c r="AH239" s="47">
        <v>2</v>
      </c>
      <c r="AI239" s="35" t="str">
        <f t="shared" si="119"/>
        <v>36</v>
      </c>
      <c r="AJ239" s="49" t="str">
        <f>IF(AI239&lt;35,0, IF(AI239&gt;35, "1"))</f>
        <v>1</v>
      </c>
      <c r="AK239" s="47">
        <v>2</v>
      </c>
      <c r="AL239" s="47"/>
      <c r="AM239" s="47"/>
      <c r="AN239" s="23" t="s">
        <v>1712</v>
      </c>
      <c r="AO239" s="23">
        <v>1</v>
      </c>
      <c r="AP239" s="23">
        <v>1.84</v>
      </c>
      <c r="AQ239" s="23"/>
      <c r="AR239" s="47">
        <v>1.1599999999999999</v>
      </c>
      <c r="AS239" s="47">
        <f t="shared" si="110"/>
        <v>78.111357906073906</v>
      </c>
      <c r="AT239" s="47">
        <v>1.1100000000000001</v>
      </c>
      <c r="AU239" s="47">
        <f t="shared" si="116"/>
        <v>81.334384614662966</v>
      </c>
      <c r="AV239" s="47"/>
      <c r="AW239" s="47"/>
      <c r="AX239" s="50" t="s">
        <v>1719</v>
      </c>
      <c r="AY239" s="50" t="s">
        <v>1719</v>
      </c>
      <c r="AZ239" s="50" t="s">
        <v>1719</v>
      </c>
      <c r="BA239" s="50"/>
      <c r="BB239" s="23" t="s">
        <v>164</v>
      </c>
      <c r="BC239" s="23"/>
      <c r="BD239" s="23"/>
      <c r="BE239" s="23"/>
      <c r="BF239" s="50"/>
      <c r="BG239" s="23"/>
      <c r="BH239" s="23"/>
      <c r="BI239" s="23">
        <v>64</v>
      </c>
      <c r="BJ239" s="23">
        <v>160</v>
      </c>
      <c r="BK239" s="23">
        <f t="shared" si="99"/>
        <v>1.667169667094486</v>
      </c>
      <c r="BL239" s="23">
        <v>1</v>
      </c>
      <c r="BM239" s="46" t="s">
        <v>1072</v>
      </c>
      <c r="BN239" s="23" t="s">
        <v>146</v>
      </c>
      <c r="BO239" s="23">
        <v>45</v>
      </c>
      <c r="BP239" s="23">
        <v>77</v>
      </c>
      <c r="BQ239" s="23">
        <v>160</v>
      </c>
      <c r="BR239" s="23">
        <f t="shared" si="100"/>
        <v>1.8034822373954926</v>
      </c>
      <c r="BS239" s="23">
        <f t="shared" si="101"/>
        <v>0.92441701533037379</v>
      </c>
      <c r="BT239" s="23" t="s">
        <v>162</v>
      </c>
      <c r="BU239" s="23" t="s">
        <v>147</v>
      </c>
      <c r="BV239" s="23" t="s">
        <v>148</v>
      </c>
      <c r="BW239" s="23" t="s">
        <v>149</v>
      </c>
      <c r="BX239" s="23">
        <v>4</v>
      </c>
      <c r="BY239" s="23" t="s">
        <v>150</v>
      </c>
      <c r="BZ239" s="23">
        <v>2</v>
      </c>
      <c r="CA239" s="23" t="s">
        <v>159</v>
      </c>
      <c r="CB239" s="23" t="s">
        <v>150</v>
      </c>
      <c r="CC239" s="23">
        <v>2</v>
      </c>
      <c r="CD239" s="23" t="s">
        <v>150</v>
      </c>
      <c r="CE239" s="23" t="s">
        <v>150</v>
      </c>
      <c r="CF239" s="23">
        <v>2</v>
      </c>
      <c r="CG239" s="23" t="s">
        <v>159</v>
      </c>
      <c r="CH239" s="23" t="s">
        <v>150</v>
      </c>
      <c r="CI239" s="23">
        <v>2</v>
      </c>
      <c r="CJ239" s="23" t="s">
        <v>150</v>
      </c>
      <c r="CK239" s="23">
        <v>0</v>
      </c>
      <c r="CL239" s="23">
        <v>0</v>
      </c>
      <c r="CM239" s="23"/>
      <c r="CN239" s="23">
        <v>0</v>
      </c>
      <c r="CO239" s="23"/>
      <c r="CP239" s="23"/>
      <c r="CQ239" s="23">
        <v>0</v>
      </c>
      <c r="CR239" s="23" t="s">
        <v>165</v>
      </c>
      <c r="CS239" s="23">
        <v>2</v>
      </c>
      <c r="CT239" s="23"/>
      <c r="CU239" s="23"/>
      <c r="CV239" s="23"/>
      <c r="CW239" s="23">
        <v>2</v>
      </c>
      <c r="CX239" s="23"/>
      <c r="CY239" s="23">
        <v>2</v>
      </c>
      <c r="CZ239" s="23">
        <v>0</v>
      </c>
      <c r="DA239" s="23">
        <v>2</v>
      </c>
      <c r="DB239" s="23"/>
      <c r="DC239" s="23"/>
      <c r="DD239" s="23"/>
      <c r="DE239" s="23" t="s">
        <v>165</v>
      </c>
      <c r="DF239" s="23" t="s">
        <v>165</v>
      </c>
      <c r="DG239" s="23" t="s">
        <v>165</v>
      </c>
      <c r="DH239" s="23" t="s">
        <v>636</v>
      </c>
      <c r="DI239" s="23" t="s">
        <v>150</v>
      </c>
      <c r="DJ239" s="23" t="s">
        <v>159</v>
      </c>
      <c r="DK239" s="23" t="s">
        <v>159</v>
      </c>
      <c r="DL239" s="23" t="s">
        <v>150</v>
      </c>
      <c r="DM239" s="23"/>
      <c r="DN239" s="23"/>
      <c r="DO239" s="23"/>
      <c r="DP239" s="23" t="s">
        <v>150</v>
      </c>
      <c r="DQ239" s="23" t="s">
        <v>150</v>
      </c>
      <c r="DR239" s="23" t="s">
        <v>150</v>
      </c>
      <c r="DS239" s="23"/>
      <c r="DT239" s="23" t="s">
        <v>159</v>
      </c>
      <c r="DU239" s="23" t="s">
        <v>150</v>
      </c>
      <c r="DV239" s="23"/>
      <c r="DW239" s="23" t="s">
        <v>159</v>
      </c>
      <c r="DX239" s="23" t="s">
        <v>150</v>
      </c>
      <c r="DY239" s="23"/>
      <c r="DZ239" s="23"/>
      <c r="EA239" s="23"/>
      <c r="EB239" s="23"/>
      <c r="EC239" s="23" t="s">
        <v>184</v>
      </c>
      <c r="ED239" s="23" t="s">
        <v>189</v>
      </c>
      <c r="EE239" s="49" t="str">
        <f t="shared" si="102"/>
        <v>36</v>
      </c>
      <c r="EF239" s="49" t="str">
        <f>IF(EE239&lt;35,0, IF(EE239&gt;35, "1"))</f>
        <v>1</v>
      </c>
      <c r="EG239" s="49"/>
      <c r="EH239" s="51">
        <f t="shared" si="103"/>
        <v>1</v>
      </c>
      <c r="EI239" s="51">
        <f t="shared" si="104"/>
        <v>0.9</v>
      </c>
      <c r="EJ239" s="52">
        <f t="shared" si="105"/>
        <v>-1.2</v>
      </c>
      <c r="EK239" s="52">
        <f t="shared" si="106"/>
        <v>-1.2</v>
      </c>
      <c r="EL239" s="49">
        <f t="shared" si="107"/>
        <v>-3.2000000000000001E-2</v>
      </c>
      <c r="EM239" s="53" t="s">
        <v>176</v>
      </c>
      <c r="EN239" s="54" t="str">
        <f t="shared" si="108"/>
        <v>3</v>
      </c>
    </row>
    <row r="240" spans="1:144" ht="33.75">
      <c r="A240" s="45">
        <v>3053</v>
      </c>
      <c r="B240" s="46" t="s">
        <v>1073</v>
      </c>
      <c r="C240" s="45">
        <v>31605720</v>
      </c>
      <c r="D240" s="23" t="s">
        <v>1074</v>
      </c>
      <c r="E240" s="23">
        <v>2</v>
      </c>
      <c r="F240" s="23" t="s">
        <v>139</v>
      </c>
      <c r="G240" s="23">
        <v>59</v>
      </c>
      <c r="H240" s="23">
        <v>55</v>
      </c>
      <c r="I240" s="23" t="s">
        <v>140</v>
      </c>
      <c r="J240" s="23">
        <v>1</v>
      </c>
      <c r="K240" s="23"/>
      <c r="L240" s="47"/>
      <c r="M240" s="47"/>
      <c r="N240" s="48">
        <v>43451</v>
      </c>
      <c r="O240" s="48">
        <v>44673</v>
      </c>
      <c r="P240" s="47">
        <f t="shared" si="126"/>
        <v>40</v>
      </c>
      <c r="Q240" s="47">
        <f t="shared" ca="1" si="97"/>
        <v>63</v>
      </c>
      <c r="R240" s="47">
        <v>40</v>
      </c>
      <c r="S240" s="47">
        <v>0</v>
      </c>
      <c r="T240" s="48">
        <v>44673</v>
      </c>
      <c r="U240" s="48">
        <v>44673</v>
      </c>
      <c r="V240" s="47">
        <f t="shared" si="98"/>
        <v>40</v>
      </c>
      <c r="W240" s="47" t="s">
        <v>1765</v>
      </c>
      <c r="X240" s="47"/>
      <c r="Y240" s="47"/>
      <c r="Z240" s="47"/>
      <c r="AA240" s="47"/>
      <c r="AB240" s="47"/>
      <c r="AC240" s="47"/>
      <c r="AD240" s="47">
        <v>2</v>
      </c>
      <c r="AE240" s="47">
        <v>40</v>
      </c>
      <c r="AF240" s="47">
        <v>0</v>
      </c>
      <c r="AG240" s="47"/>
      <c r="AH240" s="47">
        <v>2</v>
      </c>
      <c r="AI240" s="35" t="str">
        <f t="shared" si="119"/>
        <v>36</v>
      </c>
      <c r="AJ240" s="49" t="str">
        <f>IF(AI240&lt;35,0, IF(AI240&gt;35, "1"))</f>
        <v>1</v>
      </c>
      <c r="AK240" s="47"/>
      <c r="AL240" s="47"/>
      <c r="AM240" s="47"/>
      <c r="AN240" s="23" t="s">
        <v>1712</v>
      </c>
      <c r="AO240" s="23">
        <v>1</v>
      </c>
      <c r="AP240" s="23">
        <v>1.61</v>
      </c>
      <c r="AQ240" s="23"/>
      <c r="AR240" s="47">
        <v>0.99</v>
      </c>
      <c r="AS240" s="47">
        <f t="shared" si="110"/>
        <v>88.775160345947768</v>
      </c>
      <c r="AT240" s="47">
        <v>0.77</v>
      </c>
      <c r="AU240" s="47">
        <f t="shared" si="116"/>
        <v>98.79358140650244</v>
      </c>
      <c r="AV240" s="47"/>
      <c r="AW240" s="47"/>
      <c r="AX240" s="50" t="s">
        <v>1719</v>
      </c>
      <c r="AY240" s="50" t="s">
        <v>1719</v>
      </c>
      <c r="AZ240" s="50" t="s">
        <v>1719</v>
      </c>
      <c r="BA240" s="50"/>
      <c r="BB240" s="23" t="s">
        <v>164</v>
      </c>
      <c r="BC240" s="23"/>
      <c r="BD240" s="23"/>
      <c r="BE240" s="23"/>
      <c r="BF240" s="50"/>
      <c r="BG240" s="23"/>
      <c r="BH240" s="23"/>
      <c r="BI240" s="23">
        <v>84</v>
      </c>
      <c r="BJ240" s="23">
        <v>168</v>
      </c>
      <c r="BK240" s="23">
        <f t="shared" si="99"/>
        <v>1.938805528698587</v>
      </c>
      <c r="BL240" s="23">
        <v>1</v>
      </c>
      <c r="BM240" s="46" t="s">
        <v>1076</v>
      </c>
      <c r="BN240" s="23" t="s">
        <v>146</v>
      </c>
      <c r="BO240" s="23">
        <v>51</v>
      </c>
      <c r="BP240" s="23">
        <v>64.900000000000006</v>
      </c>
      <c r="BQ240" s="23">
        <v>158.69999999999999</v>
      </c>
      <c r="BR240" s="23">
        <f t="shared" si="100"/>
        <v>1.6672034168941949</v>
      </c>
      <c r="BS240" s="23">
        <f t="shared" si="101"/>
        <v>1.1629088022806209</v>
      </c>
      <c r="BT240" s="23" t="s">
        <v>158</v>
      </c>
      <c r="BU240" s="23" t="s">
        <v>171</v>
      </c>
      <c r="BV240" s="23" t="s">
        <v>148</v>
      </c>
      <c r="BW240" s="23" t="s">
        <v>149</v>
      </c>
      <c r="BX240" s="23">
        <v>5</v>
      </c>
      <c r="BY240" s="23" t="s">
        <v>150</v>
      </c>
      <c r="BZ240" s="23">
        <v>2</v>
      </c>
      <c r="CA240" s="23" t="s">
        <v>159</v>
      </c>
      <c r="CB240" s="23" t="s">
        <v>150</v>
      </c>
      <c r="CC240" s="23">
        <v>2</v>
      </c>
      <c r="CD240" s="23" t="s">
        <v>150</v>
      </c>
      <c r="CE240" s="23" t="s">
        <v>150</v>
      </c>
      <c r="CF240" s="23">
        <v>2</v>
      </c>
      <c r="CG240" s="23" t="s">
        <v>159</v>
      </c>
      <c r="CH240" s="23" t="s">
        <v>150</v>
      </c>
      <c r="CI240" s="23">
        <v>2</v>
      </c>
      <c r="CJ240" s="23" t="s">
        <v>150</v>
      </c>
      <c r="CK240" s="23">
        <v>0</v>
      </c>
      <c r="CL240" s="23">
        <v>0</v>
      </c>
      <c r="CM240" s="23"/>
      <c r="CN240" s="23">
        <v>0</v>
      </c>
      <c r="CO240" s="23"/>
      <c r="CP240" s="23"/>
      <c r="CQ240" s="23">
        <v>0</v>
      </c>
      <c r="CR240" s="23" t="s">
        <v>143</v>
      </c>
      <c r="CS240" s="23">
        <v>1</v>
      </c>
      <c r="CT240" s="23"/>
      <c r="CU240" s="23"/>
      <c r="CV240" s="23">
        <v>375</v>
      </c>
      <c r="CW240" s="23">
        <v>1</v>
      </c>
      <c r="CX240" s="23"/>
      <c r="CY240" s="23">
        <v>2</v>
      </c>
      <c r="CZ240" s="23">
        <v>4</v>
      </c>
      <c r="DA240" s="23">
        <v>1</v>
      </c>
      <c r="DB240" s="23"/>
      <c r="DC240" s="23" t="s">
        <v>143</v>
      </c>
      <c r="DD240" s="23" t="str">
        <f t="shared" ref="DD240:DD249" si="127">IF(DC240= "Y", "2","1")</f>
        <v>2</v>
      </c>
      <c r="DE240" s="23" t="s">
        <v>143</v>
      </c>
      <c r="DF240" s="23" t="s">
        <v>143</v>
      </c>
      <c r="DG240" s="23" t="s">
        <v>143</v>
      </c>
      <c r="DH240" s="23" t="s">
        <v>636</v>
      </c>
      <c r="DI240" s="23" t="s">
        <v>150</v>
      </c>
      <c r="DJ240" s="23" t="s">
        <v>150</v>
      </c>
      <c r="DK240" s="23" t="s">
        <v>150</v>
      </c>
      <c r="DL240" s="23" t="s">
        <v>150</v>
      </c>
      <c r="DM240" s="23" t="s">
        <v>150</v>
      </c>
      <c r="DN240" s="23"/>
      <c r="DO240" s="23"/>
      <c r="DP240" s="23" t="s">
        <v>150</v>
      </c>
      <c r="DQ240" s="23" t="s">
        <v>150</v>
      </c>
      <c r="DR240" s="23" t="s">
        <v>150</v>
      </c>
      <c r="DS240" s="23"/>
      <c r="DT240" s="23" t="s">
        <v>159</v>
      </c>
      <c r="DU240" s="23" t="s">
        <v>150</v>
      </c>
      <c r="DV240" s="23"/>
      <c r="DW240" s="23" t="s">
        <v>159</v>
      </c>
      <c r="DX240" s="23" t="s">
        <v>150</v>
      </c>
      <c r="DY240" s="23"/>
      <c r="DZ240" s="23"/>
      <c r="EA240" s="23"/>
      <c r="EB240" s="23"/>
      <c r="EC240" s="23" t="s">
        <v>184</v>
      </c>
      <c r="ED240" s="23" t="s">
        <v>187</v>
      </c>
      <c r="EE240" s="49">
        <v>36</v>
      </c>
      <c r="EF240" s="49" t="str">
        <f>IF(EE240&lt;35,0, IF(EE240&gt;35, "1"))</f>
        <v>1</v>
      </c>
      <c r="EG240" s="56"/>
      <c r="EH240" s="51">
        <f t="shared" si="103"/>
        <v>1</v>
      </c>
      <c r="EI240" s="51">
        <f t="shared" si="104"/>
        <v>0.9</v>
      </c>
      <c r="EJ240" s="52">
        <f t="shared" si="105"/>
        <v>-1.2</v>
      </c>
      <c r="EK240" s="52">
        <f t="shared" si="106"/>
        <v>-3.2000000000000001E-2</v>
      </c>
      <c r="EL240" s="49">
        <f t="shared" si="107"/>
        <v>-3.2000000000000001E-2</v>
      </c>
      <c r="EM240" s="53" t="s">
        <v>176</v>
      </c>
      <c r="EN240" s="54" t="str">
        <f t="shared" si="108"/>
        <v>3</v>
      </c>
    </row>
    <row r="241" spans="1:144" ht="33.75">
      <c r="A241" s="45">
        <v>3056</v>
      </c>
      <c r="B241" s="46" t="s">
        <v>1077</v>
      </c>
      <c r="C241" s="45">
        <v>28263800</v>
      </c>
      <c r="D241" s="23" t="s">
        <v>1078</v>
      </c>
      <c r="E241" s="23">
        <v>2</v>
      </c>
      <c r="F241" s="23" t="s">
        <v>139</v>
      </c>
      <c r="G241" s="23">
        <v>69</v>
      </c>
      <c r="H241" s="23">
        <v>65</v>
      </c>
      <c r="I241" s="23" t="s">
        <v>140</v>
      </c>
      <c r="J241" s="23">
        <v>1</v>
      </c>
      <c r="K241" s="23"/>
      <c r="L241" s="47"/>
      <c r="M241" s="47"/>
      <c r="N241" s="48">
        <v>43454</v>
      </c>
      <c r="O241" s="48"/>
      <c r="P241" s="47" t="e">
        <f t="shared" si="126"/>
        <v>#NUM!</v>
      </c>
      <c r="Q241" s="47">
        <f t="shared" ca="1" si="97"/>
        <v>63</v>
      </c>
      <c r="R241" s="47">
        <v>46</v>
      </c>
      <c r="S241" s="47">
        <v>1</v>
      </c>
      <c r="T241" s="47"/>
      <c r="U241" s="47"/>
      <c r="V241" s="47" t="e">
        <f t="shared" si="98"/>
        <v>#NUM!</v>
      </c>
      <c r="W241" s="47"/>
      <c r="X241" s="47"/>
      <c r="Y241" s="47"/>
      <c r="Z241" s="47"/>
      <c r="AA241" s="47"/>
      <c r="AB241" s="47"/>
      <c r="AC241" s="47"/>
      <c r="AD241" s="47">
        <v>2</v>
      </c>
      <c r="AE241" s="47">
        <v>46</v>
      </c>
      <c r="AF241" s="47">
        <v>1</v>
      </c>
      <c r="AG241" s="47"/>
      <c r="AH241" s="47">
        <v>2</v>
      </c>
      <c r="AI241" s="49">
        <v>36</v>
      </c>
      <c r="AJ241" s="49" t="str">
        <f>IF(AI241&lt;35,0, IF(AI241&gt;35, "1"))</f>
        <v>1</v>
      </c>
      <c r="AK241" s="47">
        <v>2</v>
      </c>
      <c r="AL241" s="47">
        <v>0</v>
      </c>
      <c r="AM241" s="47"/>
      <c r="AN241" s="23" t="s">
        <v>1712</v>
      </c>
      <c r="AO241" s="23">
        <v>1</v>
      </c>
      <c r="AP241" s="23">
        <v>2.46</v>
      </c>
      <c r="AQ241" s="23"/>
      <c r="AR241" s="47">
        <v>1.55</v>
      </c>
      <c r="AS241" s="47">
        <f t="shared" si="110"/>
        <v>48.713079491635966</v>
      </c>
      <c r="AT241" s="47">
        <v>1.51</v>
      </c>
      <c r="AU241" s="47">
        <f t="shared" si="116"/>
        <v>49.644286247283098</v>
      </c>
      <c r="AV241" s="47"/>
      <c r="AW241" s="47"/>
      <c r="AX241" s="50" t="s">
        <v>1719</v>
      </c>
      <c r="AY241" s="50" t="s">
        <v>1719</v>
      </c>
      <c r="AZ241" s="50" t="s">
        <v>1719</v>
      </c>
      <c r="BA241" s="50"/>
      <c r="BB241" s="23" t="s">
        <v>164</v>
      </c>
      <c r="BC241" s="23"/>
      <c r="BD241" s="23"/>
      <c r="BE241" s="23"/>
      <c r="BF241" s="50"/>
      <c r="BG241" s="23"/>
      <c r="BH241" s="23"/>
      <c r="BI241" s="23">
        <v>76</v>
      </c>
      <c r="BJ241" s="23">
        <v>169</v>
      </c>
      <c r="BK241" s="23">
        <f t="shared" si="99"/>
        <v>1.8660787235981293</v>
      </c>
      <c r="BL241" s="23">
        <v>1</v>
      </c>
      <c r="BM241" s="46" t="s">
        <v>1079</v>
      </c>
      <c r="BN241" s="23" t="s">
        <v>146</v>
      </c>
      <c r="BO241" s="23">
        <v>64</v>
      </c>
      <c r="BP241" s="23">
        <v>50</v>
      </c>
      <c r="BQ241" s="23">
        <v>154</v>
      </c>
      <c r="BR241" s="23">
        <f t="shared" si="100"/>
        <v>1.4600949474045632</v>
      </c>
      <c r="BS241" s="23">
        <f t="shared" si="101"/>
        <v>1.2780529971117529</v>
      </c>
      <c r="BT241" s="23" t="s">
        <v>162</v>
      </c>
      <c r="BU241" s="23" t="s">
        <v>162</v>
      </c>
      <c r="BV241" s="23" t="s">
        <v>148</v>
      </c>
      <c r="BW241" s="23" t="s">
        <v>149</v>
      </c>
      <c r="BX241" s="23">
        <v>4</v>
      </c>
      <c r="BY241" s="23"/>
      <c r="BZ241" s="23">
        <v>2</v>
      </c>
      <c r="CA241" s="23"/>
      <c r="CB241" s="23" t="s">
        <v>150</v>
      </c>
      <c r="CC241" s="23">
        <v>2</v>
      </c>
      <c r="CD241" s="23"/>
      <c r="CE241" s="23"/>
      <c r="CF241" s="23"/>
      <c r="CG241" s="23" t="s">
        <v>150</v>
      </c>
      <c r="CH241" s="23" t="s">
        <v>150</v>
      </c>
      <c r="CI241" s="23">
        <v>2</v>
      </c>
      <c r="CJ241" s="23"/>
      <c r="CK241" s="23">
        <v>0</v>
      </c>
      <c r="CL241" s="23">
        <v>0</v>
      </c>
      <c r="CM241" s="23"/>
      <c r="CN241" s="23">
        <v>0</v>
      </c>
      <c r="CO241" s="23"/>
      <c r="CP241" s="23"/>
      <c r="CQ241" s="23">
        <v>0</v>
      </c>
      <c r="CR241" s="23" t="s">
        <v>165</v>
      </c>
      <c r="CS241" s="23">
        <v>2</v>
      </c>
      <c r="CT241" s="23"/>
      <c r="CU241" s="23"/>
      <c r="CV241" s="23"/>
      <c r="CW241" s="23">
        <v>2</v>
      </c>
      <c r="CX241" s="23"/>
      <c r="CY241" s="23">
        <v>2</v>
      </c>
      <c r="CZ241" s="23">
        <v>0</v>
      </c>
      <c r="DA241" s="23">
        <v>2</v>
      </c>
      <c r="DB241" s="23"/>
      <c r="DC241" s="23" t="s">
        <v>143</v>
      </c>
      <c r="DD241" s="23" t="str">
        <f t="shared" si="127"/>
        <v>2</v>
      </c>
      <c r="DE241" s="23" t="s">
        <v>165</v>
      </c>
      <c r="DF241" s="23" t="s">
        <v>165</v>
      </c>
      <c r="DG241" s="23" t="s">
        <v>165</v>
      </c>
      <c r="DH241" s="23" t="s">
        <v>636</v>
      </c>
      <c r="DI241" s="23" t="s">
        <v>150</v>
      </c>
      <c r="DJ241" s="23" t="s">
        <v>159</v>
      </c>
      <c r="DK241" s="23" t="s">
        <v>150</v>
      </c>
      <c r="DL241" s="23" t="s">
        <v>150</v>
      </c>
      <c r="DM241" s="23" t="s">
        <v>150</v>
      </c>
      <c r="DN241" s="23"/>
      <c r="DO241" s="23"/>
      <c r="DP241" s="23" t="s">
        <v>150</v>
      </c>
      <c r="DQ241" s="23" t="s">
        <v>150</v>
      </c>
      <c r="DR241" s="23" t="s">
        <v>150</v>
      </c>
      <c r="DS241" s="23"/>
      <c r="DT241" s="23" t="s">
        <v>159</v>
      </c>
      <c r="DU241" s="23" t="s">
        <v>150</v>
      </c>
      <c r="DV241" s="23"/>
      <c r="DW241" s="23" t="s">
        <v>159</v>
      </c>
      <c r="DX241" s="23" t="s">
        <v>150</v>
      </c>
      <c r="DY241" s="23"/>
      <c r="DZ241" s="23"/>
      <c r="EA241" s="23"/>
      <c r="EB241" s="23"/>
      <c r="EC241" s="23" t="s">
        <v>184</v>
      </c>
      <c r="ED241" s="23" t="s">
        <v>187</v>
      </c>
      <c r="EE241" s="49">
        <v>36</v>
      </c>
      <c r="EF241" s="49" t="str">
        <f>IF(EE241&lt;35,0, IF(EE241&gt;35, "1"))</f>
        <v>1</v>
      </c>
      <c r="EG241" s="49"/>
      <c r="EH241" s="51">
        <f t="shared" si="103"/>
        <v>1</v>
      </c>
      <c r="EI241" s="51">
        <f t="shared" si="104"/>
        <v>0.9</v>
      </c>
      <c r="EJ241" s="52">
        <f t="shared" si="105"/>
        <v>-1.2</v>
      </c>
      <c r="EK241" s="52">
        <f t="shared" si="106"/>
        <v>-1.2</v>
      </c>
      <c r="EL241" s="49">
        <f t="shared" si="107"/>
        <v>-3.2000000000000001E-2</v>
      </c>
      <c r="EM241" s="53" t="s">
        <v>152</v>
      </c>
      <c r="EN241" s="54" t="str">
        <f t="shared" si="108"/>
        <v>1</v>
      </c>
    </row>
    <row r="242" spans="1:144" ht="33.75">
      <c r="A242" s="45">
        <v>3058</v>
      </c>
      <c r="B242" s="46" t="s">
        <v>1080</v>
      </c>
      <c r="C242" s="45">
        <v>7271927</v>
      </c>
      <c r="D242" s="23" t="s">
        <v>1081</v>
      </c>
      <c r="E242" s="23">
        <v>2</v>
      </c>
      <c r="F242" s="23" t="s">
        <v>139</v>
      </c>
      <c r="G242" s="23">
        <v>67</v>
      </c>
      <c r="H242" s="23">
        <v>63</v>
      </c>
      <c r="I242" s="23" t="s">
        <v>174</v>
      </c>
      <c r="J242" s="23">
        <v>2</v>
      </c>
      <c r="K242" s="23"/>
      <c r="L242" s="47"/>
      <c r="M242" s="47"/>
      <c r="N242" s="48">
        <v>43458</v>
      </c>
      <c r="O242" s="48"/>
      <c r="P242" s="47" t="e">
        <f>DATEDIF(N242, O242, "m")</f>
        <v>#NUM!</v>
      </c>
      <c r="Q242" s="47">
        <f t="shared" ca="1" si="97"/>
        <v>63</v>
      </c>
      <c r="R242" s="47">
        <v>46</v>
      </c>
      <c r="S242" s="47">
        <v>1</v>
      </c>
      <c r="T242" s="47"/>
      <c r="U242" s="47"/>
      <c r="V242" s="47" t="e">
        <f t="shared" si="98"/>
        <v>#NUM!</v>
      </c>
      <c r="W242" s="47"/>
      <c r="X242" s="47"/>
      <c r="Y242" s="47"/>
      <c r="Z242" s="47"/>
      <c r="AA242" s="47"/>
      <c r="AB242" s="47"/>
      <c r="AC242" s="47"/>
      <c r="AD242" s="47">
        <v>2</v>
      </c>
      <c r="AE242" s="47">
        <v>46</v>
      </c>
      <c r="AF242" s="47">
        <v>1</v>
      </c>
      <c r="AG242" s="47"/>
      <c r="AH242" s="47">
        <v>2</v>
      </c>
      <c r="AI242" s="49">
        <v>36</v>
      </c>
      <c r="AJ242" s="49">
        <v>1</v>
      </c>
      <c r="AK242" s="47">
        <v>2</v>
      </c>
      <c r="AL242" s="47">
        <v>0</v>
      </c>
      <c r="AM242" s="47"/>
      <c r="AN242" s="23" t="s">
        <v>1712</v>
      </c>
      <c r="AO242" s="23">
        <v>1</v>
      </c>
      <c r="AP242" s="23">
        <v>1.42</v>
      </c>
      <c r="AQ242" s="23"/>
      <c r="AR242" s="47">
        <v>1.23</v>
      </c>
      <c r="AS242" s="47">
        <f t="shared" si="110"/>
        <v>65.096779649211499</v>
      </c>
      <c r="AT242" s="47">
        <v>1.18</v>
      </c>
      <c r="AU242" s="47">
        <f t="shared" si="116"/>
        <v>67.574869278631382</v>
      </c>
      <c r="AV242" s="47"/>
      <c r="AW242" s="47"/>
      <c r="AX242" s="50" t="s">
        <v>1719</v>
      </c>
      <c r="AY242" s="50" t="s">
        <v>1719</v>
      </c>
      <c r="AZ242" s="50" t="s">
        <v>1719</v>
      </c>
      <c r="BA242" s="50"/>
      <c r="BB242" s="23" t="s">
        <v>164</v>
      </c>
      <c r="BC242" s="23"/>
      <c r="BD242" s="23"/>
      <c r="BE242" s="23"/>
      <c r="BF242" s="50"/>
      <c r="BG242" s="23"/>
      <c r="BH242" s="23"/>
      <c r="BI242" s="23">
        <v>49</v>
      </c>
      <c r="BJ242" s="23">
        <v>158</v>
      </c>
      <c r="BK242" s="23">
        <f t="shared" si="99"/>
        <v>1.4747759466232737</v>
      </c>
      <c r="BL242" s="23">
        <v>1</v>
      </c>
      <c r="BM242" s="46" t="s">
        <v>1082</v>
      </c>
      <c r="BN242" s="23" t="s">
        <v>146</v>
      </c>
      <c r="BO242" s="23">
        <v>56</v>
      </c>
      <c r="BP242" s="23">
        <v>57</v>
      </c>
      <c r="BQ242" s="23">
        <v>152</v>
      </c>
      <c r="BR242" s="23">
        <f t="shared" si="100"/>
        <v>1.5291487659617291</v>
      </c>
      <c r="BS242" s="23">
        <f t="shared" si="101"/>
        <v>0.96444242669596725</v>
      </c>
      <c r="BT242" s="23" t="s">
        <v>162</v>
      </c>
      <c r="BU242" s="23" t="s">
        <v>158</v>
      </c>
      <c r="BV242" s="23" t="s">
        <v>148</v>
      </c>
      <c r="BW242" s="23" t="s">
        <v>149</v>
      </c>
      <c r="BX242" s="23">
        <v>5</v>
      </c>
      <c r="BY242" s="23" t="s">
        <v>150</v>
      </c>
      <c r="BZ242" s="23">
        <v>2</v>
      </c>
      <c r="CA242" s="23" t="s">
        <v>150</v>
      </c>
      <c r="CB242" s="23" t="s">
        <v>150</v>
      </c>
      <c r="CC242" s="23">
        <v>2</v>
      </c>
      <c r="CD242" s="23" t="s">
        <v>150</v>
      </c>
      <c r="CE242" s="23" t="s">
        <v>150</v>
      </c>
      <c r="CF242" s="23">
        <v>2</v>
      </c>
      <c r="CG242" s="23" t="s">
        <v>150</v>
      </c>
      <c r="CH242" s="23" t="s">
        <v>150</v>
      </c>
      <c r="CI242" s="23">
        <v>2</v>
      </c>
      <c r="CJ242" s="23" t="s">
        <v>150</v>
      </c>
      <c r="CK242" s="23">
        <v>0</v>
      </c>
      <c r="CL242" s="23">
        <v>0</v>
      </c>
      <c r="CM242" s="23"/>
      <c r="CN242" s="23">
        <v>0</v>
      </c>
      <c r="CO242" s="23"/>
      <c r="CP242" s="23"/>
      <c r="CQ242" s="23">
        <v>0</v>
      </c>
      <c r="CR242" s="23" t="s">
        <v>143</v>
      </c>
      <c r="CS242" s="23">
        <v>1</v>
      </c>
      <c r="CT242" s="23"/>
      <c r="CU242" s="23"/>
      <c r="CV242" s="23">
        <v>375</v>
      </c>
      <c r="CW242" s="23">
        <v>1</v>
      </c>
      <c r="CX242" s="23"/>
      <c r="CY242" s="23">
        <v>2</v>
      </c>
      <c r="CZ242" s="23">
        <v>2</v>
      </c>
      <c r="DA242" s="23">
        <v>1</v>
      </c>
      <c r="DB242" s="23"/>
      <c r="DC242" s="23" t="s">
        <v>143</v>
      </c>
      <c r="DD242" s="23" t="str">
        <f t="shared" si="127"/>
        <v>2</v>
      </c>
      <c r="DE242" s="23" t="s">
        <v>143</v>
      </c>
      <c r="DF242" s="23" t="s">
        <v>143</v>
      </c>
      <c r="DG242" s="23" t="s">
        <v>143</v>
      </c>
      <c r="DH242" s="23" t="s">
        <v>636</v>
      </c>
      <c r="DI242" s="23" t="s">
        <v>159</v>
      </c>
      <c r="DJ242" s="23" t="s">
        <v>150</v>
      </c>
      <c r="DK242" s="23" t="s">
        <v>150</v>
      </c>
      <c r="DL242" s="23" t="s">
        <v>159</v>
      </c>
      <c r="DM242" s="23" t="s">
        <v>159</v>
      </c>
      <c r="DN242" s="23"/>
      <c r="DO242" s="23"/>
      <c r="DP242" s="23" t="s">
        <v>150</v>
      </c>
      <c r="DQ242" s="23" t="s">
        <v>150</v>
      </c>
      <c r="DR242" s="23" t="s">
        <v>150</v>
      </c>
      <c r="DS242" s="23"/>
      <c r="DT242" s="23" t="s">
        <v>159</v>
      </c>
      <c r="DU242" s="23" t="s">
        <v>150</v>
      </c>
      <c r="DV242" s="23"/>
      <c r="DW242" s="23" t="s">
        <v>159</v>
      </c>
      <c r="DX242" s="23" t="s">
        <v>150</v>
      </c>
      <c r="DY242" s="23"/>
      <c r="DZ242" s="23"/>
      <c r="EA242" s="23"/>
      <c r="EB242" s="23"/>
      <c r="EC242" s="23" t="s">
        <v>184</v>
      </c>
      <c r="ED242" s="23" t="s">
        <v>187</v>
      </c>
      <c r="EE242" s="49">
        <v>36</v>
      </c>
      <c r="EF242" s="49">
        <v>1</v>
      </c>
      <c r="EG242" s="49"/>
      <c r="EH242" s="51">
        <f t="shared" si="103"/>
        <v>1</v>
      </c>
      <c r="EI242" s="51">
        <f t="shared" si="104"/>
        <v>0.9</v>
      </c>
      <c r="EJ242" s="52">
        <f t="shared" si="105"/>
        <v>-1.2</v>
      </c>
      <c r="EK242" s="52">
        <f t="shared" si="106"/>
        <v>-1.2</v>
      </c>
      <c r="EL242" s="49">
        <f t="shared" si="107"/>
        <v>-3.2000000000000001E-2</v>
      </c>
      <c r="EM242" s="53" t="s">
        <v>152</v>
      </c>
      <c r="EN242" s="54" t="str">
        <f t="shared" si="108"/>
        <v>1</v>
      </c>
    </row>
    <row r="243" spans="1:144" ht="33.75">
      <c r="A243" s="45">
        <v>3061</v>
      </c>
      <c r="B243" s="46" t="s">
        <v>1083</v>
      </c>
      <c r="C243" s="45">
        <v>14449266</v>
      </c>
      <c r="D243" s="23" t="s">
        <v>1084</v>
      </c>
      <c r="E243" s="23">
        <v>1</v>
      </c>
      <c r="F243" s="23" t="s">
        <v>146</v>
      </c>
      <c r="G243" s="23">
        <v>52</v>
      </c>
      <c r="H243" s="23">
        <v>48</v>
      </c>
      <c r="I243" s="23" t="s">
        <v>153</v>
      </c>
      <c r="J243" s="23">
        <v>3</v>
      </c>
      <c r="K243" s="23" t="s">
        <v>188</v>
      </c>
      <c r="L243" s="47" t="s">
        <v>1766</v>
      </c>
      <c r="M243" s="47">
        <v>0</v>
      </c>
      <c r="N243" s="48">
        <v>43468</v>
      </c>
      <c r="O243" s="48"/>
      <c r="P243" s="47" t="e">
        <f t="shared" ref="P243:P249" si="128">DATEDIF(N243,O243,"m")</f>
        <v>#NUM!</v>
      </c>
      <c r="Q243" s="47">
        <f t="shared" ca="1" si="97"/>
        <v>63</v>
      </c>
      <c r="R243" s="47">
        <v>46</v>
      </c>
      <c r="S243" s="47">
        <v>1</v>
      </c>
      <c r="T243" s="47"/>
      <c r="U243" s="47"/>
      <c r="V243" s="47" t="e">
        <f t="shared" si="98"/>
        <v>#NUM!</v>
      </c>
      <c r="W243" s="47"/>
      <c r="X243" s="47"/>
      <c r="Y243" s="47"/>
      <c r="Z243" s="47"/>
      <c r="AA243" s="47"/>
      <c r="AB243" s="47"/>
      <c r="AC243" s="47"/>
      <c r="AD243" s="47">
        <v>2</v>
      </c>
      <c r="AE243" s="47">
        <v>46</v>
      </c>
      <c r="AF243" s="47">
        <v>1</v>
      </c>
      <c r="AG243" s="47"/>
      <c r="AH243" s="47">
        <v>2</v>
      </c>
      <c r="AI243" s="49">
        <v>36</v>
      </c>
      <c r="AJ243" s="49" t="str">
        <f>IF(AI243&lt;35,0, IF(AI243&gt;35, "1"))</f>
        <v>1</v>
      </c>
      <c r="AK243" s="47">
        <v>2</v>
      </c>
      <c r="AL243" s="47"/>
      <c r="AM243" s="47"/>
      <c r="AN243" s="23" t="s">
        <v>1712</v>
      </c>
      <c r="AO243" s="23">
        <v>1</v>
      </c>
      <c r="AP243" s="23">
        <v>1.47</v>
      </c>
      <c r="AQ243" s="23"/>
      <c r="AR243" s="47">
        <v>0.75</v>
      </c>
      <c r="AS243" s="47">
        <f t="shared" si="110"/>
        <v>96.848831485085</v>
      </c>
      <c r="AT243" s="47">
        <v>0.68</v>
      </c>
      <c r="AU243" s="47">
        <f t="shared" si="116"/>
        <v>104.63626226435041</v>
      </c>
      <c r="AV243" s="47"/>
      <c r="AW243" s="47"/>
      <c r="AX243" s="50" t="s">
        <v>1719</v>
      </c>
      <c r="AY243" s="50" t="s">
        <v>1719</v>
      </c>
      <c r="AZ243" s="50" t="s">
        <v>1719</v>
      </c>
      <c r="BA243" s="50"/>
      <c r="BB243" s="23" t="s">
        <v>164</v>
      </c>
      <c r="BC243" s="23"/>
      <c r="BD243" s="23"/>
      <c r="BE243" s="23"/>
      <c r="BF243" s="50"/>
      <c r="BG243" s="23"/>
      <c r="BH243" s="23"/>
      <c r="BI243" s="23">
        <v>57</v>
      </c>
      <c r="BJ243" s="23">
        <v>164</v>
      </c>
      <c r="BK243" s="23">
        <f t="shared" si="99"/>
        <v>1.6157528370318666</v>
      </c>
      <c r="BL243" s="23">
        <v>2</v>
      </c>
      <c r="BM243" s="46" t="s">
        <v>1086</v>
      </c>
      <c r="BN243" s="23" t="s">
        <v>139</v>
      </c>
      <c r="BO243" s="23">
        <v>40</v>
      </c>
      <c r="BP243" s="23">
        <v>77</v>
      </c>
      <c r="BQ243" s="23">
        <v>183</v>
      </c>
      <c r="BR243" s="23">
        <f t="shared" si="100"/>
        <v>1.9879338183575124</v>
      </c>
      <c r="BS243" s="23">
        <f t="shared" si="101"/>
        <v>0.81277999403765244</v>
      </c>
      <c r="BT243" s="23" t="s">
        <v>158</v>
      </c>
      <c r="BU243" s="23" t="s">
        <v>147</v>
      </c>
      <c r="BV243" s="23" t="s">
        <v>148</v>
      </c>
      <c r="BW243" s="23" t="s">
        <v>149</v>
      </c>
      <c r="BX243" s="23">
        <v>5</v>
      </c>
      <c r="BY243" s="23" t="s">
        <v>150</v>
      </c>
      <c r="BZ243" s="23">
        <v>2</v>
      </c>
      <c r="CA243" s="23" t="s">
        <v>159</v>
      </c>
      <c r="CB243" s="23" t="s">
        <v>150</v>
      </c>
      <c r="CC243" s="23">
        <v>2</v>
      </c>
      <c r="CD243" s="23" t="s">
        <v>150</v>
      </c>
      <c r="CE243" s="23" t="s">
        <v>150</v>
      </c>
      <c r="CF243" s="23">
        <v>2</v>
      </c>
      <c r="CG243" s="23" t="s">
        <v>159</v>
      </c>
      <c r="CH243" s="23" t="s">
        <v>150</v>
      </c>
      <c r="CI243" s="23">
        <v>2</v>
      </c>
      <c r="CJ243" s="23" t="s">
        <v>150</v>
      </c>
      <c r="CK243" s="23">
        <v>0</v>
      </c>
      <c r="CL243" s="23">
        <v>0</v>
      </c>
      <c r="CM243" s="23"/>
      <c r="CN243" s="23">
        <v>0</v>
      </c>
      <c r="CO243" s="23"/>
      <c r="CP243" s="23"/>
      <c r="CQ243" s="23">
        <v>0</v>
      </c>
      <c r="CR243" s="23" t="s">
        <v>165</v>
      </c>
      <c r="CS243" s="23">
        <v>2</v>
      </c>
      <c r="CT243" s="23"/>
      <c r="CU243" s="23"/>
      <c r="CV243" s="23"/>
      <c r="CW243" s="23">
        <v>2</v>
      </c>
      <c r="CX243" s="23"/>
      <c r="CY243" s="23">
        <v>2</v>
      </c>
      <c r="CZ243" s="23">
        <v>0</v>
      </c>
      <c r="DA243" s="23">
        <v>2</v>
      </c>
      <c r="DB243" s="23"/>
      <c r="DC243" s="23" t="s">
        <v>143</v>
      </c>
      <c r="DD243" s="23" t="str">
        <f t="shared" si="127"/>
        <v>2</v>
      </c>
      <c r="DE243" s="23" t="s">
        <v>165</v>
      </c>
      <c r="DF243" s="23" t="s">
        <v>165</v>
      </c>
      <c r="DG243" s="23" t="s">
        <v>165</v>
      </c>
      <c r="DH243" s="23" t="s">
        <v>636</v>
      </c>
      <c r="DI243" s="23" t="s">
        <v>150</v>
      </c>
      <c r="DJ243" s="23" t="s">
        <v>159</v>
      </c>
      <c r="DK243" s="23" t="s">
        <v>150</v>
      </c>
      <c r="DL243" s="23" t="s">
        <v>150</v>
      </c>
      <c r="DM243" s="23" t="s">
        <v>150</v>
      </c>
      <c r="DN243" s="23"/>
      <c r="DO243" s="23"/>
      <c r="DP243" s="23" t="s">
        <v>150</v>
      </c>
      <c r="DQ243" s="23" t="s">
        <v>150</v>
      </c>
      <c r="DR243" s="23" t="s">
        <v>150</v>
      </c>
      <c r="DS243" s="23"/>
      <c r="DT243" s="23" t="s">
        <v>159</v>
      </c>
      <c r="DU243" s="23" t="s">
        <v>150</v>
      </c>
      <c r="DV243" s="23"/>
      <c r="DW243" s="23" t="s">
        <v>159</v>
      </c>
      <c r="DX243" s="23" t="s">
        <v>150</v>
      </c>
      <c r="DY243" s="23"/>
      <c r="DZ243" s="23"/>
      <c r="EA243" s="23"/>
      <c r="EB243" s="23"/>
      <c r="EC243" s="23" t="s">
        <v>173</v>
      </c>
      <c r="ED243" s="23" t="s">
        <v>189</v>
      </c>
      <c r="EE243" s="49">
        <v>36</v>
      </c>
      <c r="EF243" s="49" t="str">
        <f>IF(EE243&lt;35,0, IF(EE243&gt;35, "1"))</f>
        <v>1</v>
      </c>
      <c r="EG243" s="49"/>
      <c r="EH243" s="51">
        <f t="shared" si="103"/>
        <v>1.012</v>
      </c>
      <c r="EI243" s="51">
        <f t="shared" si="104"/>
        <v>0.7</v>
      </c>
      <c r="EJ243" s="52">
        <f t="shared" si="105"/>
        <v>-1.2</v>
      </c>
      <c r="EK243" s="52">
        <f t="shared" si="106"/>
        <v>-0.24099999999999999</v>
      </c>
      <c r="EL243" s="49">
        <f t="shared" si="107"/>
        <v>-0.24099999999999999</v>
      </c>
      <c r="EM243" s="55" t="s">
        <v>152</v>
      </c>
      <c r="EN243" s="54" t="str">
        <f t="shared" si="108"/>
        <v>1</v>
      </c>
    </row>
    <row r="244" spans="1:144" ht="33.75">
      <c r="A244" s="45">
        <v>3065</v>
      </c>
      <c r="B244" s="46" t="s">
        <v>1087</v>
      </c>
      <c r="C244" s="45">
        <v>28046212</v>
      </c>
      <c r="D244" s="23" t="s">
        <v>517</v>
      </c>
      <c r="E244" s="23">
        <v>1</v>
      </c>
      <c r="F244" s="23" t="s">
        <v>146</v>
      </c>
      <c r="G244" s="23">
        <v>57</v>
      </c>
      <c r="H244" s="23">
        <v>53</v>
      </c>
      <c r="I244" s="23" t="s">
        <v>153</v>
      </c>
      <c r="J244" s="23">
        <v>3</v>
      </c>
      <c r="K244" s="23"/>
      <c r="L244" s="47"/>
      <c r="M244" s="47"/>
      <c r="N244" s="48">
        <v>43479</v>
      </c>
      <c r="O244" s="48"/>
      <c r="P244" s="47" t="e">
        <f t="shared" si="128"/>
        <v>#NUM!</v>
      </c>
      <c r="Q244" s="47">
        <f t="shared" ca="1" si="97"/>
        <v>62</v>
      </c>
      <c r="R244" s="47">
        <v>45</v>
      </c>
      <c r="S244" s="47">
        <v>1</v>
      </c>
      <c r="T244" s="47"/>
      <c r="U244" s="47"/>
      <c r="V244" s="47" t="e">
        <f t="shared" si="98"/>
        <v>#NUM!</v>
      </c>
      <c r="W244" s="47"/>
      <c r="X244" s="47"/>
      <c r="Y244" s="47"/>
      <c r="Z244" s="47"/>
      <c r="AA244" s="47"/>
      <c r="AB244" s="47"/>
      <c r="AC244" s="47"/>
      <c r="AD244" s="47">
        <v>2</v>
      </c>
      <c r="AE244" s="47">
        <v>45</v>
      </c>
      <c r="AF244" s="47">
        <v>1</v>
      </c>
      <c r="AG244" s="47"/>
      <c r="AH244" s="47">
        <v>2</v>
      </c>
      <c r="AI244" s="35" t="str">
        <f t="shared" ref="AI244:AI268" si="129">IF(R244&lt;36,R244, IF(R244&gt;36, "36"))</f>
        <v>36</v>
      </c>
      <c r="AJ244" s="49">
        <v>1</v>
      </c>
      <c r="AK244" s="47">
        <v>2</v>
      </c>
      <c r="AL244" s="47">
        <v>0</v>
      </c>
      <c r="AM244" s="47"/>
      <c r="AN244" s="23" t="s">
        <v>1712</v>
      </c>
      <c r="AO244" s="23">
        <v>1</v>
      </c>
      <c r="AP244" s="23">
        <v>1.75</v>
      </c>
      <c r="AQ244" s="23"/>
      <c r="AR244" s="47">
        <v>0.92</v>
      </c>
      <c r="AS244" s="47">
        <f t="shared" si="110"/>
        <v>73.47125705748347</v>
      </c>
      <c r="AT244" s="47">
        <v>0.81</v>
      </c>
      <c r="AU244" s="47">
        <f t="shared" si="116"/>
        <v>84.543227915298402</v>
      </c>
      <c r="AV244" s="47"/>
      <c r="AW244" s="47"/>
      <c r="AX244" s="50" t="s">
        <v>1719</v>
      </c>
      <c r="AY244" s="50" t="s">
        <v>1719</v>
      </c>
      <c r="AZ244" s="50" t="s">
        <v>1719</v>
      </c>
      <c r="BA244" s="50"/>
      <c r="BB244" s="23" t="s">
        <v>164</v>
      </c>
      <c r="BC244" s="23"/>
      <c r="BD244" s="23"/>
      <c r="BE244" s="23"/>
      <c r="BF244" s="50"/>
      <c r="BG244" s="23"/>
      <c r="BH244" s="23"/>
      <c r="BI244" s="23">
        <v>54.5</v>
      </c>
      <c r="BJ244" s="23">
        <v>157</v>
      </c>
      <c r="BK244" s="23">
        <f t="shared" si="99"/>
        <v>1.5358969753017329</v>
      </c>
      <c r="BL244" s="23">
        <v>1</v>
      </c>
      <c r="BM244" s="46" t="s">
        <v>1088</v>
      </c>
      <c r="BN244" s="23" t="s">
        <v>139</v>
      </c>
      <c r="BO244" s="23">
        <v>56</v>
      </c>
      <c r="BP244" s="23">
        <v>69</v>
      </c>
      <c r="BQ244" s="23">
        <v>167</v>
      </c>
      <c r="BR244" s="23">
        <f t="shared" si="100"/>
        <v>1.7756061018527844</v>
      </c>
      <c r="BS244" s="23">
        <f t="shared" si="101"/>
        <v>0.8649987030902162</v>
      </c>
      <c r="BT244" s="23" t="s">
        <v>158</v>
      </c>
      <c r="BU244" s="23" t="s">
        <v>158</v>
      </c>
      <c r="BV244" s="23" t="s">
        <v>148</v>
      </c>
      <c r="BW244" s="23" t="s">
        <v>149</v>
      </c>
      <c r="BX244" s="23">
        <v>6</v>
      </c>
      <c r="BY244" s="23" t="s">
        <v>150</v>
      </c>
      <c r="BZ244" s="23">
        <v>2</v>
      </c>
      <c r="CA244" s="23" t="s">
        <v>150</v>
      </c>
      <c r="CB244" s="23" t="s">
        <v>150</v>
      </c>
      <c r="CC244" s="23">
        <v>2</v>
      </c>
      <c r="CD244" s="23" t="s">
        <v>150</v>
      </c>
      <c r="CE244" s="23" t="s">
        <v>150</v>
      </c>
      <c r="CF244" s="23">
        <v>2</v>
      </c>
      <c r="CG244" s="23" t="s">
        <v>150</v>
      </c>
      <c r="CH244" s="23" t="s">
        <v>150</v>
      </c>
      <c r="CI244" s="23">
        <v>2</v>
      </c>
      <c r="CJ244" s="23" t="s">
        <v>150</v>
      </c>
      <c r="CK244" s="23">
        <v>0</v>
      </c>
      <c r="CL244" s="23">
        <v>0</v>
      </c>
      <c r="CM244" s="23"/>
      <c r="CN244" s="23">
        <v>0</v>
      </c>
      <c r="CO244" s="23"/>
      <c r="CP244" s="23"/>
      <c r="CQ244" s="23">
        <v>0</v>
      </c>
      <c r="CR244" s="23" t="s">
        <v>165</v>
      </c>
      <c r="CS244" s="23">
        <v>2</v>
      </c>
      <c r="CT244" s="23"/>
      <c r="CU244" s="23"/>
      <c r="CV244" s="23"/>
      <c r="CW244" s="23">
        <v>2</v>
      </c>
      <c r="CX244" s="23"/>
      <c r="CY244" s="23">
        <v>2</v>
      </c>
      <c r="CZ244" s="23">
        <v>0</v>
      </c>
      <c r="DA244" s="23">
        <v>2</v>
      </c>
      <c r="DB244" s="23"/>
      <c r="DC244" s="23" t="s">
        <v>143</v>
      </c>
      <c r="DD244" s="23" t="str">
        <f t="shared" si="127"/>
        <v>2</v>
      </c>
      <c r="DE244" s="23" t="s">
        <v>143</v>
      </c>
      <c r="DF244" s="23" t="s">
        <v>143</v>
      </c>
      <c r="DG244" s="23" t="s">
        <v>143</v>
      </c>
      <c r="DH244" s="23" t="s">
        <v>636</v>
      </c>
      <c r="DI244" s="23" t="s">
        <v>150</v>
      </c>
      <c r="DJ244" s="23" t="s">
        <v>159</v>
      </c>
      <c r="DK244" s="23" t="s">
        <v>150</v>
      </c>
      <c r="DL244" s="23" t="s">
        <v>150</v>
      </c>
      <c r="DM244" s="23" t="s">
        <v>150</v>
      </c>
      <c r="DN244" s="23"/>
      <c r="DO244" s="23"/>
      <c r="DP244" s="23" t="s">
        <v>150</v>
      </c>
      <c r="DQ244" s="23" t="s">
        <v>150</v>
      </c>
      <c r="DR244" s="23" t="s">
        <v>150</v>
      </c>
      <c r="DS244" s="23"/>
      <c r="DT244" s="23" t="s">
        <v>159</v>
      </c>
      <c r="DU244" s="23" t="s">
        <v>150</v>
      </c>
      <c r="DV244" s="23"/>
      <c r="DW244" s="23" t="s">
        <v>159</v>
      </c>
      <c r="DX244" s="23" t="s">
        <v>150</v>
      </c>
      <c r="DY244" s="23"/>
      <c r="DZ244" s="23"/>
      <c r="EA244" s="23"/>
      <c r="EB244" s="23"/>
      <c r="EC244" s="23" t="s">
        <v>184</v>
      </c>
      <c r="ED244" s="23" t="s">
        <v>187</v>
      </c>
      <c r="EE244" s="49" t="str">
        <f t="shared" ref="EE244:EE307" si="130">IF(R244&lt;36,R244, IF(R244&gt;36, "36"))</f>
        <v>36</v>
      </c>
      <c r="EF244" s="49">
        <v>1</v>
      </c>
      <c r="EG244" s="49"/>
      <c r="EH244" s="51">
        <f t="shared" si="103"/>
        <v>1.012</v>
      </c>
      <c r="EI244" s="51">
        <f t="shared" si="104"/>
        <v>0.7</v>
      </c>
      <c r="EJ244" s="52">
        <f t="shared" si="105"/>
        <v>-1.2</v>
      </c>
      <c r="EK244" s="52">
        <f t="shared" si="106"/>
        <v>-1.2</v>
      </c>
      <c r="EL244" s="49">
        <f t="shared" si="107"/>
        <v>-0.24099999999999999</v>
      </c>
      <c r="EM244" s="53" t="s">
        <v>152</v>
      </c>
      <c r="EN244" s="54" t="str">
        <f t="shared" si="108"/>
        <v>1</v>
      </c>
    </row>
    <row r="245" spans="1:144" ht="33.75">
      <c r="A245" s="45">
        <v>3080</v>
      </c>
      <c r="B245" s="46" t="s">
        <v>1091</v>
      </c>
      <c r="C245" s="45">
        <v>31761242</v>
      </c>
      <c r="D245" s="23" t="s">
        <v>1092</v>
      </c>
      <c r="E245" s="23">
        <v>1</v>
      </c>
      <c r="F245" s="23" t="s">
        <v>146</v>
      </c>
      <c r="G245" s="23">
        <v>60</v>
      </c>
      <c r="H245" s="23">
        <v>56</v>
      </c>
      <c r="I245" s="23" t="s">
        <v>185</v>
      </c>
      <c r="J245" s="23">
        <v>4</v>
      </c>
      <c r="K245" s="23"/>
      <c r="L245" s="47" t="s">
        <v>1767</v>
      </c>
      <c r="M245" s="47">
        <v>3</v>
      </c>
      <c r="N245" s="48">
        <v>43514</v>
      </c>
      <c r="O245" s="48"/>
      <c r="P245" s="47" t="e">
        <f t="shared" si="128"/>
        <v>#NUM!</v>
      </c>
      <c r="Q245" s="47">
        <f t="shared" ca="1" si="97"/>
        <v>61</v>
      </c>
      <c r="R245" s="47">
        <v>44</v>
      </c>
      <c r="S245" s="47">
        <v>1</v>
      </c>
      <c r="T245" s="47"/>
      <c r="U245" s="47"/>
      <c r="V245" s="47" t="e">
        <f t="shared" si="98"/>
        <v>#NUM!</v>
      </c>
      <c r="W245" s="47"/>
      <c r="X245" s="47"/>
      <c r="Y245" s="47"/>
      <c r="Z245" s="47"/>
      <c r="AA245" s="47"/>
      <c r="AB245" s="47"/>
      <c r="AC245" s="47"/>
      <c r="AD245" s="47">
        <v>2</v>
      </c>
      <c r="AE245" s="47">
        <v>44</v>
      </c>
      <c r="AF245" s="47">
        <v>1</v>
      </c>
      <c r="AG245" s="47"/>
      <c r="AH245" s="47">
        <v>2</v>
      </c>
      <c r="AI245" s="35" t="str">
        <f t="shared" si="129"/>
        <v>36</v>
      </c>
      <c r="AJ245" s="49">
        <v>1</v>
      </c>
      <c r="AK245" s="47">
        <v>2</v>
      </c>
      <c r="AL245" s="47"/>
      <c r="AM245" s="47"/>
      <c r="AN245" s="23" t="s">
        <v>1712</v>
      </c>
      <c r="AO245" s="23">
        <v>1</v>
      </c>
      <c r="AP245" s="23">
        <v>2.67</v>
      </c>
      <c r="AQ245" s="23"/>
      <c r="AR245" s="47">
        <v>1.39</v>
      </c>
      <c r="AS245" s="47">
        <f t="shared" si="110"/>
        <v>43.948299977500334</v>
      </c>
      <c r="AT245" s="47">
        <v>1.38</v>
      </c>
      <c r="AU245" s="47">
        <f t="shared" si="116"/>
        <v>43.782738454515972</v>
      </c>
      <c r="AV245" s="47"/>
      <c r="AW245" s="47"/>
      <c r="AX245" s="50" t="s">
        <v>1719</v>
      </c>
      <c r="AY245" s="50" t="s">
        <v>1719</v>
      </c>
      <c r="AZ245" s="50" t="s">
        <v>1719</v>
      </c>
      <c r="BA245" s="50"/>
      <c r="BB245" s="23" t="s">
        <v>164</v>
      </c>
      <c r="BC245" s="23"/>
      <c r="BD245" s="23"/>
      <c r="BE245" s="23"/>
      <c r="BF245" s="50"/>
      <c r="BG245" s="23"/>
      <c r="BH245" s="23"/>
      <c r="BI245" s="23">
        <v>55</v>
      </c>
      <c r="BJ245" s="23">
        <v>151</v>
      </c>
      <c r="BK245" s="23">
        <f t="shared" si="99"/>
        <v>1.4989210322296653</v>
      </c>
      <c r="BL245" s="23">
        <v>1</v>
      </c>
      <c r="BM245" s="46" t="s">
        <v>1093</v>
      </c>
      <c r="BN245" s="23" t="s">
        <v>139</v>
      </c>
      <c r="BO245" s="23">
        <v>60</v>
      </c>
      <c r="BP245" s="23">
        <v>60</v>
      </c>
      <c r="BQ245" s="23">
        <v>168</v>
      </c>
      <c r="BR245" s="23">
        <f t="shared" si="100"/>
        <v>1.6804664035218659</v>
      </c>
      <c r="BS245" s="23">
        <f t="shared" si="101"/>
        <v>0.89196727116250352</v>
      </c>
      <c r="BT245" s="23" t="s">
        <v>158</v>
      </c>
      <c r="BU245" s="23" t="s">
        <v>147</v>
      </c>
      <c r="BV245" s="23" t="s">
        <v>148</v>
      </c>
      <c r="BW245" s="23" t="s">
        <v>149</v>
      </c>
      <c r="BX245" s="23">
        <v>6</v>
      </c>
      <c r="BY245" s="23" t="s">
        <v>150</v>
      </c>
      <c r="BZ245" s="23">
        <v>2</v>
      </c>
      <c r="CA245" s="23" t="s">
        <v>150</v>
      </c>
      <c r="CB245" s="23" t="s">
        <v>150</v>
      </c>
      <c r="CC245" s="23">
        <v>2</v>
      </c>
      <c r="CD245" s="23" t="s">
        <v>159</v>
      </c>
      <c r="CE245" s="23" t="s">
        <v>150</v>
      </c>
      <c r="CF245" s="23">
        <v>2</v>
      </c>
      <c r="CG245" s="23" t="s">
        <v>150</v>
      </c>
      <c r="CH245" s="23" t="s">
        <v>150</v>
      </c>
      <c r="CI245" s="23">
        <v>2</v>
      </c>
      <c r="CJ245" s="23" t="s">
        <v>159</v>
      </c>
      <c r="CK245" s="23">
        <v>0</v>
      </c>
      <c r="CL245" s="23">
        <v>0</v>
      </c>
      <c r="CM245" s="23"/>
      <c r="CN245" s="23">
        <v>0</v>
      </c>
      <c r="CO245" s="23"/>
      <c r="CP245" s="23" t="s">
        <v>0</v>
      </c>
      <c r="CQ245" s="23">
        <v>0</v>
      </c>
      <c r="CR245" s="23" t="s">
        <v>165</v>
      </c>
      <c r="CS245" s="23">
        <v>2</v>
      </c>
      <c r="CT245" s="23"/>
      <c r="CU245" s="23"/>
      <c r="CV245" s="23"/>
      <c r="CW245" s="23">
        <v>2</v>
      </c>
      <c r="CX245" s="23"/>
      <c r="CY245" s="23">
        <v>2</v>
      </c>
      <c r="CZ245" s="23">
        <v>0</v>
      </c>
      <c r="DA245" s="23">
        <v>2</v>
      </c>
      <c r="DB245" s="23"/>
      <c r="DC245" s="23" t="s">
        <v>143</v>
      </c>
      <c r="DD245" s="23" t="str">
        <f t="shared" si="127"/>
        <v>2</v>
      </c>
      <c r="DE245" s="23" t="s">
        <v>143</v>
      </c>
      <c r="DF245" s="23" t="s">
        <v>143</v>
      </c>
      <c r="DG245" s="23" t="s">
        <v>143</v>
      </c>
      <c r="DH245" s="23" t="s">
        <v>636</v>
      </c>
      <c r="DI245" s="23" t="s">
        <v>150</v>
      </c>
      <c r="DJ245" s="23" t="s">
        <v>159</v>
      </c>
      <c r="DK245" s="23" t="s">
        <v>150</v>
      </c>
      <c r="DL245" s="23" t="s">
        <v>150</v>
      </c>
      <c r="DM245" s="23" t="s">
        <v>150</v>
      </c>
      <c r="DN245" s="23"/>
      <c r="DO245" s="23"/>
      <c r="DP245" s="23" t="s">
        <v>150</v>
      </c>
      <c r="DQ245" s="23" t="s">
        <v>150</v>
      </c>
      <c r="DR245" s="23" t="s">
        <v>150</v>
      </c>
      <c r="DS245" s="23"/>
      <c r="DT245" s="23" t="s">
        <v>159</v>
      </c>
      <c r="DU245" s="23" t="s">
        <v>150</v>
      </c>
      <c r="DV245" s="23"/>
      <c r="DW245" s="23" t="s">
        <v>159</v>
      </c>
      <c r="DX245" s="23" t="s">
        <v>150</v>
      </c>
      <c r="DY245" s="23"/>
      <c r="DZ245" s="23"/>
      <c r="EA245" s="23"/>
      <c r="EB245" s="23"/>
      <c r="EC245" s="23" t="s">
        <v>184</v>
      </c>
      <c r="ED245" s="23" t="s">
        <v>187</v>
      </c>
      <c r="EE245" s="49" t="str">
        <f t="shared" si="130"/>
        <v>36</v>
      </c>
      <c r="EF245" s="49">
        <v>1</v>
      </c>
      <c r="EG245" s="49"/>
      <c r="EH245" s="51">
        <f t="shared" si="103"/>
        <v>1.012</v>
      </c>
      <c r="EI245" s="51">
        <f t="shared" si="104"/>
        <v>0.7</v>
      </c>
      <c r="EJ245" s="52">
        <f t="shared" si="105"/>
        <v>-1.2</v>
      </c>
      <c r="EK245" s="52">
        <f t="shared" si="106"/>
        <v>-1.2</v>
      </c>
      <c r="EL245" s="49">
        <f t="shared" si="107"/>
        <v>-0.24099999999999999</v>
      </c>
      <c r="EM245" s="55" t="s">
        <v>152</v>
      </c>
      <c r="EN245" s="54" t="str">
        <f t="shared" si="108"/>
        <v>1</v>
      </c>
    </row>
    <row r="246" spans="1:144" ht="33.75">
      <c r="A246" s="45">
        <v>3082</v>
      </c>
      <c r="B246" s="46" t="s">
        <v>1094</v>
      </c>
      <c r="C246" s="45">
        <v>31823425</v>
      </c>
      <c r="D246" s="23" t="s">
        <v>1095</v>
      </c>
      <c r="E246" s="23">
        <v>2</v>
      </c>
      <c r="F246" s="23" t="s">
        <v>139</v>
      </c>
      <c r="G246" s="23">
        <v>67</v>
      </c>
      <c r="H246" s="23">
        <v>63</v>
      </c>
      <c r="I246" s="23" t="s">
        <v>174</v>
      </c>
      <c r="J246" s="23">
        <v>2</v>
      </c>
      <c r="K246" s="23"/>
      <c r="L246" s="47"/>
      <c r="M246" s="47"/>
      <c r="N246" s="48">
        <v>43523</v>
      </c>
      <c r="O246" s="48"/>
      <c r="P246" s="47" t="e">
        <f t="shared" si="128"/>
        <v>#NUM!</v>
      </c>
      <c r="Q246" s="47">
        <f t="shared" ca="1" si="97"/>
        <v>61</v>
      </c>
      <c r="R246" s="47">
        <v>44</v>
      </c>
      <c r="S246" s="47">
        <v>1</v>
      </c>
      <c r="T246" s="47"/>
      <c r="U246" s="47"/>
      <c r="V246" s="47" t="e">
        <f t="shared" si="98"/>
        <v>#NUM!</v>
      </c>
      <c r="W246" s="47"/>
      <c r="X246" s="47"/>
      <c r="Y246" s="47"/>
      <c r="Z246" s="47"/>
      <c r="AA246" s="47"/>
      <c r="AB246" s="47"/>
      <c r="AC246" s="47"/>
      <c r="AD246" s="47">
        <v>2</v>
      </c>
      <c r="AE246" s="47">
        <v>44</v>
      </c>
      <c r="AF246" s="47">
        <v>1</v>
      </c>
      <c r="AG246" s="47"/>
      <c r="AH246" s="47">
        <v>2</v>
      </c>
      <c r="AI246" s="35" t="str">
        <f t="shared" si="129"/>
        <v>36</v>
      </c>
      <c r="AJ246" s="49">
        <v>1</v>
      </c>
      <c r="AK246" s="47">
        <v>2</v>
      </c>
      <c r="AL246" s="47">
        <v>0</v>
      </c>
      <c r="AM246" s="47"/>
      <c r="AN246" s="23" t="s">
        <v>1712</v>
      </c>
      <c r="AO246" s="23">
        <v>1</v>
      </c>
      <c r="AP246" s="23">
        <v>2.41</v>
      </c>
      <c r="AQ246" s="23"/>
      <c r="AR246" s="47">
        <v>1.36</v>
      </c>
      <c r="AS246" s="47">
        <f t="shared" si="110"/>
        <v>57.703073777400306</v>
      </c>
      <c r="AT246" s="47">
        <v>1.58</v>
      </c>
      <c r="AU246" s="47">
        <f t="shared" si="116"/>
        <v>47.60527942722014</v>
      </c>
      <c r="AV246" s="47"/>
      <c r="AW246" s="47"/>
      <c r="AX246" s="50" t="s">
        <v>1719</v>
      </c>
      <c r="AY246" s="50" t="s">
        <v>1719</v>
      </c>
      <c r="AZ246" s="50" t="s">
        <v>1719</v>
      </c>
      <c r="BA246" s="50"/>
      <c r="BB246" s="23" t="s">
        <v>164</v>
      </c>
      <c r="BC246" s="23"/>
      <c r="BD246" s="23"/>
      <c r="BE246" s="23"/>
      <c r="BF246" s="50"/>
      <c r="BG246" s="23"/>
      <c r="BH246" s="23"/>
      <c r="BI246" s="23">
        <v>61</v>
      </c>
      <c r="BJ246" s="23">
        <v>172</v>
      </c>
      <c r="BK246" s="23">
        <f t="shared" si="99"/>
        <v>1.7214310315235926</v>
      </c>
      <c r="BL246" s="23">
        <v>1</v>
      </c>
      <c r="BM246" s="46" t="s">
        <v>1096</v>
      </c>
      <c r="BN246" s="23" t="s">
        <v>146</v>
      </c>
      <c r="BO246" s="23">
        <v>62</v>
      </c>
      <c r="BP246" s="23">
        <v>54</v>
      </c>
      <c r="BQ246" s="23">
        <v>162</v>
      </c>
      <c r="BR246" s="23">
        <f t="shared" si="100"/>
        <v>1.5650638389962552</v>
      </c>
      <c r="BS246" s="23">
        <f t="shared" si="101"/>
        <v>1.099911063453886</v>
      </c>
      <c r="BT246" s="23" t="s">
        <v>147</v>
      </c>
      <c r="BU246" s="23" t="s">
        <v>158</v>
      </c>
      <c r="BV246" s="23" t="s">
        <v>148</v>
      </c>
      <c r="BW246" s="23" t="s">
        <v>149</v>
      </c>
      <c r="BX246" s="23">
        <v>4</v>
      </c>
      <c r="BY246" s="23" t="s">
        <v>150</v>
      </c>
      <c r="BZ246" s="23">
        <v>2</v>
      </c>
      <c r="CA246" s="23" t="s">
        <v>150</v>
      </c>
      <c r="CB246" s="23" t="s">
        <v>150</v>
      </c>
      <c r="CC246" s="23">
        <v>2</v>
      </c>
      <c r="CD246" s="23" t="s">
        <v>150</v>
      </c>
      <c r="CE246" s="23" t="s">
        <v>150</v>
      </c>
      <c r="CF246" s="23">
        <v>2</v>
      </c>
      <c r="CG246" s="23" t="s">
        <v>150</v>
      </c>
      <c r="CH246" s="23" t="s">
        <v>150</v>
      </c>
      <c r="CI246" s="23">
        <v>2</v>
      </c>
      <c r="CJ246" s="23" t="s">
        <v>150</v>
      </c>
      <c r="CK246" s="23">
        <v>0</v>
      </c>
      <c r="CL246" s="23">
        <v>0</v>
      </c>
      <c r="CM246" s="23"/>
      <c r="CN246" s="23">
        <v>0</v>
      </c>
      <c r="CO246" s="23"/>
      <c r="CP246" s="23"/>
      <c r="CQ246" s="23">
        <v>0</v>
      </c>
      <c r="CR246" s="23" t="s">
        <v>143</v>
      </c>
      <c r="CS246" s="23">
        <v>1</v>
      </c>
      <c r="CT246" s="23"/>
      <c r="CU246" s="23"/>
      <c r="CV246" s="23">
        <v>375</v>
      </c>
      <c r="CW246" s="23">
        <v>1</v>
      </c>
      <c r="CX246" s="23"/>
      <c r="CY246" s="23">
        <v>2</v>
      </c>
      <c r="CZ246" s="23">
        <v>4</v>
      </c>
      <c r="DA246" s="23">
        <v>1</v>
      </c>
      <c r="DB246" s="23"/>
      <c r="DC246" s="23" t="s">
        <v>143</v>
      </c>
      <c r="DD246" s="23" t="str">
        <f t="shared" si="127"/>
        <v>2</v>
      </c>
      <c r="DE246" s="23" t="s">
        <v>165</v>
      </c>
      <c r="DF246" s="23" t="s">
        <v>165</v>
      </c>
      <c r="DG246" s="23" t="s">
        <v>165</v>
      </c>
      <c r="DH246" s="23" t="s">
        <v>636</v>
      </c>
      <c r="DI246" s="23" t="s">
        <v>150</v>
      </c>
      <c r="DJ246" s="23" t="s">
        <v>159</v>
      </c>
      <c r="DK246" s="23" t="s">
        <v>150</v>
      </c>
      <c r="DL246" s="23" t="s">
        <v>150</v>
      </c>
      <c r="DM246" s="23" t="s">
        <v>159</v>
      </c>
      <c r="DN246" s="23"/>
      <c r="DO246" s="23"/>
      <c r="DP246" s="23" t="s">
        <v>150</v>
      </c>
      <c r="DQ246" s="23" t="s">
        <v>150</v>
      </c>
      <c r="DR246" s="23" t="s">
        <v>150</v>
      </c>
      <c r="DS246" s="23"/>
      <c r="DT246" s="23" t="s">
        <v>159</v>
      </c>
      <c r="DU246" s="23" t="s">
        <v>150</v>
      </c>
      <c r="DV246" s="23"/>
      <c r="DW246" s="23" t="s">
        <v>159</v>
      </c>
      <c r="DX246" s="23" t="s">
        <v>150</v>
      </c>
      <c r="DY246" s="23"/>
      <c r="DZ246" s="23"/>
      <c r="EA246" s="23"/>
      <c r="EB246" s="23"/>
      <c r="EC246" s="23" t="s">
        <v>173</v>
      </c>
      <c r="ED246" s="23" t="s">
        <v>189</v>
      </c>
      <c r="EE246" s="49" t="str">
        <f t="shared" si="130"/>
        <v>36</v>
      </c>
      <c r="EF246" s="49">
        <v>1</v>
      </c>
      <c r="EG246" s="49"/>
      <c r="EH246" s="51">
        <f t="shared" si="103"/>
        <v>1</v>
      </c>
      <c r="EI246" s="51">
        <f t="shared" si="104"/>
        <v>0.9</v>
      </c>
      <c r="EJ246" s="52">
        <f t="shared" si="105"/>
        <v>-1.2</v>
      </c>
      <c r="EK246" s="52">
        <f t="shared" si="106"/>
        <v>-1.2</v>
      </c>
      <c r="EL246" s="49">
        <f t="shared" si="107"/>
        <v>-3.2000000000000001E-2</v>
      </c>
      <c r="EM246" s="55" t="s">
        <v>152</v>
      </c>
      <c r="EN246" s="54" t="str">
        <f t="shared" si="108"/>
        <v>1</v>
      </c>
    </row>
    <row r="247" spans="1:144" ht="33.75">
      <c r="A247" s="45">
        <v>3087</v>
      </c>
      <c r="B247" s="46" t="s">
        <v>1097</v>
      </c>
      <c r="C247" s="45">
        <v>31265881</v>
      </c>
      <c r="D247" s="23" t="s">
        <v>1098</v>
      </c>
      <c r="E247" s="23">
        <v>2</v>
      </c>
      <c r="F247" s="23" t="s">
        <v>139</v>
      </c>
      <c r="G247" s="23">
        <v>63</v>
      </c>
      <c r="H247" s="23">
        <v>60</v>
      </c>
      <c r="I247" s="23" t="s">
        <v>140</v>
      </c>
      <c r="J247" s="23">
        <v>1</v>
      </c>
      <c r="K247" s="23"/>
      <c r="L247" s="47"/>
      <c r="M247" s="47"/>
      <c r="N247" s="48">
        <v>43531</v>
      </c>
      <c r="O247" s="48"/>
      <c r="P247" s="47" t="e">
        <f t="shared" si="128"/>
        <v>#NUM!</v>
      </c>
      <c r="Q247" s="47">
        <f t="shared" ca="1" si="97"/>
        <v>61</v>
      </c>
      <c r="R247" s="47">
        <v>43</v>
      </c>
      <c r="S247" s="47">
        <v>1</v>
      </c>
      <c r="T247" s="47"/>
      <c r="U247" s="47"/>
      <c r="V247" s="47" t="e">
        <f t="shared" si="98"/>
        <v>#NUM!</v>
      </c>
      <c r="W247" s="47"/>
      <c r="X247" s="47"/>
      <c r="Y247" s="47"/>
      <c r="Z247" s="47"/>
      <c r="AA247" s="47"/>
      <c r="AB247" s="47"/>
      <c r="AC247" s="47"/>
      <c r="AD247" s="47">
        <v>2</v>
      </c>
      <c r="AE247" s="47">
        <v>43</v>
      </c>
      <c r="AF247" s="47">
        <v>1</v>
      </c>
      <c r="AG247" s="47"/>
      <c r="AH247" s="47">
        <v>2</v>
      </c>
      <c r="AI247" s="35" t="str">
        <f t="shared" si="129"/>
        <v>36</v>
      </c>
      <c r="AJ247" s="49">
        <v>1</v>
      </c>
      <c r="AK247" s="47">
        <v>2</v>
      </c>
      <c r="AL247" s="47"/>
      <c r="AM247" s="47"/>
      <c r="AN247" s="23" t="s">
        <v>1712</v>
      </c>
      <c r="AO247" s="23">
        <v>1</v>
      </c>
      <c r="AP247" s="23">
        <v>1.97</v>
      </c>
      <c r="AQ247" s="23"/>
      <c r="AR247" s="47">
        <v>1.19</v>
      </c>
      <c r="AS247" s="47">
        <f t="shared" si="110"/>
        <v>69.006866517455165</v>
      </c>
      <c r="AT247" s="47">
        <v>1.1200000000000001</v>
      </c>
      <c r="AU247" s="47">
        <f t="shared" si="116"/>
        <v>73.296800675161151</v>
      </c>
      <c r="AV247" s="47"/>
      <c r="AW247" s="47"/>
      <c r="AX247" s="50" t="s">
        <v>1719</v>
      </c>
      <c r="AY247" s="50" t="s">
        <v>1719</v>
      </c>
      <c r="AZ247" s="50" t="s">
        <v>1719</v>
      </c>
      <c r="BA247" s="50"/>
      <c r="BB247" s="23" t="s">
        <v>164</v>
      </c>
      <c r="BC247" s="23"/>
      <c r="BD247" s="23"/>
      <c r="BE247" s="23"/>
      <c r="BF247" s="50"/>
      <c r="BG247" s="23"/>
      <c r="BH247" s="23"/>
      <c r="BI247" s="23">
        <v>65</v>
      </c>
      <c r="BJ247" s="23">
        <v>164</v>
      </c>
      <c r="BK247" s="23">
        <f t="shared" si="99"/>
        <v>1.7085051414356403</v>
      </c>
      <c r="BL247" s="23">
        <v>1</v>
      </c>
      <c r="BM247" s="46" t="s">
        <v>1099</v>
      </c>
      <c r="BN247" s="23" t="s">
        <v>146</v>
      </c>
      <c r="BO247" s="23">
        <v>45</v>
      </c>
      <c r="BP247" s="23">
        <v>53</v>
      </c>
      <c r="BQ247" s="23">
        <v>162</v>
      </c>
      <c r="BR247" s="23">
        <f t="shared" si="100"/>
        <v>1.55267998165845</v>
      </c>
      <c r="BS247" s="23">
        <f t="shared" si="101"/>
        <v>1.1003588386647132</v>
      </c>
      <c r="BT247" s="23" t="s">
        <v>158</v>
      </c>
      <c r="BU247" s="23" t="s">
        <v>147</v>
      </c>
      <c r="BV247" s="23" t="s">
        <v>148</v>
      </c>
      <c r="BW247" s="23" t="s">
        <v>149</v>
      </c>
      <c r="BX247" s="23">
        <v>6</v>
      </c>
      <c r="BY247" s="23" t="s">
        <v>150</v>
      </c>
      <c r="BZ247" s="23">
        <v>2</v>
      </c>
      <c r="CA247" s="23" t="s">
        <v>159</v>
      </c>
      <c r="CB247" s="23" t="s">
        <v>150</v>
      </c>
      <c r="CC247" s="23">
        <v>2</v>
      </c>
      <c r="CD247" s="23" t="s">
        <v>150</v>
      </c>
      <c r="CE247" s="23" t="s">
        <v>150</v>
      </c>
      <c r="CF247" s="23">
        <v>2</v>
      </c>
      <c r="CG247" s="23" t="s">
        <v>159</v>
      </c>
      <c r="CH247" s="23" t="s">
        <v>150</v>
      </c>
      <c r="CI247" s="23">
        <v>2</v>
      </c>
      <c r="CJ247" s="23" t="s">
        <v>150</v>
      </c>
      <c r="CK247" s="23">
        <v>0</v>
      </c>
      <c r="CL247" s="23">
        <v>0</v>
      </c>
      <c r="CM247" s="23" t="s">
        <v>0</v>
      </c>
      <c r="CN247" s="23">
        <v>0</v>
      </c>
      <c r="CO247" s="23"/>
      <c r="CP247" s="23" t="s">
        <v>0</v>
      </c>
      <c r="CQ247" s="23">
        <v>0</v>
      </c>
      <c r="CR247" s="23" t="s">
        <v>143</v>
      </c>
      <c r="CS247" s="23">
        <v>1</v>
      </c>
      <c r="CT247" s="23"/>
      <c r="CU247" s="23"/>
      <c r="CV247" s="23">
        <v>375</v>
      </c>
      <c r="CW247" s="23">
        <v>1</v>
      </c>
      <c r="CX247" s="23"/>
      <c r="CY247" s="23">
        <v>2</v>
      </c>
      <c r="CZ247" s="23">
        <v>4</v>
      </c>
      <c r="DA247" s="23">
        <v>1</v>
      </c>
      <c r="DB247" s="23"/>
      <c r="DC247" s="23" t="s">
        <v>143</v>
      </c>
      <c r="DD247" s="23" t="str">
        <f t="shared" si="127"/>
        <v>2</v>
      </c>
      <c r="DE247" s="23" t="s">
        <v>165</v>
      </c>
      <c r="DF247" s="23" t="s">
        <v>165</v>
      </c>
      <c r="DG247" s="23" t="s">
        <v>165</v>
      </c>
      <c r="DH247" s="23" t="s">
        <v>636</v>
      </c>
      <c r="DI247" s="23" t="s">
        <v>150</v>
      </c>
      <c r="DJ247" s="23" t="s">
        <v>150</v>
      </c>
      <c r="DK247" s="23" t="s">
        <v>150</v>
      </c>
      <c r="DL247" s="23" t="s">
        <v>150</v>
      </c>
      <c r="DM247" s="23" t="s">
        <v>159</v>
      </c>
      <c r="DN247" s="23"/>
      <c r="DO247" s="23"/>
      <c r="DP247" s="23" t="s">
        <v>150</v>
      </c>
      <c r="DQ247" s="23" t="s">
        <v>150</v>
      </c>
      <c r="DR247" s="23" t="s">
        <v>150</v>
      </c>
      <c r="DS247" s="23"/>
      <c r="DT247" s="23" t="s">
        <v>159</v>
      </c>
      <c r="DU247" s="23" t="s">
        <v>150</v>
      </c>
      <c r="DV247" s="23"/>
      <c r="DW247" s="23" t="s">
        <v>159</v>
      </c>
      <c r="DX247" s="23" t="s">
        <v>150</v>
      </c>
      <c r="DY247" s="23"/>
      <c r="DZ247" s="23"/>
      <c r="EA247" s="23"/>
      <c r="EB247" s="23"/>
      <c r="EC247" s="23" t="s">
        <v>184</v>
      </c>
      <c r="ED247" s="23" t="s">
        <v>189</v>
      </c>
      <c r="EE247" s="49" t="str">
        <f t="shared" si="130"/>
        <v>36</v>
      </c>
      <c r="EF247" s="49">
        <v>1</v>
      </c>
      <c r="EG247" s="49"/>
      <c r="EH247" s="51">
        <f t="shared" si="103"/>
        <v>1</v>
      </c>
      <c r="EI247" s="51">
        <f t="shared" si="104"/>
        <v>0.9</v>
      </c>
      <c r="EJ247" s="52">
        <f t="shared" si="105"/>
        <v>-1.2</v>
      </c>
      <c r="EK247" s="52">
        <f t="shared" si="106"/>
        <v>-1.2</v>
      </c>
      <c r="EL247" s="49">
        <f t="shared" si="107"/>
        <v>-3.2000000000000001E-2</v>
      </c>
      <c r="EM247" s="53" t="s">
        <v>163</v>
      </c>
      <c r="EN247" s="54" t="str">
        <f t="shared" si="108"/>
        <v>2</v>
      </c>
    </row>
    <row r="248" spans="1:144" ht="33.75">
      <c r="A248" s="45">
        <v>3090</v>
      </c>
      <c r="B248" s="46" t="s">
        <v>1100</v>
      </c>
      <c r="C248" s="45">
        <v>33164895</v>
      </c>
      <c r="D248" s="23" t="s">
        <v>1101</v>
      </c>
      <c r="E248" s="23">
        <v>2</v>
      </c>
      <c r="F248" s="23" t="s">
        <v>139</v>
      </c>
      <c r="G248" s="23">
        <v>52</v>
      </c>
      <c r="H248" s="23">
        <v>48</v>
      </c>
      <c r="I248" s="23" t="s">
        <v>153</v>
      </c>
      <c r="J248" s="23">
        <v>3</v>
      </c>
      <c r="K248" s="23"/>
      <c r="L248" s="47"/>
      <c r="M248" s="47"/>
      <c r="N248" s="48">
        <v>43538</v>
      </c>
      <c r="O248" s="48"/>
      <c r="P248" s="47" t="e">
        <f t="shared" si="128"/>
        <v>#NUM!</v>
      </c>
      <c r="Q248" s="47">
        <f t="shared" ca="1" si="97"/>
        <v>60</v>
      </c>
      <c r="R248" s="47">
        <v>43</v>
      </c>
      <c r="S248" s="47">
        <v>1</v>
      </c>
      <c r="T248" s="47"/>
      <c r="U248" s="47"/>
      <c r="V248" s="47" t="e">
        <f t="shared" si="98"/>
        <v>#NUM!</v>
      </c>
      <c r="W248" s="47"/>
      <c r="X248" s="47"/>
      <c r="Y248" s="47"/>
      <c r="Z248" s="47"/>
      <c r="AA248" s="47"/>
      <c r="AB248" s="47"/>
      <c r="AC248" s="47"/>
      <c r="AD248" s="47">
        <v>2</v>
      </c>
      <c r="AE248" s="47">
        <v>43</v>
      </c>
      <c r="AF248" s="47">
        <v>1</v>
      </c>
      <c r="AG248" s="47"/>
      <c r="AH248" s="47">
        <v>2</v>
      </c>
      <c r="AI248" s="35" t="str">
        <f t="shared" si="129"/>
        <v>36</v>
      </c>
      <c r="AJ248" s="49">
        <v>1</v>
      </c>
      <c r="AK248" s="47">
        <v>2</v>
      </c>
      <c r="AL248" s="47">
        <v>0</v>
      </c>
      <c r="AM248" s="47"/>
      <c r="AN248" s="23" t="s">
        <v>1712</v>
      </c>
      <c r="AO248" s="23">
        <v>1</v>
      </c>
      <c r="AP248" s="23">
        <v>1.63</v>
      </c>
      <c r="AQ248" s="23"/>
      <c r="AR248" s="47">
        <v>1.18</v>
      </c>
      <c r="AS248" s="47">
        <f t="shared" si="110"/>
        <v>75.110792327239139</v>
      </c>
      <c r="AT248" s="47">
        <v>1.02</v>
      </c>
      <c r="AU248" s="47">
        <f t="shared" si="116"/>
        <v>88.356505410932428</v>
      </c>
      <c r="AV248" s="47"/>
      <c r="AW248" s="47"/>
      <c r="AX248" s="50" t="s">
        <v>1719</v>
      </c>
      <c r="AY248" s="50" t="s">
        <v>1719</v>
      </c>
      <c r="AZ248" s="50" t="s">
        <v>1719</v>
      </c>
      <c r="BA248" s="50"/>
      <c r="BB248" s="23" t="s">
        <v>164</v>
      </c>
      <c r="BC248" s="23"/>
      <c r="BD248" s="23"/>
      <c r="BE248" s="23"/>
      <c r="BF248" s="50"/>
      <c r="BG248" s="23"/>
      <c r="BH248" s="23"/>
      <c r="BI248" s="23">
        <v>54</v>
      </c>
      <c r="BJ248" s="23">
        <v>164</v>
      </c>
      <c r="BK248" s="23">
        <f t="shared" si="99"/>
        <v>1.579048470843692</v>
      </c>
      <c r="BL248" s="23">
        <v>1</v>
      </c>
      <c r="BM248" s="46" t="s">
        <v>1102</v>
      </c>
      <c r="BN248" s="23" t="s">
        <v>146</v>
      </c>
      <c r="BO248" s="23">
        <v>40</v>
      </c>
      <c r="BP248" s="23">
        <v>50</v>
      </c>
      <c r="BQ248" s="23">
        <v>159</v>
      </c>
      <c r="BR248" s="23">
        <f t="shared" si="100"/>
        <v>1.4943127108226673</v>
      </c>
      <c r="BS248" s="23">
        <f t="shared" si="101"/>
        <v>1.0567055070918689</v>
      </c>
      <c r="BT248" s="23" t="s">
        <v>171</v>
      </c>
      <c r="BU248" s="23" t="s">
        <v>147</v>
      </c>
      <c r="BV248" s="23" t="s">
        <v>148</v>
      </c>
      <c r="BW248" s="23" t="s">
        <v>149</v>
      </c>
      <c r="BX248" s="23">
        <v>3</v>
      </c>
      <c r="BY248" s="23" t="s">
        <v>150</v>
      </c>
      <c r="BZ248" s="23">
        <v>2</v>
      </c>
      <c r="CA248" s="23" t="s">
        <v>150</v>
      </c>
      <c r="CB248" s="23" t="s">
        <v>150</v>
      </c>
      <c r="CC248" s="23">
        <v>2</v>
      </c>
      <c r="CD248" s="23" t="s">
        <v>150</v>
      </c>
      <c r="CE248" s="23" t="s">
        <v>150</v>
      </c>
      <c r="CF248" s="23">
        <v>2</v>
      </c>
      <c r="CG248" s="23" t="s">
        <v>150</v>
      </c>
      <c r="CH248" s="23" t="s">
        <v>150</v>
      </c>
      <c r="CI248" s="23">
        <v>2</v>
      </c>
      <c r="CJ248" s="23" t="s">
        <v>150</v>
      </c>
      <c r="CK248" s="23">
        <v>0</v>
      </c>
      <c r="CL248" s="23">
        <v>0</v>
      </c>
      <c r="CM248" s="23"/>
      <c r="CN248" s="23">
        <v>0</v>
      </c>
      <c r="CO248" s="23"/>
      <c r="CP248" s="23"/>
      <c r="CQ248" s="23">
        <v>0</v>
      </c>
      <c r="CR248" s="23" t="s">
        <v>165</v>
      </c>
      <c r="CS248" s="23">
        <v>2</v>
      </c>
      <c r="CT248" s="23"/>
      <c r="CU248" s="23"/>
      <c r="CV248" s="23"/>
      <c r="CW248" s="23">
        <v>2</v>
      </c>
      <c r="CX248" s="23"/>
      <c r="CY248" s="23">
        <v>2</v>
      </c>
      <c r="CZ248" s="23">
        <v>0</v>
      </c>
      <c r="DA248" s="23">
        <v>2</v>
      </c>
      <c r="DB248" s="23"/>
      <c r="DC248" s="23" t="s">
        <v>143</v>
      </c>
      <c r="DD248" s="23" t="str">
        <f t="shared" si="127"/>
        <v>2</v>
      </c>
      <c r="DE248" s="23" t="s">
        <v>143</v>
      </c>
      <c r="DF248" s="23" t="s">
        <v>143</v>
      </c>
      <c r="DG248" s="23" t="s">
        <v>143</v>
      </c>
      <c r="DH248" s="23" t="s">
        <v>636</v>
      </c>
      <c r="DI248" s="23" t="s">
        <v>159</v>
      </c>
      <c r="DJ248" s="23" t="s">
        <v>150</v>
      </c>
      <c r="DK248" s="23" t="s">
        <v>159</v>
      </c>
      <c r="DL248" s="23" t="s">
        <v>150</v>
      </c>
      <c r="DM248" s="23" t="s">
        <v>159</v>
      </c>
      <c r="DN248" s="23"/>
      <c r="DO248" s="23"/>
      <c r="DP248" s="23" t="s">
        <v>150</v>
      </c>
      <c r="DQ248" s="23" t="s">
        <v>150</v>
      </c>
      <c r="DR248" s="23" t="s">
        <v>150</v>
      </c>
      <c r="DS248" s="23"/>
      <c r="DT248" s="23" t="s">
        <v>159</v>
      </c>
      <c r="DU248" s="23" t="s">
        <v>150</v>
      </c>
      <c r="DV248" s="23"/>
      <c r="DW248" s="23" t="s">
        <v>159</v>
      </c>
      <c r="DX248" s="23" t="s">
        <v>150</v>
      </c>
      <c r="DY248" s="23"/>
      <c r="DZ248" s="23"/>
      <c r="EA248" s="23"/>
      <c r="EB248" s="23"/>
      <c r="EC248" s="23" t="s">
        <v>184</v>
      </c>
      <c r="ED248" s="23" t="s">
        <v>189</v>
      </c>
      <c r="EE248" s="49" t="str">
        <f t="shared" si="130"/>
        <v>36</v>
      </c>
      <c r="EF248" s="49">
        <v>1</v>
      </c>
      <c r="EG248" s="49"/>
      <c r="EH248" s="51">
        <f t="shared" si="103"/>
        <v>1</v>
      </c>
      <c r="EI248" s="51">
        <f t="shared" si="104"/>
        <v>0.9</v>
      </c>
      <c r="EJ248" s="52">
        <f t="shared" si="105"/>
        <v>-1.2</v>
      </c>
      <c r="EK248" s="52">
        <f t="shared" si="106"/>
        <v>-1.2</v>
      </c>
      <c r="EL248" s="49">
        <f t="shared" si="107"/>
        <v>-3.2000000000000001E-2</v>
      </c>
      <c r="EM248" s="53" t="s">
        <v>152</v>
      </c>
      <c r="EN248" s="54" t="str">
        <f t="shared" si="108"/>
        <v>1</v>
      </c>
    </row>
    <row r="249" spans="1:144" ht="33.75">
      <c r="A249" s="45">
        <v>3092</v>
      </c>
      <c r="B249" s="46" t="s">
        <v>1103</v>
      </c>
      <c r="C249" s="45">
        <v>28805801</v>
      </c>
      <c r="D249" s="23" t="s">
        <v>1104</v>
      </c>
      <c r="E249" s="23">
        <v>2</v>
      </c>
      <c r="F249" s="23" t="s">
        <v>139</v>
      </c>
      <c r="G249" s="23">
        <v>57</v>
      </c>
      <c r="H249" s="23">
        <v>54</v>
      </c>
      <c r="I249" s="23" t="s">
        <v>153</v>
      </c>
      <c r="J249" s="23">
        <v>3</v>
      </c>
      <c r="K249" s="23"/>
      <c r="L249" s="47"/>
      <c r="M249" s="47"/>
      <c r="N249" s="48">
        <v>43544</v>
      </c>
      <c r="O249" s="48"/>
      <c r="P249" s="47" t="e">
        <f t="shared" si="128"/>
        <v>#NUM!</v>
      </c>
      <c r="Q249" s="47">
        <f t="shared" ca="1" si="97"/>
        <v>60</v>
      </c>
      <c r="R249" s="47">
        <v>43</v>
      </c>
      <c r="S249" s="47">
        <v>1</v>
      </c>
      <c r="T249" s="47"/>
      <c r="U249" s="47"/>
      <c r="V249" s="47" t="e">
        <f t="shared" si="98"/>
        <v>#NUM!</v>
      </c>
      <c r="W249" s="47"/>
      <c r="X249" s="47"/>
      <c r="Y249" s="47"/>
      <c r="Z249" s="47"/>
      <c r="AA249" s="47"/>
      <c r="AB249" s="47"/>
      <c r="AC249" s="47"/>
      <c r="AD249" s="47">
        <v>2</v>
      </c>
      <c r="AE249" s="47">
        <v>43</v>
      </c>
      <c r="AF249" s="47">
        <v>1</v>
      </c>
      <c r="AG249" s="47"/>
      <c r="AH249" s="47">
        <v>2</v>
      </c>
      <c r="AI249" s="35" t="str">
        <f t="shared" si="129"/>
        <v>36</v>
      </c>
      <c r="AJ249" s="49">
        <v>1</v>
      </c>
      <c r="AK249" s="47">
        <v>2</v>
      </c>
      <c r="AL249" s="47"/>
      <c r="AM249" s="47"/>
      <c r="AN249" s="23" t="s">
        <v>1712</v>
      </c>
      <c r="AO249" s="23">
        <v>1</v>
      </c>
      <c r="AP249" s="23">
        <v>3.03</v>
      </c>
      <c r="AQ249" s="23"/>
      <c r="AR249" s="47">
        <v>1.69</v>
      </c>
      <c r="AS249" s="47">
        <f t="shared" si="110"/>
        <v>47.020870065633638</v>
      </c>
      <c r="AT249" s="47">
        <v>1.57</v>
      </c>
      <c r="AU249" s="47">
        <f t="shared" si="116"/>
        <v>50.730963239168325</v>
      </c>
      <c r="AV249" s="47"/>
      <c r="AW249" s="47"/>
      <c r="AX249" s="50" t="s">
        <v>1719</v>
      </c>
      <c r="AY249" s="50" t="s">
        <v>1719</v>
      </c>
      <c r="AZ249" s="50" t="s">
        <v>1719</v>
      </c>
      <c r="BA249" s="50"/>
      <c r="BB249" s="23" t="s">
        <v>164</v>
      </c>
      <c r="BC249" s="23"/>
      <c r="BD249" s="23"/>
      <c r="BE249" s="23"/>
      <c r="BF249" s="50"/>
      <c r="BG249" s="23"/>
      <c r="BH249" s="23"/>
      <c r="BI249" s="23">
        <v>66.8</v>
      </c>
      <c r="BJ249" s="23">
        <v>177</v>
      </c>
      <c r="BK249" s="23">
        <f t="shared" si="99"/>
        <v>1.8267408401051415</v>
      </c>
      <c r="BL249" s="23">
        <v>1</v>
      </c>
      <c r="BM249" s="46" t="s">
        <v>1105</v>
      </c>
      <c r="BN249" s="23" t="s">
        <v>146</v>
      </c>
      <c r="BO249" s="23">
        <v>52</v>
      </c>
      <c r="BP249" s="23">
        <v>52.6</v>
      </c>
      <c r="BQ249" s="23">
        <v>146.19999999999999</v>
      </c>
      <c r="BR249" s="23">
        <f t="shared" si="100"/>
        <v>1.4367199094641461</v>
      </c>
      <c r="BS249" s="23">
        <f t="shared" si="101"/>
        <v>1.2714662253037627</v>
      </c>
      <c r="BT249" s="23" t="s">
        <v>158</v>
      </c>
      <c r="BU249" s="23" t="s">
        <v>147</v>
      </c>
      <c r="BV249" s="23" t="s">
        <v>148</v>
      </c>
      <c r="BW249" s="23" t="s">
        <v>149</v>
      </c>
      <c r="BX249" s="23">
        <v>3</v>
      </c>
      <c r="BY249" s="23" t="s">
        <v>150</v>
      </c>
      <c r="BZ249" s="23">
        <v>2</v>
      </c>
      <c r="CA249" s="23" t="s">
        <v>159</v>
      </c>
      <c r="CB249" s="23" t="s">
        <v>150</v>
      </c>
      <c r="CC249" s="23">
        <v>2</v>
      </c>
      <c r="CD249" s="23" t="s">
        <v>150</v>
      </c>
      <c r="CE249" s="23" t="s">
        <v>150</v>
      </c>
      <c r="CF249" s="23">
        <v>2</v>
      </c>
      <c r="CG249" s="23" t="s">
        <v>159</v>
      </c>
      <c r="CH249" s="23" t="s">
        <v>150</v>
      </c>
      <c r="CI249" s="23">
        <v>2</v>
      </c>
      <c r="CJ249" s="23" t="s">
        <v>150</v>
      </c>
      <c r="CK249" s="23">
        <v>0</v>
      </c>
      <c r="CL249" s="23">
        <v>0</v>
      </c>
      <c r="CM249" s="23" t="s">
        <v>0</v>
      </c>
      <c r="CN249" s="23">
        <v>0</v>
      </c>
      <c r="CO249" s="23"/>
      <c r="CP249" s="23"/>
      <c r="CQ249" s="23">
        <v>0</v>
      </c>
      <c r="CR249" s="23" t="s">
        <v>165</v>
      </c>
      <c r="CS249" s="23">
        <v>2</v>
      </c>
      <c r="CT249" s="23"/>
      <c r="CU249" s="23"/>
      <c r="CV249" s="23"/>
      <c r="CW249" s="23">
        <v>2</v>
      </c>
      <c r="CX249" s="23"/>
      <c r="CY249" s="23">
        <v>2</v>
      </c>
      <c r="CZ249" s="23">
        <v>0</v>
      </c>
      <c r="DA249" s="23">
        <v>2</v>
      </c>
      <c r="DB249" s="23"/>
      <c r="DC249" s="23" t="s">
        <v>143</v>
      </c>
      <c r="DD249" s="23" t="str">
        <f t="shared" si="127"/>
        <v>2</v>
      </c>
      <c r="DE249" s="23" t="s">
        <v>143</v>
      </c>
      <c r="DF249" s="23" t="s">
        <v>143</v>
      </c>
      <c r="DG249" s="23" t="s">
        <v>143</v>
      </c>
      <c r="DH249" s="23" t="s">
        <v>636</v>
      </c>
      <c r="DI249" s="23" t="s">
        <v>150</v>
      </c>
      <c r="DJ249" s="23" t="s">
        <v>150</v>
      </c>
      <c r="DK249" s="23" t="s">
        <v>150</v>
      </c>
      <c r="DL249" s="23" t="s">
        <v>150</v>
      </c>
      <c r="DM249" s="23"/>
      <c r="DN249" s="23"/>
      <c r="DO249" s="23"/>
      <c r="DP249" s="23" t="s">
        <v>150</v>
      </c>
      <c r="DQ249" s="23" t="s">
        <v>150</v>
      </c>
      <c r="DR249" s="23" t="s">
        <v>150</v>
      </c>
      <c r="DS249" s="23"/>
      <c r="DT249" s="23" t="s">
        <v>159</v>
      </c>
      <c r="DU249" s="23" t="s">
        <v>150</v>
      </c>
      <c r="DV249" s="23"/>
      <c r="DW249" s="23" t="s">
        <v>159</v>
      </c>
      <c r="DX249" s="23" t="s">
        <v>150</v>
      </c>
      <c r="DY249" s="23"/>
      <c r="DZ249" s="23"/>
      <c r="EA249" s="23"/>
      <c r="EB249" s="23"/>
      <c r="EC249" s="23" t="s">
        <v>304</v>
      </c>
      <c r="ED249" s="23" t="s">
        <v>189</v>
      </c>
      <c r="EE249" s="49" t="str">
        <f t="shared" si="130"/>
        <v>36</v>
      </c>
      <c r="EF249" s="49">
        <v>1</v>
      </c>
      <c r="EG249" s="49"/>
      <c r="EH249" s="51">
        <f t="shared" si="103"/>
        <v>1</v>
      </c>
      <c r="EI249" s="51">
        <f t="shared" si="104"/>
        <v>0.9</v>
      </c>
      <c r="EJ249" s="52">
        <f t="shared" si="105"/>
        <v>-1.2</v>
      </c>
      <c r="EK249" s="52">
        <f t="shared" si="106"/>
        <v>-1.2</v>
      </c>
      <c r="EL249" s="49">
        <f t="shared" si="107"/>
        <v>-3.2000000000000001E-2</v>
      </c>
      <c r="EM249" s="53" t="s">
        <v>176</v>
      </c>
      <c r="EN249" s="54" t="str">
        <f t="shared" si="108"/>
        <v>3</v>
      </c>
    </row>
    <row r="250" spans="1:144" ht="33.75">
      <c r="A250" s="45">
        <v>3098</v>
      </c>
      <c r="B250" s="46" t="s">
        <v>1106</v>
      </c>
      <c r="C250" s="45">
        <v>33194751</v>
      </c>
      <c r="D250" s="23" t="s">
        <v>1107</v>
      </c>
      <c r="E250" s="23">
        <v>2</v>
      </c>
      <c r="F250" s="23" t="s">
        <v>139</v>
      </c>
      <c r="G250" s="23">
        <v>48</v>
      </c>
      <c r="H250" s="23">
        <v>45</v>
      </c>
      <c r="I250" s="23" t="s">
        <v>180</v>
      </c>
      <c r="J250" s="23">
        <v>5</v>
      </c>
      <c r="K250" s="23"/>
      <c r="L250" s="47"/>
      <c r="M250" s="47"/>
      <c r="N250" s="48">
        <v>43556</v>
      </c>
      <c r="O250" s="48"/>
      <c r="P250" s="47" t="e">
        <f>DATEDIF(N250, O250, "m")</f>
        <v>#NUM!</v>
      </c>
      <c r="Q250" s="47">
        <f t="shared" ca="1" si="97"/>
        <v>60</v>
      </c>
      <c r="R250" s="47">
        <v>43</v>
      </c>
      <c r="S250" s="47">
        <v>1</v>
      </c>
      <c r="T250" s="47"/>
      <c r="U250" s="47"/>
      <c r="V250" s="47" t="e">
        <f t="shared" si="98"/>
        <v>#NUM!</v>
      </c>
      <c r="W250" s="47"/>
      <c r="X250" s="47"/>
      <c r="Y250" s="47"/>
      <c r="Z250" s="47"/>
      <c r="AA250" s="47"/>
      <c r="AB250" s="47"/>
      <c r="AC250" s="47"/>
      <c r="AD250" s="47">
        <v>2</v>
      </c>
      <c r="AE250" s="47">
        <v>43</v>
      </c>
      <c r="AF250" s="47">
        <v>1</v>
      </c>
      <c r="AG250" s="47"/>
      <c r="AH250" s="47">
        <v>2</v>
      </c>
      <c r="AI250" s="35" t="str">
        <f t="shared" si="129"/>
        <v>36</v>
      </c>
      <c r="AJ250" s="49">
        <v>1</v>
      </c>
      <c r="AK250" s="47">
        <v>2</v>
      </c>
      <c r="AL250" s="47"/>
      <c r="AM250" s="47"/>
      <c r="AN250" s="23" t="s">
        <v>1712</v>
      </c>
      <c r="AO250" s="23">
        <v>1</v>
      </c>
      <c r="AP250" s="23">
        <v>1.42</v>
      </c>
      <c r="AQ250" s="23"/>
      <c r="AR250" s="47">
        <v>1.22</v>
      </c>
      <c r="AS250" s="47">
        <f t="shared" si="110"/>
        <v>73.524482769203971</v>
      </c>
      <c r="AT250" s="47">
        <v>1.28</v>
      </c>
      <c r="AU250" s="47">
        <f t="shared" si="116"/>
        <v>68.550368868173152</v>
      </c>
      <c r="AV250" s="47"/>
      <c r="AW250" s="47"/>
      <c r="AX250" s="50" t="s">
        <v>1719</v>
      </c>
      <c r="AY250" s="50" t="s">
        <v>1719</v>
      </c>
      <c r="AZ250" s="50" t="s">
        <v>1719</v>
      </c>
      <c r="BA250" s="50"/>
      <c r="BB250" s="23" t="s">
        <v>164</v>
      </c>
      <c r="BC250" s="23"/>
      <c r="BD250" s="23"/>
      <c r="BE250" s="23"/>
      <c r="BF250" s="50"/>
      <c r="BG250" s="23"/>
      <c r="BH250" s="23"/>
      <c r="BI250" s="23">
        <v>72</v>
      </c>
      <c r="BJ250" s="23">
        <v>180</v>
      </c>
      <c r="BK250" s="23">
        <f t="shared" si="99"/>
        <v>1.908996801953057</v>
      </c>
      <c r="BL250" s="23">
        <v>1</v>
      </c>
      <c r="BM250" s="46" t="s">
        <v>1108</v>
      </c>
      <c r="BN250" s="23" t="s">
        <v>146</v>
      </c>
      <c r="BO250" s="23">
        <v>45</v>
      </c>
      <c r="BP250" s="23">
        <v>60</v>
      </c>
      <c r="BQ250" s="23">
        <v>164</v>
      </c>
      <c r="BR250" s="23">
        <f t="shared" si="100"/>
        <v>1.6513624114814676</v>
      </c>
      <c r="BS250" s="23">
        <f t="shared" si="101"/>
        <v>1.1560132340910321</v>
      </c>
      <c r="BT250" s="23" t="s">
        <v>158</v>
      </c>
      <c r="BU250" s="23" t="s">
        <v>162</v>
      </c>
      <c r="BV250" s="23" t="s">
        <v>148</v>
      </c>
      <c r="BW250" s="23" t="s">
        <v>149</v>
      </c>
      <c r="BX250" s="23">
        <v>6</v>
      </c>
      <c r="BY250" s="23" t="s">
        <v>150</v>
      </c>
      <c r="BZ250" s="23">
        <v>2</v>
      </c>
      <c r="CA250" s="23" t="s">
        <v>159</v>
      </c>
      <c r="CB250" s="23" t="s">
        <v>150</v>
      </c>
      <c r="CC250" s="23">
        <v>2</v>
      </c>
      <c r="CD250" s="23" t="s">
        <v>150</v>
      </c>
      <c r="CE250" s="23" t="s">
        <v>150</v>
      </c>
      <c r="CF250" s="23">
        <v>2</v>
      </c>
      <c r="CG250" s="23" t="s">
        <v>159</v>
      </c>
      <c r="CH250" s="23" t="s">
        <v>150</v>
      </c>
      <c r="CI250" s="23">
        <v>2</v>
      </c>
      <c r="CJ250" s="23" t="s">
        <v>150</v>
      </c>
      <c r="CK250" s="23">
        <v>0</v>
      </c>
      <c r="CL250" s="23">
        <v>40</v>
      </c>
      <c r="CM250" s="23" t="s">
        <v>0</v>
      </c>
      <c r="CN250" s="23">
        <v>0</v>
      </c>
      <c r="CO250" s="23"/>
      <c r="CP250" s="23"/>
      <c r="CQ250" s="23">
        <v>0</v>
      </c>
      <c r="CR250" s="23" t="s">
        <v>143</v>
      </c>
      <c r="CS250" s="23">
        <v>1</v>
      </c>
      <c r="CT250" s="23"/>
      <c r="CU250" s="23"/>
      <c r="CV250" s="23">
        <v>375</v>
      </c>
      <c r="CW250" s="23">
        <v>1</v>
      </c>
      <c r="CX250" s="23"/>
      <c r="CY250" s="23">
        <v>2</v>
      </c>
      <c r="CZ250" s="23">
        <v>3</v>
      </c>
      <c r="DA250" s="23">
        <v>1</v>
      </c>
      <c r="DB250" s="23"/>
      <c r="DC250" s="23"/>
      <c r="DD250" s="23"/>
      <c r="DE250" s="23" t="s">
        <v>165</v>
      </c>
      <c r="DF250" s="23" t="s">
        <v>165</v>
      </c>
      <c r="DG250" s="23" t="s">
        <v>165</v>
      </c>
      <c r="DH250" s="23" t="s">
        <v>636</v>
      </c>
      <c r="DI250" s="23" t="s">
        <v>150</v>
      </c>
      <c r="DJ250" s="23" t="s">
        <v>159</v>
      </c>
      <c r="DK250" s="23" t="s">
        <v>150</v>
      </c>
      <c r="DL250" s="23" t="s">
        <v>150</v>
      </c>
      <c r="DM250" s="23" t="s">
        <v>159</v>
      </c>
      <c r="DN250" s="23"/>
      <c r="DO250" s="23"/>
      <c r="DP250" s="23" t="s">
        <v>150</v>
      </c>
      <c r="DQ250" s="23" t="s">
        <v>150</v>
      </c>
      <c r="DR250" s="23" t="s">
        <v>150</v>
      </c>
      <c r="DS250" s="23"/>
      <c r="DT250" s="23" t="s">
        <v>159</v>
      </c>
      <c r="DU250" s="23" t="s">
        <v>150</v>
      </c>
      <c r="DV250" s="23"/>
      <c r="DW250" s="23" t="s">
        <v>159</v>
      </c>
      <c r="DX250" s="23" t="s">
        <v>150</v>
      </c>
      <c r="DY250" s="23"/>
      <c r="DZ250" s="23"/>
      <c r="EA250" s="23"/>
      <c r="EB250" s="23"/>
      <c r="EC250" s="23" t="s">
        <v>184</v>
      </c>
      <c r="ED250" s="23" t="s">
        <v>187</v>
      </c>
      <c r="EE250" s="49" t="str">
        <f t="shared" si="130"/>
        <v>36</v>
      </c>
      <c r="EF250" s="49">
        <v>1</v>
      </c>
      <c r="EG250" s="49"/>
      <c r="EH250" s="51">
        <f t="shared" si="103"/>
        <v>1</v>
      </c>
      <c r="EI250" s="51">
        <f t="shared" si="104"/>
        <v>0.9</v>
      </c>
      <c r="EJ250" s="52">
        <f t="shared" si="105"/>
        <v>-1.2</v>
      </c>
      <c r="EK250" s="52">
        <f t="shared" si="106"/>
        <v>-1.2</v>
      </c>
      <c r="EL250" s="49">
        <f t="shared" si="107"/>
        <v>-3.2000000000000001E-2</v>
      </c>
      <c r="EM250" s="53" t="s">
        <v>152</v>
      </c>
      <c r="EN250" s="54" t="str">
        <f t="shared" si="108"/>
        <v>1</v>
      </c>
    </row>
    <row r="251" spans="1:144" ht="33.75">
      <c r="A251" s="45">
        <v>3105</v>
      </c>
      <c r="B251" s="46" t="s">
        <v>1109</v>
      </c>
      <c r="C251" s="45">
        <v>32592672</v>
      </c>
      <c r="D251" s="23" t="s">
        <v>1110</v>
      </c>
      <c r="E251" s="23">
        <v>1</v>
      </c>
      <c r="F251" s="23" t="s">
        <v>146</v>
      </c>
      <c r="G251" s="23">
        <v>53</v>
      </c>
      <c r="H251" s="23">
        <v>49</v>
      </c>
      <c r="I251" s="23" t="s">
        <v>140</v>
      </c>
      <c r="J251" s="23">
        <v>1</v>
      </c>
      <c r="K251" s="23"/>
      <c r="L251" s="47"/>
      <c r="M251" s="47"/>
      <c r="N251" s="48">
        <v>43572</v>
      </c>
      <c r="O251" s="48"/>
      <c r="P251" s="47" t="e">
        <f t="shared" ref="P251:P256" si="131">DATEDIF(N251,O251,"m")</f>
        <v>#NUM!</v>
      </c>
      <c r="Q251" s="47">
        <f t="shared" ca="1" si="97"/>
        <v>59</v>
      </c>
      <c r="R251" s="47">
        <v>42</v>
      </c>
      <c r="S251" s="47">
        <v>1</v>
      </c>
      <c r="T251" s="47"/>
      <c r="U251" s="47"/>
      <c r="V251" s="47" t="e">
        <f t="shared" si="98"/>
        <v>#NUM!</v>
      </c>
      <c r="W251" s="47" t="s">
        <v>1768</v>
      </c>
      <c r="X251" s="47"/>
      <c r="Y251" s="47"/>
      <c r="Z251" s="47"/>
      <c r="AA251" s="47"/>
      <c r="AB251" s="47"/>
      <c r="AC251" s="47"/>
      <c r="AD251" s="47">
        <v>2</v>
      </c>
      <c r="AE251" s="47">
        <v>42</v>
      </c>
      <c r="AF251" s="47">
        <v>1</v>
      </c>
      <c r="AG251" s="47"/>
      <c r="AH251" s="47">
        <v>2</v>
      </c>
      <c r="AI251" s="35" t="str">
        <f t="shared" si="129"/>
        <v>36</v>
      </c>
      <c r="AJ251" s="49">
        <v>1</v>
      </c>
      <c r="AK251" s="47">
        <v>2</v>
      </c>
      <c r="AL251" s="47"/>
      <c r="AM251" s="47"/>
      <c r="AN251" s="23" t="s">
        <v>1712</v>
      </c>
      <c r="AO251" s="23">
        <v>1</v>
      </c>
      <c r="AP251" s="23">
        <v>2.99</v>
      </c>
      <c r="AQ251" s="23"/>
      <c r="AR251" s="47">
        <v>1.04</v>
      </c>
      <c r="AS251" s="47">
        <f t="shared" si="110"/>
        <v>65.016994010323998</v>
      </c>
      <c r="AT251" s="47"/>
      <c r="AU251" s="47" t="e">
        <f t="shared" si="116"/>
        <v>#DIV/0!</v>
      </c>
      <c r="AV251" s="47"/>
      <c r="AW251" s="47"/>
      <c r="AX251" s="50" t="s">
        <v>1719</v>
      </c>
      <c r="AY251" s="50" t="s">
        <v>1719</v>
      </c>
      <c r="AZ251" s="50" t="s">
        <v>1719</v>
      </c>
      <c r="BA251" s="50"/>
      <c r="BB251" s="23" t="s">
        <v>175</v>
      </c>
      <c r="BC251" s="23"/>
      <c r="BD251" s="23"/>
      <c r="BE251" s="23"/>
      <c r="BF251" s="50"/>
      <c r="BG251" s="23"/>
      <c r="BH251" s="23"/>
      <c r="BI251" s="23">
        <v>51</v>
      </c>
      <c r="BJ251" s="23">
        <v>150</v>
      </c>
      <c r="BK251" s="23">
        <f t="shared" si="99"/>
        <v>1.444607320544615</v>
      </c>
      <c r="BL251" s="23">
        <v>1</v>
      </c>
      <c r="BM251" s="46" t="s">
        <v>1112</v>
      </c>
      <c r="BN251" s="23" t="s">
        <v>139</v>
      </c>
      <c r="BO251" s="23">
        <v>50</v>
      </c>
      <c r="BP251" s="23">
        <v>65</v>
      </c>
      <c r="BQ251" s="23">
        <v>165</v>
      </c>
      <c r="BR251" s="23">
        <f t="shared" si="100"/>
        <v>1.7160516682260574</v>
      </c>
      <c r="BS251" s="23">
        <f t="shared" si="101"/>
        <v>0.84182041094249582</v>
      </c>
      <c r="BT251" s="23" t="s">
        <v>162</v>
      </c>
      <c r="BU251" s="23" t="s">
        <v>147</v>
      </c>
      <c r="BV251" s="23" t="s">
        <v>148</v>
      </c>
      <c r="BW251" s="23" t="s">
        <v>149</v>
      </c>
      <c r="BX251" s="23">
        <v>5</v>
      </c>
      <c r="BY251" s="23" t="s">
        <v>150</v>
      </c>
      <c r="BZ251" s="23">
        <v>2</v>
      </c>
      <c r="CA251" s="23" t="s">
        <v>159</v>
      </c>
      <c r="CB251" s="23" t="s">
        <v>150</v>
      </c>
      <c r="CC251" s="23">
        <v>2</v>
      </c>
      <c r="CD251" s="23" t="s">
        <v>150</v>
      </c>
      <c r="CE251" s="23" t="s">
        <v>150</v>
      </c>
      <c r="CF251" s="23">
        <v>2</v>
      </c>
      <c r="CG251" s="23" t="s">
        <v>159</v>
      </c>
      <c r="CH251" s="23" t="s">
        <v>150</v>
      </c>
      <c r="CI251" s="23">
        <v>2</v>
      </c>
      <c r="CJ251" s="23" t="s">
        <v>150</v>
      </c>
      <c r="CK251" s="23">
        <v>0</v>
      </c>
      <c r="CL251" s="23">
        <v>20</v>
      </c>
      <c r="CM251" s="23" t="s">
        <v>0</v>
      </c>
      <c r="CN251" s="23">
        <v>0</v>
      </c>
      <c r="CO251" s="23"/>
      <c r="CP251" s="23"/>
      <c r="CQ251" s="23">
        <v>0</v>
      </c>
      <c r="CR251" s="23" t="s">
        <v>143</v>
      </c>
      <c r="CS251" s="23">
        <v>1</v>
      </c>
      <c r="CT251" s="23"/>
      <c r="CU251" s="23"/>
      <c r="CV251" s="23">
        <v>375</v>
      </c>
      <c r="CW251" s="23">
        <v>1</v>
      </c>
      <c r="CX251" s="23"/>
      <c r="CY251" s="23">
        <v>2</v>
      </c>
      <c r="CZ251" s="23">
        <v>2</v>
      </c>
      <c r="DA251" s="23">
        <v>1</v>
      </c>
      <c r="DB251" s="23" t="s">
        <v>143</v>
      </c>
      <c r="DC251" s="23"/>
      <c r="DD251" s="23" t="str">
        <f t="shared" ref="DD251:DD314" si="132">IF(DC251= "Y", "2","1")</f>
        <v>1</v>
      </c>
      <c r="DE251" s="23" t="s">
        <v>143</v>
      </c>
      <c r="DF251" s="23" t="s">
        <v>143</v>
      </c>
      <c r="DG251" s="23" t="s">
        <v>143</v>
      </c>
      <c r="DH251" s="23" t="s">
        <v>636</v>
      </c>
      <c r="DI251" s="23" t="s">
        <v>150</v>
      </c>
      <c r="DJ251" s="23" t="s">
        <v>150</v>
      </c>
      <c r="DK251" s="23" t="s">
        <v>150</v>
      </c>
      <c r="DL251" s="23" t="s">
        <v>159</v>
      </c>
      <c r="DM251" s="23"/>
      <c r="DN251" s="23"/>
      <c r="DO251" s="23"/>
      <c r="DP251" s="23" t="s">
        <v>150</v>
      </c>
      <c r="DQ251" s="23" t="s">
        <v>150</v>
      </c>
      <c r="DR251" s="23" t="s">
        <v>150</v>
      </c>
      <c r="DS251" s="23"/>
      <c r="DT251" s="23" t="s">
        <v>159</v>
      </c>
      <c r="DU251" s="23" t="s">
        <v>150</v>
      </c>
      <c r="DV251" s="23"/>
      <c r="DW251" s="23" t="s">
        <v>159</v>
      </c>
      <c r="DX251" s="23" t="s">
        <v>150</v>
      </c>
      <c r="DY251" s="23"/>
      <c r="DZ251" s="23"/>
      <c r="EA251" s="23"/>
      <c r="EB251" s="23"/>
      <c r="EC251" s="23"/>
      <c r="ED251" s="23" t="s">
        <v>189</v>
      </c>
      <c r="EE251" s="49" t="str">
        <f t="shared" si="130"/>
        <v>36</v>
      </c>
      <c r="EF251" s="49">
        <v>1</v>
      </c>
      <c r="EG251" s="49"/>
      <c r="EH251" s="51">
        <f t="shared" si="103"/>
        <v>1.012</v>
      </c>
      <c r="EI251" s="51">
        <f t="shared" si="104"/>
        <v>0.7</v>
      </c>
      <c r="EJ251" s="52">
        <f t="shared" si="105"/>
        <v>-1.2</v>
      </c>
      <c r="EK251" s="52">
        <f t="shared" si="106"/>
        <v>-0.24099999999999999</v>
      </c>
      <c r="EL251" s="49">
        <f t="shared" si="107"/>
        <v>-0.24099999999999999</v>
      </c>
      <c r="EM251" s="55" t="s">
        <v>176</v>
      </c>
      <c r="EN251" s="54" t="str">
        <f t="shared" si="108"/>
        <v>3</v>
      </c>
    </row>
    <row r="252" spans="1:144" ht="33.75">
      <c r="A252" s="45">
        <v>3106</v>
      </c>
      <c r="B252" s="46" t="s">
        <v>1113</v>
      </c>
      <c r="C252" s="45">
        <v>33423235</v>
      </c>
      <c r="D252" s="23" t="s">
        <v>1114</v>
      </c>
      <c r="E252" s="23">
        <v>2</v>
      </c>
      <c r="F252" s="23" t="s">
        <v>139</v>
      </c>
      <c r="G252" s="23">
        <v>62</v>
      </c>
      <c r="H252" s="23">
        <v>59</v>
      </c>
      <c r="I252" s="23" t="s">
        <v>153</v>
      </c>
      <c r="J252" s="23">
        <v>3</v>
      </c>
      <c r="K252" s="23" t="s">
        <v>179</v>
      </c>
      <c r="L252" s="47"/>
      <c r="M252" s="47"/>
      <c r="N252" s="48">
        <v>43573</v>
      </c>
      <c r="O252" s="48"/>
      <c r="P252" s="47" t="e">
        <f t="shared" si="131"/>
        <v>#NUM!</v>
      </c>
      <c r="Q252" s="47">
        <f t="shared" ca="1" si="97"/>
        <v>59</v>
      </c>
      <c r="R252" s="47">
        <v>42</v>
      </c>
      <c r="S252" s="47">
        <v>1</v>
      </c>
      <c r="T252" s="47"/>
      <c r="U252" s="47"/>
      <c r="V252" s="47" t="e">
        <f t="shared" si="98"/>
        <v>#NUM!</v>
      </c>
      <c r="W252" s="47"/>
      <c r="X252" s="47"/>
      <c r="Y252" s="47"/>
      <c r="Z252" s="47"/>
      <c r="AA252" s="47"/>
      <c r="AB252" s="47"/>
      <c r="AC252" s="47"/>
      <c r="AD252" s="47">
        <v>2</v>
      </c>
      <c r="AE252" s="47">
        <v>42</v>
      </c>
      <c r="AF252" s="47">
        <v>1</v>
      </c>
      <c r="AG252" s="47"/>
      <c r="AH252" s="47">
        <v>2</v>
      </c>
      <c r="AI252" s="35" t="str">
        <f t="shared" si="129"/>
        <v>36</v>
      </c>
      <c r="AJ252" s="49">
        <v>1</v>
      </c>
      <c r="AK252" s="47">
        <v>2</v>
      </c>
      <c r="AL252" s="47">
        <v>0</v>
      </c>
      <c r="AM252" s="47"/>
      <c r="AN252" s="23" t="s">
        <v>1712</v>
      </c>
      <c r="AO252" s="23">
        <v>1</v>
      </c>
      <c r="AP252" s="23">
        <v>1.5</v>
      </c>
      <c r="AQ252" s="23"/>
      <c r="AR252" s="47">
        <v>1.05</v>
      </c>
      <c r="AS252" s="47">
        <f t="shared" si="110"/>
        <v>80.690519152256712</v>
      </c>
      <c r="AT252" s="47">
        <v>0.97</v>
      </c>
      <c r="AU252" s="47">
        <f t="shared" si="116"/>
        <v>87.643875296888012</v>
      </c>
      <c r="AV252" s="47"/>
      <c r="AW252" s="47"/>
      <c r="AX252" s="50" t="s">
        <v>1719</v>
      </c>
      <c r="AY252" s="50" t="s">
        <v>1719</v>
      </c>
      <c r="AZ252" s="50" t="s">
        <v>1719</v>
      </c>
      <c r="BA252" s="50"/>
      <c r="BB252" s="23" t="s">
        <v>164</v>
      </c>
      <c r="BC252" s="23"/>
      <c r="BD252" s="23"/>
      <c r="BE252" s="23"/>
      <c r="BF252" s="50"/>
      <c r="BG252" s="23"/>
      <c r="BH252" s="23"/>
      <c r="BI252" s="23">
        <v>74</v>
      </c>
      <c r="BJ252" s="23">
        <v>174</v>
      </c>
      <c r="BK252" s="23">
        <f t="shared" si="99"/>
        <v>1.8844647127569649</v>
      </c>
      <c r="BL252" s="23">
        <v>1</v>
      </c>
      <c r="BM252" s="46" t="s">
        <v>1115</v>
      </c>
      <c r="BN252" s="23" t="s">
        <v>146</v>
      </c>
      <c r="BO252" s="23">
        <v>56</v>
      </c>
      <c r="BP252" s="23">
        <v>60</v>
      </c>
      <c r="BQ252" s="23">
        <v>166</v>
      </c>
      <c r="BR252" s="23">
        <f t="shared" si="100"/>
        <v>1.6659385153654016</v>
      </c>
      <c r="BS252" s="23">
        <f t="shared" si="101"/>
        <v>1.1311730267209967</v>
      </c>
      <c r="BT252" s="23" t="s">
        <v>171</v>
      </c>
      <c r="BU252" s="23" t="s">
        <v>158</v>
      </c>
      <c r="BV252" s="23" t="s">
        <v>148</v>
      </c>
      <c r="BW252" s="23" t="s">
        <v>149</v>
      </c>
      <c r="BX252" s="23">
        <v>4</v>
      </c>
      <c r="BY252" s="23" t="s">
        <v>150</v>
      </c>
      <c r="BZ252" s="23">
        <v>2</v>
      </c>
      <c r="CA252" s="23" t="s">
        <v>150</v>
      </c>
      <c r="CB252" s="23" t="s">
        <v>150</v>
      </c>
      <c r="CC252" s="23">
        <v>2</v>
      </c>
      <c r="CD252" s="23" t="s">
        <v>150</v>
      </c>
      <c r="CE252" s="23" t="s">
        <v>150</v>
      </c>
      <c r="CF252" s="23">
        <v>2</v>
      </c>
      <c r="CG252" s="23" t="s">
        <v>150</v>
      </c>
      <c r="CH252" s="23" t="s">
        <v>150</v>
      </c>
      <c r="CI252" s="23">
        <v>2</v>
      </c>
      <c r="CJ252" s="23" t="s">
        <v>150</v>
      </c>
      <c r="CK252" s="23">
        <v>0</v>
      </c>
      <c r="CL252" s="23">
        <v>0</v>
      </c>
      <c r="CM252" s="23"/>
      <c r="CN252" s="23">
        <v>0</v>
      </c>
      <c r="CO252" s="23"/>
      <c r="CP252" s="23"/>
      <c r="CQ252" s="23">
        <v>0</v>
      </c>
      <c r="CR252" s="23" t="s">
        <v>165</v>
      </c>
      <c r="CS252" s="23">
        <v>2</v>
      </c>
      <c r="CT252" s="23"/>
      <c r="CU252" s="23"/>
      <c r="CV252" s="23"/>
      <c r="CW252" s="23">
        <v>2</v>
      </c>
      <c r="CX252" s="23"/>
      <c r="CY252" s="23">
        <v>2</v>
      </c>
      <c r="CZ252" s="23">
        <v>0</v>
      </c>
      <c r="DA252" s="23">
        <v>2</v>
      </c>
      <c r="DB252" s="23"/>
      <c r="DC252" s="23" t="s">
        <v>143</v>
      </c>
      <c r="DD252" s="23" t="str">
        <f t="shared" si="132"/>
        <v>2</v>
      </c>
      <c r="DE252" s="23" t="s">
        <v>165</v>
      </c>
      <c r="DF252" s="23" t="s">
        <v>165</v>
      </c>
      <c r="DG252" s="23" t="s">
        <v>165</v>
      </c>
      <c r="DH252" s="23" t="s">
        <v>636</v>
      </c>
      <c r="DI252" s="23" t="s">
        <v>150</v>
      </c>
      <c r="DJ252" s="23" t="s">
        <v>150</v>
      </c>
      <c r="DK252" s="23" t="s">
        <v>150</v>
      </c>
      <c r="DL252" s="23" t="s">
        <v>150</v>
      </c>
      <c r="DM252" s="23"/>
      <c r="DN252" s="23"/>
      <c r="DO252" s="23"/>
      <c r="DP252" s="23" t="s">
        <v>150</v>
      </c>
      <c r="DQ252" s="23" t="s">
        <v>150</v>
      </c>
      <c r="DR252" s="23" t="s">
        <v>150</v>
      </c>
      <c r="DS252" s="23"/>
      <c r="DT252" s="23" t="s">
        <v>159</v>
      </c>
      <c r="DU252" s="23" t="s">
        <v>150</v>
      </c>
      <c r="DV252" s="23"/>
      <c r="DW252" s="23" t="s">
        <v>159</v>
      </c>
      <c r="DX252" s="23" t="s">
        <v>150</v>
      </c>
      <c r="DY252" s="23"/>
      <c r="DZ252" s="23"/>
      <c r="EA252" s="23"/>
      <c r="EB252" s="23"/>
      <c r="EC252" s="23"/>
      <c r="ED252" s="23" t="s">
        <v>189</v>
      </c>
      <c r="EE252" s="49" t="str">
        <f t="shared" si="130"/>
        <v>36</v>
      </c>
      <c r="EF252" s="49">
        <v>1</v>
      </c>
      <c r="EG252" s="49"/>
      <c r="EH252" s="51">
        <f t="shared" si="103"/>
        <v>1</v>
      </c>
      <c r="EI252" s="51">
        <f t="shared" si="104"/>
        <v>0.9</v>
      </c>
      <c r="EJ252" s="52">
        <f t="shared" si="105"/>
        <v>-1.2</v>
      </c>
      <c r="EK252" s="52">
        <f t="shared" si="106"/>
        <v>-1.2</v>
      </c>
      <c r="EL252" s="49">
        <f t="shared" si="107"/>
        <v>-3.2000000000000001E-2</v>
      </c>
      <c r="EM252" s="55" t="s">
        <v>176</v>
      </c>
      <c r="EN252" s="54" t="str">
        <f t="shared" si="108"/>
        <v>3</v>
      </c>
    </row>
    <row r="253" spans="1:144" ht="33.75">
      <c r="A253" s="45">
        <v>3111</v>
      </c>
      <c r="B253" s="46" t="s">
        <v>1116</v>
      </c>
      <c r="C253" s="45">
        <v>33287943</v>
      </c>
      <c r="D253" s="23" t="s">
        <v>1117</v>
      </c>
      <c r="E253" s="23">
        <v>2</v>
      </c>
      <c r="F253" s="23" t="s">
        <v>139</v>
      </c>
      <c r="G253" s="23">
        <v>60</v>
      </c>
      <c r="H253" s="23">
        <v>56</v>
      </c>
      <c r="I253" s="23" t="s">
        <v>140</v>
      </c>
      <c r="J253" s="23">
        <v>1</v>
      </c>
      <c r="K253" s="23"/>
      <c r="L253" s="47"/>
      <c r="M253" s="47"/>
      <c r="N253" s="48">
        <v>43584</v>
      </c>
      <c r="O253" s="48"/>
      <c r="P253" s="47" t="e">
        <f t="shared" si="131"/>
        <v>#NUM!</v>
      </c>
      <c r="Q253" s="47">
        <f t="shared" ca="1" si="97"/>
        <v>59</v>
      </c>
      <c r="R253" s="47">
        <v>42</v>
      </c>
      <c r="S253" s="47">
        <v>1</v>
      </c>
      <c r="T253" s="47"/>
      <c r="U253" s="47"/>
      <c r="V253" s="47" t="e">
        <f t="shared" si="98"/>
        <v>#NUM!</v>
      </c>
      <c r="W253" s="47"/>
      <c r="X253" s="47"/>
      <c r="Y253" s="47"/>
      <c r="Z253" s="47"/>
      <c r="AA253" s="47"/>
      <c r="AB253" s="47"/>
      <c r="AC253" s="47"/>
      <c r="AD253" s="47">
        <v>2</v>
      </c>
      <c r="AE253" s="47">
        <v>42</v>
      </c>
      <c r="AF253" s="47">
        <v>1</v>
      </c>
      <c r="AG253" s="47"/>
      <c r="AH253" s="47">
        <v>2</v>
      </c>
      <c r="AI253" s="35" t="str">
        <f t="shared" si="129"/>
        <v>36</v>
      </c>
      <c r="AJ253" s="49">
        <v>1</v>
      </c>
      <c r="AK253" s="47">
        <v>2</v>
      </c>
      <c r="AL253" s="47"/>
      <c r="AM253" s="47"/>
      <c r="AN253" s="23" t="s">
        <v>1712</v>
      </c>
      <c r="AO253" s="23">
        <v>1</v>
      </c>
      <c r="AP253" s="23">
        <v>1.96</v>
      </c>
      <c r="AQ253" s="23"/>
      <c r="AR253" s="47">
        <v>1.17</v>
      </c>
      <c r="AS253" s="47">
        <f t="shared" si="110"/>
        <v>72.19874645463716</v>
      </c>
      <c r="AT253" s="47">
        <v>1.08</v>
      </c>
      <c r="AU253" s="47">
        <f t="shared" si="116"/>
        <v>78.495031767878586</v>
      </c>
      <c r="AV253" s="47"/>
      <c r="AW253" s="47"/>
      <c r="AX253" s="50" t="s">
        <v>1719</v>
      </c>
      <c r="AY253" s="50" t="s">
        <v>1719</v>
      </c>
      <c r="AZ253" s="50" t="s">
        <v>1719</v>
      </c>
      <c r="BA253" s="50"/>
      <c r="BB253" s="23" t="s">
        <v>164</v>
      </c>
      <c r="BC253" s="23"/>
      <c r="BD253" s="23"/>
      <c r="BE253" s="23"/>
      <c r="BF253" s="50"/>
      <c r="BG253" s="23"/>
      <c r="BH253" s="23"/>
      <c r="BI253" s="23">
        <v>70</v>
      </c>
      <c r="BJ253" s="23">
        <v>174</v>
      </c>
      <c r="BK253" s="23">
        <f t="shared" si="99"/>
        <v>1.8404803950659019</v>
      </c>
      <c r="BL253" s="23">
        <v>1</v>
      </c>
      <c r="BM253" s="46" t="s">
        <v>1118</v>
      </c>
      <c r="BN253" s="23" t="s">
        <v>146</v>
      </c>
      <c r="BO253" s="23">
        <v>60</v>
      </c>
      <c r="BP253" s="23">
        <v>68</v>
      </c>
      <c r="BQ253" s="23">
        <v>153</v>
      </c>
      <c r="BR253" s="23">
        <f t="shared" si="100"/>
        <v>1.6560898632314105</v>
      </c>
      <c r="BS253" s="23">
        <f t="shared" si="101"/>
        <v>1.1113408975734584</v>
      </c>
      <c r="BT253" s="23" t="s">
        <v>147</v>
      </c>
      <c r="BU253" s="23" t="s">
        <v>162</v>
      </c>
      <c r="BV253" s="23" t="s">
        <v>148</v>
      </c>
      <c r="BW253" s="23" t="s">
        <v>149</v>
      </c>
      <c r="BX253" s="23">
        <v>4</v>
      </c>
      <c r="BY253" s="23" t="s">
        <v>150</v>
      </c>
      <c r="BZ253" s="23">
        <v>2</v>
      </c>
      <c r="CA253" s="23" t="s">
        <v>159</v>
      </c>
      <c r="CB253" s="23" t="s">
        <v>150</v>
      </c>
      <c r="CC253" s="23">
        <v>2</v>
      </c>
      <c r="CD253" s="23" t="s">
        <v>150</v>
      </c>
      <c r="CE253" s="23" t="s">
        <v>150</v>
      </c>
      <c r="CF253" s="23">
        <v>2</v>
      </c>
      <c r="CG253" s="23" t="s">
        <v>159</v>
      </c>
      <c r="CH253" s="23" t="s">
        <v>150</v>
      </c>
      <c r="CI253" s="23">
        <v>2</v>
      </c>
      <c r="CJ253" s="23" t="s">
        <v>150</v>
      </c>
      <c r="CK253" s="23">
        <v>42</v>
      </c>
      <c r="CL253" s="23">
        <v>0</v>
      </c>
      <c r="CM253" s="23" t="s">
        <v>562</v>
      </c>
      <c r="CN253" s="23">
        <v>1</v>
      </c>
      <c r="CO253" s="23"/>
      <c r="CP253" s="23"/>
      <c r="CQ253" s="23">
        <v>0</v>
      </c>
      <c r="CR253" s="23" t="s">
        <v>165</v>
      </c>
      <c r="CS253" s="23">
        <v>2</v>
      </c>
      <c r="CT253" s="23"/>
      <c r="CU253" s="23"/>
      <c r="CV253" s="23"/>
      <c r="CW253" s="23">
        <v>2</v>
      </c>
      <c r="CX253" s="23"/>
      <c r="CY253" s="23">
        <v>2</v>
      </c>
      <c r="CZ253" s="23">
        <v>0</v>
      </c>
      <c r="DA253" s="23">
        <v>2</v>
      </c>
      <c r="DB253" s="23"/>
      <c r="DC253" s="23" t="s">
        <v>143</v>
      </c>
      <c r="DD253" s="23" t="str">
        <f t="shared" si="132"/>
        <v>2</v>
      </c>
      <c r="DE253" s="23" t="s">
        <v>165</v>
      </c>
      <c r="DF253" s="23" t="s">
        <v>165</v>
      </c>
      <c r="DG253" s="23" t="s">
        <v>165</v>
      </c>
      <c r="DH253" s="23" t="s">
        <v>636</v>
      </c>
      <c r="DI253" s="23" t="s">
        <v>159</v>
      </c>
      <c r="DJ253" s="23" t="s">
        <v>150</v>
      </c>
      <c r="DK253" s="23" t="s">
        <v>150</v>
      </c>
      <c r="DL253" s="23" t="s">
        <v>159</v>
      </c>
      <c r="DM253" s="23"/>
      <c r="DN253" s="23"/>
      <c r="DO253" s="23"/>
      <c r="DP253" s="23" t="s">
        <v>150</v>
      </c>
      <c r="DQ253" s="23" t="s">
        <v>150</v>
      </c>
      <c r="DR253" s="23" t="s">
        <v>150</v>
      </c>
      <c r="DS253" s="23"/>
      <c r="DT253" s="23" t="s">
        <v>159</v>
      </c>
      <c r="DU253" s="23" t="s">
        <v>150</v>
      </c>
      <c r="DV253" s="23"/>
      <c r="DW253" s="23" t="s">
        <v>159</v>
      </c>
      <c r="DX253" s="23" t="s">
        <v>150</v>
      </c>
      <c r="DY253" s="23"/>
      <c r="DZ253" s="23"/>
      <c r="EA253" s="23"/>
      <c r="EB253" s="23"/>
      <c r="EC253" s="23"/>
      <c r="ED253" s="23" t="s">
        <v>189</v>
      </c>
      <c r="EE253" s="49" t="str">
        <f t="shared" si="130"/>
        <v>36</v>
      </c>
      <c r="EF253" s="49">
        <v>1</v>
      </c>
      <c r="EG253" s="49"/>
      <c r="EH253" s="51">
        <f t="shared" si="103"/>
        <v>1</v>
      </c>
      <c r="EI253" s="51">
        <f t="shared" si="104"/>
        <v>0.9</v>
      </c>
      <c r="EJ253" s="52">
        <f t="shared" si="105"/>
        <v>-1.2</v>
      </c>
      <c r="EK253" s="52">
        <f t="shared" si="106"/>
        <v>-1.2</v>
      </c>
      <c r="EL253" s="49">
        <f t="shared" si="107"/>
        <v>-3.2000000000000001E-2</v>
      </c>
      <c r="EM253" s="53" t="s">
        <v>152</v>
      </c>
      <c r="EN253" s="54" t="str">
        <f t="shared" si="108"/>
        <v>1</v>
      </c>
    </row>
    <row r="254" spans="1:144" ht="33.75">
      <c r="A254" s="45">
        <v>3119</v>
      </c>
      <c r="B254" s="46" t="s">
        <v>1120</v>
      </c>
      <c r="C254" s="45">
        <v>20205636</v>
      </c>
      <c r="D254" s="23" t="s">
        <v>1121</v>
      </c>
      <c r="E254" s="23">
        <v>2</v>
      </c>
      <c r="F254" s="23" t="s">
        <v>139</v>
      </c>
      <c r="G254" s="23">
        <v>52</v>
      </c>
      <c r="H254" s="23">
        <v>48</v>
      </c>
      <c r="I254" s="23" t="s">
        <v>174</v>
      </c>
      <c r="J254" s="23">
        <v>2</v>
      </c>
      <c r="K254" s="23"/>
      <c r="L254" s="47"/>
      <c r="M254" s="47"/>
      <c r="N254" s="48">
        <v>43605</v>
      </c>
      <c r="O254" s="48"/>
      <c r="P254" s="47" t="e">
        <f t="shared" si="131"/>
        <v>#NUM!</v>
      </c>
      <c r="Q254" s="47">
        <f t="shared" ca="1" si="97"/>
        <v>58</v>
      </c>
      <c r="R254" s="47">
        <v>41</v>
      </c>
      <c r="S254" s="47">
        <v>1</v>
      </c>
      <c r="T254" s="47"/>
      <c r="U254" s="47"/>
      <c r="V254" s="47" t="e">
        <f t="shared" si="98"/>
        <v>#NUM!</v>
      </c>
      <c r="W254" s="47"/>
      <c r="X254" s="47"/>
      <c r="Y254" s="47"/>
      <c r="Z254" s="47"/>
      <c r="AA254" s="47"/>
      <c r="AB254" s="47"/>
      <c r="AC254" s="47"/>
      <c r="AD254" s="47">
        <v>2</v>
      </c>
      <c r="AE254" s="47">
        <v>41</v>
      </c>
      <c r="AF254" s="47">
        <v>1</v>
      </c>
      <c r="AG254" s="47"/>
      <c r="AH254" s="47">
        <v>2</v>
      </c>
      <c r="AI254" s="35" t="str">
        <f t="shared" si="129"/>
        <v>36</v>
      </c>
      <c r="AJ254" s="49" t="str">
        <f>IF(AI254&lt;35,0, IF(AI254&gt;35, "1"))</f>
        <v>1</v>
      </c>
      <c r="AK254" s="47">
        <v>2</v>
      </c>
      <c r="AL254" s="47">
        <v>0</v>
      </c>
      <c r="AM254" s="47"/>
      <c r="AN254" s="23" t="s">
        <v>1712</v>
      </c>
      <c r="AO254" s="23">
        <v>1</v>
      </c>
      <c r="AP254" s="23">
        <v>1.47</v>
      </c>
      <c r="AQ254" s="23"/>
      <c r="AR254" s="47">
        <v>1.0900000000000001</v>
      </c>
      <c r="AS254" s="47">
        <f t="shared" si="110"/>
        <v>82.613106743209286</v>
      </c>
      <c r="AT254" s="47">
        <v>1.1299999999999999</v>
      </c>
      <c r="AU254" s="47">
        <f t="shared" si="116"/>
        <v>78.138416288828353</v>
      </c>
      <c r="AV254" s="47"/>
      <c r="AW254" s="47"/>
      <c r="AX254" s="50" t="s">
        <v>1719</v>
      </c>
      <c r="AY254" s="50" t="s">
        <v>1719</v>
      </c>
      <c r="AZ254" s="50" t="s">
        <v>1719</v>
      </c>
      <c r="BA254" s="50"/>
      <c r="BB254" s="23" t="s">
        <v>164</v>
      </c>
      <c r="BC254" s="23"/>
      <c r="BD254" s="23"/>
      <c r="BE254" s="23"/>
      <c r="BF254" s="50"/>
      <c r="BG254" s="23"/>
      <c r="BH254" s="23"/>
      <c r="BI254" s="23">
        <v>57</v>
      </c>
      <c r="BJ254" s="23">
        <v>170</v>
      </c>
      <c r="BK254" s="23">
        <f t="shared" si="99"/>
        <v>1.6583973889664358</v>
      </c>
      <c r="BL254" s="23">
        <v>1</v>
      </c>
      <c r="BM254" s="46" t="s">
        <v>1122</v>
      </c>
      <c r="BN254" s="23" t="s">
        <v>146</v>
      </c>
      <c r="BO254" s="23">
        <v>46</v>
      </c>
      <c r="BP254" s="23">
        <v>54</v>
      </c>
      <c r="BQ254" s="23">
        <v>154</v>
      </c>
      <c r="BR254" s="23">
        <f t="shared" si="100"/>
        <v>1.5086420001897738</v>
      </c>
      <c r="BS254" s="23">
        <f t="shared" si="101"/>
        <v>1.099265026930063</v>
      </c>
      <c r="BT254" s="23" t="s">
        <v>158</v>
      </c>
      <c r="BU254" s="23" t="s">
        <v>158</v>
      </c>
      <c r="BV254" s="23" t="s">
        <v>148</v>
      </c>
      <c r="BW254" s="23" t="s">
        <v>149</v>
      </c>
      <c r="BX254" s="23">
        <v>5</v>
      </c>
      <c r="BY254" s="23" t="s">
        <v>150</v>
      </c>
      <c r="BZ254" s="23">
        <v>2</v>
      </c>
      <c r="CA254" s="23" t="s">
        <v>150</v>
      </c>
      <c r="CB254" s="23" t="s">
        <v>150</v>
      </c>
      <c r="CC254" s="23">
        <v>2</v>
      </c>
      <c r="CD254" s="23" t="s">
        <v>150</v>
      </c>
      <c r="CE254" s="23" t="s">
        <v>150</v>
      </c>
      <c r="CF254" s="23">
        <v>2</v>
      </c>
      <c r="CG254" s="23" t="s">
        <v>150</v>
      </c>
      <c r="CH254" s="23" t="s">
        <v>150</v>
      </c>
      <c r="CI254" s="23">
        <v>2</v>
      </c>
      <c r="CJ254" s="23" t="s">
        <v>150</v>
      </c>
      <c r="CK254" s="23">
        <v>8.3000000000000007</v>
      </c>
      <c r="CL254" s="23">
        <v>0</v>
      </c>
      <c r="CM254" s="23" t="s">
        <v>0</v>
      </c>
      <c r="CN254" s="23">
        <v>0</v>
      </c>
      <c r="CO254" s="23"/>
      <c r="CP254" s="23"/>
      <c r="CQ254" s="23">
        <v>0</v>
      </c>
      <c r="CR254" s="23" t="s">
        <v>165</v>
      </c>
      <c r="CS254" s="23">
        <v>2</v>
      </c>
      <c r="CT254" s="23"/>
      <c r="CU254" s="23"/>
      <c r="CV254" s="23"/>
      <c r="CW254" s="23">
        <v>2</v>
      </c>
      <c r="CX254" s="23"/>
      <c r="CY254" s="23">
        <v>2</v>
      </c>
      <c r="CZ254" s="23">
        <v>0</v>
      </c>
      <c r="DA254" s="23">
        <v>2</v>
      </c>
      <c r="DB254" s="23"/>
      <c r="DC254" s="23" t="s">
        <v>143</v>
      </c>
      <c r="DD254" s="23" t="str">
        <f t="shared" si="132"/>
        <v>2</v>
      </c>
      <c r="DE254" s="23" t="s">
        <v>143</v>
      </c>
      <c r="DF254" s="23" t="s">
        <v>143</v>
      </c>
      <c r="DG254" s="23" t="s">
        <v>143</v>
      </c>
      <c r="DH254" s="23" t="s">
        <v>636</v>
      </c>
      <c r="DI254" s="23" t="s">
        <v>150</v>
      </c>
      <c r="DJ254" s="23" t="s">
        <v>159</v>
      </c>
      <c r="DK254" s="23" t="s">
        <v>150</v>
      </c>
      <c r="DL254" s="23" t="s">
        <v>150</v>
      </c>
      <c r="DM254" s="23" t="s">
        <v>150</v>
      </c>
      <c r="DN254" s="23"/>
      <c r="DO254" s="23"/>
      <c r="DP254" s="23" t="s">
        <v>150</v>
      </c>
      <c r="DQ254" s="23" t="s">
        <v>150</v>
      </c>
      <c r="DR254" s="23" t="s">
        <v>150</v>
      </c>
      <c r="DS254" s="23"/>
      <c r="DT254" s="23" t="s">
        <v>159</v>
      </c>
      <c r="DU254" s="23" t="s">
        <v>150</v>
      </c>
      <c r="DV254" s="23"/>
      <c r="DW254" s="23" t="s">
        <v>159</v>
      </c>
      <c r="DX254" s="23" t="s">
        <v>150</v>
      </c>
      <c r="DY254" s="23"/>
      <c r="DZ254" s="23"/>
      <c r="EA254" s="23"/>
      <c r="EB254" s="23"/>
      <c r="EC254" s="23" t="s">
        <v>184</v>
      </c>
      <c r="ED254" s="23" t="s">
        <v>187</v>
      </c>
      <c r="EE254" s="49" t="str">
        <f t="shared" si="130"/>
        <v>36</v>
      </c>
      <c r="EF254" s="49" t="str">
        <f>IF(EE254&lt;35,0, IF(EE254&gt;35, "1"))</f>
        <v>1</v>
      </c>
      <c r="EG254" s="49"/>
      <c r="EH254" s="51">
        <f t="shared" si="103"/>
        <v>1</v>
      </c>
      <c r="EI254" s="51">
        <f t="shared" si="104"/>
        <v>0.9</v>
      </c>
      <c r="EJ254" s="52">
        <f t="shared" si="105"/>
        <v>-1.2</v>
      </c>
      <c r="EK254" s="52">
        <f t="shared" si="106"/>
        <v>-1.2</v>
      </c>
      <c r="EL254" s="49">
        <f t="shared" si="107"/>
        <v>-3.2000000000000001E-2</v>
      </c>
      <c r="EM254" s="53" t="s">
        <v>152</v>
      </c>
      <c r="EN254" s="54" t="str">
        <f t="shared" si="108"/>
        <v>1</v>
      </c>
    </row>
    <row r="255" spans="1:144" ht="33.75">
      <c r="A255" s="45">
        <v>3131</v>
      </c>
      <c r="B255" s="46" t="s">
        <v>1124</v>
      </c>
      <c r="C255" s="45">
        <v>15189303</v>
      </c>
      <c r="D255" s="23" t="s">
        <v>1125</v>
      </c>
      <c r="E255" s="23">
        <v>2</v>
      </c>
      <c r="F255" s="23" t="s">
        <v>139</v>
      </c>
      <c r="G255" s="23">
        <v>61</v>
      </c>
      <c r="H255" s="23">
        <v>58</v>
      </c>
      <c r="I255" s="23" t="s">
        <v>174</v>
      </c>
      <c r="J255" s="23">
        <v>2</v>
      </c>
      <c r="K255" s="23"/>
      <c r="L255" s="47"/>
      <c r="M255" s="47"/>
      <c r="N255" s="48">
        <v>43626</v>
      </c>
      <c r="O255" s="48"/>
      <c r="P255" s="47" t="e">
        <f t="shared" si="131"/>
        <v>#NUM!</v>
      </c>
      <c r="Q255" s="47">
        <f t="shared" ca="1" si="97"/>
        <v>57</v>
      </c>
      <c r="R255" s="47">
        <v>40</v>
      </c>
      <c r="S255" s="47">
        <v>1</v>
      </c>
      <c r="T255" s="47"/>
      <c r="U255" s="47"/>
      <c r="V255" s="47" t="e">
        <f t="shared" si="98"/>
        <v>#NUM!</v>
      </c>
      <c r="W255" s="47"/>
      <c r="X255" s="47"/>
      <c r="Y255" s="47"/>
      <c r="Z255" s="47"/>
      <c r="AA255" s="47"/>
      <c r="AB255" s="47"/>
      <c r="AC255" s="47"/>
      <c r="AD255" s="47">
        <v>2</v>
      </c>
      <c r="AE255" s="47">
        <v>40</v>
      </c>
      <c r="AF255" s="47">
        <v>1</v>
      </c>
      <c r="AG255" s="47"/>
      <c r="AH255" s="47">
        <v>2</v>
      </c>
      <c r="AI255" s="35" t="str">
        <f t="shared" si="129"/>
        <v>36</v>
      </c>
      <c r="AJ255" s="49">
        <v>1</v>
      </c>
      <c r="AK255" s="47">
        <v>2</v>
      </c>
      <c r="AL255" s="47"/>
      <c r="AM255" s="47"/>
      <c r="AN255" s="23" t="s">
        <v>1712</v>
      </c>
      <c r="AO255" s="23">
        <v>1</v>
      </c>
      <c r="AP255" s="23">
        <v>1.66</v>
      </c>
      <c r="AQ255" s="23"/>
      <c r="AR255" s="47">
        <v>1.74</v>
      </c>
      <c r="AS255" s="47">
        <f t="shared" si="110"/>
        <v>44.288561872167065</v>
      </c>
      <c r="AT255" s="47">
        <v>1.19</v>
      </c>
      <c r="AU255" s="47">
        <f t="shared" si="116"/>
        <v>69.006866517455165</v>
      </c>
      <c r="AV255" s="47"/>
      <c r="AW255" s="47"/>
      <c r="AX255" s="50" t="s">
        <v>1719</v>
      </c>
      <c r="AY255" s="50" t="s">
        <v>1719</v>
      </c>
      <c r="AZ255" s="50" t="s">
        <v>1719</v>
      </c>
      <c r="BA255" s="50"/>
      <c r="BB255" s="23" t="s">
        <v>164</v>
      </c>
      <c r="BC255" s="23"/>
      <c r="BD255" s="23"/>
      <c r="BE255" s="23"/>
      <c r="BF255" s="50"/>
      <c r="BG255" s="23"/>
      <c r="BH255" s="23"/>
      <c r="BI255" s="23">
        <v>55</v>
      </c>
      <c r="BJ255" s="23">
        <v>162</v>
      </c>
      <c r="BK255" s="23">
        <f t="shared" si="99"/>
        <v>1.5773165211585065</v>
      </c>
      <c r="BL255" s="23">
        <v>1</v>
      </c>
      <c r="BM255" s="46" t="s">
        <v>1126</v>
      </c>
      <c r="BN255" s="23" t="s">
        <v>146</v>
      </c>
      <c r="BO255" s="23">
        <v>51</v>
      </c>
      <c r="BP255" s="23">
        <v>65</v>
      </c>
      <c r="BQ255" s="23">
        <v>154.30000000000001</v>
      </c>
      <c r="BR255" s="23">
        <f t="shared" si="100"/>
        <v>1.6346312475838107</v>
      </c>
      <c r="BS255" s="23">
        <f t="shared" si="101"/>
        <v>0.96493721350914918</v>
      </c>
      <c r="BT255" s="23" t="s">
        <v>147</v>
      </c>
      <c r="BU255" s="23" t="s">
        <v>162</v>
      </c>
      <c r="BV255" s="23" t="s">
        <v>148</v>
      </c>
      <c r="BW255" s="23" t="s">
        <v>149</v>
      </c>
      <c r="BX255" s="23">
        <v>6</v>
      </c>
      <c r="BY255" s="23" t="s">
        <v>150</v>
      </c>
      <c r="BZ255" s="23">
        <v>2</v>
      </c>
      <c r="CA255" s="23" t="s">
        <v>159</v>
      </c>
      <c r="CB255" s="23" t="s">
        <v>150</v>
      </c>
      <c r="CC255" s="23">
        <v>2</v>
      </c>
      <c r="CD255" s="23" t="s">
        <v>150</v>
      </c>
      <c r="CE255" s="23" t="s">
        <v>150</v>
      </c>
      <c r="CF255" s="23">
        <v>2</v>
      </c>
      <c r="CG255" s="23" t="s">
        <v>159</v>
      </c>
      <c r="CH255" s="23" t="s">
        <v>150</v>
      </c>
      <c r="CI255" s="23">
        <v>2</v>
      </c>
      <c r="CJ255" s="23" t="s">
        <v>150</v>
      </c>
      <c r="CK255" s="23">
        <v>0</v>
      </c>
      <c r="CL255" s="23">
        <v>0</v>
      </c>
      <c r="CM255" s="23"/>
      <c r="CN255" s="23">
        <v>0</v>
      </c>
      <c r="CO255" s="23"/>
      <c r="CP255" s="23"/>
      <c r="CQ255" s="23">
        <v>0</v>
      </c>
      <c r="CR255" s="23" t="s">
        <v>165</v>
      </c>
      <c r="CS255" s="23">
        <v>2</v>
      </c>
      <c r="CT255" s="23"/>
      <c r="CU255" s="23"/>
      <c r="CV255" s="23"/>
      <c r="CW255" s="23">
        <v>2</v>
      </c>
      <c r="CX255" s="23"/>
      <c r="CY255" s="23">
        <v>2</v>
      </c>
      <c r="CZ255" s="23">
        <v>0</v>
      </c>
      <c r="DA255" s="23">
        <v>2</v>
      </c>
      <c r="DB255" s="23"/>
      <c r="DC255" s="23" t="s">
        <v>143</v>
      </c>
      <c r="DD255" s="23" t="str">
        <f t="shared" si="132"/>
        <v>2</v>
      </c>
      <c r="DE255" s="23" t="s">
        <v>165</v>
      </c>
      <c r="DF255" s="23" t="s">
        <v>165</v>
      </c>
      <c r="DG255" s="23" t="s">
        <v>165</v>
      </c>
      <c r="DH255" s="23" t="s">
        <v>636</v>
      </c>
      <c r="DI255" s="23" t="s">
        <v>150</v>
      </c>
      <c r="DJ255" s="23" t="s">
        <v>159</v>
      </c>
      <c r="DK255" s="23" t="s">
        <v>150</v>
      </c>
      <c r="DL255" s="23" t="s">
        <v>150</v>
      </c>
      <c r="DM255" s="23" t="s">
        <v>159</v>
      </c>
      <c r="DN255" s="23"/>
      <c r="DO255" s="23"/>
      <c r="DP255" s="23" t="s">
        <v>150</v>
      </c>
      <c r="DQ255" s="23" t="s">
        <v>150</v>
      </c>
      <c r="DR255" s="23" t="s">
        <v>150</v>
      </c>
      <c r="DS255" s="23"/>
      <c r="DT255" s="23" t="s">
        <v>159</v>
      </c>
      <c r="DU255" s="23" t="s">
        <v>150</v>
      </c>
      <c r="DV255" s="23"/>
      <c r="DW255" s="23" t="s">
        <v>159</v>
      </c>
      <c r="DX255" s="23" t="s">
        <v>150</v>
      </c>
      <c r="DY255" s="23"/>
      <c r="DZ255" s="23"/>
      <c r="EA255" s="23"/>
      <c r="EB255" s="23"/>
      <c r="EC255" s="23" t="s">
        <v>184</v>
      </c>
      <c r="ED255" s="23" t="s">
        <v>187</v>
      </c>
      <c r="EE255" s="49" t="str">
        <f t="shared" si="130"/>
        <v>36</v>
      </c>
      <c r="EF255" s="49">
        <v>1</v>
      </c>
      <c r="EG255" s="49"/>
      <c r="EH255" s="51">
        <f t="shared" si="103"/>
        <v>1</v>
      </c>
      <c r="EI255" s="51">
        <f t="shared" si="104"/>
        <v>0.9</v>
      </c>
      <c r="EJ255" s="52">
        <f t="shared" si="105"/>
        <v>-1.2</v>
      </c>
      <c r="EK255" s="52">
        <f t="shared" si="106"/>
        <v>-1.2</v>
      </c>
      <c r="EL255" s="49">
        <f t="shared" si="107"/>
        <v>-3.2000000000000001E-2</v>
      </c>
      <c r="EM255" s="55" t="s">
        <v>152</v>
      </c>
      <c r="EN255" s="54" t="str">
        <f t="shared" si="108"/>
        <v>1</v>
      </c>
    </row>
    <row r="256" spans="1:144" ht="33.75">
      <c r="A256" s="45">
        <v>3132</v>
      </c>
      <c r="B256" s="46" t="s">
        <v>1127</v>
      </c>
      <c r="C256" s="45">
        <v>23565642</v>
      </c>
      <c r="D256" s="23" t="s">
        <v>1128</v>
      </c>
      <c r="E256" s="23">
        <v>2</v>
      </c>
      <c r="F256" s="23" t="s">
        <v>139</v>
      </c>
      <c r="G256" s="23">
        <v>62</v>
      </c>
      <c r="H256" s="23">
        <v>59</v>
      </c>
      <c r="I256" s="23" t="s">
        <v>180</v>
      </c>
      <c r="J256" s="23">
        <v>5</v>
      </c>
      <c r="K256" s="23"/>
      <c r="L256" s="47"/>
      <c r="M256" s="47"/>
      <c r="N256" s="48">
        <v>43628</v>
      </c>
      <c r="O256" s="48"/>
      <c r="P256" s="47" t="e">
        <f t="shared" si="131"/>
        <v>#NUM!</v>
      </c>
      <c r="Q256" s="47">
        <f t="shared" ca="1" si="97"/>
        <v>57</v>
      </c>
      <c r="R256" s="47">
        <v>40</v>
      </c>
      <c r="S256" s="47">
        <v>1</v>
      </c>
      <c r="T256" s="47"/>
      <c r="U256" s="47"/>
      <c r="V256" s="47" t="e">
        <f t="shared" si="98"/>
        <v>#NUM!</v>
      </c>
      <c r="W256" s="47"/>
      <c r="X256" s="47"/>
      <c r="Y256" s="47"/>
      <c r="Z256" s="47"/>
      <c r="AA256" s="47"/>
      <c r="AB256" s="47"/>
      <c r="AC256" s="47"/>
      <c r="AD256" s="47">
        <v>2</v>
      </c>
      <c r="AE256" s="47">
        <v>40</v>
      </c>
      <c r="AF256" s="47">
        <v>1</v>
      </c>
      <c r="AG256" s="47"/>
      <c r="AH256" s="47">
        <v>2</v>
      </c>
      <c r="AI256" s="35" t="str">
        <f t="shared" si="129"/>
        <v>36</v>
      </c>
      <c r="AJ256" s="49">
        <v>1</v>
      </c>
      <c r="AK256" s="47">
        <v>2</v>
      </c>
      <c r="AL256" s="47">
        <v>0</v>
      </c>
      <c r="AM256" s="47"/>
      <c r="AN256" s="23" t="s">
        <v>1712</v>
      </c>
      <c r="AO256" s="23">
        <v>1</v>
      </c>
      <c r="AP256" s="23">
        <v>1.37</v>
      </c>
      <c r="AQ256" s="23"/>
      <c r="AR256" s="47">
        <v>1.21</v>
      </c>
      <c r="AS256" s="47">
        <f t="shared" si="110"/>
        <v>68.062394539293862</v>
      </c>
      <c r="AT256" s="47">
        <v>1.07</v>
      </c>
      <c r="AU256" s="47">
        <f t="shared" si="116"/>
        <v>77.908908536427845</v>
      </c>
      <c r="AV256" s="47"/>
      <c r="AW256" s="47"/>
      <c r="AX256" s="50" t="s">
        <v>1719</v>
      </c>
      <c r="AY256" s="50" t="s">
        <v>1719</v>
      </c>
      <c r="AZ256" s="50" t="s">
        <v>1719</v>
      </c>
      <c r="BA256" s="50"/>
      <c r="BB256" s="23" t="s">
        <v>164</v>
      </c>
      <c r="BC256" s="23"/>
      <c r="BD256" s="23"/>
      <c r="BE256" s="23"/>
      <c r="BF256" s="50"/>
      <c r="BG256" s="23"/>
      <c r="BH256" s="23"/>
      <c r="BI256" s="23">
        <v>56</v>
      </c>
      <c r="BJ256" s="23">
        <v>170</v>
      </c>
      <c r="BK256" s="23">
        <f t="shared" si="99"/>
        <v>1.6459691957056597</v>
      </c>
      <c r="BL256" s="23">
        <v>1</v>
      </c>
      <c r="BM256" s="46" t="s">
        <v>1129</v>
      </c>
      <c r="BN256" s="23" t="s">
        <v>146</v>
      </c>
      <c r="BO256" s="23">
        <v>57</v>
      </c>
      <c r="BP256" s="23">
        <v>64</v>
      </c>
      <c r="BQ256" s="23">
        <v>156</v>
      </c>
      <c r="BR256" s="23">
        <f t="shared" si="100"/>
        <v>1.6368472247940433</v>
      </c>
      <c r="BS256" s="23">
        <f t="shared" si="101"/>
        <v>1.0055728908437158</v>
      </c>
      <c r="BT256" s="23" t="s">
        <v>147</v>
      </c>
      <c r="BU256" s="23" t="s">
        <v>158</v>
      </c>
      <c r="BV256" s="23" t="s">
        <v>148</v>
      </c>
      <c r="BW256" s="23" t="s">
        <v>166</v>
      </c>
      <c r="BX256" s="23">
        <v>3</v>
      </c>
      <c r="BY256" s="23" t="s">
        <v>150</v>
      </c>
      <c r="BZ256" s="23">
        <v>2</v>
      </c>
      <c r="CA256" s="23" t="s">
        <v>150</v>
      </c>
      <c r="CB256" s="23" t="s">
        <v>150</v>
      </c>
      <c r="CC256" s="23">
        <v>2</v>
      </c>
      <c r="CD256" s="23" t="s">
        <v>150</v>
      </c>
      <c r="CE256" s="23" t="s">
        <v>150</v>
      </c>
      <c r="CF256" s="23">
        <v>2</v>
      </c>
      <c r="CG256" s="23" t="s">
        <v>150</v>
      </c>
      <c r="CH256" s="23" t="s">
        <v>150</v>
      </c>
      <c r="CI256" s="23">
        <v>2</v>
      </c>
      <c r="CJ256" s="23" t="s">
        <v>150</v>
      </c>
      <c r="CK256" s="23">
        <v>0</v>
      </c>
      <c r="CL256" s="23">
        <v>0</v>
      </c>
      <c r="CM256" s="23"/>
      <c r="CN256" s="23">
        <v>0</v>
      </c>
      <c r="CO256" s="23"/>
      <c r="CP256" s="23"/>
      <c r="CQ256" s="23">
        <v>0</v>
      </c>
      <c r="CR256" s="23" t="s">
        <v>165</v>
      </c>
      <c r="CS256" s="23">
        <v>2</v>
      </c>
      <c r="CT256" s="23"/>
      <c r="CU256" s="23"/>
      <c r="CV256" s="23"/>
      <c r="CW256" s="23">
        <v>2</v>
      </c>
      <c r="CX256" s="23"/>
      <c r="CY256" s="23">
        <v>2</v>
      </c>
      <c r="CZ256" s="23">
        <v>0</v>
      </c>
      <c r="DA256" s="23">
        <v>2</v>
      </c>
      <c r="DB256" s="23"/>
      <c r="DC256" s="23" t="s">
        <v>143</v>
      </c>
      <c r="DD256" s="23" t="str">
        <f t="shared" si="132"/>
        <v>2</v>
      </c>
      <c r="DE256" s="23" t="s">
        <v>165</v>
      </c>
      <c r="DF256" s="23" t="s">
        <v>165</v>
      </c>
      <c r="DG256" s="23" t="s">
        <v>165</v>
      </c>
      <c r="DH256" s="23" t="s">
        <v>636</v>
      </c>
      <c r="DI256" s="23" t="s">
        <v>150</v>
      </c>
      <c r="DJ256" s="23" t="s">
        <v>159</v>
      </c>
      <c r="DK256" s="23" t="s">
        <v>150</v>
      </c>
      <c r="DL256" s="23" t="s">
        <v>159</v>
      </c>
      <c r="DM256" s="23" t="s">
        <v>159</v>
      </c>
      <c r="DN256" s="23"/>
      <c r="DO256" s="23"/>
      <c r="DP256" s="23" t="s">
        <v>150</v>
      </c>
      <c r="DQ256" s="23" t="s">
        <v>150</v>
      </c>
      <c r="DR256" s="23" t="s">
        <v>150</v>
      </c>
      <c r="DS256" s="23"/>
      <c r="DT256" s="23" t="s">
        <v>159</v>
      </c>
      <c r="DU256" s="23" t="s">
        <v>150</v>
      </c>
      <c r="DV256" s="23"/>
      <c r="DW256" s="23" t="s">
        <v>159</v>
      </c>
      <c r="DX256" s="23" t="s">
        <v>150</v>
      </c>
      <c r="DY256" s="23"/>
      <c r="DZ256" s="23"/>
      <c r="EA256" s="23"/>
      <c r="EB256" s="23"/>
      <c r="EC256" s="23" t="s">
        <v>184</v>
      </c>
      <c r="ED256" s="23" t="s">
        <v>187</v>
      </c>
      <c r="EE256" s="49" t="str">
        <f t="shared" si="130"/>
        <v>36</v>
      </c>
      <c r="EF256" s="49">
        <v>1</v>
      </c>
      <c r="EG256" s="49"/>
      <c r="EH256" s="51">
        <f t="shared" si="103"/>
        <v>1</v>
      </c>
      <c r="EI256" s="51">
        <f t="shared" si="104"/>
        <v>0.9</v>
      </c>
      <c r="EJ256" s="52">
        <f t="shared" si="105"/>
        <v>-1.2</v>
      </c>
      <c r="EK256" s="52">
        <f t="shared" si="106"/>
        <v>-1.2</v>
      </c>
      <c r="EL256" s="49">
        <f t="shared" si="107"/>
        <v>-3.2000000000000001E-2</v>
      </c>
      <c r="EM256" s="55" t="s">
        <v>152</v>
      </c>
      <c r="EN256" s="54" t="str">
        <f t="shared" si="108"/>
        <v>1</v>
      </c>
    </row>
    <row r="257" spans="1:144" ht="33.75">
      <c r="A257" s="45">
        <v>3142</v>
      </c>
      <c r="B257" s="46" t="s">
        <v>1130</v>
      </c>
      <c r="C257" s="45">
        <v>32074766</v>
      </c>
      <c r="D257" s="23" t="s">
        <v>1131</v>
      </c>
      <c r="E257" s="23">
        <v>2</v>
      </c>
      <c r="F257" s="23" t="s">
        <v>139</v>
      </c>
      <c r="G257" s="23">
        <v>68</v>
      </c>
      <c r="H257" s="23">
        <v>64</v>
      </c>
      <c r="I257" s="23" t="s">
        <v>140</v>
      </c>
      <c r="J257" s="23">
        <v>1</v>
      </c>
      <c r="K257" s="23"/>
      <c r="L257" s="47"/>
      <c r="M257" s="47"/>
      <c r="N257" s="48">
        <v>43642</v>
      </c>
      <c r="O257" s="48"/>
      <c r="P257" s="47" t="e">
        <f>DATEDIF(N257, O257, "m")</f>
        <v>#NUM!</v>
      </c>
      <c r="Q257" s="47">
        <f t="shared" ref="Q257:Q320" ca="1" si="133">DATEDIF(N257,TODAY(),"m")</f>
        <v>57</v>
      </c>
      <c r="R257" s="47">
        <v>40</v>
      </c>
      <c r="S257" s="47">
        <v>1</v>
      </c>
      <c r="T257" s="47"/>
      <c r="U257" s="47"/>
      <c r="V257" s="47" t="e">
        <f t="shared" ref="V257:V320" si="134">DATEDIF(N257,T257,"m")</f>
        <v>#NUM!</v>
      </c>
      <c r="W257" s="47"/>
      <c r="X257" s="47"/>
      <c r="Y257" s="47"/>
      <c r="Z257" s="47"/>
      <c r="AA257" s="47"/>
      <c r="AB257" s="47"/>
      <c r="AC257" s="47"/>
      <c r="AD257" s="47">
        <v>2</v>
      </c>
      <c r="AE257" s="47">
        <v>40</v>
      </c>
      <c r="AF257" s="47">
        <v>1</v>
      </c>
      <c r="AG257" s="47"/>
      <c r="AH257" s="47">
        <v>2</v>
      </c>
      <c r="AI257" s="35" t="str">
        <f t="shared" si="129"/>
        <v>36</v>
      </c>
      <c r="AJ257" s="49">
        <v>1</v>
      </c>
      <c r="AK257" s="47">
        <v>2</v>
      </c>
      <c r="AL257" s="47">
        <v>0</v>
      </c>
      <c r="AM257" s="47"/>
      <c r="AN257" s="23" t="s">
        <v>1712</v>
      </c>
      <c r="AO257" s="23">
        <v>1</v>
      </c>
      <c r="AP257" s="23">
        <v>2.37</v>
      </c>
      <c r="AQ257" s="23"/>
      <c r="AR257" s="47">
        <v>0.92</v>
      </c>
      <c r="AS257" s="47">
        <f t="shared" si="110"/>
        <v>91.664091365662713</v>
      </c>
      <c r="AT257" s="47">
        <v>0.92</v>
      </c>
      <c r="AU257" s="47">
        <f t="shared" si="116"/>
        <v>90.530980200400606</v>
      </c>
      <c r="AV257" s="47"/>
      <c r="AW257" s="47"/>
      <c r="AX257" s="50" t="s">
        <v>1719</v>
      </c>
      <c r="AY257" s="50" t="s">
        <v>1719</v>
      </c>
      <c r="AZ257" s="50" t="s">
        <v>1719</v>
      </c>
      <c r="BA257" s="50"/>
      <c r="BB257" s="23" t="s">
        <v>164</v>
      </c>
      <c r="BC257" s="23"/>
      <c r="BD257" s="23"/>
      <c r="BE257" s="23"/>
      <c r="BF257" s="50"/>
      <c r="BG257" s="23"/>
      <c r="BH257" s="23"/>
      <c r="BI257" s="23">
        <v>65</v>
      </c>
      <c r="BJ257" s="23">
        <v>175</v>
      </c>
      <c r="BK257" s="23">
        <f t="shared" ref="BK257:BK320" si="135">(0.007184*(BI257^0.425)*(BJ257^0.725))</f>
        <v>1.790841234420639</v>
      </c>
      <c r="BL257" s="23">
        <v>1</v>
      </c>
      <c r="BM257" s="46" t="s">
        <v>1132</v>
      </c>
      <c r="BN257" s="23" t="s">
        <v>146</v>
      </c>
      <c r="BO257" s="23">
        <v>56</v>
      </c>
      <c r="BP257" s="23">
        <v>62</v>
      </c>
      <c r="BQ257" s="23">
        <v>162</v>
      </c>
      <c r="BR257" s="23">
        <f t="shared" ref="BR257:BR320" si="136">(0.007184*(BP257^0.425)*(BQ257^0.725))</f>
        <v>1.6597060505484005</v>
      </c>
      <c r="BS257" s="23">
        <f t="shared" ref="BS257:BS320" si="137">(BK257/BR257)</f>
        <v>1.0790110898426313</v>
      </c>
      <c r="BT257" s="23" t="s">
        <v>171</v>
      </c>
      <c r="BU257" s="23" t="s">
        <v>147</v>
      </c>
      <c r="BV257" s="23" t="s">
        <v>148</v>
      </c>
      <c r="BW257" s="23" t="s">
        <v>149</v>
      </c>
      <c r="BX257" s="23">
        <v>6</v>
      </c>
      <c r="BY257" s="23" t="s">
        <v>150</v>
      </c>
      <c r="BZ257" s="23">
        <v>2</v>
      </c>
      <c r="CA257" s="23" t="s">
        <v>150</v>
      </c>
      <c r="CB257" s="23" t="s">
        <v>150</v>
      </c>
      <c r="CC257" s="23">
        <v>2</v>
      </c>
      <c r="CD257" s="23" t="s">
        <v>150</v>
      </c>
      <c r="CE257" s="23" t="s">
        <v>150</v>
      </c>
      <c r="CF257" s="23">
        <v>2</v>
      </c>
      <c r="CG257" s="23" t="s">
        <v>150</v>
      </c>
      <c r="CH257" s="23" t="s">
        <v>150</v>
      </c>
      <c r="CI257" s="23">
        <v>2</v>
      </c>
      <c r="CJ257" s="23" t="s">
        <v>150</v>
      </c>
      <c r="CK257" s="23">
        <v>0</v>
      </c>
      <c r="CL257" s="23">
        <v>0</v>
      </c>
      <c r="CM257" s="23"/>
      <c r="CN257" s="23">
        <v>0</v>
      </c>
      <c r="CO257" s="23"/>
      <c r="CP257" s="23"/>
      <c r="CQ257" s="23">
        <v>0</v>
      </c>
      <c r="CR257" s="23" t="s">
        <v>143</v>
      </c>
      <c r="CS257" s="23">
        <v>1</v>
      </c>
      <c r="CT257" s="23"/>
      <c r="CU257" s="23"/>
      <c r="CV257" s="23">
        <v>375</v>
      </c>
      <c r="CW257" s="23">
        <v>1</v>
      </c>
      <c r="CX257" s="23"/>
      <c r="CY257" s="23">
        <v>2</v>
      </c>
      <c r="CZ257" s="23">
        <v>4</v>
      </c>
      <c r="DA257" s="23">
        <v>1</v>
      </c>
      <c r="DB257" s="23" t="s">
        <v>143</v>
      </c>
      <c r="DC257" s="23"/>
      <c r="DD257" s="23" t="str">
        <f t="shared" si="132"/>
        <v>1</v>
      </c>
      <c r="DE257" s="23" t="s">
        <v>143</v>
      </c>
      <c r="DF257" s="23" t="s">
        <v>143</v>
      </c>
      <c r="DG257" s="23" t="s">
        <v>143</v>
      </c>
      <c r="DH257" s="23" t="s">
        <v>636</v>
      </c>
      <c r="DI257" s="23" t="s">
        <v>150</v>
      </c>
      <c r="DJ257" s="23" t="s">
        <v>150</v>
      </c>
      <c r="DK257" s="23"/>
      <c r="DL257" s="23"/>
      <c r="DM257" s="23"/>
      <c r="DN257" s="23"/>
      <c r="DO257" s="23"/>
      <c r="DP257" s="23" t="s">
        <v>150</v>
      </c>
      <c r="DQ257" s="23" t="s">
        <v>150</v>
      </c>
      <c r="DR257" s="23" t="s">
        <v>150</v>
      </c>
      <c r="DS257" s="23"/>
      <c r="DT257" s="23" t="s">
        <v>159</v>
      </c>
      <c r="DU257" s="23" t="s">
        <v>150</v>
      </c>
      <c r="DV257" s="23"/>
      <c r="DW257" s="23" t="s">
        <v>159</v>
      </c>
      <c r="DX257" s="23" t="s">
        <v>150</v>
      </c>
      <c r="DY257" s="23"/>
      <c r="DZ257" s="23"/>
      <c r="EA257" s="23"/>
      <c r="EB257" s="23"/>
      <c r="EC257" s="23"/>
      <c r="ED257" s="23" t="s">
        <v>189</v>
      </c>
      <c r="EE257" s="49" t="str">
        <f t="shared" si="130"/>
        <v>36</v>
      </c>
      <c r="EF257" s="49">
        <v>1</v>
      </c>
      <c r="EG257" s="49"/>
      <c r="EH257" s="51">
        <f t="shared" ref="EH257:EH320" si="138">IF(E257=2,1,1.012)</f>
        <v>1</v>
      </c>
      <c r="EI257" s="51">
        <f t="shared" ref="EI257:EI320" si="139">IF(E257=1,0.7,0.9)</f>
        <v>0.9</v>
      </c>
      <c r="EJ257" s="52">
        <f t="shared" ref="EJ257:EJ320" si="140">IF(E257=1,IF(AR257&lt;0.7,-0.241,-1.2),IF(AR257&lt;0.9,-0.032,-1.2))</f>
        <v>-1.2</v>
      </c>
      <c r="EK257" s="52">
        <f t="shared" ref="EK257:EK320" si="141">IF(E257=1,IF(AT257&lt;0.7,-0.241,-1.2),IF(AT257&lt;0.9,-0.032,-1.2))</f>
        <v>-1.2</v>
      </c>
      <c r="EL257" s="49">
        <f t="shared" ref="EL257:EL320" si="142">IF(E257=1,IF(AV257&lt;0.7,-0.241,-1.2),IF(AV257&lt;0.9,-0.032,-1.2))</f>
        <v>-3.2000000000000001E-2</v>
      </c>
      <c r="EM257" s="55" t="s">
        <v>176</v>
      </c>
      <c r="EN257" s="54" t="str">
        <f t="shared" ref="EN257:EN320" si="143">IF(EM257="HD", "1", IF(EM257="PD", "2","3"))</f>
        <v>3</v>
      </c>
    </row>
    <row r="258" spans="1:144" ht="123.75">
      <c r="A258" s="45">
        <v>3144</v>
      </c>
      <c r="B258" s="46" t="s">
        <v>1133</v>
      </c>
      <c r="C258" s="45">
        <v>20356376</v>
      </c>
      <c r="D258" s="23" t="s">
        <v>1134</v>
      </c>
      <c r="E258" s="23">
        <v>2</v>
      </c>
      <c r="F258" s="23" t="s">
        <v>139</v>
      </c>
      <c r="G258" s="23">
        <v>55</v>
      </c>
      <c r="H258" s="23">
        <v>52</v>
      </c>
      <c r="I258" s="23" t="s">
        <v>309</v>
      </c>
      <c r="J258" s="23">
        <v>5</v>
      </c>
      <c r="K258" s="23"/>
      <c r="L258" s="47"/>
      <c r="M258" s="47"/>
      <c r="N258" s="48">
        <v>43647</v>
      </c>
      <c r="O258" s="48"/>
      <c r="P258" s="47" t="e">
        <f t="shared" ref="P258:P264" si="144">DATEDIF(N258,O258,"m")</f>
        <v>#NUM!</v>
      </c>
      <c r="Q258" s="47">
        <f t="shared" ca="1" si="133"/>
        <v>57</v>
      </c>
      <c r="R258" s="47">
        <v>40</v>
      </c>
      <c r="S258" s="47">
        <v>1</v>
      </c>
      <c r="T258" s="47"/>
      <c r="U258" s="47"/>
      <c r="V258" s="47" t="e">
        <f t="shared" si="134"/>
        <v>#NUM!</v>
      </c>
      <c r="W258" s="47"/>
      <c r="X258" s="47"/>
      <c r="Y258" s="47"/>
      <c r="Z258" s="47"/>
      <c r="AA258" s="47"/>
      <c r="AB258" s="47"/>
      <c r="AC258" s="47"/>
      <c r="AD258" s="47">
        <v>2</v>
      </c>
      <c r="AE258" s="47">
        <v>40</v>
      </c>
      <c r="AF258" s="47">
        <v>1</v>
      </c>
      <c r="AG258" s="47"/>
      <c r="AH258" s="47">
        <v>2</v>
      </c>
      <c r="AI258" s="35" t="str">
        <f t="shared" si="129"/>
        <v>36</v>
      </c>
      <c r="AJ258" s="49">
        <v>1</v>
      </c>
      <c r="AK258" s="47">
        <v>2</v>
      </c>
      <c r="AL258" s="47">
        <v>1</v>
      </c>
      <c r="AM258" s="47" t="s">
        <v>1135</v>
      </c>
      <c r="AN258" s="23" t="s">
        <v>1712</v>
      </c>
      <c r="AO258" s="23">
        <v>1</v>
      </c>
      <c r="AP258" s="23">
        <v>1.24</v>
      </c>
      <c r="AQ258" s="23"/>
      <c r="AR258" s="47">
        <v>1.34</v>
      </c>
      <c r="AS258" s="47">
        <f t="shared" ref="AS258:AS321" si="145">141*((AR258/EI258)^EJ258)*0.9938^(H258+1)*EH258</f>
        <v>62.897149498824959</v>
      </c>
      <c r="AT258" s="47">
        <v>1.22</v>
      </c>
      <c r="AU258" s="47">
        <f t="shared" si="116"/>
        <v>69.522104428113195</v>
      </c>
      <c r="AV258" s="47"/>
      <c r="AW258" s="47"/>
      <c r="AX258" s="50" t="s">
        <v>1719</v>
      </c>
      <c r="AY258" s="50" t="s">
        <v>1719</v>
      </c>
      <c r="AZ258" s="50" t="s">
        <v>1719</v>
      </c>
      <c r="BA258" s="50"/>
      <c r="BB258" s="23" t="s">
        <v>164</v>
      </c>
      <c r="BC258" s="23"/>
      <c r="BD258" s="23"/>
      <c r="BE258" s="23"/>
      <c r="BF258" s="50"/>
      <c r="BG258" s="23"/>
      <c r="BH258" s="23"/>
      <c r="BI258" s="23">
        <v>67.599999999999994</v>
      </c>
      <c r="BJ258" s="23">
        <v>174</v>
      </c>
      <c r="BK258" s="23">
        <f t="shared" si="135"/>
        <v>1.8133927473470746</v>
      </c>
      <c r="BL258" s="23">
        <v>1</v>
      </c>
      <c r="BM258" s="46" t="s">
        <v>1136</v>
      </c>
      <c r="BN258" s="23" t="s">
        <v>146</v>
      </c>
      <c r="BO258" s="23">
        <v>50</v>
      </c>
      <c r="BP258" s="23">
        <v>53</v>
      </c>
      <c r="BQ258" s="23">
        <v>156</v>
      </c>
      <c r="BR258" s="23">
        <f t="shared" si="136"/>
        <v>1.5107719124905503</v>
      </c>
      <c r="BS258" s="23">
        <f t="shared" si="137"/>
        <v>1.2003087510130137</v>
      </c>
      <c r="BT258" s="23" t="s">
        <v>147</v>
      </c>
      <c r="BU258" s="23" t="s">
        <v>147</v>
      </c>
      <c r="BV258" s="23" t="s">
        <v>148</v>
      </c>
      <c r="BW258" s="23" t="s">
        <v>166</v>
      </c>
      <c r="BX258" s="23">
        <v>4</v>
      </c>
      <c r="BY258" s="23" t="s">
        <v>150</v>
      </c>
      <c r="BZ258" s="23">
        <v>2</v>
      </c>
      <c r="CA258" s="23" t="s">
        <v>150</v>
      </c>
      <c r="CB258" s="23" t="s">
        <v>150</v>
      </c>
      <c r="CC258" s="23">
        <v>2</v>
      </c>
      <c r="CD258" s="23" t="s">
        <v>150</v>
      </c>
      <c r="CE258" s="23" t="s">
        <v>150</v>
      </c>
      <c r="CF258" s="23">
        <v>2</v>
      </c>
      <c r="CG258" s="23" t="s">
        <v>150</v>
      </c>
      <c r="CH258" s="23" t="s">
        <v>150</v>
      </c>
      <c r="CI258" s="23">
        <v>2</v>
      </c>
      <c r="CJ258" s="23" t="s">
        <v>150</v>
      </c>
      <c r="CK258" s="23">
        <v>0</v>
      </c>
      <c r="CL258" s="23">
        <v>0</v>
      </c>
      <c r="CM258" s="23" t="s">
        <v>0</v>
      </c>
      <c r="CN258" s="23">
        <v>0</v>
      </c>
      <c r="CO258" s="23"/>
      <c r="CP258" s="23"/>
      <c r="CQ258" s="23">
        <v>0</v>
      </c>
      <c r="CR258" s="23" t="s">
        <v>143</v>
      </c>
      <c r="CS258" s="23">
        <v>1</v>
      </c>
      <c r="CT258" s="23"/>
      <c r="CU258" s="23"/>
      <c r="CV258" s="23">
        <v>375</v>
      </c>
      <c r="CW258" s="23">
        <v>1</v>
      </c>
      <c r="CX258" s="23"/>
      <c r="CY258" s="23">
        <v>2</v>
      </c>
      <c r="CZ258" s="23">
        <v>3</v>
      </c>
      <c r="DA258" s="23">
        <v>1</v>
      </c>
      <c r="DB258" s="23" t="s">
        <v>143</v>
      </c>
      <c r="DC258" s="23"/>
      <c r="DD258" s="23" t="str">
        <f t="shared" si="132"/>
        <v>1</v>
      </c>
      <c r="DE258" s="23" t="s">
        <v>143</v>
      </c>
      <c r="DF258" s="23" t="s">
        <v>143</v>
      </c>
      <c r="DG258" s="23" t="s">
        <v>143</v>
      </c>
      <c r="DH258" s="23" t="s">
        <v>636</v>
      </c>
      <c r="DI258" s="23" t="s">
        <v>150</v>
      </c>
      <c r="DJ258" s="23" t="s">
        <v>159</v>
      </c>
      <c r="DK258" s="23" t="s">
        <v>150</v>
      </c>
      <c r="DL258" s="23" t="s">
        <v>159</v>
      </c>
      <c r="DM258" s="23"/>
      <c r="DN258" s="23"/>
      <c r="DO258" s="23"/>
      <c r="DP258" s="23" t="s">
        <v>150</v>
      </c>
      <c r="DQ258" s="23" t="s">
        <v>150</v>
      </c>
      <c r="DR258" s="23" t="s">
        <v>150</v>
      </c>
      <c r="DS258" s="23"/>
      <c r="DT258" s="23" t="s">
        <v>159</v>
      </c>
      <c r="DU258" s="23" t="s">
        <v>150</v>
      </c>
      <c r="DV258" s="23"/>
      <c r="DW258" s="23" t="s">
        <v>150</v>
      </c>
      <c r="DX258" s="23" t="s">
        <v>150</v>
      </c>
      <c r="DY258" s="23"/>
      <c r="DZ258" s="23"/>
      <c r="EA258" s="23"/>
      <c r="EB258" s="23"/>
      <c r="EC258" s="23"/>
      <c r="ED258" s="23" t="s">
        <v>189</v>
      </c>
      <c r="EE258" s="49" t="str">
        <f t="shared" si="130"/>
        <v>36</v>
      </c>
      <c r="EF258" s="49">
        <v>1</v>
      </c>
      <c r="EG258" s="49"/>
      <c r="EH258" s="51">
        <f t="shared" si="138"/>
        <v>1</v>
      </c>
      <c r="EI258" s="51">
        <f t="shared" si="139"/>
        <v>0.9</v>
      </c>
      <c r="EJ258" s="52">
        <f t="shared" si="140"/>
        <v>-1.2</v>
      </c>
      <c r="EK258" s="52">
        <f t="shared" si="141"/>
        <v>-1.2</v>
      </c>
      <c r="EL258" s="49">
        <f t="shared" si="142"/>
        <v>-3.2000000000000001E-2</v>
      </c>
      <c r="EM258" s="53" t="s">
        <v>176</v>
      </c>
      <c r="EN258" s="54" t="str">
        <f t="shared" si="143"/>
        <v>3</v>
      </c>
    </row>
    <row r="259" spans="1:144" ht="33.75">
      <c r="A259" s="45">
        <v>3147</v>
      </c>
      <c r="B259" s="46" t="s">
        <v>1137</v>
      </c>
      <c r="C259" s="45">
        <v>9861889</v>
      </c>
      <c r="D259" s="23" t="s">
        <v>1138</v>
      </c>
      <c r="E259" s="23">
        <v>1</v>
      </c>
      <c r="F259" s="23" t="s">
        <v>146</v>
      </c>
      <c r="G259" s="23">
        <v>48</v>
      </c>
      <c r="H259" s="23">
        <v>45</v>
      </c>
      <c r="I259" s="23" t="s">
        <v>153</v>
      </c>
      <c r="J259" s="23">
        <v>3</v>
      </c>
      <c r="K259" s="23" t="s">
        <v>179</v>
      </c>
      <c r="L259" s="47" t="s">
        <v>1766</v>
      </c>
      <c r="M259" s="47">
        <v>0</v>
      </c>
      <c r="N259" s="48">
        <v>43650</v>
      </c>
      <c r="O259" s="48"/>
      <c r="P259" s="47" t="e">
        <f t="shared" si="144"/>
        <v>#NUM!</v>
      </c>
      <c r="Q259" s="47">
        <f t="shared" ca="1" si="133"/>
        <v>57</v>
      </c>
      <c r="R259" s="47">
        <v>39</v>
      </c>
      <c r="S259" s="47">
        <v>1</v>
      </c>
      <c r="T259" s="47"/>
      <c r="U259" s="48">
        <v>43097</v>
      </c>
      <c r="V259" s="47" t="e">
        <f t="shared" si="134"/>
        <v>#NUM!</v>
      </c>
      <c r="W259" s="47" t="s">
        <v>1769</v>
      </c>
      <c r="X259" s="47"/>
      <c r="Y259" s="47"/>
      <c r="Z259" s="47"/>
      <c r="AA259" s="47"/>
      <c r="AB259" s="47"/>
      <c r="AC259" s="47"/>
      <c r="AD259" s="47">
        <v>2</v>
      </c>
      <c r="AE259" s="47">
        <v>39</v>
      </c>
      <c r="AF259" s="47">
        <v>1</v>
      </c>
      <c r="AG259" s="47"/>
      <c r="AH259" s="47">
        <v>2</v>
      </c>
      <c r="AI259" s="35" t="str">
        <f t="shared" si="129"/>
        <v>36</v>
      </c>
      <c r="AJ259" s="49">
        <v>1</v>
      </c>
      <c r="AK259" s="47">
        <v>2</v>
      </c>
      <c r="AL259" s="47">
        <v>0</v>
      </c>
      <c r="AM259" s="47"/>
      <c r="AN259" s="23" t="s">
        <v>1712</v>
      </c>
      <c r="AO259" s="23">
        <v>1</v>
      </c>
      <c r="AP259" s="23">
        <v>1.48</v>
      </c>
      <c r="AQ259" s="23"/>
      <c r="AR259" s="47">
        <v>0.81</v>
      </c>
      <c r="AS259" s="47">
        <f t="shared" si="145"/>
        <v>89.96817301814221</v>
      </c>
      <c r="AT259" s="47">
        <v>0.73</v>
      </c>
      <c r="AU259" s="47">
        <f t="shared" si="116"/>
        <v>100.66569046141665</v>
      </c>
      <c r="AV259" s="47"/>
      <c r="AW259" s="47"/>
      <c r="AX259" s="50" t="s">
        <v>1719</v>
      </c>
      <c r="AY259" s="50" t="s">
        <v>1719</v>
      </c>
      <c r="AZ259" s="50" t="s">
        <v>1719</v>
      </c>
      <c r="BA259" s="50"/>
      <c r="BB259" s="23" t="s">
        <v>164</v>
      </c>
      <c r="BC259" s="23"/>
      <c r="BD259" s="23"/>
      <c r="BE259" s="23"/>
      <c r="BF259" s="50"/>
      <c r="BG259" s="23"/>
      <c r="BH259" s="23"/>
      <c r="BI259" s="23">
        <v>43</v>
      </c>
      <c r="BJ259" s="23">
        <v>149</v>
      </c>
      <c r="BK259" s="23">
        <f t="shared" si="135"/>
        <v>1.3370586619990075</v>
      </c>
      <c r="BL259" s="23">
        <v>2</v>
      </c>
      <c r="BM259" s="46" t="s">
        <v>1139</v>
      </c>
      <c r="BN259" s="23" t="s">
        <v>139</v>
      </c>
      <c r="BO259" s="23">
        <v>45</v>
      </c>
      <c r="BP259" s="23">
        <v>79</v>
      </c>
      <c r="BQ259" s="23">
        <v>168</v>
      </c>
      <c r="BR259" s="23">
        <f t="shared" si="136"/>
        <v>1.8888917367000793</v>
      </c>
      <c r="BS259" s="23">
        <f t="shared" si="137"/>
        <v>0.70785351855838385</v>
      </c>
      <c r="BT259" s="23" t="s">
        <v>162</v>
      </c>
      <c r="BU259" s="23" t="s">
        <v>158</v>
      </c>
      <c r="BV259" s="23" t="s">
        <v>148</v>
      </c>
      <c r="BW259" s="23" t="s">
        <v>1140</v>
      </c>
      <c r="BX259" s="23">
        <v>4</v>
      </c>
      <c r="BY259" s="23" t="s">
        <v>150</v>
      </c>
      <c r="BZ259" s="23">
        <v>2</v>
      </c>
      <c r="CA259" s="23" t="s">
        <v>150</v>
      </c>
      <c r="CB259" s="23" t="s">
        <v>150</v>
      </c>
      <c r="CC259" s="23">
        <v>2</v>
      </c>
      <c r="CD259" s="23" t="s">
        <v>150</v>
      </c>
      <c r="CE259" s="23" t="s">
        <v>150</v>
      </c>
      <c r="CF259" s="23">
        <v>2</v>
      </c>
      <c r="CG259" s="23" t="s">
        <v>150</v>
      </c>
      <c r="CH259" s="23" t="s">
        <v>150</v>
      </c>
      <c r="CI259" s="23">
        <v>2</v>
      </c>
      <c r="CJ259" s="23" t="s">
        <v>150</v>
      </c>
      <c r="CK259" s="47">
        <v>25</v>
      </c>
      <c r="CL259" s="23">
        <v>0</v>
      </c>
      <c r="CM259" s="23" t="s">
        <v>0</v>
      </c>
      <c r="CN259" s="23">
        <v>0</v>
      </c>
      <c r="CO259" s="23"/>
      <c r="CP259" s="23"/>
      <c r="CQ259" s="23">
        <v>0</v>
      </c>
      <c r="CR259" s="23" t="s">
        <v>143</v>
      </c>
      <c r="CS259" s="23">
        <v>1</v>
      </c>
      <c r="CT259" s="23"/>
      <c r="CU259" s="23"/>
      <c r="CV259" s="23">
        <v>375</v>
      </c>
      <c r="CW259" s="23">
        <v>1</v>
      </c>
      <c r="CX259" s="23"/>
      <c r="CY259" s="23">
        <v>2</v>
      </c>
      <c r="CZ259" s="23">
        <v>6</v>
      </c>
      <c r="DA259" s="23">
        <v>1</v>
      </c>
      <c r="DB259" s="23" t="s">
        <v>143</v>
      </c>
      <c r="DC259" s="23"/>
      <c r="DD259" s="23" t="str">
        <f t="shared" si="132"/>
        <v>1</v>
      </c>
      <c r="DE259" s="23" t="s">
        <v>165</v>
      </c>
      <c r="DF259" s="23" t="s">
        <v>165</v>
      </c>
      <c r="DG259" s="23" t="s">
        <v>165</v>
      </c>
      <c r="DH259" s="23" t="s">
        <v>636</v>
      </c>
      <c r="DI259" s="23" t="s">
        <v>150</v>
      </c>
      <c r="DJ259" s="23" t="s">
        <v>159</v>
      </c>
      <c r="DK259" s="23" t="s">
        <v>150</v>
      </c>
      <c r="DL259" s="23" t="s">
        <v>150</v>
      </c>
      <c r="DM259" s="23"/>
      <c r="DN259" s="23"/>
      <c r="DO259" s="23"/>
      <c r="DP259" s="23" t="s">
        <v>150</v>
      </c>
      <c r="DQ259" s="23" t="s">
        <v>150</v>
      </c>
      <c r="DR259" s="23" t="s">
        <v>150</v>
      </c>
      <c r="DS259" s="23"/>
      <c r="DT259" s="23" t="s">
        <v>159</v>
      </c>
      <c r="DU259" s="23" t="s">
        <v>150</v>
      </c>
      <c r="DV259" s="23"/>
      <c r="DW259" s="23" t="s">
        <v>159</v>
      </c>
      <c r="DX259" s="23" t="s">
        <v>150</v>
      </c>
      <c r="DY259" s="23"/>
      <c r="DZ259" s="23"/>
      <c r="EA259" s="23"/>
      <c r="EB259" s="23"/>
      <c r="EC259" s="23" t="s">
        <v>184</v>
      </c>
      <c r="ED259" s="23" t="s">
        <v>189</v>
      </c>
      <c r="EE259" s="49" t="str">
        <f t="shared" si="130"/>
        <v>36</v>
      </c>
      <c r="EF259" s="49">
        <v>1</v>
      </c>
      <c r="EG259" s="49"/>
      <c r="EH259" s="51">
        <f t="shared" si="138"/>
        <v>1.012</v>
      </c>
      <c r="EI259" s="51">
        <f t="shared" si="139"/>
        <v>0.7</v>
      </c>
      <c r="EJ259" s="52">
        <f t="shared" si="140"/>
        <v>-1.2</v>
      </c>
      <c r="EK259" s="52">
        <f t="shared" si="141"/>
        <v>-1.2</v>
      </c>
      <c r="EL259" s="49">
        <f t="shared" si="142"/>
        <v>-0.24099999999999999</v>
      </c>
      <c r="EM259" s="53" t="s">
        <v>163</v>
      </c>
      <c r="EN259" s="54" t="str">
        <f t="shared" si="143"/>
        <v>2</v>
      </c>
    </row>
    <row r="260" spans="1:144" ht="22.5">
      <c r="A260" s="45">
        <v>3903</v>
      </c>
      <c r="B260" s="46" t="s">
        <v>1141</v>
      </c>
      <c r="C260" s="45">
        <v>34514574</v>
      </c>
      <c r="D260" s="23" t="s">
        <v>1770</v>
      </c>
      <c r="E260" s="23">
        <v>2</v>
      </c>
      <c r="F260" s="23" t="s">
        <v>139</v>
      </c>
      <c r="G260" s="23">
        <v>55</v>
      </c>
      <c r="H260" s="23">
        <v>52</v>
      </c>
      <c r="I260" s="23" t="s">
        <v>140</v>
      </c>
      <c r="J260" s="23">
        <v>1</v>
      </c>
      <c r="K260" s="23"/>
      <c r="L260" s="47"/>
      <c r="M260" s="47"/>
      <c r="N260" s="48">
        <v>43657</v>
      </c>
      <c r="O260" s="48"/>
      <c r="P260" s="47" t="e">
        <f t="shared" si="144"/>
        <v>#NUM!</v>
      </c>
      <c r="Q260" s="47">
        <f t="shared" ca="1" si="133"/>
        <v>56</v>
      </c>
      <c r="R260" s="47">
        <v>39</v>
      </c>
      <c r="S260" s="47">
        <v>1</v>
      </c>
      <c r="T260" s="48">
        <v>43718</v>
      </c>
      <c r="U260" s="48"/>
      <c r="V260" s="47">
        <f t="shared" si="134"/>
        <v>1</v>
      </c>
      <c r="W260" s="47" t="s">
        <v>1771</v>
      </c>
      <c r="X260" s="47"/>
      <c r="Y260" s="47"/>
      <c r="Z260" s="47"/>
      <c r="AA260" s="47"/>
      <c r="AB260" s="47"/>
      <c r="AC260" s="47"/>
      <c r="AD260" s="47">
        <v>1</v>
      </c>
      <c r="AE260" s="47">
        <v>1</v>
      </c>
      <c r="AF260" s="47">
        <v>0</v>
      </c>
      <c r="AG260" s="47"/>
      <c r="AH260" s="47">
        <v>1</v>
      </c>
      <c r="AI260" s="35" t="str">
        <f t="shared" si="129"/>
        <v>36</v>
      </c>
      <c r="AJ260" s="49">
        <v>1</v>
      </c>
      <c r="AK260" s="47">
        <v>1</v>
      </c>
      <c r="AL260" s="47"/>
      <c r="AM260" s="47"/>
      <c r="AN260" s="23" t="s">
        <v>1712</v>
      </c>
      <c r="AO260" s="23">
        <v>1</v>
      </c>
      <c r="AP260" s="23"/>
      <c r="AQ260" s="23"/>
      <c r="AR260" s="47">
        <v>2.46</v>
      </c>
      <c r="AS260" s="47">
        <f t="shared" si="145"/>
        <v>30.341328544800028</v>
      </c>
      <c r="AT260" s="47">
        <v>2.4</v>
      </c>
      <c r="AU260" s="47">
        <f t="shared" si="116"/>
        <v>30.867482916044469</v>
      </c>
      <c r="AV260" s="47"/>
      <c r="AW260" s="47"/>
      <c r="AX260" s="50" t="s">
        <v>1719</v>
      </c>
      <c r="AY260" s="50" t="s">
        <v>1719</v>
      </c>
      <c r="AZ260" s="50" t="s">
        <v>1719</v>
      </c>
      <c r="BA260" s="50"/>
      <c r="BB260" s="23" t="s">
        <v>164</v>
      </c>
      <c r="BC260" s="23"/>
      <c r="BD260" s="23"/>
      <c r="BE260" s="23"/>
      <c r="BF260" s="50"/>
      <c r="BG260" s="23"/>
      <c r="BH260" s="23"/>
      <c r="BI260" s="23">
        <v>63</v>
      </c>
      <c r="BJ260" s="23">
        <v>174</v>
      </c>
      <c r="BK260" s="23">
        <f t="shared" si="135"/>
        <v>1.7598848885263134</v>
      </c>
      <c r="BL260" s="23">
        <v>1</v>
      </c>
      <c r="BM260" s="46" t="s">
        <v>145</v>
      </c>
      <c r="BN260" s="23"/>
      <c r="BO260" s="23"/>
      <c r="BP260" s="23"/>
      <c r="BQ260" s="23"/>
      <c r="BR260" s="23">
        <f t="shared" si="136"/>
        <v>0</v>
      </c>
      <c r="BS260" s="23" t="e">
        <f t="shared" si="137"/>
        <v>#DIV/0!</v>
      </c>
      <c r="BT260" s="23" t="s">
        <v>158</v>
      </c>
      <c r="BU260" s="23"/>
      <c r="BV260" s="23" t="s">
        <v>148</v>
      </c>
      <c r="BW260" s="23"/>
      <c r="BX260" s="23">
        <v>0</v>
      </c>
      <c r="BY260" s="23"/>
      <c r="BZ260" s="23">
        <v>2</v>
      </c>
      <c r="CA260" s="23"/>
      <c r="CB260" s="23"/>
      <c r="CC260" s="23">
        <v>2</v>
      </c>
      <c r="CD260" s="23"/>
      <c r="CE260" s="23"/>
      <c r="CF260" s="23"/>
      <c r="CG260" s="23"/>
      <c r="CH260" s="23"/>
      <c r="CI260" s="23"/>
      <c r="CJ260" s="23"/>
      <c r="CK260" s="23">
        <v>0</v>
      </c>
      <c r="CL260" s="23">
        <v>0</v>
      </c>
      <c r="CM260" s="23"/>
      <c r="CN260" s="23">
        <v>0</v>
      </c>
      <c r="CO260" s="23"/>
      <c r="CP260" s="23"/>
      <c r="CQ260" s="23">
        <v>0</v>
      </c>
      <c r="CR260" s="23" t="s">
        <v>143</v>
      </c>
      <c r="CS260" s="23">
        <v>1</v>
      </c>
      <c r="CT260" s="23"/>
      <c r="CU260" s="23"/>
      <c r="CV260" s="23">
        <v>375</v>
      </c>
      <c r="CW260" s="23">
        <v>1</v>
      </c>
      <c r="CX260" s="23"/>
      <c r="CY260" s="23">
        <v>2</v>
      </c>
      <c r="CZ260" s="23">
        <v>6</v>
      </c>
      <c r="DA260" s="23">
        <v>1</v>
      </c>
      <c r="DB260" s="23" t="s">
        <v>165</v>
      </c>
      <c r="DC260" s="23" t="s">
        <v>143</v>
      </c>
      <c r="DD260" s="23" t="str">
        <f t="shared" si="132"/>
        <v>2</v>
      </c>
      <c r="DE260" s="23" t="s">
        <v>636</v>
      </c>
      <c r="DF260" s="23" t="s">
        <v>165</v>
      </c>
      <c r="DG260" s="23" t="s">
        <v>165</v>
      </c>
      <c r="DH260" s="23" t="s">
        <v>636</v>
      </c>
      <c r="DI260" s="23" t="s">
        <v>150</v>
      </c>
      <c r="DJ260" s="23" t="s">
        <v>150</v>
      </c>
      <c r="DK260" s="23" t="s">
        <v>150</v>
      </c>
      <c r="DL260" s="23" t="s">
        <v>150</v>
      </c>
      <c r="DM260" s="23"/>
      <c r="DN260" s="23"/>
      <c r="DO260" s="23"/>
      <c r="DP260" s="23" t="s">
        <v>150</v>
      </c>
      <c r="DQ260" s="23" t="s">
        <v>150</v>
      </c>
      <c r="DR260" s="23" t="s">
        <v>150</v>
      </c>
      <c r="DS260" s="23"/>
      <c r="DT260" s="23" t="s">
        <v>159</v>
      </c>
      <c r="DU260" s="23" t="s">
        <v>150</v>
      </c>
      <c r="DV260" s="23"/>
      <c r="DW260" s="23" t="s">
        <v>159</v>
      </c>
      <c r="DX260" s="23" t="s">
        <v>150</v>
      </c>
      <c r="DY260" s="23"/>
      <c r="DZ260" s="23"/>
      <c r="EA260" s="23"/>
      <c r="EB260" s="23"/>
      <c r="EC260" s="23" t="s">
        <v>184</v>
      </c>
      <c r="ED260" s="23" t="s">
        <v>189</v>
      </c>
      <c r="EE260" s="49" t="str">
        <f t="shared" si="130"/>
        <v>36</v>
      </c>
      <c r="EF260" s="49">
        <v>1</v>
      </c>
      <c r="EG260" s="49"/>
      <c r="EH260" s="51">
        <f t="shared" si="138"/>
        <v>1</v>
      </c>
      <c r="EI260" s="51">
        <f t="shared" si="139"/>
        <v>0.9</v>
      </c>
      <c r="EJ260" s="52">
        <f t="shared" si="140"/>
        <v>-1.2</v>
      </c>
      <c r="EK260" s="52">
        <f t="shared" si="141"/>
        <v>-1.2</v>
      </c>
      <c r="EL260" s="49">
        <f t="shared" si="142"/>
        <v>-3.2000000000000001E-2</v>
      </c>
      <c r="EM260" s="55" t="s">
        <v>152</v>
      </c>
      <c r="EN260" s="54" t="str">
        <f t="shared" si="143"/>
        <v>1</v>
      </c>
    </row>
    <row r="261" spans="1:144" ht="33.75">
      <c r="A261" s="45">
        <v>3157</v>
      </c>
      <c r="B261" s="46" t="s">
        <v>1142</v>
      </c>
      <c r="C261" s="45">
        <v>33689292</v>
      </c>
      <c r="D261" s="23" t="s">
        <v>1143</v>
      </c>
      <c r="E261" s="23">
        <v>1</v>
      </c>
      <c r="F261" s="23" t="s">
        <v>146</v>
      </c>
      <c r="G261" s="23">
        <v>59</v>
      </c>
      <c r="H261" s="23">
        <v>56</v>
      </c>
      <c r="I261" s="23" t="s">
        <v>140</v>
      </c>
      <c r="J261" s="23">
        <v>1</v>
      </c>
      <c r="K261" s="23"/>
      <c r="L261" s="47" t="s">
        <v>1708</v>
      </c>
      <c r="M261" s="47">
        <v>1</v>
      </c>
      <c r="N261" s="48">
        <v>43668</v>
      </c>
      <c r="O261" s="48"/>
      <c r="P261" s="47" t="e">
        <f t="shared" si="144"/>
        <v>#NUM!</v>
      </c>
      <c r="Q261" s="47">
        <f t="shared" ca="1" si="133"/>
        <v>56</v>
      </c>
      <c r="R261" s="47">
        <v>39</v>
      </c>
      <c r="S261" s="47">
        <v>1</v>
      </c>
      <c r="T261" s="47"/>
      <c r="U261" s="47"/>
      <c r="V261" s="47" t="e">
        <f t="shared" si="134"/>
        <v>#NUM!</v>
      </c>
      <c r="W261" s="47"/>
      <c r="X261" s="47"/>
      <c r="Y261" s="47"/>
      <c r="Z261" s="47"/>
      <c r="AA261" s="47"/>
      <c r="AB261" s="47"/>
      <c r="AC261" s="47"/>
      <c r="AD261" s="47">
        <v>2</v>
      </c>
      <c r="AE261" s="47">
        <v>39</v>
      </c>
      <c r="AF261" s="47">
        <v>1</v>
      </c>
      <c r="AG261" s="47"/>
      <c r="AH261" s="47">
        <v>2</v>
      </c>
      <c r="AI261" s="35" t="str">
        <f t="shared" si="129"/>
        <v>36</v>
      </c>
      <c r="AJ261" s="49">
        <v>1</v>
      </c>
      <c r="AK261" s="47">
        <v>2</v>
      </c>
      <c r="AL261" s="47">
        <v>0</v>
      </c>
      <c r="AM261" s="47"/>
      <c r="AN261" s="23" t="s">
        <v>1712</v>
      </c>
      <c r="AO261" s="23">
        <v>1</v>
      </c>
      <c r="AP261" s="23">
        <v>1.87</v>
      </c>
      <c r="AQ261" s="23"/>
      <c r="AR261" s="47">
        <v>1.04</v>
      </c>
      <c r="AS261" s="47">
        <f t="shared" si="145"/>
        <v>62.247201800578303</v>
      </c>
      <c r="AT261" s="47">
        <v>1.27</v>
      </c>
      <c r="AU261" s="47">
        <f t="shared" si="116"/>
        <v>48.371923814558549</v>
      </c>
      <c r="AV261" s="47"/>
      <c r="AW261" s="47"/>
      <c r="AX261" s="50" t="s">
        <v>1719</v>
      </c>
      <c r="AY261" s="50" t="s">
        <v>1719</v>
      </c>
      <c r="AZ261" s="50" t="s">
        <v>1719</v>
      </c>
      <c r="BA261" s="50"/>
      <c r="BB261" s="23" t="s">
        <v>164</v>
      </c>
      <c r="BC261" s="23"/>
      <c r="BD261" s="23"/>
      <c r="BE261" s="23"/>
      <c r="BF261" s="50"/>
      <c r="BG261" s="23"/>
      <c r="BH261" s="23"/>
      <c r="BI261" s="23">
        <v>44.9</v>
      </c>
      <c r="BJ261" s="23">
        <v>155.30000000000001</v>
      </c>
      <c r="BK261" s="23">
        <f t="shared" si="135"/>
        <v>1.4033639756219694</v>
      </c>
      <c r="BL261" s="23">
        <v>1</v>
      </c>
      <c r="BM261" s="46" t="s">
        <v>1144</v>
      </c>
      <c r="BN261" s="23" t="s">
        <v>139</v>
      </c>
      <c r="BO261" s="23">
        <v>54</v>
      </c>
      <c r="BP261" s="23">
        <v>86.2</v>
      </c>
      <c r="BQ261" s="23">
        <v>178.7</v>
      </c>
      <c r="BR261" s="23">
        <f t="shared" si="136"/>
        <v>2.0499686156564825</v>
      </c>
      <c r="BS261" s="23">
        <f t="shared" si="137"/>
        <v>0.6845782734934972</v>
      </c>
      <c r="BT261" s="23" t="s">
        <v>158</v>
      </c>
      <c r="BU261" s="23" t="s">
        <v>158</v>
      </c>
      <c r="BV261" s="23" t="s">
        <v>148</v>
      </c>
      <c r="BW261" s="23" t="s">
        <v>149</v>
      </c>
      <c r="BX261" s="23">
        <v>3</v>
      </c>
      <c r="BY261" s="23" t="s">
        <v>150</v>
      </c>
      <c r="BZ261" s="23">
        <v>2</v>
      </c>
      <c r="CA261" s="23" t="s">
        <v>150</v>
      </c>
      <c r="CB261" s="23" t="s">
        <v>150</v>
      </c>
      <c r="CC261" s="23">
        <v>2</v>
      </c>
      <c r="CD261" s="23" t="s">
        <v>150</v>
      </c>
      <c r="CE261" s="23" t="s">
        <v>150</v>
      </c>
      <c r="CF261" s="23">
        <v>2</v>
      </c>
      <c r="CG261" s="23" t="s">
        <v>150</v>
      </c>
      <c r="CH261" s="23" t="s">
        <v>150</v>
      </c>
      <c r="CI261" s="23">
        <v>2</v>
      </c>
      <c r="CJ261" s="23" t="s">
        <v>150</v>
      </c>
      <c r="CK261" s="23">
        <v>0</v>
      </c>
      <c r="CL261" s="23">
        <v>0</v>
      </c>
      <c r="CM261" s="23"/>
      <c r="CN261" s="23">
        <v>0</v>
      </c>
      <c r="CO261" s="23"/>
      <c r="CP261" s="23"/>
      <c r="CQ261" s="23">
        <v>0</v>
      </c>
      <c r="CR261" s="23" t="s">
        <v>143</v>
      </c>
      <c r="CS261" s="23">
        <v>1</v>
      </c>
      <c r="CT261" s="23"/>
      <c r="CU261" s="23"/>
      <c r="CV261" s="23">
        <v>375</v>
      </c>
      <c r="CW261" s="23">
        <v>1</v>
      </c>
      <c r="CX261" s="23"/>
      <c r="CY261" s="23">
        <v>2</v>
      </c>
      <c r="CZ261" s="23">
        <v>6</v>
      </c>
      <c r="DA261" s="23">
        <v>1</v>
      </c>
      <c r="DB261" s="23" t="s">
        <v>143</v>
      </c>
      <c r="DC261" s="23"/>
      <c r="DD261" s="23" t="str">
        <f t="shared" si="132"/>
        <v>1</v>
      </c>
      <c r="DE261" s="23" t="s">
        <v>165</v>
      </c>
      <c r="DF261" s="23" t="s">
        <v>165</v>
      </c>
      <c r="DG261" s="23" t="s">
        <v>165</v>
      </c>
      <c r="DH261" s="23" t="s">
        <v>636</v>
      </c>
      <c r="DI261" s="23" t="s">
        <v>150</v>
      </c>
      <c r="DJ261" s="23" t="s">
        <v>150</v>
      </c>
      <c r="DK261" s="23" t="s">
        <v>150</v>
      </c>
      <c r="DL261" s="23" t="s">
        <v>150</v>
      </c>
      <c r="DM261" s="23"/>
      <c r="DN261" s="23"/>
      <c r="DO261" s="23"/>
      <c r="DP261" s="23" t="s">
        <v>150</v>
      </c>
      <c r="DQ261" s="23" t="s">
        <v>150</v>
      </c>
      <c r="DR261" s="23" t="s">
        <v>150</v>
      </c>
      <c r="DS261" s="23"/>
      <c r="DT261" s="23" t="s">
        <v>159</v>
      </c>
      <c r="DU261" s="23" t="s">
        <v>150</v>
      </c>
      <c r="DV261" s="23"/>
      <c r="DW261" s="23" t="s">
        <v>159</v>
      </c>
      <c r="DX261" s="23" t="s">
        <v>150</v>
      </c>
      <c r="DY261" s="23"/>
      <c r="DZ261" s="23"/>
      <c r="EA261" s="23"/>
      <c r="EB261" s="23"/>
      <c r="EC261" s="23"/>
      <c r="ED261" s="23" t="s">
        <v>189</v>
      </c>
      <c r="EE261" s="49" t="str">
        <f t="shared" si="130"/>
        <v>36</v>
      </c>
      <c r="EF261" s="49">
        <v>1</v>
      </c>
      <c r="EG261" s="49"/>
      <c r="EH261" s="51">
        <f t="shared" si="138"/>
        <v>1.012</v>
      </c>
      <c r="EI261" s="51">
        <f t="shared" si="139"/>
        <v>0.7</v>
      </c>
      <c r="EJ261" s="52">
        <f t="shared" si="140"/>
        <v>-1.2</v>
      </c>
      <c r="EK261" s="52">
        <f t="shared" si="141"/>
        <v>-1.2</v>
      </c>
      <c r="EL261" s="49">
        <f t="shared" si="142"/>
        <v>-0.24099999999999999</v>
      </c>
      <c r="EM261" s="55" t="s">
        <v>176</v>
      </c>
      <c r="EN261" s="54" t="str">
        <f t="shared" si="143"/>
        <v>3</v>
      </c>
    </row>
    <row r="262" spans="1:144" ht="33.75">
      <c r="A262" s="45">
        <v>3161</v>
      </c>
      <c r="B262" s="46" t="s">
        <v>1146</v>
      </c>
      <c r="C262" s="45">
        <v>33713790</v>
      </c>
      <c r="D262" s="23" t="s">
        <v>1147</v>
      </c>
      <c r="E262" s="23">
        <v>2</v>
      </c>
      <c r="F262" s="23" t="s">
        <v>139</v>
      </c>
      <c r="G262" s="23">
        <v>39</v>
      </c>
      <c r="H262" s="23">
        <v>36</v>
      </c>
      <c r="I262" s="23" t="s">
        <v>174</v>
      </c>
      <c r="J262" s="23">
        <v>2</v>
      </c>
      <c r="K262" s="23"/>
      <c r="L262" s="47"/>
      <c r="M262" s="47"/>
      <c r="N262" s="48">
        <v>43677</v>
      </c>
      <c r="O262" s="48"/>
      <c r="P262" s="47" t="e">
        <f t="shared" si="144"/>
        <v>#NUM!</v>
      </c>
      <c r="Q262" s="47">
        <f t="shared" ca="1" si="133"/>
        <v>56</v>
      </c>
      <c r="R262" s="47">
        <v>39</v>
      </c>
      <c r="S262" s="47">
        <v>1</v>
      </c>
      <c r="T262" s="47"/>
      <c r="U262" s="47"/>
      <c r="V262" s="47" t="e">
        <f t="shared" si="134"/>
        <v>#NUM!</v>
      </c>
      <c r="W262" s="47"/>
      <c r="X262" s="47"/>
      <c r="Y262" s="47"/>
      <c r="Z262" s="47"/>
      <c r="AA262" s="47"/>
      <c r="AB262" s="47"/>
      <c r="AC262" s="47"/>
      <c r="AD262" s="47">
        <v>2</v>
      </c>
      <c r="AE262" s="47">
        <v>39</v>
      </c>
      <c r="AF262" s="47">
        <v>1</v>
      </c>
      <c r="AG262" s="47"/>
      <c r="AH262" s="47">
        <v>2</v>
      </c>
      <c r="AI262" s="35" t="str">
        <f t="shared" si="129"/>
        <v>36</v>
      </c>
      <c r="AJ262" s="49">
        <v>1</v>
      </c>
      <c r="AK262" s="47">
        <v>2</v>
      </c>
      <c r="AL262" s="47">
        <v>0</v>
      </c>
      <c r="AM262" s="47"/>
      <c r="AN262" s="23" t="s">
        <v>1712</v>
      </c>
      <c r="AO262" s="23">
        <v>1</v>
      </c>
      <c r="AP262" s="23">
        <v>2.76</v>
      </c>
      <c r="AQ262" s="23"/>
      <c r="AR262" s="47">
        <v>1.18</v>
      </c>
      <c r="AS262" s="47">
        <f t="shared" si="145"/>
        <v>80.930911988568468</v>
      </c>
      <c r="AT262" s="47">
        <v>1.28</v>
      </c>
      <c r="AU262" s="47">
        <f t="shared" si="116"/>
        <v>72.496804521821346</v>
      </c>
      <c r="AV262" s="47"/>
      <c r="AW262" s="47"/>
      <c r="AX262" s="50" t="s">
        <v>1719</v>
      </c>
      <c r="AY262" s="50" t="s">
        <v>1719</v>
      </c>
      <c r="AZ262" s="50" t="s">
        <v>1719</v>
      </c>
      <c r="BA262" s="50"/>
      <c r="BB262" s="23" t="s">
        <v>164</v>
      </c>
      <c r="BC262" s="23"/>
      <c r="BD262" s="23"/>
      <c r="BE262" s="23"/>
      <c r="BF262" s="50"/>
      <c r="BG262" s="23"/>
      <c r="BH262" s="23"/>
      <c r="BI262" s="23">
        <v>87</v>
      </c>
      <c r="BJ262" s="23">
        <v>179</v>
      </c>
      <c r="BK262" s="23">
        <f t="shared" si="135"/>
        <v>2.0605371715157959</v>
      </c>
      <c r="BL262" s="23">
        <v>1</v>
      </c>
      <c r="BM262" s="46" t="s">
        <v>1148</v>
      </c>
      <c r="BN262" s="23" t="s">
        <v>146</v>
      </c>
      <c r="BO262" s="23">
        <v>34</v>
      </c>
      <c r="BP262" s="23">
        <v>59</v>
      </c>
      <c r="BQ262" s="23">
        <v>167</v>
      </c>
      <c r="BR262" s="23">
        <f t="shared" si="136"/>
        <v>1.6612992545242606</v>
      </c>
      <c r="BS262" s="23">
        <f t="shared" si="137"/>
        <v>1.2403166773862566</v>
      </c>
      <c r="BT262" s="23" t="s">
        <v>158</v>
      </c>
      <c r="BU262" s="23" t="s">
        <v>158</v>
      </c>
      <c r="BV262" s="23" t="s">
        <v>148</v>
      </c>
      <c r="BW262" s="23" t="s">
        <v>149</v>
      </c>
      <c r="BX262" s="23">
        <v>5</v>
      </c>
      <c r="BY262" s="23" t="s">
        <v>150</v>
      </c>
      <c r="BZ262" s="23">
        <v>2</v>
      </c>
      <c r="CA262" s="23" t="s">
        <v>150</v>
      </c>
      <c r="CB262" s="23" t="s">
        <v>150</v>
      </c>
      <c r="CC262" s="23">
        <v>2</v>
      </c>
      <c r="CD262" s="23" t="s">
        <v>150</v>
      </c>
      <c r="CE262" s="23" t="s">
        <v>150</v>
      </c>
      <c r="CF262" s="23">
        <v>2</v>
      </c>
      <c r="CG262" s="23" t="s">
        <v>150</v>
      </c>
      <c r="CH262" s="23" t="s">
        <v>150</v>
      </c>
      <c r="CI262" s="23">
        <v>2</v>
      </c>
      <c r="CJ262" s="23" t="s">
        <v>150</v>
      </c>
      <c r="CK262" s="23">
        <v>0</v>
      </c>
      <c r="CL262" s="23">
        <v>0</v>
      </c>
      <c r="CM262" s="23"/>
      <c r="CN262" s="23">
        <v>0</v>
      </c>
      <c r="CO262" s="23"/>
      <c r="CP262" s="23" t="s">
        <v>0</v>
      </c>
      <c r="CQ262" s="23">
        <v>0</v>
      </c>
      <c r="CR262" s="23" t="s">
        <v>165</v>
      </c>
      <c r="CS262" s="23">
        <v>2</v>
      </c>
      <c r="CT262" s="23"/>
      <c r="CU262" s="23"/>
      <c r="CV262" s="23">
        <v>375</v>
      </c>
      <c r="CW262" s="23">
        <v>1</v>
      </c>
      <c r="CX262" s="23"/>
      <c r="CY262" s="23">
        <v>2</v>
      </c>
      <c r="CZ262" s="23">
        <v>2</v>
      </c>
      <c r="DA262" s="23">
        <v>1</v>
      </c>
      <c r="DB262" s="23" t="s">
        <v>143</v>
      </c>
      <c r="DC262" s="23"/>
      <c r="DD262" s="23" t="str">
        <f t="shared" si="132"/>
        <v>1</v>
      </c>
      <c r="DE262" s="23" t="s">
        <v>165</v>
      </c>
      <c r="DF262" s="23" t="s">
        <v>165</v>
      </c>
      <c r="DG262" s="23" t="s">
        <v>165</v>
      </c>
      <c r="DH262" s="23" t="s">
        <v>636</v>
      </c>
      <c r="DI262" s="23" t="s">
        <v>150</v>
      </c>
      <c r="DJ262" s="23" t="s">
        <v>150</v>
      </c>
      <c r="DK262" s="23" t="s">
        <v>150</v>
      </c>
      <c r="DL262" s="23" t="s">
        <v>159</v>
      </c>
      <c r="DM262" s="23"/>
      <c r="DN262" s="23"/>
      <c r="DO262" s="23"/>
      <c r="DP262" s="23" t="s">
        <v>150</v>
      </c>
      <c r="DQ262" s="23" t="s">
        <v>150</v>
      </c>
      <c r="DR262" s="23" t="s">
        <v>150</v>
      </c>
      <c r="DS262" s="23"/>
      <c r="DT262" s="23" t="s">
        <v>159</v>
      </c>
      <c r="DU262" s="23" t="s">
        <v>150</v>
      </c>
      <c r="DV262" s="23"/>
      <c r="DW262" s="23" t="s">
        <v>159</v>
      </c>
      <c r="DX262" s="23" t="s">
        <v>150</v>
      </c>
      <c r="DY262" s="23"/>
      <c r="DZ262" s="23"/>
      <c r="EA262" s="23"/>
      <c r="EB262" s="23"/>
      <c r="EC262" s="23"/>
      <c r="ED262" s="23" t="s">
        <v>187</v>
      </c>
      <c r="EE262" s="49" t="str">
        <f t="shared" si="130"/>
        <v>36</v>
      </c>
      <c r="EF262" s="49">
        <v>1</v>
      </c>
      <c r="EG262" s="49"/>
      <c r="EH262" s="51">
        <f t="shared" si="138"/>
        <v>1</v>
      </c>
      <c r="EI262" s="51">
        <f t="shared" si="139"/>
        <v>0.9</v>
      </c>
      <c r="EJ262" s="52">
        <f t="shared" si="140"/>
        <v>-1.2</v>
      </c>
      <c r="EK262" s="52">
        <f t="shared" si="141"/>
        <v>-1.2</v>
      </c>
      <c r="EL262" s="49">
        <f t="shared" si="142"/>
        <v>-3.2000000000000001E-2</v>
      </c>
      <c r="EM262" s="55" t="s">
        <v>176</v>
      </c>
      <c r="EN262" s="54" t="str">
        <f t="shared" si="143"/>
        <v>3</v>
      </c>
    </row>
    <row r="263" spans="1:144" ht="33.75">
      <c r="A263" s="45">
        <v>3165</v>
      </c>
      <c r="B263" s="46" t="s">
        <v>1149</v>
      </c>
      <c r="C263" s="45">
        <v>33765670</v>
      </c>
      <c r="D263" s="23" t="s">
        <v>1150</v>
      </c>
      <c r="E263" s="23">
        <v>2</v>
      </c>
      <c r="F263" s="23" t="s">
        <v>139</v>
      </c>
      <c r="G263" s="23">
        <v>58</v>
      </c>
      <c r="H263" s="23">
        <v>54</v>
      </c>
      <c r="I263" s="23" t="s">
        <v>174</v>
      </c>
      <c r="J263" s="23">
        <v>2</v>
      </c>
      <c r="K263" s="23"/>
      <c r="L263" s="47"/>
      <c r="M263" s="47"/>
      <c r="N263" s="48">
        <v>43682</v>
      </c>
      <c r="O263" s="48"/>
      <c r="P263" s="47" t="e">
        <f t="shared" si="144"/>
        <v>#NUM!</v>
      </c>
      <c r="Q263" s="47">
        <f t="shared" ca="1" si="133"/>
        <v>56</v>
      </c>
      <c r="R263" s="47">
        <v>39</v>
      </c>
      <c r="S263" s="47">
        <v>1</v>
      </c>
      <c r="T263" s="47"/>
      <c r="U263" s="47"/>
      <c r="V263" s="47" t="e">
        <f t="shared" si="134"/>
        <v>#NUM!</v>
      </c>
      <c r="W263" s="47"/>
      <c r="X263" s="47"/>
      <c r="Y263" s="47"/>
      <c r="Z263" s="47"/>
      <c r="AA263" s="47"/>
      <c r="AB263" s="47"/>
      <c r="AC263" s="47"/>
      <c r="AD263" s="47">
        <v>2</v>
      </c>
      <c r="AE263" s="47">
        <v>39</v>
      </c>
      <c r="AF263" s="47">
        <v>1</v>
      </c>
      <c r="AG263" s="47"/>
      <c r="AH263" s="47">
        <v>2</v>
      </c>
      <c r="AI263" s="35" t="str">
        <f t="shared" si="129"/>
        <v>36</v>
      </c>
      <c r="AJ263" s="49">
        <v>1</v>
      </c>
      <c r="AK263" s="47">
        <v>2</v>
      </c>
      <c r="AL263" s="47">
        <v>1</v>
      </c>
      <c r="AM263" s="47" t="s">
        <v>1151</v>
      </c>
      <c r="AN263" s="23" t="s">
        <v>1712</v>
      </c>
      <c r="AO263" s="23">
        <v>1</v>
      </c>
      <c r="AP263" s="23">
        <v>2.5</v>
      </c>
      <c r="AQ263" s="23"/>
      <c r="AR263" s="47">
        <v>1.33</v>
      </c>
      <c r="AS263" s="47">
        <f t="shared" si="145"/>
        <v>62.680541159839912</v>
      </c>
      <c r="AT263" s="47">
        <v>1.38</v>
      </c>
      <c r="AU263" s="47">
        <f t="shared" si="116"/>
        <v>59.224006991499174</v>
      </c>
      <c r="AV263" s="47"/>
      <c r="AW263" s="47"/>
      <c r="AX263" s="50" t="s">
        <v>1719</v>
      </c>
      <c r="AY263" s="50" t="s">
        <v>1719</v>
      </c>
      <c r="AZ263" s="50" t="s">
        <v>1719</v>
      </c>
      <c r="BA263" s="50"/>
      <c r="BB263" s="23" t="s">
        <v>164</v>
      </c>
      <c r="BC263" s="23"/>
      <c r="BD263" s="23"/>
      <c r="BE263" s="23"/>
      <c r="BF263" s="50"/>
      <c r="BG263" s="23"/>
      <c r="BH263" s="23"/>
      <c r="BI263" s="23">
        <v>61</v>
      </c>
      <c r="BJ263" s="23">
        <v>166</v>
      </c>
      <c r="BK263" s="23">
        <f t="shared" si="135"/>
        <v>1.6776828591201038</v>
      </c>
      <c r="BL263" s="23">
        <v>1</v>
      </c>
      <c r="BM263" s="46" t="s">
        <v>1152</v>
      </c>
      <c r="BN263" s="23" t="s">
        <v>146</v>
      </c>
      <c r="BO263" s="23">
        <v>49</v>
      </c>
      <c r="BP263" s="23">
        <v>47</v>
      </c>
      <c r="BQ263" s="23">
        <v>143</v>
      </c>
      <c r="BR263" s="23">
        <f t="shared" si="136"/>
        <v>1.3478033777972314</v>
      </c>
      <c r="BS263" s="23">
        <f t="shared" si="137"/>
        <v>1.2447534163788843</v>
      </c>
      <c r="BT263" s="23" t="s">
        <v>162</v>
      </c>
      <c r="BU263" s="23" t="s">
        <v>162</v>
      </c>
      <c r="BV263" s="23" t="s">
        <v>148</v>
      </c>
      <c r="BW263" s="23" t="s">
        <v>149</v>
      </c>
      <c r="BX263" s="23">
        <v>5</v>
      </c>
      <c r="BY263" s="23" t="s">
        <v>150</v>
      </c>
      <c r="BZ263" s="23">
        <v>2</v>
      </c>
      <c r="CA263" s="23" t="s">
        <v>150</v>
      </c>
      <c r="CB263" s="23" t="s">
        <v>150</v>
      </c>
      <c r="CC263" s="23">
        <v>2</v>
      </c>
      <c r="CD263" s="23" t="s">
        <v>150</v>
      </c>
      <c r="CE263" s="23" t="s">
        <v>150</v>
      </c>
      <c r="CF263" s="23">
        <v>2</v>
      </c>
      <c r="CG263" s="23" t="s">
        <v>150</v>
      </c>
      <c r="CH263" s="23" t="s">
        <v>150</v>
      </c>
      <c r="CI263" s="23">
        <v>2</v>
      </c>
      <c r="CJ263" s="23" t="s">
        <v>150</v>
      </c>
      <c r="CK263" s="23">
        <v>0</v>
      </c>
      <c r="CL263" s="23">
        <v>0</v>
      </c>
      <c r="CM263" s="23"/>
      <c r="CN263" s="23">
        <v>0</v>
      </c>
      <c r="CO263" s="23"/>
      <c r="CP263" s="23"/>
      <c r="CQ263" s="23">
        <v>0</v>
      </c>
      <c r="CR263" s="23" t="s">
        <v>143</v>
      </c>
      <c r="CS263" s="23">
        <v>1</v>
      </c>
      <c r="CT263" s="23"/>
      <c r="CU263" s="23"/>
      <c r="CV263" s="23">
        <v>375</v>
      </c>
      <c r="CW263" s="23">
        <v>1</v>
      </c>
      <c r="CX263" s="23"/>
      <c r="CY263" s="23">
        <v>2</v>
      </c>
      <c r="CZ263" s="23">
        <v>2</v>
      </c>
      <c r="DA263" s="23">
        <v>1</v>
      </c>
      <c r="DB263" s="23"/>
      <c r="DC263" s="23" t="s">
        <v>143</v>
      </c>
      <c r="DD263" s="23" t="str">
        <f t="shared" si="132"/>
        <v>2</v>
      </c>
      <c r="DE263" s="23" t="s">
        <v>165</v>
      </c>
      <c r="DF263" s="23" t="s">
        <v>165</v>
      </c>
      <c r="DG263" s="23" t="s">
        <v>165</v>
      </c>
      <c r="DH263" s="23" t="s">
        <v>636</v>
      </c>
      <c r="DI263" s="23" t="s">
        <v>150</v>
      </c>
      <c r="DJ263" s="23" t="s">
        <v>159</v>
      </c>
      <c r="DK263" s="23" t="s">
        <v>150</v>
      </c>
      <c r="DL263" s="23" t="s">
        <v>150</v>
      </c>
      <c r="DM263" s="23" t="s">
        <v>159</v>
      </c>
      <c r="DN263" s="23"/>
      <c r="DO263" s="23"/>
      <c r="DP263" s="23" t="s">
        <v>150</v>
      </c>
      <c r="DQ263" s="23" t="s">
        <v>150</v>
      </c>
      <c r="DR263" s="23" t="s">
        <v>150</v>
      </c>
      <c r="DS263" s="23"/>
      <c r="DT263" s="23" t="s">
        <v>159</v>
      </c>
      <c r="DU263" s="23" t="s">
        <v>150</v>
      </c>
      <c r="DV263" s="23"/>
      <c r="DW263" s="23" t="s">
        <v>159</v>
      </c>
      <c r="DX263" s="23" t="s">
        <v>150</v>
      </c>
      <c r="DY263" s="23"/>
      <c r="DZ263" s="23"/>
      <c r="EA263" s="23"/>
      <c r="EB263" s="23"/>
      <c r="EC263" s="23"/>
      <c r="ED263" s="23" t="s">
        <v>187</v>
      </c>
      <c r="EE263" s="49" t="str">
        <f t="shared" si="130"/>
        <v>36</v>
      </c>
      <c r="EF263" s="49">
        <v>1</v>
      </c>
      <c r="EG263" s="49"/>
      <c r="EH263" s="51">
        <f t="shared" si="138"/>
        <v>1</v>
      </c>
      <c r="EI263" s="51">
        <f t="shared" si="139"/>
        <v>0.9</v>
      </c>
      <c r="EJ263" s="52">
        <f t="shared" si="140"/>
        <v>-1.2</v>
      </c>
      <c r="EK263" s="52">
        <f t="shared" si="141"/>
        <v>-1.2</v>
      </c>
      <c r="EL263" s="49">
        <f t="shared" si="142"/>
        <v>-3.2000000000000001E-2</v>
      </c>
      <c r="EM263" s="53" t="s">
        <v>176</v>
      </c>
      <c r="EN263" s="54" t="str">
        <f t="shared" si="143"/>
        <v>3</v>
      </c>
    </row>
    <row r="264" spans="1:144" ht="33.75">
      <c r="A264" s="45">
        <v>3166</v>
      </c>
      <c r="B264" s="46" t="s">
        <v>1153</v>
      </c>
      <c r="C264" s="45">
        <v>6173841</v>
      </c>
      <c r="D264" s="23" t="s">
        <v>1154</v>
      </c>
      <c r="E264" s="23">
        <v>2</v>
      </c>
      <c r="F264" s="23" t="s">
        <v>139</v>
      </c>
      <c r="G264" s="23">
        <v>64</v>
      </c>
      <c r="H264" s="23">
        <v>61</v>
      </c>
      <c r="I264" s="23" t="s">
        <v>153</v>
      </c>
      <c r="J264" s="23">
        <v>3</v>
      </c>
      <c r="K264" s="23" t="s">
        <v>179</v>
      </c>
      <c r="L264" s="47"/>
      <c r="M264" s="47"/>
      <c r="N264" s="48">
        <v>43683</v>
      </c>
      <c r="O264" s="48">
        <v>43709</v>
      </c>
      <c r="P264" s="47">
        <f t="shared" si="144"/>
        <v>0</v>
      </c>
      <c r="Q264" s="47">
        <f t="shared" ca="1" si="133"/>
        <v>56</v>
      </c>
      <c r="R264" s="47">
        <v>0</v>
      </c>
      <c r="S264" s="47">
        <v>0</v>
      </c>
      <c r="T264" s="48">
        <v>43709</v>
      </c>
      <c r="U264" s="48">
        <v>43709</v>
      </c>
      <c r="V264" s="47">
        <f t="shared" si="134"/>
        <v>0</v>
      </c>
      <c r="W264" s="47" t="s">
        <v>1744</v>
      </c>
      <c r="X264" s="47"/>
      <c r="Y264" s="47"/>
      <c r="Z264" s="47"/>
      <c r="AA264" s="47"/>
      <c r="AB264" s="47"/>
      <c r="AC264" s="47"/>
      <c r="AD264" s="47">
        <v>2</v>
      </c>
      <c r="AE264" s="47">
        <v>0</v>
      </c>
      <c r="AF264" s="47">
        <v>0</v>
      </c>
      <c r="AG264" s="47"/>
      <c r="AH264" s="47"/>
      <c r="AI264" s="35">
        <f t="shared" si="129"/>
        <v>0</v>
      </c>
      <c r="AJ264" s="49">
        <v>0</v>
      </c>
      <c r="AK264" s="47"/>
      <c r="AL264" s="47"/>
      <c r="AM264" s="47"/>
      <c r="AN264" s="23" t="s">
        <v>1712</v>
      </c>
      <c r="AO264" s="23">
        <v>1</v>
      </c>
      <c r="AP264" s="23">
        <v>1.32</v>
      </c>
      <c r="AQ264" s="23"/>
      <c r="AR264" s="47"/>
      <c r="AS264" s="47" t="e">
        <f t="shared" si="145"/>
        <v>#DIV/0!</v>
      </c>
      <c r="AT264" s="47"/>
      <c r="AU264" s="47" t="e">
        <f t="shared" si="116"/>
        <v>#DIV/0!</v>
      </c>
      <c r="AV264" s="47"/>
      <c r="AW264" s="47"/>
      <c r="AX264" s="50" t="s">
        <v>1721</v>
      </c>
      <c r="AY264" s="50" t="s">
        <v>1721</v>
      </c>
      <c r="AZ264" s="50" t="s">
        <v>1721</v>
      </c>
      <c r="BA264" s="50" t="s">
        <v>1721</v>
      </c>
      <c r="BB264" s="23" t="s">
        <v>142</v>
      </c>
      <c r="BC264" s="23" t="s">
        <v>143</v>
      </c>
      <c r="BD264" s="23" t="s">
        <v>156</v>
      </c>
      <c r="BE264" s="23" t="s">
        <v>143</v>
      </c>
      <c r="BF264" s="50">
        <v>43709</v>
      </c>
      <c r="BG264" s="23" t="s">
        <v>168</v>
      </c>
      <c r="BH264" s="23" t="s">
        <v>169</v>
      </c>
      <c r="BI264" s="23">
        <v>69.3</v>
      </c>
      <c r="BJ264" s="23">
        <v>172.3</v>
      </c>
      <c r="BK264" s="23">
        <f t="shared" si="135"/>
        <v>1.8196370647185187</v>
      </c>
      <c r="BL264" s="23">
        <v>1</v>
      </c>
      <c r="BM264" s="46" t="s">
        <v>1155</v>
      </c>
      <c r="BN264" s="23" t="s">
        <v>146</v>
      </c>
      <c r="BO264" s="23">
        <v>54</v>
      </c>
      <c r="BP264" s="23">
        <v>43</v>
      </c>
      <c r="BQ264" s="23">
        <v>150</v>
      </c>
      <c r="BR264" s="23">
        <f t="shared" si="136"/>
        <v>1.3435584977120927</v>
      </c>
      <c r="BS264" s="23">
        <f t="shared" si="137"/>
        <v>1.3543415250003081</v>
      </c>
      <c r="BT264" s="23" t="s">
        <v>147</v>
      </c>
      <c r="BU264" s="23" t="s">
        <v>162</v>
      </c>
      <c r="BV264" s="23" t="s">
        <v>148</v>
      </c>
      <c r="BW264" s="23" t="s">
        <v>149</v>
      </c>
      <c r="BX264" s="23">
        <v>4</v>
      </c>
      <c r="BY264" s="23" t="s">
        <v>150</v>
      </c>
      <c r="BZ264" s="23">
        <v>2</v>
      </c>
      <c r="CA264" s="23" t="s">
        <v>159</v>
      </c>
      <c r="CB264" s="23" t="s">
        <v>150</v>
      </c>
      <c r="CC264" s="23">
        <v>2</v>
      </c>
      <c r="CD264" s="23" t="s">
        <v>150</v>
      </c>
      <c r="CE264" s="23" t="s">
        <v>150</v>
      </c>
      <c r="CF264" s="23">
        <v>2</v>
      </c>
      <c r="CG264" s="23" t="s">
        <v>159</v>
      </c>
      <c r="CH264" s="23" t="s">
        <v>150</v>
      </c>
      <c r="CI264" s="23">
        <v>2</v>
      </c>
      <c r="CJ264" s="23" t="s">
        <v>150</v>
      </c>
      <c r="CK264" s="23">
        <v>0</v>
      </c>
      <c r="CL264" s="23">
        <v>0</v>
      </c>
      <c r="CM264" s="23"/>
      <c r="CN264" s="23">
        <v>0</v>
      </c>
      <c r="CO264" s="23"/>
      <c r="CP264" s="23"/>
      <c r="CQ264" s="23">
        <v>0</v>
      </c>
      <c r="CR264" s="23" t="s">
        <v>143</v>
      </c>
      <c r="CS264" s="23">
        <v>1</v>
      </c>
      <c r="CT264" s="23"/>
      <c r="CU264" s="23"/>
      <c r="CV264" s="23">
        <v>375</v>
      </c>
      <c r="CW264" s="23">
        <v>1</v>
      </c>
      <c r="CX264" s="23"/>
      <c r="CY264" s="23">
        <v>2</v>
      </c>
      <c r="CZ264" s="23">
        <v>2</v>
      </c>
      <c r="DA264" s="23">
        <v>1</v>
      </c>
      <c r="DB264" s="23" t="s">
        <v>143</v>
      </c>
      <c r="DC264" s="23"/>
      <c r="DD264" s="23" t="str">
        <f t="shared" si="132"/>
        <v>1</v>
      </c>
      <c r="DE264" s="23" t="s">
        <v>165</v>
      </c>
      <c r="DF264" s="23" t="s">
        <v>165</v>
      </c>
      <c r="DG264" s="23" t="s">
        <v>165</v>
      </c>
      <c r="DH264" s="23" t="s">
        <v>636</v>
      </c>
      <c r="DI264" s="23" t="s">
        <v>150</v>
      </c>
      <c r="DJ264" s="23" t="s">
        <v>150</v>
      </c>
      <c r="DK264" s="23" t="s">
        <v>150</v>
      </c>
      <c r="DL264" s="23" t="s">
        <v>150</v>
      </c>
      <c r="DM264" s="23"/>
      <c r="DN264" s="23"/>
      <c r="DO264" s="23"/>
      <c r="DP264" s="23" t="s">
        <v>150</v>
      </c>
      <c r="DQ264" s="23" t="s">
        <v>150</v>
      </c>
      <c r="DR264" s="23" t="s">
        <v>150</v>
      </c>
      <c r="DS264" s="23"/>
      <c r="DT264" s="23" t="s">
        <v>159</v>
      </c>
      <c r="DU264" s="23" t="s">
        <v>150</v>
      </c>
      <c r="DV264" s="23"/>
      <c r="DW264" s="23" t="s">
        <v>159</v>
      </c>
      <c r="DX264" s="23" t="s">
        <v>150</v>
      </c>
      <c r="DY264" s="23"/>
      <c r="DZ264" s="23"/>
      <c r="EA264" s="23"/>
      <c r="EB264" s="23"/>
      <c r="EC264" s="23"/>
      <c r="ED264" s="23" t="s">
        <v>189</v>
      </c>
      <c r="EE264" s="49">
        <f t="shared" si="130"/>
        <v>0</v>
      </c>
      <c r="EF264" s="49">
        <v>0</v>
      </c>
      <c r="EG264" s="49"/>
      <c r="EH264" s="51">
        <f t="shared" si="138"/>
        <v>1</v>
      </c>
      <c r="EI264" s="51">
        <f t="shared" si="139"/>
        <v>0.9</v>
      </c>
      <c r="EJ264" s="52">
        <f t="shared" si="140"/>
        <v>-3.2000000000000001E-2</v>
      </c>
      <c r="EK264" s="52">
        <f t="shared" si="141"/>
        <v>-3.2000000000000001E-2</v>
      </c>
      <c r="EL264" s="49">
        <f t="shared" si="142"/>
        <v>-3.2000000000000001E-2</v>
      </c>
      <c r="EM264" s="53" t="s">
        <v>152</v>
      </c>
      <c r="EN264" s="54" t="str">
        <f t="shared" si="143"/>
        <v>1</v>
      </c>
    </row>
    <row r="265" spans="1:144" ht="33.75">
      <c r="A265" s="45">
        <v>3167</v>
      </c>
      <c r="B265" s="46" t="s">
        <v>1156</v>
      </c>
      <c r="C265" s="45">
        <v>32773542</v>
      </c>
      <c r="D265" s="23" t="s">
        <v>1157</v>
      </c>
      <c r="E265" s="23">
        <v>1</v>
      </c>
      <c r="F265" s="23" t="s">
        <v>146</v>
      </c>
      <c r="G265" s="23">
        <v>55</v>
      </c>
      <c r="H265" s="23">
        <v>52</v>
      </c>
      <c r="I265" s="23" t="s">
        <v>140</v>
      </c>
      <c r="J265" s="23">
        <v>1</v>
      </c>
      <c r="K265" s="23"/>
      <c r="L265" s="47" t="s">
        <v>1707</v>
      </c>
      <c r="M265" s="47">
        <v>2</v>
      </c>
      <c r="N265" s="48">
        <v>43684</v>
      </c>
      <c r="O265" s="48"/>
      <c r="P265" s="47" t="e">
        <f>DATEDIF(N265, O265, "m")</f>
        <v>#NUM!</v>
      </c>
      <c r="Q265" s="47">
        <f t="shared" ca="1" si="133"/>
        <v>56</v>
      </c>
      <c r="R265" s="47">
        <v>38</v>
      </c>
      <c r="S265" s="47">
        <v>1</v>
      </c>
      <c r="T265" s="47"/>
      <c r="U265" s="47"/>
      <c r="V265" s="47" t="e">
        <f t="shared" si="134"/>
        <v>#NUM!</v>
      </c>
      <c r="W265" s="47"/>
      <c r="X265" s="47"/>
      <c r="Y265" s="47"/>
      <c r="Z265" s="47"/>
      <c r="AA265" s="47"/>
      <c r="AB265" s="47"/>
      <c r="AC265" s="47"/>
      <c r="AD265" s="47">
        <v>2</v>
      </c>
      <c r="AE265" s="47">
        <v>38</v>
      </c>
      <c r="AF265" s="47">
        <v>1</v>
      </c>
      <c r="AG265" s="47"/>
      <c r="AH265" s="47">
        <v>2</v>
      </c>
      <c r="AI265" s="35" t="str">
        <f t="shared" si="129"/>
        <v>36</v>
      </c>
      <c r="AJ265" s="49">
        <v>1</v>
      </c>
      <c r="AK265" s="47">
        <v>2</v>
      </c>
      <c r="AL265" s="47">
        <v>0</v>
      </c>
      <c r="AM265" s="47"/>
      <c r="AN265" s="23" t="s">
        <v>1712</v>
      </c>
      <c r="AO265" s="23">
        <v>1</v>
      </c>
      <c r="AP265" s="23">
        <v>1.3</v>
      </c>
      <c r="AQ265" s="23"/>
      <c r="AR265" s="47">
        <v>0.75</v>
      </c>
      <c r="AS265" s="47">
        <f t="shared" si="145"/>
        <v>94.469225494702457</v>
      </c>
      <c r="AT265" s="47">
        <v>1.26</v>
      </c>
      <c r="AU265" s="47">
        <f t="shared" si="116"/>
        <v>50.063038113034644</v>
      </c>
      <c r="AV265" s="47"/>
      <c r="AW265" s="47"/>
      <c r="AX265" s="50" t="s">
        <v>1719</v>
      </c>
      <c r="AY265" s="50" t="s">
        <v>1719</v>
      </c>
      <c r="AZ265" s="50" t="s">
        <v>1719</v>
      </c>
      <c r="BA265" s="50"/>
      <c r="BB265" s="23" t="s">
        <v>164</v>
      </c>
      <c r="BC265" s="23"/>
      <c r="BD265" s="23"/>
      <c r="BE265" s="23"/>
      <c r="BF265" s="50"/>
      <c r="BG265" s="23"/>
      <c r="BH265" s="23"/>
      <c r="BI265" s="23">
        <v>74</v>
      </c>
      <c r="BJ265" s="23">
        <v>157</v>
      </c>
      <c r="BK265" s="23">
        <f t="shared" si="135"/>
        <v>1.7491097172852821</v>
      </c>
      <c r="BL265" s="23">
        <v>1</v>
      </c>
      <c r="BM265" s="46" t="s">
        <v>1158</v>
      </c>
      <c r="BN265" s="23" t="s">
        <v>139</v>
      </c>
      <c r="BO265" s="23">
        <v>55</v>
      </c>
      <c r="BP265" s="23">
        <v>59</v>
      </c>
      <c r="BQ265" s="23">
        <v>164.9</v>
      </c>
      <c r="BR265" s="23">
        <f t="shared" si="136"/>
        <v>1.6461272487144132</v>
      </c>
      <c r="BS265" s="23">
        <f t="shared" si="137"/>
        <v>1.0625604543338285</v>
      </c>
      <c r="BT265" s="23" t="s">
        <v>147</v>
      </c>
      <c r="BU265" s="23" t="s">
        <v>158</v>
      </c>
      <c r="BV265" s="23" t="s">
        <v>148</v>
      </c>
      <c r="BW265" s="23" t="s">
        <v>166</v>
      </c>
      <c r="BX265" s="23">
        <v>2</v>
      </c>
      <c r="BY265" s="23" t="s">
        <v>150</v>
      </c>
      <c r="BZ265" s="23">
        <v>2</v>
      </c>
      <c r="CA265" s="23" t="s">
        <v>150</v>
      </c>
      <c r="CB265" s="23" t="s">
        <v>150</v>
      </c>
      <c r="CC265" s="23">
        <v>2</v>
      </c>
      <c r="CD265" s="23" t="s">
        <v>150</v>
      </c>
      <c r="CE265" s="23" t="s">
        <v>150</v>
      </c>
      <c r="CF265" s="23">
        <v>2</v>
      </c>
      <c r="CG265" s="23" t="s">
        <v>150</v>
      </c>
      <c r="CH265" s="23" t="s">
        <v>150</v>
      </c>
      <c r="CI265" s="23">
        <v>2</v>
      </c>
      <c r="CJ265" s="23" t="s">
        <v>150</v>
      </c>
      <c r="CK265" s="23">
        <v>42</v>
      </c>
      <c r="CL265" s="23">
        <v>0</v>
      </c>
      <c r="CM265" s="23" t="s">
        <v>0</v>
      </c>
      <c r="CN265" s="23">
        <v>0</v>
      </c>
      <c r="CO265" s="23"/>
      <c r="CP265" s="23" t="s">
        <v>0</v>
      </c>
      <c r="CQ265" s="23">
        <v>0</v>
      </c>
      <c r="CR265" s="23" t="s">
        <v>165</v>
      </c>
      <c r="CS265" s="23">
        <v>2</v>
      </c>
      <c r="CT265" s="23"/>
      <c r="CU265" s="23"/>
      <c r="CV265" s="23"/>
      <c r="CW265" s="23">
        <v>2</v>
      </c>
      <c r="CX265" s="23"/>
      <c r="CY265" s="23">
        <v>2</v>
      </c>
      <c r="CZ265" s="23">
        <v>0</v>
      </c>
      <c r="DA265" s="23">
        <v>2</v>
      </c>
      <c r="DB265" s="23"/>
      <c r="DC265" s="23" t="s">
        <v>143</v>
      </c>
      <c r="DD265" s="23" t="str">
        <f t="shared" si="132"/>
        <v>2</v>
      </c>
      <c r="DE265" s="23" t="s">
        <v>165</v>
      </c>
      <c r="DF265" s="23" t="s">
        <v>165</v>
      </c>
      <c r="DG265" s="23" t="s">
        <v>165</v>
      </c>
      <c r="DH265" s="23" t="s">
        <v>636</v>
      </c>
      <c r="DI265" s="23" t="s">
        <v>150</v>
      </c>
      <c r="DJ265" s="23" t="s">
        <v>150</v>
      </c>
      <c r="DK265" s="23" t="s">
        <v>150</v>
      </c>
      <c r="DL265" s="23" t="s">
        <v>159</v>
      </c>
      <c r="DM265" s="23"/>
      <c r="DN265" s="23"/>
      <c r="DO265" s="23"/>
      <c r="DP265" s="23" t="s">
        <v>150</v>
      </c>
      <c r="DQ265" s="23" t="s">
        <v>150</v>
      </c>
      <c r="DR265" s="23"/>
      <c r="DS265" s="23"/>
      <c r="DT265" s="23" t="s">
        <v>159</v>
      </c>
      <c r="DU265" s="23" t="s">
        <v>150</v>
      </c>
      <c r="DV265" s="23"/>
      <c r="DW265" s="23" t="s">
        <v>159</v>
      </c>
      <c r="DX265" s="23" t="s">
        <v>150</v>
      </c>
      <c r="DY265" s="23"/>
      <c r="DZ265" s="23"/>
      <c r="EA265" s="23"/>
      <c r="EB265" s="23"/>
      <c r="EC265" s="23"/>
      <c r="ED265" s="23" t="s">
        <v>189</v>
      </c>
      <c r="EE265" s="49" t="str">
        <f t="shared" si="130"/>
        <v>36</v>
      </c>
      <c r="EF265" s="49">
        <v>1</v>
      </c>
      <c r="EG265" s="49"/>
      <c r="EH265" s="51">
        <f t="shared" si="138"/>
        <v>1.012</v>
      </c>
      <c r="EI265" s="51">
        <f t="shared" si="139"/>
        <v>0.7</v>
      </c>
      <c r="EJ265" s="52">
        <f t="shared" si="140"/>
        <v>-1.2</v>
      </c>
      <c r="EK265" s="52">
        <f t="shared" si="141"/>
        <v>-1.2</v>
      </c>
      <c r="EL265" s="49">
        <f t="shared" si="142"/>
        <v>-0.24099999999999999</v>
      </c>
      <c r="EM265" s="55" t="s">
        <v>152</v>
      </c>
      <c r="EN265" s="54" t="str">
        <f t="shared" si="143"/>
        <v>1</v>
      </c>
    </row>
    <row r="266" spans="1:144" ht="33.75">
      <c r="A266" s="45">
        <v>3169</v>
      </c>
      <c r="B266" s="46" t="s">
        <v>1159</v>
      </c>
      <c r="C266" s="45">
        <v>14513240</v>
      </c>
      <c r="D266" s="23" t="s">
        <v>1160</v>
      </c>
      <c r="E266" s="23">
        <v>2</v>
      </c>
      <c r="F266" s="23" t="s">
        <v>139</v>
      </c>
      <c r="G266" s="23">
        <v>68</v>
      </c>
      <c r="H266" s="23">
        <v>65</v>
      </c>
      <c r="I266" s="23" t="s">
        <v>140</v>
      </c>
      <c r="J266" s="23">
        <v>1</v>
      </c>
      <c r="K266" s="23"/>
      <c r="L266" s="47"/>
      <c r="M266" s="47"/>
      <c r="N266" s="48">
        <v>43689</v>
      </c>
      <c r="O266" s="48"/>
      <c r="P266" s="47" t="e">
        <f t="shared" ref="P266:P275" si="146">DATEDIF(N266,O266,"m")</f>
        <v>#NUM!</v>
      </c>
      <c r="Q266" s="47">
        <f t="shared" ca="1" si="133"/>
        <v>55</v>
      </c>
      <c r="R266" s="47">
        <v>38</v>
      </c>
      <c r="S266" s="47">
        <v>1</v>
      </c>
      <c r="T266" s="47"/>
      <c r="U266" s="47"/>
      <c r="V266" s="47" t="e">
        <f t="shared" si="134"/>
        <v>#NUM!</v>
      </c>
      <c r="W266" s="47"/>
      <c r="X266" s="47"/>
      <c r="Y266" s="47"/>
      <c r="Z266" s="47"/>
      <c r="AA266" s="47"/>
      <c r="AB266" s="47"/>
      <c r="AC266" s="47"/>
      <c r="AD266" s="47">
        <v>2</v>
      </c>
      <c r="AE266" s="47">
        <v>38</v>
      </c>
      <c r="AF266" s="47">
        <v>1</v>
      </c>
      <c r="AG266" s="47"/>
      <c r="AH266" s="47">
        <v>2</v>
      </c>
      <c r="AI266" s="35" t="str">
        <f t="shared" si="129"/>
        <v>36</v>
      </c>
      <c r="AJ266" s="49">
        <v>1</v>
      </c>
      <c r="AK266" s="47">
        <v>2</v>
      </c>
      <c r="AL266" s="47">
        <v>0</v>
      </c>
      <c r="AM266" s="47"/>
      <c r="AN266" s="23" t="s">
        <v>1712</v>
      </c>
      <c r="AO266" s="23">
        <v>1</v>
      </c>
      <c r="AP266" s="23">
        <v>1.63</v>
      </c>
      <c r="AQ266" s="23"/>
      <c r="AR266" s="47">
        <v>1.52</v>
      </c>
      <c r="AS266" s="47">
        <f t="shared" si="145"/>
        <v>49.869075542566421</v>
      </c>
      <c r="AT266" s="47">
        <v>1.1599999999999999</v>
      </c>
      <c r="AU266" s="47">
        <f t="shared" si="116"/>
        <v>68.122726374043253</v>
      </c>
      <c r="AV266" s="47"/>
      <c r="AW266" s="47"/>
      <c r="AX266" s="50" t="s">
        <v>1719</v>
      </c>
      <c r="AY266" s="50" t="s">
        <v>1719</v>
      </c>
      <c r="AZ266" s="50" t="s">
        <v>1719</v>
      </c>
      <c r="BA266" s="50"/>
      <c r="BB266" s="23" t="s">
        <v>164</v>
      </c>
      <c r="BC266" s="23"/>
      <c r="BD266" s="23"/>
      <c r="BE266" s="23"/>
      <c r="BF266" s="50"/>
      <c r="BG266" s="23"/>
      <c r="BH266" s="23"/>
      <c r="BI266" s="23">
        <v>79</v>
      </c>
      <c r="BJ266" s="23">
        <v>167.2</v>
      </c>
      <c r="BK266" s="23">
        <f t="shared" si="135"/>
        <v>1.8823662843662017</v>
      </c>
      <c r="BL266" s="23">
        <v>1</v>
      </c>
      <c r="BM266" s="46" t="s">
        <v>1161</v>
      </c>
      <c r="BN266" s="23" t="s">
        <v>146</v>
      </c>
      <c r="BO266" s="23">
        <v>62</v>
      </c>
      <c r="BP266" s="23">
        <v>60.4</v>
      </c>
      <c r="BQ266" s="23">
        <v>161.19999999999999</v>
      </c>
      <c r="BR266" s="23">
        <f t="shared" si="136"/>
        <v>1.6354854120982967</v>
      </c>
      <c r="BS266" s="23">
        <f t="shared" si="137"/>
        <v>1.1509526593399335</v>
      </c>
      <c r="BT266" s="23" t="s">
        <v>162</v>
      </c>
      <c r="BU266" s="23" t="s">
        <v>158</v>
      </c>
      <c r="BV266" s="23" t="s">
        <v>148</v>
      </c>
      <c r="BW266" s="23" t="s">
        <v>149</v>
      </c>
      <c r="BX266" s="23">
        <v>5</v>
      </c>
      <c r="BY266" s="23" t="s">
        <v>150</v>
      </c>
      <c r="BZ266" s="23">
        <v>2</v>
      </c>
      <c r="CA266" s="23" t="s">
        <v>150</v>
      </c>
      <c r="CB266" s="23" t="s">
        <v>150</v>
      </c>
      <c r="CC266" s="23">
        <v>2</v>
      </c>
      <c r="CD266" s="23" t="s">
        <v>150</v>
      </c>
      <c r="CE266" s="23" t="s">
        <v>150</v>
      </c>
      <c r="CF266" s="23">
        <v>2</v>
      </c>
      <c r="CG266" s="23" t="s">
        <v>150</v>
      </c>
      <c r="CH266" s="23" t="s">
        <v>150</v>
      </c>
      <c r="CI266" s="23">
        <v>2</v>
      </c>
      <c r="CJ266" s="23" t="s">
        <v>150</v>
      </c>
      <c r="CK266" s="23">
        <v>0</v>
      </c>
      <c r="CL266" s="23">
        <v>0</v>
      </c>
      <c r="CM266" s="23"/>
      <c r="CN266" s="23">
        <v>0</v>
      </c>
      <c r="CO266" s="23"/>
      <c r="CP266" s="23" t="s">
        <v>0</v>
      </c>
      <c r="CQ266" s="23">
        <v>0</v>
      </c>
      <c r="CR266" s="23" t="s">
        <v>143</v>
      </c>
      <c r="CS266" s="23">
        <v>1</v>
      </c>
      <c r="CT266" s="23"/>
      <c r="CU266" s="23"/>
      <c r="CV266" s="23">
        <v>375</v>
      </c>
      <c r="CW266" s="23">
        <v>1</v>
      </c>
      <c r="CX266" s="23">
        <v>4</v>
      </c>
      <c r="CY266" s="23">
        <v>1</v>
      </c>
      <c r="CZ266" s="23">
        <v>8</v>
      </c>
      <c r="DA266" s="23">
        <v>1</v>
      </c>
      <c r="DB266" s="23" t="s">
        <v>143</v>
      </c>
      <c r="DC266" s="23"/>
      <c r="DD266" s="23" t="str">
        <f t="shared" si="132"/>
        <v>1</v>
      </c>
      <c r="DE266" s="23" t="s">
        <v>143</v>
      </c>
      <c r="DF266" s="23" t="s">
        <v>143</v>
      </c>
      <c r="DG266" s="23" t="s">
        <v>143</v>
      </c>
      <c r="DH266" s="23" t="s">
        <v>636</v>
      </c>
      <c r="DI266" s="23" t="s">
        <v>150</v>
      </c>
      <c r="DJ266" s="23" t="s">
        <v>159</v>
      </c>
      <c r="DK266" s="23" t="s">
        <v>150</v>
      </c>
      <c r="DL266" s="23" t="s">
        <v>150</v>
      </c>
      <c r="DM266" s="23"/>
      <c r="DN266" s="23"/>
      <c r="DO266" s="23"/>
      <c r="DP266" s="23" t="s">
        <v>150</v>
      </c>
      <c r="DQ266" s="23" t="s">
        <v>150</v>
      </c>
      <c r="DR266" s="23" t="s">
        <v>150</v>
      </c>
      <c r="DS266" s="23"/>
      <c r="DT266" s="23" t="s">
        <v>159</v>
      </c>
      <c r="DU266" s="23" t="s">
        <v>150</v>
      </c>
      <c r="DV266" s="23"/>
      <c r="DW266" s="23" t="s">
        <v>159</v>
      </c>
      <c r="DX266" s="23" t="s">
        <v>150</v>
      </c>
      <c r="DY266" s="23"/>
      <c r="DZ266" s="23"/>
      <c r="EA266" s="23"/>
      <c r="EB266" s="23"/>
      <c r="EC266" s="23"/>
      <c r="ED266" s="23" t="s">
        <v>187</v>
      </c>
      <c r="EE266" s="49" t="str">
        <f t="shared" si="130"/>
        <v>36</v>
      </c>
      <c r="EF266" s="49">
        <v>1</v>
      </c>
      <c r="EG266" s="49"/>
      <c r="EH266" s="51">
        <f t="shared" si="138"/>
        <v>1</v>
      </c>
      <c r="EI266" s="51">
        <f t="shared" si="139"/>
        <v>0.9</v>
      </c>
      <c r="EJ266" s="52">
        <f t="shared" si="140"/>
        <v>-1.2</v>
      </c>
      <c r="EK266" s="52">
        <f t="shared" si="141"/>
        <v>-1.2</v>
      </c>
      <c r="EL266" s="49">
        <f t="shared" si="142"/>
        <v>-3.2000000000000001E-2</v>
      </c>
      <c r="EM266" s="55" t="s">
        <v>152</v>
      </c>
      <c r="EN266" s="54" t="str">
        <f t="shared" si="143"/>
        <v>1</v>
      </c>
    </row>
    <row r="267" spans="1:144" ht="33.75">
      <c r="A267" s="45">
        <v>3173</v>
      </c>
      <c r="B267" s="46" t="s">
        <v>1162</v>
      </c>
      <c r="C267" s="45">
        <v>30408404</v>
      </c>
      <c r="D267" s="23" t="s">
        <v>1163</v>
      </c>
      <c r="E267" s="23">
        <v>2</v>
      </c>
      <c r="F267" s="23" t="s">
        <v>139</v>
      </c>
      <c r="G267" s="23">
        <v>54</v>
      </c>
      <c r="H267" s="23">
        <v>51</v>
      </c>
      <c r="I267" s="23" t="s">
        <v>1164</v>
      </c>
      <c r="J267" s="23">
        <v>3</v>
      </c>
      <c r="K267" s="23" t="s">
        <v>179</v>
      </c>
      <c r="L267" s="47"/>
      <c r="M267" s="47"/>
      <c r="N267" s="48">
        <v>43698</v>
      </c>
      <c r="O267" s="48"/>
      <c r="P267" s="47" t="e">
        <f t="shared" si="146"/>
        <v>#NUM!</v>
      </c>
      <c r="Q267" s="47">
        <f t="shared" ca="1" si="133"/>
        <v>55</v>
      </c>
      <c r="R267" s="47">
        <v>38</v>
      </c>
      <c r="S267" s="47">
        <v>1</v>
      </c>
      <c r="T267" s="47"/>
      <c r="U267" s="47"/>
      <c r="V267" s="47" t="e">
        <f t="shared" si="134"/>
        <v>#NUM!</v>
      </c>
      <c r="W267" s="47"/>
      <c r="X267" s="47"/>
      <c r="Y267" s="47"/>
      <c r="Z267" s="47"/>
      <c r="AA267" s="47"/>
      <c r="AB267" s="47"/>
      <c r="AC267" s="47"/>
      <c r="AD267" s="47">
        <v>2</v>
      </c>
      <c r="AE267" s="47">
        <v>38</v>
      </c>
      <c r="AF267" s="47">
        <v>1</v>
      </c>
      <c r="AG267" s="47"/>
      <c r="AH267" s="47">
        <v>2</v>
      </c>
      <c r="AI267" s="35" t="str">
        <f t="shared" si="129"/>
        <v>36</v>
      </c>
      <c r="AJ267" s="49">
        <v>1</v>
      </c>
      <c r="AK267" s="47">
        <v>2</v>
      </c>
      <c r="AL267" s="47">
        <v>0</v>
      </c>
      <c r="AM267" s="47"/>
      <c r="AN267" s="23" t="s">
        <v>1712</v>
      </c>
      <c r="AO267" s="23">
        <v>1</v>
      </c>
      <c r="AP267" s="23">
        <v>1.69</v>
      </c>
      <c r="AQ267" s="23"/>
      <c r="AR267" s="47">
        <v>1.48</v>
      </c>
      <c r="AS267" s="47">
        <f t="shared" si="145"/>
        <v>56.17507627797653</v>
      </c>
      <c r="AT267" s="47">
        <v>1.4</v>
      </c>
      <c r="AU267" s="47">
        <f t="shared" si="116"/>
        <v>59.306469489983549</v>
      </c>
      <c r="AV267" s="47"/>
      <c r="AW267" s="47"/>
      <c r="AX267" s="50" t="s">
        <v>1719</v>
      </c>
      <c r="AY267" s="50" t="s">
        <v>1719</v>
      </c>
      <c r="AZ267" s="50" t="s">
        <v>1719</v>
      </c>
      <c r="BA267" s="50"/>
      <c r="BB267" s="23" t="s">
        <v>164</v>
      </c>
      <c r="BC267" s="23"/>
      <c r="BD267" s="23"/>
      <c r="BE267" s="23"/>
      <c r="BF267" s="50"/>
      <c r="BG267" s="23"/>
      <c r="BH267" s="23"/>
      <c r="BI267" s="23">
        <v>65</v>
      </c>
      <c r="BJ267" s="23">
        <v>173</v>
      </c>
      <c r="BK267" s="23">
        <f t="shared" si="135"/>
        <v>1.7759794041392534</v>
      </c>
      <c r="BL267" s="23">
        <v>1</v>
      </c>
      <c r="BM267" s="46" t="s">
        <v>1165</v>
      </c>
      <c r="BN267" s="23" t="s">
        <v>146</v>
      </c>
      <c r="BO267" s="23">
        <v>49</v>
      </c>
      <c r="BP267" s="23">
        <v>51</v>
      </c>
      <c r="BQ267" s="23">
        <v>158</v>
      </c>
      <c r="BR267" s="23">
        <f t="shared" si="136"/>
        <v>1.5000648565450632</v>
      </c>
      <c r="BS267" s="23">
        <f t="shared" si="137"/>
        <v>1.1839350788003089</v>
      </c>
      <c r="BT267" s="23" t="s">
        <v>147</v>
      </c>
      <c r="BU267" s="23" t="s">
        <v>147</v>
      </c>
      <c r="BV267" s="23" t="s">
        <v>148</v>
      </c>
      <c r="BW267" s="23" t="s">
        <v>149</v>
      </c>
      <c r="BX267" s="23">
        <v>5</v>
      </c>
      <c r="BY267" s="23" t="s">
        <v>150</v>
      </c>
      <c r="BZ267" s="23">
        <v>2</v>
      </c>
      <c r="CA267" s="23" t="s">
        <v>150</v>
      </c>
      <c r="CB267" s="23" t="s">
        <v>150</v>
      </c>
      <c r="CC267" s="23">
        <v>2</v>
      </c>
      <c r="CD267" s="23" t="s">
        <v>150</v>
      </c>
      <c r="CE267" s="23" t="s">
        <v>150</v>
      </c>
      <c r="CF267" s="23">
        <v>2</v>
      </c>
      <c r="CG267" s="23" t="s">
        <v>150</v>
      </c>
      <c r="CH267" s="23" t="s">
        <v>150</v>
      </c>
      <c r="CI267" s="23">
        <v>2</v>
      </c>
      <c r="CJ267" s="23" t="s">
        <v>150</v>
      </c>
      <c r="CK267" s="23">
        <v>0</v>
      </c>
      <c r="CL267" s="23">
        <v>0</v>
      </c>
      <c r="CM267" s="23"/>
      <c r="CN267" s="23">
        <v>0</v>
      </c>
      <c r="CO267" s="23"/>
      <c r="CP267" s="23"/>
      <c r="CQ267" s="23">
        <v>0</v>
      </c>
      <c r="CR267" s="23" t="s">
        <v>165</v>
      </c>
      <c r="CS267" s="23">
        <v>2</v>
      </c>
      <c r="CT267" s="23"/>
      <c r="CU267" s="23"/>
      <c r="CV267" s="23"/>
      <c r="CW267" s="23">
        <v>2</v>
      </c>
      <c r="CX267" s="23"/>
      <c r="CY267" s="23">
        <v>2</v>
      </c>
      <c r="CZ267" s="23">
        <v>0</v>
      </c>
      <c r="DA267" s="23">
        <v>2</v>
      </c>
      <c r="DB267" s="23" t="s">
        <v>143</v>
      </c>
      <c r="DC267" s="23"/>
      <c r="DD267" s="23" t="str">
        <f t="shared" si="132"/>
        <v>1</v>
      </c>
      <c r="DE267" s="23" t="s">
        <v>143</v>
      </c>
      <c r="DF267" s="23" t="s">
        <v>143</v>
      </c>
      <c r="DG267" s="23" t="s">
        <v>143</v>
      </c>
      <c r="DH267" s="23" t="s">
        <v>636</v>
      </c>
      <c r="DI267" s="23" t="s">
        <v>150</v>
      </c>
      <c r="DJ267" s="23" t="s">
        <v>159</v>
      </c>
      <c r="DK267" s="23" t="s">
        <v>150</v>
      </c>
      <c r="DL267" s="23" t="s">
        <v>159</v>
      </c>
      <c r="DM267" s="23"/>
      <c r="DN267" s="23"/>
      <c r="DO267" s="23"/>
      <c r="DP267" s="23" t="s">
        <v>150</v>
      </c>
      <c r="DQ267" s="23" t="s">
        <v>150</v>
      </c>
      <c r="DR267" s="23" t="s">
        <v>150</v>
      </c>
      <c r="DS267" s="23"/>
      <c r="DT267" s="23" t="s">
        <v>159</v>
      </c>
      <c r="DU267" s="23" t="s">
        <v>150</v>
      </c>
      <c r="DV267" s="23"/>
      <c r="DW267" s="23" t="s">
        <v>159</v>
      </c>
      <c r="DX267" s="23" t="s">
        <v>150</v>
      </c>
      <c r="DY267" s="23"/>
      <c r="DZ267" s="23"/>
      <c r="EA267" s="23"/>
      <c r="EB267" s="23"/>
      <c r="EC267" s="23"/>
      <c r="ED267" s="23" t="s">
        <v>189</v>
      </c>
      <c r="EE267" s="49" t="str">
        <f t="shared" si="130"/>
        <v>36</v>
      </c>
      <c r="EF267" s="49">
        <v>1</v>
      </c>
      <c r="EG267" s="49"/>
      <c r="EH267" s="51">
        <f t="shared" si="138"/>
        <v>1</v>
      </c>
      <c r="EI267" s="51">
        <f t="shared" si="139"/>
        <v>0.9</v>
      </c>
      <c r="EJ267" s="52">
        <f t="shared" si="140"/>
        <v>-1.2</v>
      </c>
      <c r="EK267" s="52">
        <f t="shared" si="141"/>
        <v>-1.2</v>
      </c>
      <c r="EL267" s="49">
        <f t="shared" si="142"/>
        <v>-3.2000000000000001E-2</v>
      </c>
      <c r="EM267" s="53" t="s">
        <v>152</v>
      </c>
      <c r="EN267" s="54" t="str">
        <f t="shared" si="143"/>
        <v>1</v>
      </c>
    </row>
    <row r="268" spans="1:144" ht="33.75">
      <c r="A268" s="45">
        <v>3190</v>
      </c>
      <c r="B268" s="46" t="s">
        <v>1168</v>
      </c>
      <c r="C268" s="45">
        <v>32563133</v>
      </c>
      <c r="D268" s="23" t="s">
        <v>1169</v>
      </c>
      <c r="E268" s="23">
        <v>2</v>
      </c>
      <c r="F268" s="23" t="s">
        <v>139</v>
      </c>
      <c r="G268" s="23">
        <v>43</v>
      </c>
      <c r="H268" s="23">
        <v>40</v>
      </c>
      <c r="I268" s="23" t="s">
        <v>153</v>
      </c>
      <c r="J268" s="23">
        <v>3</v>
      </c>
      <c r="K268" s="23" t="s">
        <v>179</v>
      </c>
      <c r="L268" s="47"/>
      <c r="M268" s="47"/>
      <c r="N268" s="48">
        <v>43727</v>
      </c>
      <c r="O268" s="48"/>
      <c r="P268" s="47" t="e">
        <f t="shared" si="146"/>
        <v>#NUM!</v>
      </c>
      <c r="Q268" s="47">
        <f t="shared" ca="1" si="133"/>
        <v>54</v>
      </c>
      <c r="R268" s="47">
        <v>37</v>
      </c>
      <c r="S268" s="47">
        <v>1</v>
      </c>
      <c r="T268" s="47"/>
      <c r="U268" s="47"/>
      <c r="V268" s="47" t="e">
        <f t="shared" si="134"/>
        <v>#NUM!</v>
      </c>
      <c r="W268" s="47"/>
      <c r="X268" s="47"/>
      <c r="Y268" s="47"/>
      <c r="Z268" s="47"/>
      <c r="AA268" s="47"/>
      <c r="AB268" s="47"/>
      <c r="AC268" s="47"/>
      <c r="AD268" s="47">
        <v>2</v>
      </c>
      <c r="AE268" s="47">
        <v>37</v>
      </c>
      <c r="AF268" s="47">
        <v>1</v>
      </c>
      <c r="AG268" s="47"/>
      <c r="AH268" s="47">
        <v>2</v>
      </c>
      <c r="AI268" s="35" t="str">
        <f t="shared" si="129"/>
        <v>36</v>
      </c>
      <c r="AJ268" s="49">
        <v>1</v>
      </c>
      <c r="AK268" s="47">
        <v>2</v>
      </c>
      <c r="AL268" s="47">
        <v>0</v>
      </c>
      <c r="AM268" s="47"/>
      <c r="AN268" s="23" t="s">
        <v>1712</v>
      </c>
      <c r="AO268" s="23">
        <v>1</v>
      </c>
      <c r="AP268" s="23">
        <v>1.24</v>
      </c>
      <c r="AQ268" s="23">
        <v>72</v>
      </c>
      <c r="AR268" s="47">
        <v>1.41</v>
      </c>
      <c r="AS268" s="47">
        <f t="shared" si="145"/>
        <v>63.753770918385449</v>
      </c>
      <c r="AT268" s="47">
        <v>1.32</v>
      </c>
      <c r="AU268" s="47">
        <f t="shared" si="116"/>
        <v>68.151917599639091</v>
      </c>
      <c r="AV268" s="47"/>
      <c r="AW268" s="47"/>
      <c r="AX268" s="50" t="s">
        <v>1719</v>
      </c>
      <c r="AY268" s="50" t="s">
        <v>1719</v>
      </c>
      <c r="AZ268" s="50" t="s">
        <v>1719</v>
      </c>
      <c r="BA268" s="50"/>
      <c r="BB268" s="23" t="s">
        <v>164</v>
      </c>
      <c r="BC268" s="23"/>
      <c r="BD268" s="23"/>
      <c r="BE268" s="23"/>
      <c r="BF268" s="50"/>
      <c r="BG268" s="23"/>
      <c r="BH268" s="23"/>
      <c r="BI268" s="23">
        <v>65.5</v>
      </c>
      <c r="BJ268" s="23">
        <v>173.5</v>
      </c>
      <c r="BK268" s="23">
        <f t="shared" si="135"/>
        <v>1.7855047032692721</v>
      </c>
      <c r="BL268" s="23">
        <v>1</v>
      </c>
      <c r="BM268" s="46" t="s">
        <v>1170</v>
      </c>
      <c r="BN268" s="23" t="s">
        <v>146</v>
      </c>
      <c r="BO268" s="23">
        <v>40</v>
      </c>
      <c r="BP268" s="23">
        <v>67</v>
      </c>
      <c r="BQ268" s="23">
        <v>153</v>
      </c>
      <c r="BR268" s="23">
        <f t="shared" si="136"/>
        <v>1.6456951989228528</v>
      </c>
      <c r="BS268" s="23">
        <f t="shared" si="137"/>
        <v>1.0849546771710388</v>
      </c>
      <c r="BT268" s="23" t="s">
        <v>158</v>
      </c>
      <c r="BU268" s="23" t="s">
        <v>158</v>
      </c>
      <c r="BV268" s="23" t="s">
        <v>148</v>
      </c>
      <c r="BW268" s="23" t="s">
        <v>149</v>
      </c>
      <c r="BX268" s="23">
        <v>6</v>
      </c>
      <c r="BY268" s="23" t="s">
        <v>150</v>
      </c>
      <c r="BZ268" s="23">
        <v>2</v>
      </c>
      <c r="CA268" s="23" t="s">
        <v>150</v>
      </c>
      <c r="CB268" s="23" t="s">
        <v>150</v>
      </c>
      <c r="CC268" s="23">
        <v>2</v>
      </c>
      <c r="CD268" s="23" t="s">
        <v>150</v>
      </c>
      <c r="CE268" s="23" t="s">
        <v>150</v>
      </c>
      <c r="CF268" s="23">
        <v>2</v>
      </c>
      <c r="CG268" s="23" t="s">
        <v>150</v>
      </c>
      <c r="CH268" s="23" t="s">
        <v>150</v>
      </c>
      <c r="CI268" s="23">
        <v>2</v>
      </c>
      <c r="CJ268" s="23" t="s">
        <v>150</v>
      </c>
      <c r="CK268" s="23">
        <v>0</v>
      </c>
      <c r="CL268" s="23">
        <v>0</v>
      </c>
      <c r="CM268" s="23"/>
      <c r="CN268" s="23">
        <v>0</v>
      </c>
      <c r="CO268" s="23"/>
      <c r="CP268" s="23" t="s">
        <v>0</v>
      </c>
      <c r="CQ268" s="23">
        <v>0</v>
      </c>
      <c r="CR268" s="23" t="s">
        <v>165</v>
      </c>
      <c r="CS268" s="23">
        <v>2</v>
      </c>
      <c r="CT268" s="23"/>
      <c r="CU268" s="23"/>
      <c r="CV268" s="23"/>
      <c r="CW268" s="23">
        <v>2</v>
      </c>
      <c r="CX268" s="23"/>
      <c r="CY268" s="23">
        <v>2</v>
      </c>
      <c r="CZ268" s="23">
        <v>0</v>
      </c>
      <c r="DA268" s="23">
        <v>2</v>
      </c>
      <c r="DB268" s="23"/>
      <c r="DC268" s="23" t="s">
        <v>143</v>
      </c>
      <c r="DD268" s="23" t="str">
        <f t="shared" si="132"/>
        <v>2</v>
      </c>
      <c r="DE268" s="23" t="s">
        <v>165</v>
      </c>
      <c r="DF268" s="23" t="s">
        <v>165</v>
      </c>
      <c r="DG268" s="23" t="s">
        <v>165</v>
      </c>
      <c r="DH268" s="23" t="s">
        <v>636</v>
      </c>
      <c r="DI268" s="23" t="s">
        <v>150</v>
      </c>
      <c r="DJ268" s="23" t="s">
        <v>159</v>
      </c>
      <c r="DK268" s="23" t="s">
        <v>150</v>
      </c>
      <c r="DL268" s="23" t="s">
        <v>150</v>
      </c>
      <c r="DM268" s="23"/>
      <c r="DN268" s="23"/>
      <c r="DO268" s="23"/>
      <c r="DP268" s="23" t="s">
        <v>150</v>
      </c>
      <c r="DQ268" s="23" t="s">
        <v>150</v>
      </c>
      <c r="DR268" s="23" t="s">
        <v>150</v>
      </c>
      <c r="DS268" s="23"/>
      <c r="DT268" s="23" t="s">
        <v>159</v>
      </c>
      <c r="DU268" s="23" t="s">
        <v>150</v>
      </c>
      <c r="DV268" s="23"/>
      <c r="DW268" s="23" t="s">
        <v>159</v>
      </c>
      <c r="DX268" s="23" t="s">
        <v>150</v>
      </c>
      <c r="DY268" s="23"/>
      <c r="DZ268" s="23"/>
      <c r="EA268" s="23"/>
      <c r="EB268" s="23"/>
      <c r="EC268" s="23"/>
      <c r="ED268" s="23" t="s">
        <v>189</v>
      </c>
      <c r="EE268" s="49" t="str">
        <f t="shared" si="130"/>
        <v>36</v>
      </c>
      <c r="EF268" s="49">
        <v>1</v>
      </c>
      <c r="EG268" s="49"/>
      <c r="EH268" s="51">
        <f t="shared" si="138"/>
        <v>1</v>
      </c>
      <c r="EI268" s="51">
        <f t="shared" si="139"/>
        <v>0.9</v>
      </c>
      <c r="EJ268" s="52">
        <f t="shared" si="140"/>
        <v>-1.2</v>
      </c>
      <c r="EK268" s="52">
        <f t="shared" si="141"/>
        <v>-1.2</v>
      </c>
      <c r="EL268" s="49">
        <f t="shared" si="142"/>
        <v>-3.2000000000000001E-2</v>
      </c>
      <c r="EM268" s="53" t="s">
        <v>163</v>
      </c>
      <c r="EN268" s="54" t="str">
        <f t="shared" si="143"/>
        <v>2</v>
      </c>
    </row>
    <row r="269" spans="1:144" ht="33.75">
      <c r="A269" s="45">
        <v>3205</v>
      </c>
      <c r="B269" s="46" t="s">
        <v>1173</v>
      </c>
      <c r="C269" s="45">
        <v>33858873</v>
      </c>
      <c r="D269" s="23" t="s">
        <v>1174</v>
      </c>
      <c r="E269" s="23">
        <v>1</v>
      </c>
      <c r="F269" s="23" t="s">
        <v>146</v>
      </c>
      <c r="G269" s="23">
        <v>57</v>
      </c>
      <c r="H269" s="23">
        <v>54</v>
      </c>
      <c r="I269" s="23" t="s">
        <v>174</v>
      </c>
      <c r="J269" s="23">
        <v>2</v>
      </c>
      <c r="K269" s="23"/>
      <c r="L269" s="47"/>
      <c r="M269" s="47"/>
      <c r="N269" s="48">
        <v>43754</v>
      </c>
      <c r="O269" s="48"/>
      <c r="P269" s="47" t="e">
        <f t="shared" si="146"/>
        <v>#NUM!</v>
      </c>
      <c r="Q269" s="47">
        <f t="shared" ca="1" si="133"/>
        <v>53</v>
      </c>
      <c r="R269" s="47">
        <v>36</v>
      </c>
      <c r="S269" s="47">
        <v>1</v>
      </c>
      <c r="T269" s="47"/>
      <c r="U269" s="47"/>
      <c r="V269" s="47" t="e">
        <f t="shared" si="134"/>
        <v>#NUM!</v>
      </c>
      <c r="W269" s="47"/>
      <c r="X269" s="47"/>
      <c r="Y269" s="47"/>
      <c r="Z269" s="47"/>
      <c r="AA269" s="47"/>
      <c r="AB269" s="47"/>
      <c r="AC269" s="47"/>
      <c r="AD269" s="47">
        <v>2</v>
      </c>
      <c r="AE269" s="47">
        <v>36</v>
      </c>
      <c r="AF269" s="47">
        <v>1</v>
      </c>
      <c r="AG269" s="47"/>
      <c r="AH269" s="47">
        <v>2</v>
      </c>
      <c r="AI269" s="49">
        <v>36</v>
      </c>
      <c r="AJ269" s="49">
        <v>1</v>
      </c>
      <c r="AK269" s="47">
        <v>2</v>
      </c>
      <c r="AL269" s="47"/>
      <c r="AM269" s="47"/>
      <c r="AN269" s="23" t="s">
        <v>1712</v>
      </c>
      <c r="AO269" s="23">
        <v>1</v>
      </c>
      <c r="AP269" s="23">
        <v>1.72</v>
      </c>
      <c r="AQ269" s="23">
        <v>33</v>
      </c>
      <c r="AR269" s="47">
        <v>1.03</v>
      </c>
      <c r="AS269" s="47">
        <f t="shared" si="145"/>
        <v>63.761303368444544</v>
      </c>
      <c r="AT269" s="47">
        <v>1.05</v>
      </c>
      <c r="AU269" s="47">
        <f t="shared" si="116"/>
        <v>61.53648445723659</v>
      </c>
      <c r="AV269" s="47"/>
      <c r="AW269" s="47"/>
      <c r="AX269" s="50" t="s">
        <v>1719</v>
      </c>
      <c r="AY269" s="50" t="s">
        <v>1719</v>
      </c>
      <c r="AZ269" s="50" t="s">
        <v>1719</v>
      </c>
      <c r="BA269" s="50"/>
      <c r="BB269" s="23" t="s">
        <v>164</v>
      </c>
      <c r="BC269" s="23"/>
      <c r="BD269" s="23"/>
      <c r="BE269" s="23"/>
      <c r="BF269" s="50"/>
      <c r="BG269" s="23"/>
      <c r="BH269" s="23"/>
      <c r="BI269" s="23">
        <v>44.9</v>
      </c>
      <c r="BJ269" s="23">
        <v>152</v>
      </c>
      <c r="BK269" s="23">
        <f t="shared" si="135"/>
        <v>1.3816804730123893</v>
      </c>
      <c r="BL269" s="23">
        <v>1</v>
      </c>
      <c r="BM269" s="46" t="s">
        <v>1175</v>
      </c>
      <c r="BN269" s="23" t="s">
        <v>139</v>
      </c>
      <c r="BO269" s="23">
        <v>60</v>
      </c>
      <c r="BP269" s="23">
        <v>70.599999999999994</v>
      </c>
      <c r="BQ269" s="23">
        <v>167.2</v>
      </c>
      <c r="BR269" s="23">
        <f t="shared" si="136"/>
        <v>1.7945461009312258</v>
      </c>
      <c r="BS269" s="23">
        <f t="shared" si="137"/>
        <v>0.76993311695665423</v>
      </c>
      <c r="BT269" s="23" t="s">
        <v>162</v>
      </c>
      <c r="BU269" s="23" t="s">
        <v>147</v>
      </c>
      <c r="BV269" s="23" t="s">
        <v>148</v>
      </c>
      <c r="BW269" s="23" t="s">
        <v>149</v>
      </c>
      <c r="BX269" s="23">
        <v>5</v>
      </c>
      <c r="BY269" s="23" t="s">
        <v>150</v>
      </c>
      <c r="BZ269" s="23">
        <v>2</v>
      </c>
      <c r="CA269" s="23" t="s">
        <v>159</v>
      </c>
      <c r="CB269" s="23" t="s">
        <v>150</v>
      </c>
      <c r="CC269" s="23">
        <v>2</v>
      </c>
      <c r="CD269" s="23" t="s">
        <v>150</v>
      </c>
      <c r="CE269" s="23" t="s">
        <v>150</v>
      </c>
      <c r="CF269" s="23">
        <v>2</v>
      </c>
      <c r="CG269" s="23" t="s">
        <v>159</v>
      </c>
      <c r="CH269" s="23" t="s">
        <v>150</v>
      </c>
      <c r="CI269" s="23">
        <v>2</v>
      </c>
      <c r="CJ269" s="23" t="s">
        <v>150</v>
      </c>
      <c r="CK269" s="23">
        <v>0</v>
      </c>
      <c r="CL269" s="23">
        <v>0</v>
      </c>
      <c r="CM269" s="23"/>
      <c r="CN269" s="23">
        <v>0</v>
      </c>
      <c r="CO269" s="23"/>
      <c r="CP269" s="23" t="s">
        <v>0</v>
      </c>
      <c r="CQ269" s="23">
        <v>0</v>
      </c>
      <c r="CR269" s="23" t="s">
        <v>143</v>
      </c>
      <c r="CS269" s="23">
        <v>1</v>
      </c>
      <c r="CT269" s="23"/>
      <c r="CU269" s="23"/>
      <c r="CV269" s="23">
        <v>375</v>
      </c>
      <c r="CW269" s="23">
        <v>1</v>
      </c>
      <c r="CX269" s="23"/>
      <c r="CY269" s="23">
        <v>2</v>
      </c>
      <c r="CZ269" s="23">
        <v>2</v>
      </c>
      <c r="DA269" s="23">
        <v>1</v>
      </c>
      <c r="DB269" s="23" t="s">
        <v>143</v>
      </c>
      <c r="DC269" s="23"/>
      <c r="DD269" s="23" t="str">
        <f t="shared" si="132"/>
        <v>1</v>
      </c>
      <c r="DE269" s="23" t="s">
        <v>143</v>
      </c>
      <c r="DF269" s="23" t="s">
        <v>143</v>
      </c>
      <c r="DG269" s="23" t="s">
        <v>143</v>
      </c>
      <c r="DH269" s="23" t="s">
        <v>636</v>
      </c>
      <c r="DI269" s="23" t="s">
        <v>150</v>
      </c>
      <c r="DJ269" s="23" t="s">
        <v>159</v>
      </c>
      <c r="DK269" s="23"/>
      <c r="DL269" s="23"/>
      <c r="DM269" s="23"/>
      <c r="DN269" s="23"/>
      <c r="DO269" s="23"/>
      <c r="DP269" s="23" t="s">
        <v>150</v>
      </c>
      <c r="DQ269" s="23" t="s">
        <v>150</v>
      </c>
      <c r="DR269" s="23" t="s">
        <v>150</v>
      </c>
      <c r="DS269" s="23"/>
      <c r="DT269" s="23" t="s">
        <v>159</v>
      </c>
      <c r="DU269" s="23" t="s">
        <v>150</v>
      </c>
      <c r="DV269" s="23"/>
      <c r="DW269" s="23" t="s">
        <v>159</v>
      </c>
      <c r="DX269" s="23" t="s">
        <v>150</v>
      </c>
      <c r="DY269" s="23"/>
      <c r="DZ269" s="23"/>
      <c r="EA269" s="23"/>
      <c r="EB269" s="23"/>
      <c r="EC269" s="23"/>
      <c r="ED269" s="23" t="s">
        <v>187</v>
      </c>
      <c r="EE269" s="49">
        <v>36</v>
      </c>
      <c r="EF269" s="49">
        <v>1</v>
      </c>
      <c r="EG269" s="49"/>
      <c r="EH269" s="51">
        <f t="shared" si="138"/>
        <v>1.012</v>
      </c>
      <c r="EI269" s="51">
        <f t="shared" si="139"/>
        <v>0.7</v>
      </c>
      <c r="EJ269" s="52">
        <f t="shared" si="140"/>
        <v>-1.2</v>
      </c>
      <c r="EK269" s="52">
        <f t="shared" si="141"/>
        <v>-1.2</v>
      </c>
      <c r="EL269" s="49">
        <f t="shared" si="142"/>
        <v>-0.24099999999999999</v>
      </c>
      <c r="EM269" s="53" t="s">
        <v>176</v>
      </c>
      <c r="EN269" s="54" t="str">
        <f t="shared" si="143"/>
        <v>3</v>
      </c>
    </row>
    <row r="270" spans="1:144" ht="33.75">
      <c r="A270" s="45">
        <v>3206</v>
      </c>
      <c r="B270" s="46" t="s">
        <v>1177</v>
      </c>
      <c r="C270" s="45">
        <v>33672876</v>
      </c>
      <c r="D270" s="23" t="s">
        <v>1178</v>
      </c>
      <c r="E270" s="23">
        <v>2</v>
      </c>
      <c r="F270" s="23" t="s">
        <v>139</v>
      </c>
      <c r="G270" s="23">
        <v>62</v>
      </c>
      <c r="H270" s="23">
        <v>59</v>
      </c>
      <c r="I270" s="23" t="s">
        <v>153</v>
      </c>
      <c r="J270" s="23">
        <v>3</v>
      </c>
      <c r="K270" s="23" t="s">
        <v>179</v>
      </c>
      <c r="L270" s="47"/>
      <c r="M270" s="47"/>
      <c r="N270" s="48">
        <v>43759</v>
      </c>
      <c r="O270" s="48"/>
      <c r="P270" s="47" t="e">
        <f t="shared" si="146"/>
        <v>#NUM!</v>
      </c>
      <c r="Q270" s="47">
        <f t="shared" ca="1" si="133"/>
        <v>53</v>
      </c>
      <c r="R270" s="47">
        <v>36</v>
      </c>
      <c r="S270" s="47">
        <v>1</v>
      </c>
      <c r="T270" s="47"/>
      <c r="U270" s="47"/>
      <c r="V270" s="47" t="e">
        <f t="shared" si="134"/>
        <v>#NUM!</v>
      </c>
      <c r="W270" s="47"/>
      <c r="X270" s="47"/>
      <c r="Y270" s="47"/>
      <c r="Z270" s="47"/>
      <c r="AA270" s="47"/>
      <c r="AB270" s="47"/>
      <c r="AC270" s="47"/>
      <c r="AD270" s="47">
        <v>2</v>
      </c>
      <c r="AE270" s="47">
        <v>36</v>
      </c>
      <c r="AF270" s="47">
        <v>1</v>
      </c>
      <c r="AG270" s="47"/>
      <c r="AH270" s="47">
        <v>2</v>
      </c>
      <c r="AI270" s="49">
        <v>36</v>
      </c>
      <c r="AJ270" s="49">
        <v>1</v>
      </c>
      <c r="AK270" s="47">
        <v>2</v>
      </c>
      <c r="AL270" s="47">
        <v>0</v>
      </c>
      <c r="AM270" s="47"/>
      <c r="AN270" s="23" t="s">
        <v>1712</v>
      </c>
      <c r="AO270" s="23">
        <v>1</v>
      </c>
      <c r="AP270" s="23">
        <v>1.77</v>
      </c>
      <c r="AQ270" s="23">
        <v>41</v>
      </c>
      <c r="AR270" s="47">
        <v>1.07</v>
      </c>
      <c r="AS270" s="47">
        <f t="shared" si="145"/>
        <v>78.884038309027176</v>
      </c>
      <c r="AT270" s="47">
        <v>1.01</v>
      </c>
      <c r="AU270" s="47">
        <v>79</v>
      </c>
      <c r="AV270" s="47"/>
      <c r="AW270" s="47"/>
      <c r="AX270" s="50" t="s">
        <v>1719</v>
      </c>
      <c r="AY270" s="50" t="s">
        <v>1719</v>
      </c>
      <c r="AZ270" s="50" t="s">
        <v>1719</v>
      </c>
      <c r="BA270" s="50"/>
      <c r="BB270" s="23" t="s">
        <v>164</v>
      </c>
      <c r="BC270" s="23"/>
      <c r="BD270" s="23"/>
      <c r="BE270" s="23"/>
      <c r="BF270" s="50"/>
      <c r="BG270" s="23"/>
      <c r="BH270" s="23"/>
      <c r="BI270" s="23">
        <v>55.2</v>
      </c>
      <c r="BJ270" s="23">
        <v>162.5</v>
      </c>
      <c r="BK270" s="23">
        <f t="shared" si="135"/>
        <v>1.5832850884255887</v>
      </c>
      <c r="BL270" s="23">
        <v>1</v>
      </c>
      <c r="BM270" s="46" t="s">
        <v>1179</v>
      </c>
      <c r="BN270" s="23" t="s">
        <v>146</v>
      </c>
      <c r="BO270" s="23">
        <v>62</v>
      </c>
      <c r="BP270" s="23">
        <v>63</v>
      </c>
      <c r="BQ270" s="23">
        <v>166</v>
      </c>
      <c r="BR270" s="23">
        <f t="shared" si="136"/>
        <v>1.7008437599139783</v>
      </c>
      <c r="BS270" s="23">
        <f t="shared" si="137"/>
        <v>0.93088214552150561</v>
      </c>
      <c r="BT270" s="23" t="s">
        <v>147</v>
      </c>
      <c r="BU270" s="23" t="s">
        <v>158</v>
      </c>
      <c r="BV270" s="23" t="s">
        <v>148</v>
      </c>
      <c r="BW270" s="23" t="s">
        <v>149</v>
      </c>
      <c r="BX270" s="23">
        <v>5</v>
      </c>
      <c r="BY270" s="23" t="s">
        <v>150</v>
      </c>
      <c r="BZ270" s="23">
        <v>2</v>
      </c>
      <c r="CA270" s="23" t="s">
        <v>150</v>
      </c>
      <c r="CB270" s="23" t="s">
        <v>150</v>
      </c>
      <c r="CC270" s="23">
        <v>2</v>
      </c>
      <c r="CD270" s="23" t="s">
        <v>150</v>
      </c>
      <c r="CE270" s="23" t="s">
        <v>150</v>
      </c>
      <c r="CF270" s="23">
        <v>2</v>
      </c>
      <c r="CG270" s="23" t="s">
        <v>150</v>
      </c>
      <c r="CH270" s="23" t="s">
        <v>150</v>
      </c>
      <c r="CI270" s="23">
        <v>2</v>
      </c>
      <c r="CJ270" s="23" t="s">
        <v>150</v>
      </c>
      <c r="CK270" s="23">
        <v>0</v>
      </c>
      <c r="CL270" s="23">
        <v>0</v>
      </c>
      <c r="CM270" s="23"/>
      <c r="CN270" s="23">
        <v>0</v>
      </c>
      <c r="CO270" s="23"/>
      <c r="CP270" s="23" t="s">
        <v>0</v>
      </c>
      <c r="CQ270" s="23">
        <v>0</v>
      </c>
      <c r="CR270" s="23" t="s">
        <v>143</v>
      </c>
      <c r="CS270" s="23">
        <v>1</v>
      </c>
      <c r="CT270" s="23"/>
      <c r="CU270" s="23"/>
      <c r="CV270" s="23">
        <v>375</v>
      </c>
      <c r="CW270" s="23">
        <v>1</v>
      </c>
      <c r="CX270" s="23"/>
      <c r="CY270" s="23">
        <v>2</v>
      </c>
      <c r="CZ270" s="23">
        <v>2</v>
      </c>
      <c r="DA270" s="23">
        <v>1</v>
      </c>
      <c r="DB270" s="23" t="s">
        <v>143</v>
      </c>
      <c r="DC270" s="23"/>
      <c r="DD270" s="23" t="str">
        <f t="shared" si="132"/>
        <v>1</v>
      </c>
      <c r="DE270" s="23" t="s">
        <v>143</v>
      </c>
      <c r="DF270" s="23" t="s">
        <v>143</v>
      </c>
      <c r="DG270" s="23" t="s">
        <v>143</v>
      </c>
      <c r="DH270" s="23" t="s">
        <v>636</v>
      </c>
      <c r="DI270" s="23" t="s">
        <v>150</v>
      </c>
      <c r="DJ270" s="23" t="s">
        <v>159</v>
      </c>
      <c r="DK270" s="23" t="s">
        <v>150</v>
      </c>
      <c r="DL270" s="23" t="s">
        <v>159</v>
      </c>
      <c r="DM270" s="23"/>
      <c r="DN270" s="23"/>
      <c r="DO270" s="23"/>
      <c r="DP270" s="23" t="s">
        <v>150</v>
      </c>
      <c r="DQ270" s="23" t="s">
        <v>150</v>
      </c>
      <c r="DR270" s="23" t="s">
        <v>150</v>
      </c>
      <c r="DS270" s="23"/>
      <c r="DT270" s="23" t="s">
        <v>159</v>
      </c>
      <c r="DU270" s="23" t="s">
        <v>150</v>
      </c>
      <c r="DV270" s="23"/>
      <c r="DW270" s="23" t="s">
        <v>159</v>
      </c>
      <c r="DX270" s="23" t="s">
        <v>150</v>
      </c>
      <c r="DY270" s="23"/>
      <c r="DZ270" s="23"/>
      <c r="EA270" s="23"/>
      <c r="EB270" s="23"/>
      <c r="EC270" s="23"/>
      <c r="ED270" s="23" t="s">
        <v>187</v>
      </c>
      <c r="EE270" s="49">
        <v>36</v>
      </c>
      <c r="EF270" s="49">
        <v>1</v>
      </c>
      <c r="EG270" s="49"/>
      <c r="EH270" s="51">
        <f t="shared" si="138"/>
        <v>1</v>
      </c>
      <c r="EI270" s="51">
        <f t="shared" si="139"/>
        <v>0.9</v>
      </c>
      <c r="EJ270" s="52">
        <f t="shared" si="140"/>
        <v>-1.2</v>
      </c>
      <c r="EK270" s="52">
        <f t="shared" si="141"/>
        <v>-1.2</v>
      </c>
      <c r="EL270" s="49">
        <f t="shared" si="142"/>
        <v>-3.2000000000000001E-2</v>
      </c>
      <c r="EM270" s="55" t="s">
        <v>152</v>
      </c>
      <c r="EN270" s="54" t="str">
        <f t="shared" si="143"/>
        <v>1</v>
      </c>
    </row>
    <row r="271" spans="1:144" ht="33.75">
      <c r="A271" s="45">
        <v>3212</v>
      </c>
      <c r="B271" s="46" t="s">
        <v>1181</v>
      </c>
      <c r="C271" s="45">
        <v>33928364</v>
      </c>
      <c r="D271" s="23" t="s">
        <v>1182</v>
      </c>
      <c r="E271" s="23">
        <v>2</v>
      </c>
      <c r="F271" s="23" t="s">
        <v>139</v>
      </c>
      <c r="G271" s="23">
        <v>60</v>
      </c>
      <c r="H271" s="23">
        <v>57</v>
      </c>
      <c r="I271" s="23" t="s">
        <v>185</v>
      </c>
      <c r="J271" s="23">
        <v>4</v>
      </c>
      <c r="K271" s="23"/>
      <c r="L271" s="47"/>
      <c r="M271" s="47"/>
      <c r="N271" s="48">
        <v>43768</v>
      </c>
      <c r="O271" s="48"/>
      <c r="P271" s="47" t="e">
        <f t="shared" si="146"/>
        <v>#NUM!</v>
      </c>
      <c r="Q271" s="47">
        <f t="shared" ca="1" si="133"/>
        <v>53</v>
      </c>
      <c r="R271" s="47">
        <v>36</v>
      </c>
      <c r="S271" s="47">
        <v>1</v>
      </c>
      <c r="T271" s="47"/>
      <c r="U271" s="47"/>
      <c r="V271" s="47" t="e">
        <f t="shared" si="134"/>
        <v>#NUM!</v>
      </c>
      <c r="W271" s="47"/>
      <c r="X271" s="47"/>
      <c r="Y271" s="47"/>
      <c r="Z271" s="47"/>
      <c r="AA271" s="47"/>
      <c r="AB271" s="47"/>
      <c r="AC271" s="47"/>
      <c r="AD271" s="47">
        <v>2</v>
      </c>
      <c r="AE271" s="47">
        <v>36</v>
      </c>
      <c r="AF271" s="47">
        <v>1</v>
      </c>
      <c r="AG271" s="47"/>
      <c r="AH271" s="47">
        <v>2</v>
      </c>
      <c r="AI271" s="49">
        <v>36</v>
      </c>
      <c r="AJ271" s="49">
        <v>1</v>
      </c>
      <c r="AK271" s="47">
        <v>2</v>
      </c>
      <c r="AL271" s="47"/>
      <c r="AM271" s="47"/>
      <c r="AN271" s="23" t="s">
        <v>1712</v>
      </c>
      <c r="AO271" s="23">
        <v>1</v>
      </c>
      <c r="AP271" s="23">
        <v>2.58</v>
      </c>
      <c r="AQ271" s="23">
        <v>26</v>
      </c>
      <c r="AR271" s="47">
        <v>1.1299999999999999</v>
      </c>
      <c r="AS271" s="47">
        <f t="shared" si="145"/>
        <v>74.809637713117866</v>
      </c>
      <c r="AT271" s="47">
        <v>1.1599999999999999</v>
      </c>
      <c r="AU271" s="47">
        <v>68</v>
      </c>
      <c r="AV271" s="47"/>
      <c r="AW271" s="47"/>
      <c r="AX271" s="50" t="s">
        <v>1719</v>
      </c>
      <c r="AY271" s="50" t="s">
        <v>1719</v>
      </c>
      <c r="AZ271" s="50" t="s">
        <v>1719</v>
      </c>
      <c r="BA271" s="50"/>
      <c r="BB271" s="23" t="s">
        <v>164</v>
      </c>
      <c r="BC271" s="23"/>
      <c r="BD271" s="23"/>
      <c r="BE271" s="23"/>
      <c r="BF271" s="50"/>
      <c r="BG271" s="23"/>
      <c r="BH271" s="23"/>
      <c r="BI271" s="23">
        <v>81</v>
      </c>
      <c r="BJ271" s="23">
        <v>174</v>
      </c>
      <c r="BK271" s="23">
        <f t="shared" si="135"/>
        <v>1.95826139199364</v>
      </c>
      <c r="BL271" s="23">
        <v>1</v>
      </c>
      <c r="BM271" s="46" t="s">
        <v>1183</v>
      </c>
      <c r="BN271" s="23" t="s">
        <v>146</v>
      </c>
      <c r="BO271" s="23">
        <v>54</v>
      </c>
      <c r="BP271" s="23">
        <v>57.8</v>
      </c>
      <c r="BQ271" s="23">
        <v>158.6</v>
      </c>
      <c r="BR271" s="23">
        <f t="shared" si="136"/>
        <v>1.5863735591016397</v>
      </c>
      <c r="BS271" s="23">
        <f t="shared" si="137"/>
        <v>1.2344263939337212</v>
      </c>
      <c r="BT271" s="23" t="s">
        <v>162</v>
      </c>
      <c r="BU271" s="23" t="s">
        <v>147</v>
      </c>
      <c r="BV271" s="23" t="s">
        <v>148</v>
      </c>
      <c r="BW271" s="23" t="s">
        <v>149</v>
      </c>
      <c r="BX271" s="23">
        <v>4</v>
      </c>
      <c r="BY271" s="23" t="s">
        <v>150</v>
      </c>
      <c r="BZ271" s="23">
        <v>2</v>
      </c>
      <c r="CA271" s="23" t="s">
        <v>159</v>
      </c>
      <c r="CB271" s="23" t="s">
        <v>150</v>
      </c>
      <c r="CC271" s="23">
        <v>2</v>
      </c>
      <c r="CD271" s="23" t="s">
        <v>150</v>
      </c>
      <c r="CE271" s="23" t="s">
        <v>150</v>
      </c>
      <c r="CF271" s="23">
        <v>2</v>
      </c>
      <c r="CG271" s="23" t="s">
        <v>159</v>
      </c>
      <c r="CH271" s="23" t="s">
        <v>150</v>
      </c>
      <c r="CI271" s="23">
        <v>2</v>
      </c>
      <c r="CJ271" s="23" t="s">
        <v>150</v>
      </c>
      <c r="CK271" s="23">
        <v>0</v>
      </c>
      <c r="CL271" s="23">
        <v>0</v>
      </c>
      <c r="CM271" s="23"/>
      <c r="CN271" s="23">
        <v>0</v>
      </c>
      <c r="CO271" s="23"/>
      <c r="CP271" s="23"/>
      <c r="CQ271" s="23">
        <v>0</v>
      </c>
      <c r="CR271" s="23" t="s">
        <v>165</v>
      </c>
      <c r="CS271" s="23">
        <v>2</v>
      </c>
      <c r="CT271" s="23"/>
      <c r="CU271" s="23"/>
      <c r="CV271" s="23"/>
      <c r="CW271" s="23">
        <v>2</v>
      </c>
      <c r="CX271" s="23"/>
      <c r="CY271" s="23">
        <v>2</v>
      </c>
      <c r="CZ271" s="23">
        <v>0</v>
      </c>
      <c r="DA271" s="23">
        <v>2</v>
      </c>
      <c r="DB271" s="23"/>
      <c r="DC271" s="23" t="s">
        <v>143</v>
      </c>
      <c r="DD271" s="23" t="str">
        <f t="shared" si="132"/>
        <v>2</v>
      </c>
      <c r="DE271" s="23" t="s">
        <v>165</v>
      </c>
      <c r="DF271" s="23" t="s">
        <v>165</v>
      </c>
      <c r="DG271" s="23" t="s">
        <v>165</v>
      </c>
      <c r="DH271" s="23" t="s">
        <v>636</v>
      </c>
      <c r="DI271" s="23" t="s">
        <v>150</v>
      </c>
      <c r="DJ271" s="23" t="s">
        <v>159</v>
      </c>
      <c r="DK271" s="23" t="s">
        <v>150</v>
      </c>
      <c r="DL271" s="23" t="s">
        <v>150</v>
      </c>
      <c r="DM271" s="23"/>
      <c r="DN271" s="23"/>
      <c r="DO271" s="23"/>
      <c r="DP271" s="23" t="s">
        <v>150</v>
      </c>
      <c r="DQ271" s="23" t="s">
        <v>150</v>
      </c>
      <c r="DR271" s="23" t="s">
        <v>150</v>
      </c>
      <c r="DS271" s="23"/>
      <c r="DT271" s="23" t="s">
        <v>159</v>
      </c>
      <c r="DU271" s="23" t="s">
        <v>150</v>
      </c>
      <c r="DV271" s="23"/>
      <c r="DW271" s="23" t="s">
        <v>159</v>
      </c>
      <c r="DX271" s="23" t="s">
        <v>150</v>
      </c>
      <c r="DY271" s="23"/>
      <c r="DZ271" s="23"/>
      <c r="EA271" s="23"/>
      <c r="EB271" s="23"/>
      <c r="EC271" s="23"/>
      <c r="ED271" s="23" t="s">
        <v>187</v>
      </c>
      <c r="EE271" s="49">
        <v>36</v>
      </c>
      <c r="EF271" s="49">
        <v>1</v>
      </c>
      <c r="EG271" s="49"/>
      <c r="EH271" s="51">
        <f t="shared" si="138"/>
        <v>1</v>
      </c>
      <c r="EI271" s="51">
        <f t="shared" si="139"/>
        <v>0.9</v>
      </c>
      <c r="EJ271" s="52">
        <f t="shared" si="140"/>
        <v>-1.2</v>
      </c>
      <c r="EK271" s="52">
        <f t="shared" si="141"/>
        <v>-1.2</v>
      </c>
      <c r="EL271" s="49">
        <f t="shared" si="142"/>
        <v>-3.2000000000000001E-2</v>
      </c>
      <c r="EM271" s="53" t="s">
        <v>152</v>
      </c>
      <c r="EN271" s="54" t="str">
        <f t="shared" si="143"/>
        <v>1</v>
      </c>
    </row>
    <row r="272" spans="1:144" ht="33.75">
      <c r="A272" s="45">
        <v>3213</v>
      </c>
      <c r="B272" s="46" t="s">
        <v>1184</v>
      </c>
      <c r="C272" s="45">
        <v>34095406</v>
      </c>
      <c r="D272" s="23" t="s">
        <v>1185</v>
      </c>
      <c r="E272" s="23">
        <v>2</v>
      </c>
      <c r="F272" s="23" t="s">
        <v>139</v>
      </c>
      <c r="G272" s="23">
        <v>62</v>
      </c>
      <c r="H272" s="23">
        <v>59</v>
      </c>
      <c r="I272" s="23" t="s">
        <v>140</v>
      </c>
      <c r="J272" s="23">
        <v>1</v>
      </c>
      <c r="K272" s="23"/>
      <c r="L272" s="47"/>
      <c r="M272" s="47"/>
      <c r="N272" s="48">
        <v>43769</v>
      </c>
      <c r="O272" s="48"/>
      <c r="P272" s="47" t="e">
        <f t="shared" si="146"/>
        <v>#NUM!</v>
      </c>
      <c r="Q272" s="47">
        <f t="shared" ca="1" si="133"/>
        <v>53</v>
      </c>
      <c r="R272" s="47">
        <v>36</v>
      </c>
      <c r="S272" s="47">
        <v>1</v>
      </c>
      <c r="T272" s="47"/>
      <c r="U272" s="47"/>
      <c r="V272" s="47" t="e">
        <f t="shared" si="134"/>
        <v>#NUM!</v>
      </c>
      <c r="W272" s="47"/>
      <c r="X272" s="47"/>
      <c r="Y272" s="47"/>
      <c r="Z272" s="47"/>
      <c r="AA272" s="47"/>
      <c r="AB272" s="47"/>
      <c r="AC272" s="47"/>
      <c r="AD272" s="47">
        <v>2</v>
      </c>
      <c r="AE272" s="47">
        <v>36</v>
      </c>
      <c r="AF272" s="47">
        <v>1</v>
      </c>
      <c r="AG272" s="47"/>
      <c r="AH272" s="47">
        <v>2</v>
      </c>
      <c r="AI272" s="49">
        <v>36</v>
      </c>
      <c r="AJ272" s="49">
        <v>1</v>
      </c>
      <c r="AK272" s="47">
        <v>2</v>
      </c>
      <c r="AL272" s="47">
        <v>0</v>
      </c>
      <c r="AM272" s="47"/>
      <c r="AN272" s="23" t="s">
        <v>1712</v>
      </c>
      <c r="AO272" s="23">
        <v>1</v>
      </c>
      <c r="AP272" s="23">
        <v>2.14</v>
      </c>
      <c r="AQ272" s="23">
        <v>33</v>
      </c>
      <c r="AR272" s="47">
        <v>1.01</v>
      </c>
      <c r="AS272" s="47">
        <f t="shared" si="145"/>
        <v>84.540345819297457</v>
      </c>
      <c r="AT272" s="47">
        <v>1.32</v>
      </c>
      <c r="AU272" s="47">
        <v>57</v>
      </c>
      <c r="AV272" s="47"/>
      <c r="AW272" s="47"/>
      <c r="AX272" s="50" t="s">
        <v>1719</v>
      </c>
      <c r="AY272" s="50" t="s">
        <v>1719</v>
      </c>
      <c r="AZ272" s="50" t="s">
        <v>1719</v>
      </c>
      <c r="BA272" s="50"/>
      <c r="BB272" s="23" t="s">
        <v>164</v>
      </c>
      <c r="BC272" s="23"/>
      <c r="BD272" s="23"/>
      <c r="BE272" s="23"/>
      <c r="BF272" s="50"/>
      <c r="BG272" s="23"/>
      <c r="BH272" s="23"/>
      <c r="BI272" s="23">
        <v>71.45</v>
      </c>
      <c r="BJ272" s="23">
        <v>169.2</v>
      </c>
      <c r="BK272" s="23">
        <f t="shared" si="135"/>
        <v>1.819313460789749</v>
      </c>
      <c r="BL272" s="23">
        <v>1</v>
      </c>
      <c r="BM272" s="46" t="s">
        <v>1186</v>
      </c>
      <c r="BN272" s="23" t="s">
        <v>146</v>
      </c>
      <c r="BO272" s="23">
        <v>59</v>
      </c>
      <c r="BP272" s="23">
        <v>61.8</v>
      </c>
      <c r="BQ272" s="23">
        <v>153.30000000000001</v>
      </c>
      <c r="BR272" s="23">
        <f t="shared" si="136"/>
        <v>1.592408502693724</v>
      </c>
      <c r="BS272" s="23">
        <f t="shared" si="137"/>
        <v>1.1424916770490685</v>
      </c>
      <c r="BT272" s="23" t="s">
        <v>147</v>
      </c>
      <c r="BU272" s="23" t="s">
        <v>158</v>
      </c>
      <c r="BV272" s="23" t="s">
        <v>148</v>
      </c>
      <c r="BW272" s="23" t="s">
        <v>149</v>
      </c>
      <c r="BX272" s="23">
        <v>4</v>
      </c>
      <c r="BY272" s="23" t="s">
        <v>150</v>
      </c>
      <c r="BZ272" s="23">
        <v>2</v>
      </c>
      <c r="CA272" s="23" t="s">
        <v>150</v>
      </c>
      <c r="CB272" s="23" t="s">
        <v>150</v>
      </c>
      <c r="CC272" s="23">
        <v>2</v>
      </c>
      <c r="CD272" s="23" t="s">
        <v>150</v>
      </c>
      <c r="CE272" s="23" t="s">
        <v>150</v>
      </c>
      <c r="CF272" s="23">
        <v>2</v>
      </c>
      <c r="CG272" s="23" t="s">
        <v>150</v>
      </c>
      <c r="CH272" s="23" t="s">
        <v>150</v>
      </c>
      <c r="CI272" s="23">
        <v>2</v>
      </c>
      <c r="CJ272" s="23" t="s">
        <v>150</v>
      </c>
      <c r="CK272" s="23">
        <v>0</v>
      </c>
      <c r="CL272" s="23">
        <v>0</v>
      </c>
      <c r="CM272" s="23"/>
      <c r="CN272" s="23">
        <v>0</v>
      </c>
      <c r="CO272" s="23"/>
      <c r="CP272" s="23"/>
      <c r="CQ272" s="23">
        <v>0</v>
      </c>
      <c r="CR272" s="23" t="s">
        <v>165</v>
      </c>
      <c r="CS272" s="23">
        <v>2</v>
      </c>
      <c r="CT272" s="23"/>
      <c r="CU272" s="23"/>
      <c r="CV272" s="23"/>
      <c r="CW272" s="23">
        <v>2</v>
      </c>
      <c r="CX272" s="23"/>
      <c r="CY272" s="23">
        <v>2</v>
      </c>
      <c r="CZ272" s="23">
        <v>0</v>
      </c>
      <c r="DA272" s="23">
        <v>2</v>
      </c>
      <c r="DB272" s="23"/>
      <c r="DC272" s="23" t="s">
        <v>143</v>
      </c>
      <c r="DD272" s="23" t="str">
        <f t="shared" si="132"/>
        <v>2</v>
      </c>
      <c r="DE272" s="23" t="s">
        <v>165</v>
      </c>
      <c r="DF272" s="23" t="s">
        <v>165</v>
      </c>
      <c r="DG272" s="23" t="s">
        <v>165</v>
      </c>
      <c r="DH272" s="23" t="s">
        <v>636</v>
      </c>
      <c r="DI272" s="23" t="s">
        <v>150</v>
      </c>
      <c r="DJ272" s="23" t="s">
        <v>159</v>
      </c>
      <c r="DK272" s="23" t="s">
        <v>150</v>
      </c>
      <c r="DL272" s="23" t="s">
        <v>150</v>
      </c>
      <c r="DM272" s="23"/>
      <c r="DN272" s="23"/>
      <c r="DO272" s="23"/>
      <c r="DP272" s="23" t="s">
        <v>150</v>
      </c>
      <c r="DQ272" s="23" t="s">
        <v>150</v>
      </c>
      <c r="DR272" s="23" t="s">
        <v>150</v>
      </c>
      <c r="DS272" s="23"/>
      <c r="DT272" s="23" t="s">
        <v>159</v>
      </c>
      <c r="DU272" s="23" t="s">
        <v>150</v>
      </c>
      <c r="DV272" s="23"/>
      <c r="DW272" s="23" t="s">
        <v>159</v>
      </c>
      <c r="DX272" s="23" t="s">
        <v>150</v>
      </c>
      <c r="DY272" s="23"/>
      <c r="DZ272" s="23"/>
      <c r="EA272" s="23"/>
      <c r="EB272" s="23"/>
      <c r="EC272" s="23"/>
      <c r="ED272" s="23" t="s">
        <v>187</v>
      </c>
      <c r="EE272" s="49">
        <v>36</v>
      </c>
      <c r="EF272" s="49">
        <v>1</v>
      </c>
      <c r="EG272" s="49"/>
      <c r="EH272" s="51">
        <f t="shared" si="138"/>
        <v>1</v>
      </c>
      <c r="EI272" s="51">
        <f t="shared" si="139"/>
        <v>0.9</v>
      </c>
      <c r="EJ272" s="52">
        <f t="shared" si="140"/>
        <v>-1.2</v>
      </c>
      <c r="EK272" s="52">
        <f t="shared" si="141"/>
        <v>-1.2</v>
      </c>
      <c r="EL272" s="49">
        <f t="shared" si="142"/>
        <v>-3.2000000000000001E-2</v>
      </c>
      <c r="EM272" s="55" t="s">
        <v>152</v>
      </c>
      <c r="EN272" s="54" t="str">
        <f t="shared" si="143"/>
        <v>1</v>
      </c>
    </row>
    <row r="273" spans="1:144" ht="33.75">
      <c r="A273" s="45">
        <v>3216</v>
      </c>
      <c r="B273" s="46" t="s">
        <v>1187</v>
      </c>
      <c r="C273" s="45">
        <v>34167096</v>
      </c>
      <c r="D273" s="23" t="s">
        <v>1188</v>
      </c>
      <c r="E273" s="23">
        <v>2</v>
      </c>
      <c r="F273" s="23" t="s">
        <v>139</v>
      </c>
      <c r="G273" s="23">
        <v>46</v>
      </c>
      <c r="H273" s="23">
        <v>43</v>
      </c>
      <c r="I273" s="23" t="s">
        <v>185</v>
      </c>
      <c r="J273" s="23">
        <v>4</v>
      </c>
      <c r="K273" s="23"/>
      <c r="L273" s="47"/>
      <c r="M273" s="47"/>
      <c r="N273" s="48">
        <v>43775</v>
      </c>
      <c r="O273" s="48"/>
      <c r="P273" s="47" t="e">
        <f t="shared" si="146"/>
        <v>#NUM!</v>
      </c>
      <c r="Q273" s="47">
        <f t="shared" ca="1" si="133"/>
        <v>53</v>
      </c>
      <c r="R273" s="47">
        <v>35</v>
      </c>
      <c r="S273" s="47">
        <v>1</v>
      </c>
      <c r="T273" s="47"/>
      <c r="U273" s="47"/>
      <c r="V273" s="47" t="e">
        <f t="shared" si="134"/>
        <v>#NUM!</v>
      </c>
      <c r="W273" s="47"/>
      <c r="X273" s="47"/>
      <c r="Y273" s="47"/>
      <c r="Z273" s="47"/>
      <c r="AA273" s="47"/>
      <c r="AB273" s="47"/>
      <c r="AC273" s="47"/>
      <c r="AD273" s="47">
        <v>2</v>
      </c>
      <c r="AE273" s="47">
        <v>35</v>
      </c>
      <c r="AF273" s="47">
        <v>1</v>
      </c>
      <c r="AG273" s="47"/>
      <c r="AH273" s="47">
        <v>2</v>
      </c>
      <c r="AI273" s="35">
        <f t="shared" ref="AI273:AI336" si="147">IF(R273&lt;36,R273, IF(R273&gt;36, "36"))</f>
        <v>35</v>
      </c>
      <c r="AJ273" s="49">
        <v>1</v>
      </c>
      <c r="AK273" s="47">
        <v>2</v>
      </c>
      <c r="AL273" s="47">
        <v>0</v>
      </c>
      <c r="AM273" s="47"/>
      <c r="AN273" s="23" t="s">
        <v>1712</v>
      </c>
      <c r="AO273" s="23">
        <v>1</v>
      </c>
      <c r="AP273" s="23">
        <v>2.17</v>
      </c>
      <c r="AQ273" s="23">
        <v>36</v>
      </c>
      <c r="AR273" s="47">
        <v>1.41</v>
      </c>
      <c r="AS273" s="47">
        <f t="shared" si="145"/>
        <v>62.575287669857076</v>
      </c>
      <c r="AT273" s="47">
        <v>1.36</v>
      </c>
      <c r="AU273" s="47">
        <v>62</v>
      </c>
      <c r="AV273" s="47"/>
      <c r="AW273" s="47"/>
      <c r="AX273" s="50" t="s">
        <v>1719</v>
      </c>
      <c r="AY273" s="50" t="s">
        <v>1719</v>
      </c>
      <c r="AZ273" s="50" t="s">
        <v>1719</v>
      </c>
      <c r="BA273" s="50"/>
      <c r="BB273" s="23" t="s">
        <v>164</v>
      </c>
      <c r="BC273" s="23"/>
      <c r="BD273" s="23"/>
      <c r="BE273" s="23"/>
      <c r="BF273" s="50"/>
      <c r="BG273" s="23"/>
      <c r="BH273" s="23"/>
      <c r="BI273" s="23">
        <v>72.8</v>
      </c>
      <c r="BJ273" s="23">
        <v>168.2</v>
      </c>
      <c r="BK273" s="23">
        <f t="shared" si="135"/>
        <v>1.8259799465613702</v>
      </c>
      <c r="BL273" s="23">
        <v>1</v>
      </c>
      <c r="BM273" s="46" t="s">
        <v>1189</v>
      </c>
      <c r="BN273" s="23" t="s">
        <v>146</v>
      </c>
      <c r="BO273" s="23">
        <v>43</v>
      </c>
      <c r="BP273" s="23">
        <v>66.3</v>
      </c>
      <c r="BQ273" s="23">
        <v>156.9</v>
      </c>
      <c r="BR273" s="23">
        <f t="shared" si="136"/>
        <v>1.668538405016867</v>
      </c>
      <c r="BS273" s="23">
        <f t="shared" si="137"/>
        <v>1.0943589557609923</v>
      </c>
      <c r="BT273" s="23" t="s">
        <v>171</v>
      </c>
      <c r="BU273" s="23" t="s">
        <v>147</v>
      </c>
      <c r="BV273" s="23" t="s">
        <v>148</v>
      </c>
      <c r="BW273" s="23" t="s">
        <v>149</v>
      </c>
      <c r="BX273" s="23">
        <v>5</v>
      </c>
      <c r="BY273" s="23" t="s">
        <v>150</v>
      </c>
      <c r="BZ273" s="23">
        <v>2</v>
      </c>
      <c r="CA273" s="23" t="s">
        <v>150</v>
      </c>
      <c r="CB273" s="23" t="s">
        <v>150</v>
      </c>
      <c r="CC273" s="23">
        <v>2</v>
      </c>
      <c r="CD273" s="23" t="s">
        <v>150</v>
      </c>
      <c r="CE273" s="23" t="s">
        <v>150</v>
      </c>
      <c r="CF273" s="23">
        <v>2</v>
      </c>
      <c r="CG273" s="23" t="s">
        <v>150</v>
      </c>
      <c r="CH273" s="23" t="s">
        <v>150</v>
      </c>
      <c r="CI273" s="23">
        <v>2</v>
      </c>
      <c r="CJ273" s="23" t="s">
        <v>150</v>
      </c>
      <c r="CK273" s="23">
        <v>0</v>
      </c>
      <c r="CL273" s="23">
        <v>0</v>
      </c>
      <c r="CM273" s="23"/>
      <c r="CN273" s="23">
        <v>0</v>
      </c>
      <c r="CO273" s="23"/>
      <c r="CP273" s="23" t="s">
        <v>0</v>
      </c>
      <c r="CQ273" s="23">
        <v>0</v>
      </c>
      <c r="CR273" s="23" t="s">
        <v>165</v>
      </c>
      <c r="CS273" s="23">
        <v>2</v>
      </c>
      <c r="CT273" s="23"/>
      <c r="CU273" s="23"/>
      <c r="CV273" s="23"/>
      <c r="CW273" s="23">
        <v>2</v>
      </c>
      <c r="CX273" s="23"/>
      <c r="CY273" s="23">
        <v>2</v>
      </c>
      <c r="CZ273" s="23">
        <v>0</v>
      </c>
      <c r="DA273" s="23">
        <v>2</v>
      </c>
      <c r="DB273" s="23"/>
      <c r="DC273" s="23" t="s">
        <v>143</v>
      </c>
      <c r="DD273" s="23" t="str">
        <f t="shared" si="132"/>
        <v>2</v>
      </c>
      <c r="DE273" s="23" t="s">
        <v>165</v>
      </c>
      <c r="DF273" s="23" t="s">
        <v>165</v>
      </c>
      <c r="DG273" s="23" t="s">
        <v>165</v>
      </c>
      <c r="DH273" s="23" t="s">
        <v>636</v>
      </c>
      <c r="DI273" s="23" t="s">
        <v>150</v>
      </c>
      <c r="DJ273" s="23" t="s">
        <v>150</v>
      </c>
      <c r="DK273" s="23" t="s">
        <v>150</v>
      </c>
      <c r="DL273" s="23" t="s">
        <v>150</v>
      </c>
      <c r="DM273" s="23"/>
      <c r="DN273" s="23"/>
      <c r="DO273" s="23"/>
      <c r="DP273" s="23" t="s">
        <v>150</v>
      </c>
      <c r="DQ273" s="23" t="s">
        <v>150</v>
      </c>
      <c r="DR273" s="23" t="s">
        <v>150</v>
      </c>
      <c r="DS273" s="23"/>
      <c r="DT273" s="23" t="s">
        <v>159</v>
      </c>
      <c r="DU273" s="23" t="s">
        <v>150</v>
      </c>
      <c r="DV273" s="23"/>
      <c r="DW273" s="23" t="s">
        <v>159</v>
      </c>
      <c r="DX273" s="23" t="s">
        <v>150</v>
      </c>
      <c r="DY273" s="23"/>
      <c r="DZ273" s="23"/>
      <c r="EA273" s="23"/>
      <c r="EB273" s="23"/>
      <c r="EC273" s="23"/>
      <c r="ED273" s="23" t="s">
        <v>187</v>
      </c>
      <c r="EE273" s="49">
        <f t="shared" si="130"/>
        <v>35</v>
      </c>
      <c r="EF273" s="49">
        <v>1</v>
      </c>
      <c r="EG273" s="49"/>
      <c r="EH273" s="51">
        <f t="shared" si="138"/>
        <v>1</v>
      </c>
      <c r="EI273" s="51">
        <f t="shared" si="139"/>
        <v>0.9</v>
      </c>
      <c r="EJ273" s="52">
        <f t="shared" si="140"/>
        <v>-1.2</v>
      </c>
      <c r="EK273" s="52">
        <f t="shared" si="141"/>
        <v>-1.2</v>
      </c>
      <c r="EL273" s="49">
        <f t="shared" si="142"/>
        <v>-3.2000000000000001E-2</v>
      </c>
      <c r="EM273" s="53" t="s">
        <v>176</v>
      </c>
      <c r="EN273" s="54" t="str">
        <f t="shared" si="143"/>
        <v>3</v>
      </c>
    </row>
    <row r="274" spans="1:144" ht="33.75">
      <c r="A274" s="45">
        <v>3217</v>
      </c>
      <c r="B274" s="46" t="s">
        <v>1190</v>
      </c>
      <c r="C274" s="45">
        <v>34049521</v>
      </c>
      <c r="D274" s="23" t="s">
        <v>1191</v>
      </c>
      <c r="E274" s="23">
        <v>2</v>
      </c>
      <c r="F274" s="23" t="s">
        <v>139</v>
      </c>
      <c r="G274" s="23">
        <v>66</v>
      </c>
      <c r="H274" s="23">
        <v>63</v>
      </c>
      <c r="I274" s="23" t="s">
        <v>140</v>
      </c>
      <c r="J274" s="23">
        <v>1</v>
      </c>
      <c r="K274" s="23"/>
      <c r="L274" s="47"/>
      <c r="M274" s="47"/>
      <c r="N274" s="48">
        <v>43776</v>
      </c>
      <c r="O274" s="48"/>
      <c r="P274" s="47" t="e">
        <f t="shared" si="146"/>
        <v>#NUM!</v>
      </c>
      <c r="Q274" s="47">
        <f t="shared" ca="1" si="133"/>
        <v>53</v>
      </c>
      <c r="R274" s="47">
        <v>35</v>
      </c>
      <c r="S274" s="47">
        <v>1</v>
      </c>
      <c r="T274" s="47"/>
      <c r="U274" s="47"/>
      <c r="V274" s="47" t="e">
        <f t="shared" si="134"/>
        <v>#NUM!</v>
      </c>
      <c r="W274" s="47"/>
      <c r="X274" s="47"/>
      <c r="Y274" s="47"/>
      <c r="Z274" s="47"/>
      <c r="AA274" s="47"/>
      <c r="AB274" s="47"/>
      <c r="AC274" s="47"/>
      <c r="AD274" s="47">
        <v>2</v>
      </c>
      <c r="AE274" s="47">
        <v>35</v>
      </c>
      <c r="AF274" s="47">
        <v>1</v>
      </c>
      <c r="AG274" s="47"/>
      <c r="AH274" s="47">
        <v>2</v>
      </c>
      <c r="AI274" s="35">
        <f t="shared" si="147"/>
        <v>35</v>
      </c>
      <c r="AJ274" s="49">
        <v>1</v>
      </c>
      <c r="AK274" s="47">
        <v>2</v>
      </c>
      <c r="AL274" s="47">
        <v>0</v>
      </c>
      <c r="AM274" s="47"/>
      <c r="AN274" s="23" t="s">
        <v>1712</v>
      </c>
      <c r="AO274" s="23">
        <v>1</v>
      </c>
      <c r="AP274" s="23">
        <v>2.37</v>
      </c>
      <c r="AQ274" s="23">
        <v>30</v>
      </c>
      <c r="AR274" s="47">
        <v>1.55</v>
      </c>
      <c r="AS274" s="47">
        <f t="shared" si="145"/>
        <v>49.32278607102004</v>
      </c>
      <c r="AT274" s="47">
        <v>1.5</v>
      </c>
      <c r="AU274" s="47">
        <v>48</v>
      </c>
      <c r="AV274" s="47"/>
      <c r="AW274" s="47"/>
      <c r="AX274" s="50" t="s">
        <v>1719</v>
      </c>
      <c r="AY274" s="50" t="s">
        <v>1719</v>
      </c>
      <c r="AZ274" s="50" t="s">
        <v>1719</v>
      </c>
      <c r="BA274" s="50"/>
      <c r="BB274" s="23" t="s">
        <v>164</v>
      </c>
      <c r="BC274" s="23"/>
      <c r="BD274" s="23"/>
      <c r="BE274" s="23"/>
      <c r="BF274" s="50"/>
      <c r="BG274" s="23"/>
      <c r="BH274" s="23"/>
      <c r="BI274" s="23">
        <v>68</v>
      </c>
      <c r="BJ274" s="23">
        <v>180</v>
      </c>
      <c r="BK274" s="23">
        <f t="shared" si="135"/>
        <v>1.8631815619106395</v>
      </c>
      <c r="BL274" s="23">
        <v>1</v>
      </c>
      <c r="BM274" s="46" t="s">
        <v>1192</v>
      </c>
      <c r="BN274" s="23" t="s">
        <v>146</v>
      </c>
      <c r="BO274" s="23">
        <v>59</v>
      </c>
      <c r="BP274" s="23">
        <v>60.75</v>
      </c>
      <c r="BQ274" s="23">
        <v>163.4</v>
      </c>
      <c r="BR274" s="23">
        <f t="shared" si="136"/>
        <v>1.6556984090202425</v>
      </c>
      <c r="BS274" s="23">
        <f t="shared" si="137"/>
        <v>1.1253145813029892</v>
      </c>
      <c r="BT274" s="23" t="s">
        <v>147</v>
      </c>
      <c r="BU274" s="23" t="s">
        <v>158</v>
      </c>
      <c r="BV274" s="23" t="s">
        <v>148</v>
      </c>
      <c r="BW274" s="23" t="s">
        <v>149</v>
      </c>
      <c r="BX274" s="23">
        <v>6</v>
      </c>
      <c r="BY274" s="23" t="s">
        <v>150</v>
      </c>
      <c r="BZ274" s="23">
        <v>2</v>
      </c>
      <c r="CA274" s="23" t="s">
        <v>150</v>
      </c>
      <c r="CB274" s="23" t="s">
        <v>150</v>
      </c>
      <c r="CC274" s="23">
        <v>2</v>
      </c>
      <c r="CD274" s="23" t="s">
        <v>150</v>
      </c>
      <c r="CE274" s="23" t="s">
        <v>150</v>
      </c>
      <c r="CF274" s="23">
        <v>2</v>
      </c>
      <c r="CG274" s="23" t="s">
        <v>150</v>
      </c>
      <c r="CH274" s="23" t="s">
        <v>150</v>
      </c>
      <c r="CI274" s="23">
        <v>2</v>
      </c>
      <c r="CJ274" s="23" t="s">
        <v>150</v>
      </c>
      <c r="CK274" s="23">
        <v>0</v>
      </c>
      <c r="CL274" s="23">
        <v>20</v>
      </c>
      <c r="CM274" s="23" t="s">
        <v>0</v>
      </c>
      <c r="CN274" s="23">
        <v>0</v>
      </c>
      <c r="CO274" s="23"/>
      <c r="CP274" s="23" t="s">
        <v>0</v>
      </c>
      <c r="CQ274" s="23">
        <v>0</v>
      </c>
      <c r="CR274" s="23" t="s">
        <v>143</v>
      </c>
      <c r="CS274" s="23">
        <v>1</v>
      </c>
      <c r="CT274" s="23"/>
      <c r="CU274" s="23"/>
      <c r="CV274" s="23">
        <v>375</v>
      </c>
      <c r="CW274" s="23">
        <v>1</v>
      </c>
      <c r="CX274" s="23"/>
      <c r="CY274" s="23">
        <v>2</v>
      </c>
      <c r="CZ274" s="23">
        <v>2</v>
      </c>
      <c r="DA274" s="23">
        <v>1</v>
      </c>
      <c r="DB274" s="23" t="s">
        <v>143</v>
      </c>
      <c r="DC274" s="23"/>
      <c r="DD274" s="23" t="str">
        <f t="shared" si="132"/>
        <v>1</v>
      </c>
      <c r="DE274" s="23" t="s">
        <v>165</v>
      </c>
      <c r="DF274" s="23" t="s">
        <v>165</v>
      </c>
      <c r="DG274" s="23" t="s">
        <v>165</v>
      </c>
      <c r="DH274" s="23" t="s">
        <v>636</v>
      </c>
      <c r="DI274" s="23" t="s">
        <v>150</v>
      </c>
      <c r="DJ274" s="23" t="s">
        <v>159</v>
      </c>
      <c r="DK274" s="23" t="s">
        <v>150</v>
      </c>
      <c r="DL274" s="23" t="s">
        <v>150</v>
      </c>
      <c r="DM274" s="23"/>
      <c r="DN274" s="23"/>
      <c r="DO274" s="23"/>
      <c r="DP274" s="23" t="s">
        <v>150</v>
      </c>
      <c r="DQ274" s="23" t="s">
        <v>150</v>
      </c>
      <c r="DR274" s="23" t="s">
        <v>150</v>
      </c>
      <c r="DS274" s="23"/>
      <c r="DT274" s="23" t="s">
        <v>159</v>
      </c>
      <c r="DU274" s="23" t="s">
        <v>150</v>
      </c>
      <c r="DV274" s="23"/>
      <c r="DW274" s="23" t="s">
        <v>159</v>
      </c>
      <c r="DX274" s="23" t="s">
        <v>150</v>
      </c>
      <c r="DY274" s="23"/>
      <c r="DZ274" s="23"/>
      <c r="EA274" s="23"/>
      <c r="EB274" s="23"/>
      <c r="EC274" s="23"/>
      <c r="ED274" s="23" t="s">
        <v>189</v>
      </c>
      <c r="EE274" s="49">
        <f t="shared" si="130"/>
        <v>35</v>
      </c>
      <c r="EF274" s="49">
        <v>1</v>
      </c>
      <c r="EG274" s="49"/>
      <c r="EH274" s="51">
        <f t="shared" si="138"/>
        <v>1</v>
      </c>
      <c r="EI274" s="51">
        <f t="shared" si="139"/>
        <v>0.9</v>
      </c>
      <c r="EJ274" s="52">
        <f t="shared" si="140"/>
        <v>-1.2</v>
      </c>
      <c r="EK274" s="52">
        <f t="shared" si="141"/>
        <v>-1.2</v>
      </c>
      <c r="EL274" s="49">
        <f t="shared" si="142"/>
        <v>-3.2000000000000001E-2</v>
      </c>
      <c r="EM274" s="53" t="s">
        <v>152</v>
      </c>
      <c r="EN274" s="54" t="str">
        <f t="shared" si="143"/>
        <v>1</v>
      </c>
    </row>
    <row r="275" spans="1:144" ht="56.25">
      <c r="A275" s="45">
        <v>3220</v>
      </c>
      <c r="B275" s="46" t="s">
        <v>1193</v>
      </c>
      <c r="C275" s="45">
        <v>33846732</v>
      </c>
      <c r="D275" s="23" t="s">
        <v>1194</v>
      </c>
      <c r="E275" s="23">
        <v>2</v>
      </c>
      <c r="F275" s="23" t="s">
        <v>139</v>
      </c>
      <c r="G275" s="23">
        <v>65</v>
      </c>
      <c r="H275" s="23">
        <v>62</v>
      </c>
      <c r="I275" s="23" t="s">
        <v>153</v>
      </c>
      <c r="J275" s="23">
        <v>3</v>
      </c>
      <c r="K275" s="23"/>
      <c r="L275" s="47"/>
      <c r="M275" s="47"/>
      <c r="N275" s="48">
        <v>43782</v>
      </c>
      <c r="O275" s="48"/>
      <c r="P275" s="47" t="e">
        <f t="shared" si="146"/>
        <v>#NUM!</v>
      </c>
      <c r="Q275" s="47">
        <f t="shared" ca="1" si="133"/>
        <v>52</v>
      </c>
      <c r="R275" s="47">
        <v>35</v>
      </c>
      <c r="S275" s="47">
        <v>1</v>
      </c>
      <c r="T275" s="47"/>
      <c r="U275" s="48">
        <v>43927</v>
      </c>
      <c r="V275" s="47" t="e">
        <f t="shared" si="134"/>
        <v>#NUM!</v>
      </c>
      <c r="W275" s="47" t="s">
        <v>1772</v>
      </c>
      <c r="X275" s="47"/>
      <c r="Y275" s="47"/>
      <c r="Z275" s="47"/>
      <c r="AA275" s="47"/>
      <c r="AB275" s="47"/>
      <c r="AC275" s="47"/>
      <c r="AD275" s="47">
        <v>2</v>
      </c>
      <c r="AE275" s="47">
        <v>35</v>
      </c>
      <c r="AF275" s="47">
        <v>1</v>
      </c>
      <c r="AG275" s="47"/>
      <c r="AH275" s="47">
        <v>2</v>
      </c>
      <c r="AI275" s="35">
        <f t="shared" si="147"/>
        <v>35</v>
      </c>
      <c r="AJ275" s="49">
        <v>1</v>
      </c>
      <c r="AK275" s="47">
        <v>2</v>
      </c>
      <c r="AL275" s="47"/>
      <c r="AM275" s="47"/>
      <c r="AN275" s="23" t="s">
        <v>1712</v>
      </c>
      <c r="AO275" s="23">
        <v>1</v>
      </c>
      <c r="AP275" s="23">
        <v>1.46</v>
      </c>
      <c r="AQ275" s="23">
        <v>51</v>
      </c>
      <c r="AR275" s="47">
        <v>1.4</v>
      </c>
      <c r="AS275" s="47">
        <f t="shared" si="145"/>
        <v>56.078062841841955</v>
      </c>
      <c r="AT275" s="47">
        <v>1.33</v>
      </c>
      <c r="AU275" s="47">
        <v>56</v>
      </c>
      <c r="AV275" s="47"/>
      <c r="AW275" s="47"/>
      <c r="AX275" s="50" t="s">
        <v>1719</v>
      </c>
      <c r="AY275" s="50" t="s">
        <v>1719</v>
      </c>
      <c r="AZ275" s="50" t="s">
        <v>1719</v>
      </c>
      <c r="BA275" s="50"/>
      <c r="BB275" s="23" t="s">
        <v>164</v>
      </c>
      <c r="BC275" s="23"/>
      <c r="BD275" s="23"/>
      <c r="BE275" s="23"/>
      <c r="BF275" s="50"/>
      <c r="BG275" s="23"/>
      <c r="BH275" s="23"/>
      <c r="BI275" s="23">
        <v>63.5</v>
      </c>
      <c r="BJ275" s="23">
        <v>171</v>
      </c>
      <c r="BK275" s="23">
        <f t="shared" si="135"/>
        <v>1.7436822111210648</v>
      </c>
      <c r="BL275" s="23">
        <v>1</v>
      </c>
      <c r="BM275" s="46" t="s">
        <v>1196</v>
      </c>
      <c r="BN275" s="23" t="s">
        <v>146</v>
      </c>
      <c r="BO275" s="23">
        <v>54</v>
      </c>
      <c r="BP275" s="23">
        <v>69</v>
      </c>
      <c r="BQ275" s="23">
        <v>168</v>
      </c>
      <c r="BR275" s="23">
        <f t="shared" si="136"/>
        <v>1.7833082407600263</v>
      </c>
      <c r="BS275" s="23">
        <f t="shared" si="137"/>
        <v>0.97777948380809743</v>
      </c>
      <c r="BT275" s="23" t="s">
        <v>158</v>
      </c>
      <c r="BU275" s="23" t="s">
        <v>147</v>
      </c>
      <c r="BV275" s="23" t="s">
        <v>148</v>
      </c>
      <c r="BW275" s="23" t="s">
        <v>149</v>
      </c>
      <c r="BX275" s="23">
        <v>4</v>
      </c>
      <c r="BY275" s="23" t="s">
        <v>150</v>
      </c>
      <c r="BZ275" s="23">
        <v>2</v>
      </c>
      <c r="CA275" s="23" t="s">
        <v>159</v>
      </c>
      <c r="CB275" s="23" t="s">
        <v>150</v>
      </c>
      <c r="CC275" s="23">
        <v>2</v>
      </c>
      <c r="CD275" s="23" t="s">
        <v>150</v>
      </c>
      <c r="CE275" s="23" t="s">
        <v>150</v>
      </c>
      <c r="CF275" s="23">
        <v>2</v>
      </c>
      <c r="CG275" s="23" t="s">
        <v>159</v>
      </c>
      <c r="CH275" s="23" t="s">
        <v>150</v>
      </c>
      <c r="CI275" s="23">
        <v>2</v>
      </c>
      <c r="CJ275" s="23" t="s">
        <v>150</v>
      </c>
      <c r="CK275" s="23">
        <v>16.7</v>
      </c>
      <c r="CL275" s="23">
        <v>0</v>
      </c>
      <c r="CM275" s="23" t="s">
        <v>0</v>
      </c>
      <c r="CN275" s="23">
        <v>0</v>
      </c>
      <c r="CO275" s="23"/>
      <c r="CP275" s="23" t="s">
        <v>0</v>
      </c>
      <c r="CQ275" s="23">
        <v>0</v>
      </c>
      <c r="CR275" s="23" t="s">
        <v>143</v>
      </c>
      <c r="CS275" s="23">
        <v>1</v>
      </c>
      <c r="CT275" s="23"/>
      <c r="CU275" s="23"/>
      <c r="CV275" s="23">
        <v>375</v>
      </c>
      <c r="CW275" s="23">
        <v>1</v>
      </c>
      <c r="CX275" s="23"/>
      <c r="CY275" s="23">
        <v>2</v>
      </c>
      <c r="CZ275" s="23">
        <v>4</v>
      </c>
      <c r="DA275" s="23">
        <v>1</v>
      </c>
      <c r="DB275" s="23" t="s">
        <v>143</v>
      </c>
      <c r="DC275" s="23"/>
      <c r="DD275" s="23" t="str">
        <f t="shared" si="132"/>
        <v>1</v>
      </c>
      <c r="DE275" s="23" t="s">
        <v>143</v>
      </c>
      <c r="DF275" s="23" t="s">
        <v>143</v>
      </c>
      <c r="DG275" s="23" t="s">
        <v>143</v>
      </c>
      <c r="DH275" s="23" t="s">
        <v>636</v>
      </c>
      <c r="DI275" s="23" t="s">
        <v>150</v>
      </c>
      <c r="DJ275" s="23" t="s">
        <v>150</v>
      </c>
      <c r="DK275" s="23" t="s">
        <v>150</v>
      </c>
      <c r="DL275" s="23" t="s">
        <v>150</v>
      </c>
      <c r="DM275" s="23"/>
      <c r="DN275" s="23"/>
      <c r="DO275" s="23"/>
      <c r="DP275" s="23" t="s">
        <v>150</v>
      </c>
      <c r="DQ275" s="23" t="s">
        <v>150</v>
      </c>
      <c r="DR275" s="23" t="s">
        <v>150</v>
      </c>
      <c r="DS275" s="23"/>
      <c r="DT275" s="23" t="s">
        <v>159</v>
      </c>
      <c r="DU275" s="23" t="s">
        <v>150</v>
      </c>
      <c r="DV275" s="23"/>
      <c r="DW275" s="23" t="s">
        <v>159</v>
      </c>
      <c r="DX275" s="23" t="s">
        <v>150</v>
      </c>
      <c r="DY275" s="23"/>
      <c r="DZ275" s="23"/>
      <c r="EA275" s="23"/>
      <c r="EB275" s="23"/>
      <c r="EC275" s="23"/>
      <c r="ED275" s="23" t="s">
        <v>187</v>
      </c>
      <c r="EE275" s="49">
        <f t="shared" si="130"/>
        <v>35</v>
      </c>
      <c r="EF275" s="49">
        <v>1</v>
      </c>
      <c r="EG275" s="49"/>
      <c r="EH275" s="51">
        <f t="shared" si="138"/>
        <v>1</v>
      </c>
      <c r="EI275" s="51">
        <f t="shared" si="139"/>
        <v>0.9</v>
      </c>
      <c r="EJ275" s="52">
        <f t="shared" si="140"/>
        <v>-1.2</v>
      </c>
      <c r="EK275" s="52">
        <f t="shared" si="141"/>
        <v>-1.2</v>
      </c>
      <c r="EL275" s="49">
        <f t="shared" si="142"/>
        <v>-3.2000000000000001E-2</v>
      </c>
      <c r="EM275" s="55" t="s">
        <v>152</v>
      </c>
      <c r="EN275" s="54" t="str">
        <f t="shared" si="143"/>
        <v>1</v>
      </c>
    </row>
    <row r="276" spans="1:144" ht="33.75">
      <c r="A276" s="45">
        <v>3225</v>
      </c>
      <c r="B276" s="46" t="s">
        <v>1197</v>
      </c>
      <c r="C276" s="45">
        <v>34132644</v>
      </c>
      <c r="D276" s="23" t="s">
        <v>1198</v>
      </c>
      <c r="E276" s="23">
        <v>2</v>
      </c>
      <c r="F276" s="23" t="s">
        <v>139</v>
      </c>
      <c r="G276" s="23">
        <v>46</v>
      </c>
      <c r="H276" s="23">
        <v>43</v>
      </c>
      <c r="I276" s="23" t="s">
        <v>180</v>
      </c>
      <c r="J276" s="23">
        <v>5</v>
      </c>
      <c r="K276" s="23"/>
      <c r="L276" s="47"/>
      <c r="M276" s="47"/>
      <c r="N276" s="48">
        <v>43789</v>
      </c>
      <c r="O276" s="48"/>
      <c r="P276" s="47" t="e">
        <f>DATEDIF(N276, O276, "m")</f>
        <v>#NUM!</v>
      </c>
      <c r="Q276" s="47">
        <f t="shared" ca="1" si="133"/>
        <v>52</v>
      </c>
      <c r="R276" s="47">
        <v>35</v>
      </c>
      <c r="S276" s="47">
        <v>1</v>
      </c>
      <c r="T276" s="47"/>
      <c r="U276" s="47"/>
      <c r="V276" s="47" t="e">
        <f t="shared" si="134"/>
        <v>#NUM!</v>
      </c>
      <c r="W276" s="47"/>
      <c r="X276" s="47"/>
      <c r="Y276" s="47"/>
      <c r="Z276" s="47"/>
      <c r="AA276" s="47"/>
      <c r="AB276" s="47"/>
      <c r="AC276" s="47"/>
      <c r="AD276" s="47">
        <v>2</v>
      </c>
      <c r="AE276" s="47">
        <v>35</v>
      </c>
      <c r="AF276" s="47">
        <v>1</v>
      </c>
      <c r="AG276" s="47"/>
      <c r="AH276" s="47">
        <v>2</v>
      </c>
      <c r="AI276" s="35">
        <f t="shared" si="147"/>
        <v>35</v>
      </c>
      <c r="AJ276" s="49">
        <v>1</v>
      </c>
      <c r="AK276" s="47">
        <v>2</v>
      </c>
      <c r="AL276" s="47"/>
      <c r="AM276" s="47"/>
      <c r="AN276" s="23" t="s">
        <v>1712</v>
      </c>
      <c r="AO276" s="23">
        <v>1</v>
      </c>
      <c r="AP276" s="23">
        <v>1.35</v>
      </c>
      <c r="AQ276" s="23">
        <v>64</v>
      </c>
      <c r="AR276" s="47">
        <v>1.43</v>
      </c>
      <c r="AS276" s="47">
        <f t="shared" si="145"/>
        <v>61.526547396165931</v>
      </c>
      <c r="AT276" s="47">
        <v>1.37</v>
      </c>
      <c r="AU276" s="47">
        <v>61</v>
      </c>
      <c r="AV276" s="47"/>
      <c r="AW276" s="47"/>
      <c r="AX276" s="50" t="s">
        <v>1719</v>
      </c>
      <c r="AY276" s="50" t="s">
        <v>1719</v>
      </c>
      <c r="AZ276" s="50" t="s">
        <v>1719</v>
      </c>
      <c r="BA276" s="50"/>
      <c r="BB276" s="23" t="s">
        <v>164</v>
      </c>
      <c r="BC276" s="23"/>
      <c r="BD276" s="23"/>
      <c r="BE276" s="23"/>
      <c r="BF276" s="50"/>
      <c r="BG276" s="23"/>
      <c r="BH276" s="23"/>
      <c r="BI276" s="23">
        <v>67</v>
      </c>
      <c r="BJ276" s="23">
        <v>180</v>
      </c>
      <c r="BK276" s="23">
        <f t="shared" si="135"/>
        <v>1.8514870595095649</v>
      </c>
      <c r="BL276" s="23">
        <v>1</v>
      </c>
      <c r="BM276" s="46" t="s">
        <v>1199</v>
      </c>
      <c r="BN276" s="23" t="s">
        <v>146</v>
      </c>
      <c r="BO276" s="23">
        <v>41</v>
      </c>
      <c r="BP276" s="23">
        <v>50</v>
      </c>
      <c r="BQ276" s="23">
        <v>165</v>
      </c>
      <c r="BR276" s="23">
        <f t="shared" si="136"/>
        <v>1.5349860574487681</v>
      </c>
      <c r="BS276" s="23">
        <f t="shared" si="137"/>
        <v>1.2061914507463598</v>
      </c>
      <c r="BT276" s="23" t="s">
        <v>158</v>
      </c>
      <c r="BU276" s="23" t="s">
        <v>147</v>
      </c>
      <c r="BV276" s="23" t="s">
        <v>148</v>
      </c>
      <c r="BW276" s="23" t="s">
        <v>149</v>
      </c>
      <c r="BX276" s="23">
        <v>6</v>
      </c>
      <c r="BY276" s="23" t="s">
        <v>150</v>
      </c>
      <c r="BZ276" s="23">
        <v>2</v>
      </c>
      <c r="CA276" s="23" t="s">
        <v>159</v>
      </c>
      <c r="CB276" s="23" t="s">
        <v>150</v>
      </c>
      <c r="CC276" s="23">
        <v>2</v>
      </c>
      <c r="CD276" s="23" t="s">
        <v>150</v>
      </c>
      <c r="CE276" s="23" t="s">
        <v>150</v>
      </c>
      <c r="CF276" s="23">
        <v>2</v>
      </c>
      <c r="CG276" s="23" t="s">
        <v>159</v>
      </c>
      <c r="CH276" s="23" t="s">
        <v>150</v>
      </c>
      <c r="CI276" s="23">
        <v>2</v>
      </c>
      <c r="CJ276" s="23" t="s">
        <v>150</v>
      </c>
      <c r="CK276" s="23">
        <v>0</v>
      </c>
      <c r="CL276" s="23">
        <v>0</v>
      </c>
      <c r="CM276" s="23"/>
      <c r="CN276" s="23">
        <v>0</v>
      </c>
      <c r="CO276" s="23"/>
      <c r="CP276" s="23" t="s">
        <v>0</v>
      </c>
      <c r="CQ276" s="23">
        <v>0</v>
      </c>
      <c r="CR276" s="23" t="s">
        <v>165</v>
      </c>
      <c r="CS276" s="23">
        <v>2</v>
      </c>
      <c r="CT276" s="23"/>
      <c r="CU276" s="23"/>
      <c r="CV276" s="23"/>
      <c r="CW276" s="23">
        <v>2</v>
      </c>
      <c r="CX276" s="23"/>
      <c r="CY276" s="23">
        <v>2</v>
      </c>
      <c r="CZ276" s="23">
        <v>0</v>
      </c>
      <c r="DA276" s="23">
        <v>2</v>
      </c>
      <c r="DB276" s="23"/>
      <c r="DC276" s="23" t="s">
        <v>143</v>
      </c>
      <c r="DD276" s="23" t="str">
        <f t="shared" si="132"/>
        <v>2</v>
      </c>
      <c r="DE276" s="23" t="s">
        <v>165</v>
      </c>
      <c r="DF276" s="23" t="s">
        <v>165</v>
      </c>
      <c r="DG276" s="23" t="s">
        <v>165</v>
      </c>
      <c r="DH276" s="23" t="s">
        <v>636</v>
      </c>
      <c r="DI276" s="23" t="s">
        <v>150</v>
      </c>
      <c r="DJ276" s="23" t="s">
        <v>159</v>
      </c>
      <c r="DK276" s="23" t="s">
        <v>150</v>
      </c>
      <c r="DL276" s="23" t="s">
        <v>150</v>
      </c>
      <c r="DM276" s="23"/>
      <c r="DN276" s="23"/>
      <c r="DO276" s="23"/>
      <c r="DP276" s="23" t="s">
        <v>150</v>
      </c>
      <c r="DQ276" s="23" t="s">
        <v>150</v>
      </c>
      <c r="DR276" s="23" t="s">
        <v>150</v>
      </c>
      <c r="DS276" s="23"/>
      <c r="DT276" s="23" t="s">
        <v>159</v>
      </c>
      <c r="DU276" s="23" t="s">
        <v>150</v>
      </c>
      <c r="DV276" s="23"/>
      <c r="DW276" s="23" t="s">
        <v>150</v>
      </c>
      <c r="DX276" s="23" t="s">
        <v>150</v>
      </c>
      <c r="DY276" s="23"/>
      <c r="DZ276" s="23"/>
      <c r="EA276" s="23" t="s">
        <v>159</v>
      </c>
      <c r="EB276" s="23"/>
      <c r="EC276" s="23"/>
      <c r="ED276" s="23" t="s">
        <v>187</v>
      </c>
      <c r="EE276" s="49">
        <f t="shared" si="130"/>
        <v>35</v>
      </c>
      <c r="EF276" s="49">
        <v>1</v>
      </c>
      <c r="EG276" s="49"/>
      <c r="EH276" s="51">
        <f t="shared" si="138"/>
        <v>1</v>
      </c>
      <c r="EI276" s="51">
        <f t="shared" si="139"/>
        <v>0.9</v>
      </c>
      <c r="EJ276" s="52">
        <f t="shared" si="140"/>
        <v>-1.2</v>
      </c>
      <c r="EK276" s="52">
        <f t="shared" si="141"/>
        <v>-1.2</v>
      </c>
      <c r="EL276" s="49">
        <f t="shared" si="142"/>
        <v>-3.2000000000000001E-2</v>
      </c>
      <c r="EM276" s="53" t="s">
        <v>176</v>
      </c>
      <c r="EN276" s="54" t="str">
        <f t="shared" si="143"/>
        <v>3</v>
      </c>
    </row>
    <row r="277" spans="1:144" ht="45">
      <c r="A277" s="45">
        <v>3226</v>
      </c>
      <c r="B277" s="46" t="s">
        <v>1200</v>
      </c>
      <c r="C277" s="45">
        <v>33934684</v>
      </c>
      <c r="D277" s="23" t="s">
        <v>1201</v>
      </c>
      <c r="E277" s="23">
        <v>2</v>
      </c>
      <c r="F277" s="23" t="s">
        <v>139</v>
      </c>
      <c r="G277" s="23">
        <v>44</v>
      </c>
      <c r="H277" s="23">
        <v>41</v>
      </c>
      <c r="I277" s="23" t="s">
        <v>153</v>
      </c>
      <c r="J277" s="23">
        <v>3</v>
      </c>
      <c r="K277" s="23"/>
      <c r="L277" s="47"/>
      <c r="M277" s="47"/>
      <c r="N277" s="48">
        <v>43790</v>
      </c>
      <c r="O277" s="48"/>
      <c r="P277" s="47" t="e">
        <f t="shared" ref="P277:P283" si="148">DATEDIF(N277,O277,"m")</f>
        <v>#NUM!</v>
      </c>
      <c r="Q277" s="47">
        <f t="shared" ca="1" si="133"/>
        <v>52</v>
      </c>
      <c r="R277" s="47">
        <v>35</v>
      </c>
      <c r="S277" s="47">
        <v>1</v>
      </c>
      <c r="T277" s="48">
        <v>44090</v>
      </c>
      <c r="U277" s="48">
        <v>44090</v>
      </c>
      <c r="V277" s="47">
        <f t="shared" si="134"/>
        <v>9</v>
      </c>
      <c r="W277" s="47" t="s">
        <v>1773</v>
      </c>
      <c r="X277" s="47"/>
      <c r="Y277" s="47"/>
      <c r="Z277" s="47"/>
      <c r="AA277" s="47"/>
      <c r="AB277" s="47"/>
      <c r="AC277" s="47"/>
      <c r="AD277" s="47">
        <v>2</v>
      </c>
      <c r="AE277" s="47">
        <v>35</v>
      </c>
      <c r="AF277" s="47">
        <v>1</v>
      </c>
      <c r="AG277" s="47"/>
      <c r="AH277" s="47">
        <v>2</v>
      </c>
      <c r="AI277" s="35">
        <f t="shared" si="147"/>
        <v>35</v>
      </c>
      <c r="AJ277" s="49">
        <v>1</v>
      </c>
      <c r="AK277" s="47">
        <v>2</v>
      </c>
      <c r="AL277" s="47"/>
      <c r="AM277" s="47"/>
      <c r="AN277" s="23" t="s">
        <v>1712</v>
      </c>
      <c r="AO277" s="23">
        <v>1</v>
      </c>
      <c r="AP277" s="23">
        <v>4.1399999999999997</v>
      </c>
      <c r="AQ277" s="23">
        <v>16</v>
      </c>
      <c r="AR277" s="47">
        <v>4.6500000000000004</v>
      </c>
      <c r="AS277" s="47">
        <f t="shared" si="145"/>
        <v>15.132973156809703</v>
      </c>
      <c r="AT277" s="47">
        <v>3.82</v>
      </c>
      <c r="AU277" s="47">
        <v>18</v>
      </c>
      <c r="AV277" s="47"/>
      <c r="AW277" s="47"/>
      <c r="AX277" s="50" t="s">
        <v>1719</v>
      </c>
      <c r="AY277" s="50" t="s">
        <v>1719</v>
      </c>
      <c r="AZ277" s="50" t="s">
        <v>1719</v>
      </c>
      <c r="BA277" s="50"/>
      <c r="BB277" s="23" t="s">
        <v>164</v>
      </c>
      <c r="BC277" s="23"/>
      <c r="BD277" s="23"/>
      <c r="BE277" s="23"/>
      <c r="BF277" s="50"/>
      <c r="BG277" s="23"/>
      <c r="BH277" s="23"/>
      <c r="BI277" s="23">
        <v>66.8</v>
      </c>
      <c r="BJ277" s="23">
        <v>174</v>
      </c>
      <c r="BK277" s="23">
        <f t="shared" si="135"/>
        <v>1.8042409069793788</v>
      </c>
      <c r="BL277" s="23">
        <v>1</v>
      </c>
      <c r="BM277" s="46" t="s">
        <v>1203</v>
      </c>
      <c r="BN277" s="23" t="s">
        <v>146</v>
      </c>
      <c r="BO277" s="23">
        <v>45</v>
      </c>
      <c r="BP277" s="23">
        <v>70</v>
      </c>
      <c r="BQ277" s="23">
        <v>170</v>
      </c>
      <c r="BR277" s="23">
        <f t="shared" si="136"/>
        <v>1.8097078017532482</v>
      </c>
      <c r="BS277" s="23">
        <f t="shared" si="137"/>
        <v>0.99697912847114156</v>
      </c>
      <c r="BT277" s="23" t="s">
        <v>158</v>
      </c>
      <c r="BU277" s="23" t="s">
        <v>162</v>
      </c>
      <c r="BV277" s="23" t="s">
        <v>148</v>
      </c>
      <c r="BW277" s="23" t="s">
        <v>149</v>
      </c>
      <c r="BX277" s="23">
        <v>5</v>
      </c>
      <c r="BY277" s="23" t="s">
        <v>150</v>
      </c>
      <c r="BZ277" s="23">
        <v>2</v>
      </c>
      <c r="CA277" s="23" t="s">
        <v>159</v>
      </c>
      <c r="CB277" s="23" t="s">
        <v>150</v>
      </c>
      <c r="CC277" s="23">
        <v>2</v>
      </c>
      <c r="CD277" s="23" t="s">
        <v>150</v>
      </c>
      <c r="CE277" s="23" t="s">
        <v>150</v>
      </c>
      <c r="CF277" s="23">
        <v>2</v>
      </c>
      <c r="CG277" s="23" t="s">
        <v>159</v>
      </c>
      <c r="CH277" s="23" t="s">
        <v>150</v>
      </c>
      <c r="CI277" s="23">
        <v>2</v>
      </c>
      <c r="CJ277" s="23" t="s">
        <v>150</v>
      </c>
      <c r="CK277" s="23">
        <v>0</v>
      </c>
      <c r="CL277" s="23">
        <v>0</v>
      </c>
      <c r="CM277" s="23" t="s">
        <v>0</v>
      </c>
      <c r="CN277" s="23">
        <v>0</v>
      </c>
      <c r="CO277" s="23"/>
      <c r="CP277" s="23" t="s">
        <v>0</v>
      </c>
      <c r="CQ277" s="23">
        <v>0</v>
      </c>
      <c r="CR277" s="23" t="s">
        <v>165</v>
      </c>
      <c r="CS277" s="23">
        <v>2</v>
      </c>
      <c r="CT277" s="23"/>
      <c r="CU277" s="23"/>
      <c r="CV277" s="23">
        <v>375</v>
      </c>
      <c r="CW277" s="23">
        <v>1</v>
      </c>
      <c r="CX277" s="23"/>
      <c r="CY277" s="23">
        <v>2</v>
      </c>
      <c r="CZ277" s="23">
        <v>6</v>
      </c>
      <c r="DA277" s="23">
        <v>1</v>
      </c>
      <c r="DB277" s="23" t="s">
        <v>143</v>
      </c>
      <c r="DC277" s="23"/>
      <c r="DD277" s="23" t="str">
        <f t="shared" si="132"/>
        <v>1</v>
      </c>
      <c r="DE277" s="23" t="s">
        <v>165</v>
      </c>
      <c r="DF277" s="23" t="s">
        <v>165</v>
      </c>
      <c r="DG277" s="23" t="s">
        <v>165</v>
      </c>
      <c r="DH277" s="23" t="s">
        <v>636</v>
      </c>
      <c r="DI277" s="23" t="s">
        <v>150</v>
      </c>
      <c r="DJ277" s="23" t="s">
        <v>159</v>
      </c>
      <c r="DK277" s="23" t="s">
        <v>150</v>
      </c>
      <c r="DL277" s="23" t="s">
        <v>150</v>
      </c>
      <c r="DM277" s="23" t="s">
        <v>150</v>
      </c>
      <c r="DN277" s="23" t="s">
        <v>150</v>
      </c>
      <c r="DO277" s="23"/>
      <c r="DP277" s="23" t="s">
        <v>150</v>
      </c>
      <c r="DQ277" s="23" t="s">
        <v>150</v>
      </c>
      <c r="DR277" s="23" t="s">
        <v>150</v>
      </c>
      <c r="DS277" s="23"/>
      <c r="DT277" s="23" t="s">
        <v>159</v>
      </c>
      <c r="DU277" s="23" t="s">
        <v>150</v>
      </c>
      <c r="DV277" s="23"/>
      <c r="DW277" s="23" t="s">
        <v>159</v>
      </c>
      <c r="DX277" s="23" t="s">
        <v>150</v>
      </c>
      <c r="DY277" s="23"/>
      <c r="DZ277" s="23"/>
      <c r="EA277" s="23" t="s">
        <v>159</v>
      </c>
      <c r="EB277" s="23"/>
      <c r="EC277" s="23"/>
      <c r="ED277" s="23" t="s">
        <v>187</v>
      </c>
      <c r="EE277" s="49">
        <f t="shared" si="130"/>
        <v>35</v>
      </c>
      <c r="EF277" s="49">
        <v>1</v>
      </c>
      <c r="EG277" s="49"/>
      <c r="EH277" s="51">
        <f t="shared" si="138"/>
        <v>1</v>
      </c>
      <c r="EI277" s="51">
        <f t="shared" si="139"/>
        <v>0.9</v>
      </c>
      <c r="EJ277" s="52">
        <f t="shared" si="140"/>
        <v>-1.2</v>
      </c>
      <c r="EK277" s="52">
        <f t="shared" si="141"/>
        <v>-1.2</v>
      </c>
      <c r="EL277" s="49">
        <f t="shared" si="142"/>
        <v>-3.2000000000000001E-2</v>
      </c>
      <c r="EM277" s="53" t="s">
        <v>176</v>
      </c>
      <c r="EN277" s="54" t="str">
        <f t="shared" si="143"/>
        <v>3</v>
      </c>
    </row>
    <row r="278" spans="1:144" ht="33.75">
      <c r="A278" s="45">
        <v>3230</v>
      </c>
      <c r="B278" s="46" t="s">
        <v>1206</v>
      </c>
      <c r="C278" s="45">
        <v>34087692</v>
      </c>
      <c r="D278" s="23" t="s">
        <v>1207</v>
      </c>
      <c r="E278" s="23">
        <v>2</v>
      </c>
      <c r="F278" s="23" t="s">
        <v>139</v>
      </c>
      <c r="G278" s="23">
        <v>54</v>
      </c>
      <c r="H278" s="23">
        <v>51</v>
      </c>
      <c r="I278" s="23" t="s">
        <v>153</v>
      </c>
      <c r="J278" s="23">
        <v>3</v>
      </c>
      <c r="K278" s="23" t="s">
        <v>179</v>
      </c>
      <c r="L278" s="47"/>
      <c r="M278" s="47"/>
      <c r="N278" s="48">
        <v>43796</v>
      </c>
      <c r="O278" s="48"/>
      <c r="P278" s="47" t="e">
        <f t="shared" si="148"/>
        <v>#NUM!</v>
      </c>
      <c r="Q278" s="47">
        <f t="shared" ca="1" si="133"/>
        <v>52</v>
      </c>
      <c r="R278" s="47">
        <v>35</v>
      </c>
      <c r="S278" s="47">
        <v>1</v>
      </c>
      <c r="T278" s="47"/>
      <c r="U278" s="47"/>
      <c r="V278" s="47" t="e">
        <f t="shared" si="134"/>
        <v>#NUM!</v>
      </c>
      <c r="W278" s="47"/>
      <c r="X278" s="47"/>
      <c r="Y278" s="47"/>
      <c r="Z278" s="47"/>
      <c r="AA278" s="47"/>
      <c r="AB278" s="47"/>
      <c r="AC278" s="47"/>
      <c r="AD278" s="47">
        <v>2</v>
      </c>
      <c r="AE278" s="47">
        <v>35</v>
      </c>
      <c r="AF278" s="47">
        <v>1</v>
      </c>
      <c r="AG278" s="47"/>
      <c r="AH278" s="47"/>
      <c r="AI278" s="35">
        <f t="shared" si="147"/>
        <v>35</v>
      </c>
      <c r="AJ278" s="49">
        <v>1</v>
      </c>
      <c r="AK278" s="47">
        <v>2</v>
      </c>
      <c r="AL278" s="47">
        <v>0</v>
      </c>
      <c r="AM278" s="47"/>
      <c r="AN278" s="23" t="s">
        <v>1712</v>
      </c>
      <c r="AO278" s="23">
        <v>1</v>
      </c>
      <c r="AP278" s="23">
        <v>1.61</v>
      </c>
      <c r="AQ278" s="23">
        <v>49</v>
      </c>
      <c r="AR278" s="47">
        <v>1.05</v>
      </c>
      <c r="AS278" s="47">
        <f t="shared" si="145"/>
        <v>84.806779307111015</v>
      </c>
      <c r="AT278" s="47">
        <v>1.1499999999999999</v>
      </c>
      <c r="AU278" s="47">
        <v>72</v>
      </c>
      <c r="AV278" s="47"/>
      <c r="AW278" s="47"/>
      <c r="AX278" s="50" t="s">
        <v>1719</v>
      </c>
      <c r="AY278" s="50" t="s">
        <v>1719</v>
      </c>
      <c r="AZ278" s="50" t="s">
        <v>1719</v>
      </c>
      <c r="BA278" s="50"/>
      <c r="BB278" s="23" t="s">
        <v>164</v>
      </c>
      <c r="BC278" s="23"/>
      <c r="BD278" s="23"/>
      <c r="BE278" s="23"/>
      <c r="BF278" s="50"/>
      <c r="BG278" s="23"/>
      <c r="BH278" s="23"/>
      <c r="BI278" s="23">
        <v>70</v>
      </c>
      <c r="BJ278" s="23">
        <v>173</v>
      </c>
      <c r="BK278" s="23">
        <f t="shared" si="135"/>
        <v>1.8328056518919322</v>
      </c>
      <c r="BL278" s="23">
        <v>1</v>
      </c>
      <c r="BM278" s="46" t="s">
        <v>1208</v>
      </c>
      <c r="BN278" s="23" t="s">
        <v>146</v>
      </c>
      <c r="BO278" s="23">
        <v>48</v>
      </c>
      <c r="BP278" s="23">
        <v>56</v>
      </c>
      <c r="BQ278" s="23">
        <v>169</v>
      </c>
      <c r="BR278" s="23">
        <f t="shared" si="136"/>
        <v>1.6389439293558667</v>
      </c>
      <c r="BS278" s="23">
        <f t="shared" si="137"/>
        <v>1.1182845361965839</v>
      </c>
      <c r="BT278" s="23" t="s">
        <v>171</v>
      </c>
      <c r="BU278" s="23" t="s">
        <v>162</v>
      </c>
      <c r="BV278" s="23" t="s">
        <v>148</v>
      </c>
      <c r="BW278" s="23" t="s">
        <v>149</v>
      </c>
      <c r="BX278" s="23">
        <v>6</v>
      </c>
      <c r="BY278" s="23" t="s">
        <v>150</v>
      </c>
      <c r="BZ278" s="23">
        <v>2</v>
      </c>
      <c r="CA278" s="23" t="s">
        <v>150</v>
      </c>
      <c r="CB278" s="23" t="s">
        <v>150</v>
      </c>
      <c r="CC278" s="23">
        <v>2</v>
      </c>
      <c r="CD278" s="23" t="s">
        <v>150</v>
      </c>
      <c r="CE278" s="23" t="s">
        <v>150</v>
      </c>
      <c r="CF278" s="23">
        <v>2</v>
      </c>
      <c r="CG278" s="23" t="s">
        <v>150</v>
      </c>
      <c r="CH278" s="23" t="s">
        <v>150</v>
      </c>
      <c r="CI278" s="23">
        <v>2</v>
      </c>
      <c r="CJ278" s="23" t="s">
        <v>150</v>
      </c>
      <c r="CK278" s="23">
        <v>0</v>
      </c>
      <c r="CL278" s="23">
        <v>0</v>
      </c>
      <c r="CM278" s="23"/>
      <c r="CN278" s="23">
        <v>0</v>
      </c>
      <c r="CO278" s="23"/>
      <c r="CP278" s="23" t="s">
        <v>0</v>
      </c>
      <c r="CQ278" s="23">
        <v>0</v>
      </c>
      <c r="CR278" s="23" t="s">
        <v>165</v>
      </c>
      <c r="CS278" s="23">
        <v>2</v>
      </c>
      <c r="CT278" s="23"/>
      <c r="CU278" s="23"/>
      <c r="CV278" s="23"/>
      <c r="CW278" s="23">
        <v>2</v>
      </c>
      <c r="CX278" s="23"/>
      <c r="CY278" s="23">
        <v>2</v>
      </c>
      <c r="CZ278" s="23">
        <v>0</v>
      </c>
      <c r="DA278" s="23">
        <v>2</v>
      </c>
      <c r="DB278" s="23"/>
      <c r="DC278" s="23" t="s">
        <v>143</v>
      </c>
      <c r="DD278" s="23" t="str">
        <f t="shared" si="132"/>
        <v>2</v>
      </c>
      <c r="DE278" s="23" t="s">
        <v>165</v>
      </c>
      <c r="DF278" s="23" t="s">
        <v>165</v>
      </c>
      <c r="DG278" s="23" t="s">
        <v>165</v>
      </c>
      <c r="DH278" s="23" t="s">
        <v>636</v>
      </c>
      <c r="DI278" s="23" t="s">
        <v>150</v>
      </c>
      <c r="DJ278" s="23" t="s">
        <v>150</v>
      </c>
      <c r="DK278" s="23" t="s">
        <v>150</v>
      </c>
      <c r="DL278" s="23" t="s">
        <v>150</v>
      </c>
      <c r="DM278" s="23" t="s">
        <v>150</v>
      </c>
      <c r="DN278" s="23" t="s">
        <v>150</v>
      </c>
      <c r="DO278" s="23"/>
      <c r="DP278" s="23" t="s">
        <v>150</v>
      </c>
      <c r="DQ278" s="23" t="s">
        <v>150</v>
      </c>
      <c r="DR278" s="23" t="s">
        <v>150</v>
      </c>
      <c r="DS278" s="23"/>
      <c r="DT278" s="23" t="s">
        <v>159</v>
      </c>
      <c r="DU278" s="23" t="s">
        <v>150</v>
      </c>
      <c r="DV278" s="23"/>
      <c r="DW278" s="23" t="s">
        <v>159</v>
      </c>
      <c r="DX278" s="23" t="s">
        <v>150</v>
      </c>
      <c r="DY278" s="23"/>
      <c r="DZ278" s="23"/>
      <c r="EA278" s="23" t="s">
        <v>159</v>
      </c>
      <c r="EB278" s="23"/>
      <c r="EC278" s="23"/>
      <c r="ED278" s="23" t="s">
        <v>187</v>
      </c>
      <c r="EE278" s="49">
        <f t="shared" si="130"/>
        <v>35</v>
      </c>
      <c r="EF278" s="49">
        <v>1</v>
      </c>
      <c r="EG278" s="49"/>
      <c r="EH278" s="51">
        <f t="shared" si="138"/>
        <v>1</v>
      </c>
      <c r="EI278" s="51">
        <f t="shared" si="139"/>
        <v>0.9</v>
      </c>
      <c r="EJ278" s="52">
        <f t="shared" si="140"/>
        <v>-1.2</v>
      </c>
      <c r="EK278" s="52">
        <f t="shared" si="141"/>
        <v>-1.2</v>
      </c>
      <c r="EL278" s="49">
        <f t="shared" si="142"/>
        <v>-3.2000000000000001E-2</v>
      </c>
      <c r="EM278" s="55" t="s">
        <v>176</v>
      </c>
      <c r="EN278" s="54" t="str">
        <f t="shared" si="143"/>
        <v>3</v>
      </c>
    </row>
    <row r="279" spans="1:144" ht="33.75">
      <c r="A279" s="45">
        <v>3234</v>
      </c>
      <c r="B279" s="46" t="s">
        <v>1209</v>
      </c>
      <c r="C279" s="45">
        <v>34264133</v>
      </c>
      <c r="D279" s="23" t="s">
        <v>1210</v>
      </c>
      <c r="E279" s="23">
        <v>1</v>
      </c>
      <c r="F279" s="23" t="s">
        <v>146</v>
      </c>
      <c r="G279" s="23">
        <v>51</v>
      </c>
      <c r="H279" s="23">
        <v>49</v>
      </c>
      <c r="I279" s="23" t="s">
        <v>140</v>
      </c>
      <c r="J279" s="23">
        <v>1</v>
      </c>
      <c r="K279" s="23"/>
      <c r="L279" s="47" t="s">
        <v>1707</v>
      </c>
      <c r="M279" s="47">
        <v>2</v>
      </c>
      <c r="N279" s="48">
        <v>43803</v>
      </c>
      <c r="O279" s="48"/>
      <c r="P279" s="47" t="e">
        <f t="shared" si="148"/>
        <v>#NUM!</v>
      </c>
      <c r="Q279" s="47">
        <f t="shared" ca="1" si="133"/>
        <v>52</v>
      </c>
      <c r="R279" s="47">
        <v>34</v>
      </c>
      <c r="S279" s="47">
        <v>1</v>
      </c>
      <c r="T279" s="47"/>
      <c r="U279" s="47"/>
      <c r="V279" s="47" t="e">
        <f t="shared" si="134"/>
        <v>#NUM!</v>
      </c>
      <c r="W279" s="47"/>
      <c r="X279" s="47"/>
      <c r="Y279" s="47"/>
      <c r="Z279" s="47"/>
      <c r="AA279" s="47"/>
      <c r="AB279" s="47"/>
      <c r="AC279" s="47"/>
      <c r="AD279" s="47">
        <v>2</v>
      </c>
      <c r="AE279" s="47">
        <v>34</v>
      </c>
      <c r="AF279" s="47">
        <v>1</v>
      </c>
      <c r="AG279" s="47"/>
      <c r="AH279" s="47"/>
      <c r="AI279" s="35">
        <f t="shared" si="147"/>
        <v>34</v>
      </c>
      <c r="AJ279" s="49">
        <v>1</v>
      </c>
      <c r="AK279" s="47">
        <v>2</v>
      </c>
      <c r="AL279" s="47">
        <v>0</v>
      </c>
      <c r="AM279" s="47"/>
      <c r="AN279" s="23" t="s">
        <v>1712</v>
      </c>
      <c r="AO279" s="23">
        <v>1</v>
      </c>
      <c r="AP279" s="23">
        <v>1.05</v>
      </c>
      <c r="AQ279" s="23">
        <v>63</v>
      </c>
      <c r="AR279" s="47">
        <v>0.89</v>
      </c>
      <c r="AS279" s="47">
        <f t="shared" si="145"/>
        <v>78.378849747200391</v>
      </c>
      <c r="AT279" s="47"/>
      <c r="AU279" s="47" t="e">
        <f t="shared" ref="AU279:AU342" si="149">141*((AT279/EI279)^EK279)*0.9938^(H279+3)*EH279</f>
        <v>#DIV/0!</v>
      </c>
      <c r="AV279" s="47"/>
      <c r="AW279" s="47"/>
      <c r="AX279" s="50" t="s">
        <v>1719</v>
      </c>
      <c r="AY279" s="50" t="s">
        <v>1719</v>
      </c>
      <c r="AZ279" s="50" t="s">
        <v>1719</v>
      </c>
      <c r="BA279" s="50"/>
      <c r="BB279" s="23" t="s">
        <v>164</v>
      </c>
      <c r="BC279" s="23"/>
      <c r="BD279" s="23"/>
      <c r="BE279" s="23"/>
      <c r="BF279" s="50"/>
      <c r="BG279" s="23"/>
      <c r="BH279" s="23"/>
      <c r="BI279" s="23">
        <v>54</v>
      </c>
      <c r="BJ279" s="23">
        <v>154</v>
      </c>
      <c r="BK279" s="23">
        <f t="shared" si="135"/>
        <v>1.5086420001897738</v>
      </c>
      <c r="BL279" s="23">
        <v>1</v>
      </c>
      <c r="BM279" s="46" t="s">
        <v>1211</v>
      </c>
      <c r="BN279" s="23" t="s">
        <v>139</v>
      </c>
      <c r="BO279" s="23">
        <v>55</v>
      </c>
      <c r="BP279" s="23">
        <v>79</v>
      </c>
      <c r="BQ279" s="23">
        <v>176</v>
      </c>
      <c r="BR279" s="23">
        <f t="shared" si="136"/>
        <v>1.9536849079279079</v>
      </c>
      <c r="BS279" s="23">
        <f t="shared" si="137"/>
        <v>0.77220333435950539</v>
      </c>
      <c r="BT279" s="23" t="s">
        <v>147</v>
      </c>
      <c r="BU279" s="23" t="s">
        <v>158</v>
      </c>
      <c r="BV279" s="23" t="s">
        <v>148</v>
      </c>
      <c r="BW279" s="23" t="s">
        <v>149</v>
      </c>
      <c r="BX279" s="23">
        <v>6</v>
      </c>
      <c r="BY279" s="23" t="s">
        <v>150</v>
      </c>
      <c r="BZ279" s="23">
        <v>2</v>
      </c>
      <c r="CA279" s="23" t="s">
        <v>150</v>
      </c>
      <c r="CB279" s="23" t="s">
        <v>150</v>
      </c>
      <c r="CC279" s="23">
        <v>2</v>
      </c>
      <c r="CD279" s="23" t="s">
        <v>150</v>
      </c>
      <c r="CE279" s="23" t="s">
        <v>150</v>
      </c>
      <c r="CF279" s="23">
        <v>2</v>
      </c>
      <c r="CG279" s="23" t="s">
        <v>150</v>
      </c>
      <c r="CH279" s="23" t="s">
        <v>150</v>
      </c>
      <c r="CI279" s="23">
        <v>2</v>
      </c>
      <c r="CJ279" s="23" t="s">
        <v>150</v>
      </c>
      <c r="CK279" s="23">
        <v>0</v>
      </c>
      <c r="CL279" s="23">
        <v>0</v>
      </c>
      <c r="CM279" s="23"/>
      <c r="CN279" s="23">
        <v>0</v>
      </c>
      <c r="CO279" s="23"/>
      <c r="CP279" s="23" t="s">
        <v>0</v>
      </c>
      <c r="CQ279" s="23">
        <v>0</v>
      </c>
      <c r="CR279" s="23" t="s">
        <v>143</v>
      </c>
      <c r="CS279" s="23">
        <v>1</v>
      </c>
      <c r="CT279" s="23"/>
      <c r="CU279" s="23">
        <v>64</v>
      </c>
      <c r="CV279" s="23">
        <v>500</v>
      </c>
      <c r="CW279" s="23">
        <v>1</v>
      </c>
      <c r="CX279" s="23"/>
      <c r="CY279" s="23">
        <v>2</v>
      </c>
      <c r="CZ279" s="23">
        <v>4</v>
      </c>
      <c r="DA279" s="23">
        <v>1</v>
      </c>
      <c r="DB279" s="23"/>
      <c r="DC279" s="23" t="s">
        <v>143</v>
      </c>
      <c r="DD279" s="23" t="str">
        <f t="shared" si="132"/>
        <v>2</v>
      </c>
      <c r="DE279" s="23" t="s">
        <v>165</v>
      </c>
      <c r="DF279" s="23" t="s">
        <v>165</v>
      </c>
      <c r="DG279" s="23" t="s">
        <v>165</v>
      </c>
      <c r="DH279" s="23" t="s">
        <v>636</v>
      </c>
      <c r="DI279" s="23" t="s">
        <v>150</v>
      </c>
      <c r="DJ279" s="23" t="s">
        <v>159</v>
      </c>
      <c r="DK279" s="23" t="s">
        <v>150</v>
      </c>
      <c r="DL279" s="23" t="s">
        <v>150</v>
      </c>
      <c r="DM279" s="23" t="s">
        <v>150</v>
      </c>
      <c r="DN279" s="23" t="s">
        <v>150</v>
      </c>
      <c r="DO279" s="23"/>
      <c r="DP279" s="23" t="s">
        <v>150</v>
      </c>
      <c r="DQ279" s="23" t="s">
        <v>150</v>
      </c>
      <c r="DR279" s="23" t="s">
        <v>150</v>
      </c>
      <c r="DS279" s="23"/>
      <c r="DT279" s="23" t="s">
        <v>159</v>
      </c>
      <c r="DU279" s="23" t="s">
        <v>150</v>
      </c>
      <c r="DV279" s="23"/>
      <c r="DW279" s="23" t="s">
        <v>159</v>
      </c>
      <c r="DX279" s="23" t="s">
        <v>150</v>
      </c>
      <c r="DY279" s="23"/>
      <c r="DZ279" s="23"/>
      <c r="EA279" s="23" t="s">
        <v>150</v>
      </c>
      <c r="EB279" s="23"/>
      <c r="EC279" s="23"/>
      <c r="ED279" s="23" t="s">
        <v>189</v>
      </c>
      <c r="EE279" s="49">
        <f t="shared" si="130"/>
        <v>34</v>
      </c>
      <c r="EF279" s="49">
        <v>1</v>
      </c>
      <c r="EG279" s="49"/>
      <c r="EH279" s="51">
        <f t="shared" si="138"/>
        <v>1.012</v>
      </c>
      <c r="EI279" s="51">
        <f t="shared" si="139"/>
        <v>0.7</v>
      </c>
      <c r="EJ279" s="52">
        <f t="shared" si="140"/>
        <v>-1.2</v>
      </c>
      <c r="EK279" s="52">
        <f t="shared" si="141"/>
        <v>-0.24099999999999999</v>
      </c>
      <c r="EL279" s="49">
        <f t="shared" si="142"/>
        <v>-0.24099999999999999</v>
      </c>
      <c r="EM279" s="53" t="s">
        <v>176</v>
      </c>
      <c r="EN279" s="54" t="str">
        <f t="shared" si="143"/>
        <v>3</v>
      </c>
    </row>
    <row r="280" spans="1:144" ht="33.75">
      <c r="A280" s="45">
        <v>3236</v>
      </c>
      <c r="B280" s="46" t="s">
        <v>1212</v>
      </c>
      <c r="C280" s="45">
        <v>14428112</v>
      </c>
      <c r="D280" s="23" t="s">
        <v>1213</v>
      </c>
      <c r="E280" s="23">
        <v>2</v>
      </c>
      <c r="F280" s="23" t="s">
        <v>139</v>
      </c>
      <c r="G280" s="23">
        <v>57</v>
      </c>
      <c r="H280" s="23">
        <v>54</v>
      </c>
      <c r="I280" s="23" t="s">
        <v>140</v>
      </c>
      <c r="J280" s="23">
        <v>1</v>
      </c>
      <c r="K280" s="23"/>
      <c r="L280" s="47"/>
      <c r="M280" s="47"/>
      <c r="N280" s="48">
        <v>43804</v>
      </c>
      <c r="O280" s="48"/>
      <c r="P280" s="47" t="e">
        <f t="shared" si="148"/>
        <v>#NUM!</v>
      </c>
      <c r="Q280" s="47">
        <f t="shared" ca="1" si="133"/>
        <v>52</v>
      </c>
      <c r="R280" s="47">
        <v>34</v>
      </c>
      <c r="S280" s="47">
        <v>1</v>
      </c>
      <c r="T280" s="48">
        <v>44801</v>
      </c>
      <c r="U280" s="48">
        <v>44801</v>
      </c>
      <c r="V280" s="47">
        <f t="shared" si="134"/>
        <v>32</v>
      </c>
      <c r="W280" s="47" t="s">
        <v>1769</v>
      </c>
      <c r="X280" s="47"/>
      <c r="Y280" s="47"/>
      <c r="Z280" s="47"/>
      <c r="AA280" s="47"/>
      <c r="AB280" s="47"/>
      <c r="AC280" s="47"/>
      <c r="AD280" s="47">
        <v>2</v>
      </c>
      <c r="AE280" s="47">
        <v>34</v>
      </c>
      <c r="AF280" s="47">
        <v>1</v>
      </c>
      <c r="AG280" s="47"/>
      <c r="AH280" s="47"/>
      <c r="AI280" s="35">
        <f t="shared" si="147"/>
        <v>34</v>
      </c>
      <c r="AJ280" s="49">
        <v>1</v>
      </c>
      <c r="AK280" s="47">
        <v>2</v>
      </c>
      <c r="AL280" s="47"/>
      <c r="AM280" s="47"/>
      <c r="AN280" s="23" t="s">
        <v>1712</v>
      </c>
      <c r="AO280" s="23">
        <v>1</v>
      </c>
      <c r="AP280" s="23">
        <v>1.08</v>
      </c>
      <c r="AQ280" s="23">
        <v>77</v>
      </c>
      <c r="AR280" s="47">
        <v>2.1</v>
      </c>
      <c r="AS280" s="47">
        <f t="shared" si="145"/>
        <v>36.23193702500479</v>
      </c>
      <c r="AT280" s="47"/>
      <c r="AU280" s="47" t="e">
        <f t="shared" si="149"/>
        <v>#DIV/0!</v>
      </c>
      <c r="AV280" s="47"/>
      <c r="AW280" s="47"/>
      <c r="AX280" s="50" t="s">
        <v>1719</v>
      </c>
      <c r="AY280" s="50" t="s">
        <v>1719</v>
      </c>
      <c r="AZ280" s="50" t="s">
        <v>1719</v>
      </c>
      <c r="BA280" s="50"/>
      <c r="BB280" s="23" t="s">
        <v>164</v>
      </c>
      <c r="BC280" s="23"/>
      <c r="BD280" s="23"/>
      <c r="BE280" s="23"/>
      <c r="BF280" s="50"/>
      <c r="BG280" s="23"/>
      <c r="BH280" s="23"/>
      <c r="BI280" s="23">
        <v>82</v>
      </c>
      <c r="BJ280" s="23">
        <v>165</v>
      </c>
      <c r="BK280" s="23">
        <f t="shared" si="135"/>
        <v>1.8941443395104736</v>
      </c>
      <c r="BL280" s="23">
        <v>1</v>
      </c>
      <c r="BM280" s="46" t="s">
        <v>1214</v>
      </c>
      <c r="BN280" s="23" t="s">
        <v>146</v>
      </c>
      <c r="BO280" s="23">
        <v>50</v>
      </c>
      <c r="BP280" s="23">
        <v>68.2</v>
      </c>
      <c r="BQ280" s="23">
        <v>165.4</v>
      </c>
      <c r="BR280" s="23">
        <f t="shared" si="136"/>
        <v>1.7545385878711017</v>
      </c>
      <c r="BS280" s="23">
        <f t="shared" si="137"/>
        <v>1.079568356378394</v>
      </c>
      <c r="BT280" s="23" t="s">
        <v>147</v>
      </c>
      <c r="BU280" s="23" t="s">
        <v>162</v>
      </c>
      <c r="BV280" s="23" t="s">
        <v>148</v>
      </c>
      <c r="BW280" s="23" t="s">
        <v>149</v>
      </c>
      <c r="BX280" s="23">
        <v>2</v>
      </c>
      <c r="BY280" s="23" t="s">
        <v>150</v>
      </c>
      <c r="BZ280" s="23">
        <v>2</v>
      </c>
      <c r="CA280" s="23" t="s">
        <v>159</v>
      </c>
      <c r="CB280" s="23" t="s">
        <v>150</v>
      </c>
      <c r="CC280" s="23">
        <v>2</v>
      </c>
      <c r="CD280" s="23" t="s">
        <v>150</v>
      </c>
      <c r="CE280" s="23" t="s">
        <v>150</v>
      </c>
      <c r="CF280" s="23">
        <v>2</v>
      </c>
      <c r="CG280" s="23" t="s">
        <v>159</v>
      </c>
      <c r="CH280" s="23" t="s">
        <v>150</v>
      </c>
      <c r="CI280" s="23">
        <v>2</v>
      </c>
      <c r="CJ280" s="23" t="s">
        <v>150</v>
      </c>
      <c r="CK280" s="23">
        <v>0</v>
      </c>
      <c r="CL280" s="23">
        <v>0</v>
      </c>
      <c r="CM280" s="23"/>
      <c r="CN280" s="23">
        <v>0</v>
      </c>
      <c r="CO280" s="23"/>
      <c r="CP280" s="23" t="s">
        <v>0</v>
      </c>
      <c r="CQ280" s="23">
        <v>0</v>
      </c>
      <c r="CR280" s="23" t="s">
        <v>143</v>
      </c>
      <c r="CS280" s="23">
        <v>1</v>
      </c>
      <c r="CT280" s="23">
        <v>0</v>
      </c>
      <c r="CU280" s="23">
        <v>16</v>
      </c>
      <c r="CV280" s="23">
        <v>375</v>
      </c>
      <c r="CW280" s="23">
        <v>1</v>
      </c>
      <c r="CX280" s="23"/>
      <c r="CY280" s="23">
        <v>2</v>
      </c>
      <c r="CZ280" s="23">
        <v>3</v>
      </c>
      <c r="DA280" s="23">
        <v>1</v>
      </c>
      <c r="DB280" s="23" t="s">
        <v>165</v>
      </c>
      <c r="DC280" s="23" t="s">
        <v>143</v>
      </c>
      <c r="DD280" s="23" t="str">
        <f t="shared" si="132"/>
        <v>2</v>
      </c>
      <c r="DE280" s="23" t="s">
        <v>143</v>
      </c>
      <c r="DF280" s="23" t="s">
        <v>165</v>
      </c>
      <c r="DG280" s="23" t="s">
        <v>143</v>
      </c>
      <c r="DH280" s="23" t="s">
        <v>636</v>
      </c>
      <c r="DI280" s="23" t="s">
        <v>150</v>
      </c>
      <c r="DJ280" s="23" t="s">
        <v>150</v>
      </c>
      <c r="DK280" s="23" t="s">
        <v>150</v>
      </c>
      <c r="DL280" s="23" t="s">
        <v>150</v>
      </c>
      <c r="DM280" s="23" t="s">
        <v>150</v>
      </c>
      <c r="DN280" s="23" t="s">
        <v>150</v>
      </c>
      <c r="DO280" s="23"/>
      <c r="DP280" s="23" t="s">
        <v>150</v>
      </c>
      <c r="DQ280" s="23" t="s">
        <v>150</v>
      </c>
      <c r="DR280" s="23" t="s">
        <v>150</v>
      </c>
      <c r="DS280" s="23"/>
      <c r="DT280" s="23" t="s">
        <v>159</v>
      </c>
      <c r="DU280" s="23" t="s">
        <v>150</v>
      </c>
      <c r="DV280" s="23"/>
      <c r="DW280" s="23" t="s">
        <v>159</v>
      </c>
      <c r="DX280" s="23" t="s">
        <v>150</v>
      </c>
      <c r="DY280" s="23"/>
      <c r="DZ280" s="23"/>
      <c r="EA280" s="23" t="s">
        <v>159</v>
      </c>
      <c r="EB280" s="23"/>
      <c r="EC280" s="23"/>
      <c r="ED280" s="23" t="s">
        <v>187</v>
      </c>
      <c r="EE280" s="49">
        <f t="shared" si="130"/>
        <v>34</v>
      </c>
      <c r="EF280" s="49">
        <v>1</v>
      </c>
      <c r="EG280" s="49"/>
      <c r="EH280" s="51">
        <f t="shared" si="138"/>
        <v>1</v>
      </c>
      <c r="EI280" s="51">
        <f t="shared" si="139"/>
        <v>0.9</v>
      </c>
      <c r="EJ280" s="52">
        <f t="shared" si="140"/>
        <v>-1.2</v>
      </c>
      <c r="EK280" s="52">
        <f t="shared" si="141"/>
        <v>-3.2000000000000001E-2</v>
      </c>
      <c r="EL280" s="49">
        <f t="shared" si="142"/>
        <v>-3.2000000000000001E-2</v>
      </c>
      <c r="EM280" s="53" t="s">
        <v>152</v>
      </c>
      <c r="EN280" s="54" t="str">
        <f t="shared" si="143"/>
        <v>1</v>
      </c>
    </row>
    <row r="281" spans="1:144" ht="33.75">
      <c r="A281" s="45">
        <v>3241</v>
      </c>
      <c r="B281" s="46" t="s">
        <v>1215</v>
      </c>
      <c r="C281" s="45">
        <v>12181310</v>
      </c>
      <c r="D281" s="23" t="s">
        <v>1216</v>
      </c>
      <c r="E281" s="23">
        <v>2</v>
      </c>
      <c r="F281" s="23" t="s">
        <v>139</v>
      </c>
      <c r="G281" s="23">
        <v>74</v>
      </c>
      <c r="H281" s="23">
        <v>71</v>
      </c>
      <c r="I281" s="23" t="s">
        <v>153</v>
      </c>
      <c r="J281" s="23">
        <v>3</v>
      </c>
      <c r="K281" s="23" t="s">
        <v>188</v>
      </c>
      <c r="L281" s="47"/>
      <c r="M281" s="47"/>
      <c r="N281" s="48">
        <v>43815</v>
      </c>
      <c r="O281" s="48"/>
      <c r="P281" s="47" t="e">
        <f t="shared" si="148"/>
        <v>#NUM!</v>
      </c>
      <c r="Q281" s="47">
        <f t="shared" ca="1" si="133"/>
        <v>51</v>
      </c>
      <c r="R281" s="47">
        <v>34</v>
      </c>
      <c r="S281" s="47">
        <v>1</v>
      </c>
      <c r="T281" s="47"/>
      <c r="U281" s="47"/>
      <c r="V281" s="47" t="e">
        <f t="shared" si="134"/>
        <v>#NUM!</v>
      </c>
      <c r="W281" s="47"/>
      <c r="X281" s="47"/>
      <c r="Y281" s="47"/>
      <c r="Z281" s="47"/>
      <c r="AA281" s="47"/>
      <c r="AB281" s="47"/>
      <c r="AC281" s="47"/>
      <c r="AD281" s="47">
        <v>2</v>
      </c>
      <c r="AE281" s="47">
        <v>34</v>
      </c>
      <c r="AF281" s="47">
        <v>1</v>
      </c>
      <c r="AG281" s="47"/>
      <c r="AH281" s="47"/>
      <c r="AI281" s="35">
        <f t="shared" si="147"/>
        <v>34</v>
      </c>
      <c r="AJ281" s="49">
        <v>1</v>
      </c>
      <c r="AK281" s="47">
        <v>2</v>
      </c>
      <c r="AL281" s="47"/>
      <c r="AM281" s="47"/>
      <c r="AN281" s="23" t="s">
        <v>1712</v>
      </c>
      <c r="AO281" s="23">
        <v>1</v>
      </c>
      <c r="AP281" s="23">
        <v>1.17</v>
      </c>
      <c r="AQ281" s="23">
        <v>75</v>
      </c>
      <c r="AR281" s="47">
        <v>1.19</v>
      </c>
      <c r="AS281" s="47">
        <f t="shared" si="145"/>
        <v>64.443812262650454</v>
      </c>
      <c r="AT281" s="47"/>
      <c r="AU281" s="47" t="e">
        <f t="shared" si="149"/>
        <v>#DIV/0!</v>
      </c>
      <c r="AV281" s="47"/>
      <c r="AW281" s="47"/>
      <c r="AX281" s="50" t="s">
        <v>1719</v>
      </c>
      <c r="AY281" s="50" t="s">
        <v>1719</v>
      </c>
      <c r="AZ281" s="50" t="s">
        <v>1719</v>
      </c>
      <c r="BA281" s="50"/>
      <c r="BB281" s="23" t="s">
        <v>164</v>
      </c>
      <c r="BC281" s="23"/>
      <c r="BD281" s="23"/>
      <c r="BE281" s="23"/>
      <c r="BF281" s="50"/>
      <c r="BG281" s="23"/>
      <c r="BH281" s="23"/>
      <c r="BI281" s="23">
        <v>62.1</v>
      </c>
      <c r="BJ281" s="23">
        <v>168.8</v>
      </c>
      <c r="BK281" s="23">
        <f t="shared" si="135"/>
        <v>1.7110995394208435</v>
      </c>
      <c r="BL281" s="23">
        <v>1</v>
      </c>
      <c r="BM281" s="46" t="s">
        <v>1217</v>
      </c>
      <c r="BN281" s="23" t="s">
        <v>146</v>
      </c>
      <c r="BO281" s="23">
        <v>67</v>
      </c>
      <c r="BP281" s="23">
        <v>48</v>
      </c>
      <c r="BQ281" s="23">
        <v>157</v>
      </c>
      <c r="BR281" s="23">
        <f t="shared" si="136"/>
        <v>1.4551946773383189</v>
      </c>
      <c r="BS281" s="23">
        <f t="shared" si="137"/>
        <v>1.1758561009517967</v>
      </c>
      <c r="BT281" s="23" t="s">
        <v>162</v>
      </c>
      <c r="BU281" s="23" t="s">
        <v>171</v>
      </c>
      <c r="BV281" s="23" t="s">
        <v>148</v>
      </c>
      <c r="BW281" s="23" t="s">
        <v>149</v>
      </c>
      <c r="BX281" s="23">
        <v>4</v>
      </c>
      <c r="BY281" s="23" t="s">
        <v>150</v>
      </c>
      <c r="BZ281" s="23">
        <v>2</v>
      </c>
      <c r="CA281" s="23" t="s">
        <v>159</v>
      </c>
      <c r="CB281" s="23" t="s">
        <v>150</v>
      </c>
      <c r="CC281" s="23">
        <v>2</v>
      </c>
      <c r="CD281" s="23" t="s">
        <v>150</v>
      </c>
      <c r="CE281" s="23" t="s">
        <v>150</v>
      </c>
      <c r="CF281" s="23">
        <v>2</v>
      </c>
      <c r="CG281" s="23" t="s">
        <v>159</v>
      </c>
      <c r="CH281" s="23" t="s">
        <v>150</v>
      </c>
      <c r="CI281" s="23">
        <v>2</v>
      </c>
      <c r="CJ281" s="23" t="s">
        <v>150</v>
      </c>
      <c r="CK281" s="23">
        <v>0</v>
      </c>
      <c r="CL281" s="23">
        <v>0</v>
      </c>
      <c r="CM281" s="23"/>
      <c r="CN281" s="23">
        <v>0</v>
      </c>
      <c r="CO281" s="23"/>
      <c r="CP281" s="23" t="s">
        <v>0</v>
      </c>
      <c r="CQ281" s="23">
        <v>0</v>
      </c>
      <c r="CR281" s="23" t="s">
        <v>143</v>
      </c>
      <c r="CS281" s="23">
        <v>1</v>
      </c>
      <c r="CT281" s="23">
        <v>0</v>
      </c>
      <c r="CU281" s="23">
        <v>32</v>
      </c>
      <c r="CV281" s="23">
        <v>375</v>
      </c>
      <c r="CW281" s="23">
        <v>1</v>
      </c>
      <c r="CX281" s="23"/>
      <c r="CY281" s="23">
        <v>2</v>
      </c>
      <c r="CZ281" s="23">
        <v>3</v>
      </c>
      <c r="DA281" s="23">
        <v>1</v>
      </c>
      <c r="DB281" s="23"/>
      <c r="DC281" s="23" t="s">
        <v>143</v>
      </c>
      <c r="DD281" s="23" t="str">
        <f t="shared" si="132"/>
        <v>2</v>
      </c>
      <c r="DE281" s="23" t="s">
        <v>165</v>
      </c>
      <c r="DF281" s="23" t="s">
        <v>165</v>
      </c>
      <c r="DG281" s="23" t="s">
        <v>165</v>
      </c>
      <c r="DH281" s="23" t="s">
        <v>636</v>
      </c>
      <c r="DI281" s="23" t="s">
        <v>150</v>
      </c>
      <c r="DJ281" s="23" t="s">
        <v>159</v>
      </c>
      <c r="DK281" s="23" t="s">
        <v>150</v>
      </c>
      <c r="DL281" s="23" t="s">
        <v>150</v>
      </c>
      <c r="DM281" s="23" t="s">
        <v>150</v>
      </c>
      <c r="DN281" s="23" t="s">
        <v>150</v>
      </c>
      <c r="DO281" s="23"/>
      <c r="DP281" s="23" t="s">
        <v>150</v>
      </c>
      <c r="DQ281" s="23" t="s">
        <v>150</v>
      </c>
      <c r="DR281" s="23" t="s">
        <v>159</v>
      </c>
      <c r="DS281" s="23"/>
      <c r="DT281" s="23" t="s">
        <v>159</v>
      </c>
      <c r="DU281" s="23" t="s">
        <v>150</v>
      </c>
      <c r="DV281" s="23"/>
      <c r="DW281" s="23" t="s">
        <v>159</v>
      </c>
      <c r="DX281" s="23" t="s">
        <v>150</v>
      </c>
      <c r="DY281" s="23"/>
      <c r="DZ281" s="23"/>
      <c r="EA281" s="23" t="s">
        <v>159</v>
      </c>
      <c r="EB281" s="23"/>
      <c r="EC281" s="23"/>
      <c r="ED281" s="23" t="s">
        <v>187</v>
      </c>
      <c r="EE281" s="49">
        <f t="shared" si="130"/>
        <v>34</v>
      </c>
      <c r="EF281" s="49">
        <v>1</v>
      </c>
      <c r="EG281" s="49"/>
      <c r="EH281" s="51">
        <f t="shared" si="138"/>
        <v>1</v>
      </c>
      <c r="EI281" s="51">
        <f t="shared" si="139"/>
        <v>0.9</v>
      </c>
      <c r="EJ281" s="52">
        <f t="shared" si="140"/>
        <v>-1.2</v>
      </c>
      <c r="EK281" s="52">
        <f t="shared" si="141"/>
        <v>-3.2000000000000001E-2</v>
      </c>
      <c r="EL281" s="49">
        <f t="shared" si="142"/>
        <v>-3.2000000000000001E-2</v>
      </c>
      <c r="EM281" s="53" t="s">
        <v>152</v>
      </c>
      <c r="EN281" s="54" t="str">
        <f t="shared" si="143"/>
        <v>1</v>
      </c>
    </row>
    <row r="282" spans="1:144" ht="33.75">
      <c r="A282" s="45">
        <v>3242</v>
      </c>
      <c r="B282" s="46" t="s">
        <v>1218</v>
      </c>
      <c r="C282" s="45">
        <v>33661562</v>
      </c>
      <c r="D282" s="23" t="s">
        <v>1219</v>
      </c>
      <c r="E282" s="23">
        <v>1</v>
      </c>
      <c r="F282" s="23" t="s">
        <v>146</v>
      </c>
      <c r="G282" s="23">
        <v>40</v>
      </c>
      <c r="H282" s="23">
        <v>37</v>
      </c>
      <c r="I282" s="23" t="s">
        <v>309</v>
      </c>
      <c r="J282" s="23">
        <v>5</v>
      </c>
      <c r="K282" s="23"/>
      <c r="L282" s="47" t="s">
        <v>1707</v>
      </c>
      <c r="M282" s="47">
        <v>2</v>
      </c>
      <c r="N282" s="48">
        <v>43817</v>
      </c>
      <c r="O282" s="48"/>
      <c r="P282" s="47" t="e">
        <f t="shared" si="148"/>
        <v>#NUM!</v>
      </c>
      <c r="Q282" s="47">
        <f t="shared" ca="1" si="133"/>
        <v>51</v>
      </c>
      <c r="R282" s="47">
        <v>34</v>
      </c>
      <c r="S282" s="47">
        <v>1</v>
      </c>
      <c r="T282" s="47"/>
      <c r="U282" s="47"/>
      <c r="V282" s="47" t="e">
        <f t="shared" si="134"/>
        <v>#NUM!</v>
      </c>
      <c r="W282" s="47"/>
      <c r="X282" s="47"/>
      <c r="Y282" s="47"/>
      <c r="Z282" s="47"/>
      <c r="AA282" s="47"/>
      <c r="AB282" s="47"/>
      <c r="AC282" s="47"/>
      <c r="AD282" s="47">
        <v>2</v>
      </c>
      <c r="AE282" s="47">
        <v>34</v>
      </c>
      <c r="AF282" s="47">
        <v>1</v>
      </c>
      <c r="AG282" s="47"/>
      <c r="AH282" s="47"/>
      <c r="AI282" s="35">
        <f t="shared" si="147"/>
        <v>34</v>
      </c>
      <c r="AJ282" s="49">
        <v>1</v>
      </c>
      <c r="AK282" s="47">
        <v>2</v>
      </c>
      <c r="AL282" s="47"/>
      <c r="AM282" s="47"/>
      <c r="AN282" s="23" t="s">
        <v>1712</v>
      </c>
      <c r="AO282" s="23">
        <v>1</v>
      </c>
      <c r="AP282" s="23">
        <v>1.35</v>
      </c>
      <c r="AQ282" s="23">
        <v>50</v>
      </c>
      <c r="AR282" s="47">
        <v>1.1399999999999999</v>
      </c>
      <c r="AS282" s="47">
        <f t="shared" si="145"/>
        <v>62.747028399070238</v>
      </c>
      <c r="AT282" s="47"/>
      <c r="AU282" s="47" t="e">
        <f t="shared" si="149"/>
        <v>#DIV/0!</v>
      </c>
      <c r="AV282" s="47"/>
      <c r="AW282" s="47"/>
      <c r="AX282" s="50" t="s">
        <v>1719</v>
      </c>
      <c r="AY282" s="50" t="s">
        <v>1719</v>
      </c>
      <c r="AZ282" s="50" t="s">
        <v>1719</v>
      </c>
      <c r="BA282" s="50"/>
      <c r="BB282" s="23" t="s">
        <v>164</v>
      </c>
      <c r="BC282" s="23"/>
      <c r="BD282" s="23"/>
      <c r="BE282" s="23"/>
      <c r="BF282" s="50"/>
      <c r="BG282" s="23"/>
      <c r="BH282" s="23"/>
      <c r="BI282" s="23">
        <v>46</v>
      </c>
      <c r="BJ282" s="23">
        <v>154</v>
      </c>
      <c r="BK282" s="23">
        <f t="shared" si="135"/>
        <v>1.409259349412596</v>
      </c>
      <c r="BL282" s="23">
        <v>1</v>
      </c>
      <c r="BM282" s="46" t="s">
        <v>1220</v>
      </c>
      <c r="BN282" s="23" t="s">
        <v>139</v>
      </c>
      <c r="BO282" s="23">
        <v>41</v>
      </c>
      <c r="BP282" s="23">
        <v>74.400000000000006</v>
      </c>
      <c r="BQ282" s="23">
        <v>162</v>
      </c>
      <c r="BR282" s="23">
        <f t="shared" si="136"/>
        <v>1.7934249478148385</v>
      </c>
      <c r="BS282" s="23">
        <f t="shared" si="137"/>
        <v>0.7857922078811711</v>
      </c>
      <c r="BT282" s="23" t="s">
        <v>162</v>
      </c>
      <c r="BU282" s="23" t="s">
        <v>147</v>
      </c>
      <c r="BV282" s="23" t="s">
        <v>148</v>
      </c>
      <c r="BW282" s="23" t="s">
        <v>149</v>
      </c>
      <c r="BX282" s="23">
        <v>5</v>
      </c>
      <c r="BY282" s="23" t="s">
        <v>150</v>
      </c>
      <c r="BZ282" s="23">
        <v>2</v>
      </c>
      <c r="CA282" s="23" t="s">
        <v>159</v>
      </c>
      <c r="CB282" s="23" t="s">
        <v>150</v>
      </c>
      <c r="CC282" s="23">
        <v>2</v>
      </c>
      <c r="CD282" s="23" t="s">
        <v>150</v>
      </c>
      <c r="CE282" s="23" t="s">
        <v>159</v>
      </c>
      <c r="CF282" s="23">
        <v>1</v>
      </c>
      <c r="CG282" s="23" t="s">
        <v>159</v>
      </c>
      <c r="CH282" s="23" t="s">
        <v>159</v>
      </c>
      <c r="CI282" s="23">
        <v>1</v>
      </c>
      <c r="CJ282" s="23" t="s">
        <v>150</v>
      </c>
      <c r="CK282" s="23">
        <v>33.299999999999997</v>
      </c>
      <c r="CL282" s="23">
        <v>0</v>
      </c>
      <c r="CM282" s="23" t="s">
        <v>562</v>
      </c>
      <c r="CN282" s="23">
        <v>1</v>
      </c>
      <c r="CO282" s="23"/>
      <c r="CP282" s="23" t="s">
        <v>0</v>
      </c>
      <c r="CQ282" s="23">
        <v>0</v>
      </c>
      <c r="CR282" s="23" t="s">
        <v>143</v>
      </c>
      <c r="CS282" s="23">
        <v>1</v>
      </c>
      <c r="CT282" s="23">
        <v>128</v>
      </c>
      <c r="CU282" s="23">
        <v>0</v>
      </c>
      <c r="CV282" s="23">
        <v>375</v>
      </c>
      <c r="CW282" s="23">
        <v>1</v>
      </c>
      <c r="CX282" s="23"/>
      <c r="CY282" s="23">
        <v>2</v>
      </c>
      <c r="CZ282" s="23">
        <v>5</v>
      </c>
      <c r="DA282" s="23">
        <v>1</v>
      </c>
      <c r="DB282" s="23" t="s">
        <v>143</v>
      </c>
      <c r="DC282" s="23" t="s">
        <v>165</v>
      </c>
      <c r="DD282" s="23" t="str">
        <f t="shared" si="132"/>
        <v>1</v>
      </c>
      <c r="DE282" s="23" t="s">
        <v>143</v>
      </c>
      <c r="DF282" s="23" t="s">
        <v>165</v>
      </c>
      <c r="DG282" s="23" t="s">
        <v>143</v>
      </c>
      <c r="DH282" s="23" t="s">
        <v>636</v>
      </c>
      <c r="DI282" s="23" t="s">
        <v>150</v>
      </c>
      <c r="DJ282" s="23" t="s">
        <v>159</v>
      </c>
      <c r="DK282" s="23" t="s">
        <v>150</v>
      </c>
      <c r="DL282" s="23" t="s">
        <v>150</v>
      </c>
      <c r="DM282" s="23" t="s">
        <v>159</v>
      </c>
      <c r="DN282" s="23" t="s">
        <v>150</v>
      </c>
      <c r="DO282" s="23"/>
      <c r="DP282" s="23" t="s">
        <v>150</v>
      </c>
      <c r="DQ282" s="23" t="s">
        <v>150</v>
      </c>
      <c r="DR282" s="23" t="s">
        <v>150</v>
      </c>
      <c r="DS282" s="23"/>
      <c r="DT282" s="23" t="s">
        <v>159</v>
      </c>
      <c r="DU282" s="23" t="s">
        <v>150</v>
      </c>
      <c r="DV282" s="23"/>
      <c r="DW282" s="23" t="s">
        <v>159</v>
      </c>
      <c r="DX282" s="23" t="s">
        <v>150</v>
      </c>
      <c r="DY282" s="23"/>
      <c r="DZ282" s="23"/>
      <c r="EA282" s="23" t="s">
        <v>159</v>
      </c>
      <c r="EB282" s="23"/>
      <c r="EC282" s="23"/>
      <c r="ED282" s="23" t="s">
        <v>187</v>
      </c>
      <c r="EE282" s="49">
        <f t="shared" si="130"/>
        <v>34</v>
      </c>
      <c r="EF282" s="49">
        <v>1</v>
      </c>
      <c r="EG282" s="49"/>
      <c r="EH282" s="51">
        <f t="shared" si="138"/>
        <v>1.012</v>
      </c>
      <c r="EI282" s="51">
        <f t="shared" si="139"/>
        <v>0.7</v>
      </c>
      <c r="EJ282" s="52">
        <f t="shared" si="140"/>
        <v>-1.2</v>
      </c>
      <c r="EK282" s="52">
        <f t="shared" si="141"/>
        <v>-0.24099999999999999</v>
      </c>
      <c r="EL282" s="49">
        <f t="shared" si="142"/>
        <v>-0.24099999999999999</v>
      </c>
      <c r="EM282" s="55"/>
      <c r="EN282" s="54" t="str">
        <f t="shared" si="143"/>
        <v>3</v>
      </c>
    </row>
    <row r="283" spans="1:144" ht="33.75">
      <c r="A283" s="45">
        <v>3243</v>
      </c>
      <c r="B283" s="46" t="s">
        <v>1221</v>
      </c>
      <c r="C283" s="45">
        <v>9262319</v>
      </c>
      <c r="D283" s="23" t="s">
        <v>1222</v>
      </c>
      <c r="E283" s="23">
        <v>2</v>
      </c>
      <c r="F283" s="23" t="s">
        <v>139</v>
      </c>
      <c r="G283" s="23">
        <v>54</v>
      </c>
      <c r="H283" s="23">
        <v>51</v>
      </c>
      <c r="I283" s="23" t="s">
        <v>153</v>
      </c>
      <c r="J283" s="23">
        <v>3</v>
      </c>
      <c r="K283" s="23"/>
      <c r="L283" s="47"/>
      <c r="M283" s="47"/>
      <c r="N283" s="48">
        <v>43818</v>
      </c>
      <c r="O283" s="48"/>
      <c r="P283" s="47" t="e">
        <f t="shared" si="148"/>
        <v>#NUM!</v>
      </c>
      <c r="Q283" s="47">
        <f t="shared" ca="1" si="133"/>
        <v>51</v>
      </c>
      <c r="R283" s="47">
        <v>34</v>
      </c>
      <c r="S283" s="47">
        <v>1</v>
      </c>
      <c r="T283" s="47"/>
      <c r="U283" s="47"/>
      <c r="V283" s="47" t="e">
        <f t="shared" si="134"/>
        <v>#NUM!</v>
      </c>
      <c r="W283" s="47"/>
      <c r="X283" s="47"/>
      <c r="Y283" s="47"/>
      <c r="Z283" s="47"/>
      <c r="AA283" s="47"/>
      <c r="AB283" s="47"/>
      <c r="AC283" s="47"/>
      <c r="AD283" s="47">
        <v>2</v>
      </c>
      <c r="AE283" s="47">
        <v>34</v>
      </c>
      <c r="AF283" s="47">
        <v>1</v>
      </c>
      <c r="AG283" s="47"/>
      <c r="AH283" s="47"/>
      <c r="AI283" s="35">
        <f t="shared" si="147"/>
        <v>34</v>
      </c>
      <c r="AJ283" s="49">
        <v>1</v>
      </c>
      <c r="AK283" s="47">
        <v>2</v>
      </c>
      <c r="AL283" s="47">
        <v>0</v>
      </c>
      <c r="AM283" s="47"/>
      <c r="AN283" s="23" t="s">
        <v>1712</v>
      </c>
      <c r="AO283" s="23">
        <v>1</v>
      </c>
      <c r="AP283" s="23">
        <v>1.82</v>
      </c>
      <c r="AQ283" s="23">
        <v>42</v>
      </c>
      <c r="AR283" s="47">
        <v>1.32</v>
      </c>
      <c r="AS283" s="47">
        <f t="shared" si="145"/>
        <v>64.442000186675685</v>
      </c>
      <c r="AT283" s="47"/>
      <c r="AU283" s="47" t="e">
        <f t="shared" si="149"/>
        <v>#DIV/0!</v>
      </c>
      <c r="AV283" s="47"/>
      <c r="AW283" s="47"/>
      <c r="AX283" s="50" t="s">
        <v>1719</v>
      </c>
      <c r="AY283" s="50" t="s">
        <v>1719</v>
      </c>
      <c r="AZ283" s="50" t="s">
        <v>1719</v>
      </c>
      <c r="BA283" s="50"/>
      <c r="BB283" s="23" t="s">
        <v>164</v>
      </c>
      <c r="BC283" s="23"/>
      <c r="BD283" s="23"/>
      <c r="BE283" s="23"/>
      <c r="BF283" s="50"/>
      <c r="BG283" s="23"/>
      <c r="BH283" s="23"/>
      <c r="BI283" s="23">
        <v>70</v>
      </c>
      <c r="BJ283" s="23">
        <v>182</v>
      </c>
      <c r="BK283" s="23">
        <f t="shared" si="135"/>
        <v>1.9014492869738731</v>
      </c>
      <c r="BL283" s="23">
        <v>1</v>
      </c>
      <c r="BM283" s="46" t="s">
        <v>1223</v>
      </c>
      <c r="BN283" s="23" t="s">
        <v>146</v>
      </c>
      <c r="BO283" s="23">
        <v>51</v>
      </c>
      <c r="BP283" s="23">
        <v>51</v>
      </c>
      <c r="BQ283" s="23">
        <v>160</v>
      </c>
      <c r="BR283" s="23">
        <f t="shared" si="136"/>
        <v>1.5138074419759489</v>
      </c>
      <c r="BS283" s="23">
        <f t="shared" si="137"/>
        <v>1.2560707750861242</v>
      </c>
      <c r="BT283" s="23" t="s">
        <v>162</v>
      </c>
      <c r="BU283" s="23" t="s">
        <v>158</v>
      </c>
      <c r="BV283" s="23" t="s">
        <v>148</v>
      </c>
      <c r="BW283" s="23" t="s">
        <v>149</v>
      </c>
      <c r="BX283" s="23">
        <v>6</v>
      </c>
      <c r="BY283" s="23" t="s">
        <v>150</v>
      </c>
      <c r="BZ283" s="23">
        <v>2</v>
      </c>
      <c r="CA283" s="23" t="s">
        <v>150</v>
      </c>
      <c r="CB283" s="23" t="s">
        <v>150</v>
      </c>
      <c r="CC283" s="23">
        <v>2</v>
      </c>
      <c r="CD283" s="23" t="s">
        <v>150</v>
      </c>
      <c r="CE283" s="23" t="s">
        <v>150</v>
      </c>
      <c r="CF283" s="23">
        <v>2</v>
      </c>
      <c r="CG283" s="23" t="s">
        <v>150</v>
      </c>
      <c r="CH283" s="23" t="s">
        <v>150</v>
      </c>
      <c r="CI283" s="23">
        <v>2</v>
      </c>
      <c r="CJ283" s="23" t="s">
        <v>150</v>
      </c>
      <c r="CK283" s="23">
        <v>0</v>
      </c>
      <c r="CL283" s="23">
        <v>0</v>
      </c>
      <c r="CM283" s="23"/>
      <c r="CN283" s="23">
        <v>0</v>
      </c>
      <c r="CO283" s="23"/>
      <c r="CP283" s="23" t="s">
        <v>0</v>
      </c>
      <c r="CQ283" s="23">
        <v>0</v>
      </c>
      <c r="CR283" s="23" t="s">
        <v>165</v>
      </c>
      <c r="CS283" s="23">
        <v>2</v>
      </c>
      <c r="CT283" s="23"/>
      <c r="CU283" s="23"/>
      <c r="CV283" s="23"/>
      <c r="CW283" s="23">
        <v>2</v>
      </c>
      <c r="CX283" s="23"/>
      <c r="CY283" s="23">
        <v>2</v>
      </c>
      <c r="CZ283" s="23">
        <v>0</v>
      </c>
      <c r="DA283" s="23">
        <v>2</v>
      </c>
      <c r="DB283" s="23"/>
      <c r="DC283" s="23" t="s">
        <v>143</v>
      </c>
      <c r="DD283" s="23" t="str">
        <f t="shared" si="132"/>
        <v>2</v>
      </c>
      <c r="DE283" s="23" t="s">
        <v>165</v>
      </c>
      <c r="DF283" s="23" t="s">
        <v>165</v>
      </c>
      <c r="DG283" s="23" t="s">
        <v>165</v>
      </c>
      <c r="DH283" s="23" t="s">
        <v>636</v>
      </c>
      <c r="DI283" s="23" t="s">
        <v>150</v>
      </c>
      <c r="DJ283" s="23" t="s">
        <v>159</v>
      </c>
      <c r="DK283" s="23" t="s">
        <v>150</v>
      </c>
      <c r="DL283" s="23" t="s">
        <v>150</v>
      </c>
      <c r="DM283" s="23"/>
      <c r="DN283" s="23"/>
      <c r="DO283" s="23"/>
      <c r="DP283" s="23" t="s">
        <v>150</v>
      </c>
      <c r="DQ283" s="23" t="s">
        <v>150</v>
      </c>
      <c r="DR283" s="23" t="s">
        <v>150</v>
      </c>
      <c r="DS283" s="23"/>
      <c r="DT283" s="23" t="s">
        <v>159</v>
      </c>
      <c r="DU283" s="23" t="s">
        <v>150</v>
      </c>
      <c r="DV283" s="23"/>
      <c r="DW283" s="23" t="s">
        <v>159</v>
      </c>
      <c r="DX283" s="23" t="s">
        <v>150</v>
      </c>
      <c r="DY283" s="23"/>
      <c r="DZ283" s="23"/>
      <c r="EA283" s="23"/>
      <c r="EB283" s="23"/>
      <c r="EC283" s="23"/>
      <c r="ED283" s="23" t="s">
        <v>189</v>
      </c>
      <c r="EE283" s="49">
        <f t="shared" si="130"/>
        <v>34</v>
      </c>
      <c r="EF283" s="49">
        <v>1</v>
      </c>
      <c r="EG283" s="49"/>
      <c r="EH283" s="51">
        <f t="shared" si="138"/>
        <v>1</v>
      </c>
      <c r="EI283" s="51">
        <f t="shared" si="139"/>
        <v>0.9</v>
      </c>
      <c r="EJ283" s="52">
        <f t="shared" si="140"/>
        <v>-1.2</v>
      </c>
      <c r="EK283" s="52">
        <f t="shared" si="141"/>
        <v>-3.2000000000000001E-2</v>
      </c>
      <c r="EL283" s="49">
        <f t="shared" si="142"/>
        <v>-3.2000000000000001E-2</v>
      </c>
      <c r="EM283" s="55" t="s">
        <v>163</v>
      </c>
      <c r="EN283" s="54" t="str">
        <f t="shared" si="143"/>
        <v>2</v>
      </c>
    </row>
    <row r="284" spans="1:144" ht="33.75">
      <c r="A284" s="45">
        <v>3250</v>
      </c>
      <c r="B284" s="46" t="s">
        <v>1224</v>
      </c>
      <c r="C284" s="45">
        <v>18071970</v>
      </c>
      <c r="D284" s="23" t="s">
        <v>1225</v>
      </c>
      <c r="E284" s="23">
        <v>2</v>
      </c>
      <c r="F284" s="23" t="s">
        <v>139</v>
      </c>
      <c r="G284" s="23">
        <v>44</v>
      </c>
      <c r="H284" s="23">
        <v>41</v>
      </c>
      <c r="I284" s="23" t="s">
        <v>180</v>
      </c>
      <c r="J284" s="23">
        <v>5</v>
      </c>
      <c r="K284" s="23"/>
      <c r="L284" s="47"/>
      <c r="M284" s="47"/>
      <c r="N284" s="48">
        <v>43832</v>
      </c>
      <c r="O284" s="48"/>
      <c r="P284" s="47" t="e">
        <f>DATEDIF(N284, O284, "m")</f>
        <v>#NUM!</v>
      </c>
      <c r="Q284" s="47">
        <f t="shared" ca="1" si="133"/>
        <v>51</v>
      </c>
      <c r="R284" s="47">
        <v>34</v>
      </c>
      <c r="S284" s="47">
        <v>1</v>
      </c>
      <c r="T284" s="47"/>
      <c r="U284" s="47"/>
      <c r="V284" s="47" t="e">
        <f t="shared" si="134"/>
        <v>#NUM!</v>
      </c>
      <c r="W284" s="47"/>
      <c r="X284" s="47"/>
      <c r="Y284" s="47"/>
      <c r="Z284" s="47"/>
      <c r="AA284" s="47"/>
      <c r="AB284" s="47"/>
      <c r="AC284" s="47"/>
      <c r="AD284" s="47">
        <v>2</v>
      </c>
      <c r="AE284" s="47">
        <v>34</v>
      </c>
      <c r="AF284" s="47">
        <v>1</v>
      </c>
      <c r="AG284" s="47"/>
      <c r="AH284" s="47"/>
      <c r="AI284" s="35">
        <f t="shared" si="147"/>
        <v>34</v>
      </c>
      <c r="AJ284" s="49">
        <v>1</v>
      </c>
      <c r="AK284" s="47">
        <v>2</v>
      </c>
      <c r="AL284" s="47"/>
      <c r="AM284" s="47"/>
      <c r="AN284" s="23" t="s">
        <v>1712</v>
      </c>
      <c r="AO284" s="23">
        <v>1</v>
      </c>
      <c r="AP284" s="23">
        <v>1.53</v>
      </c>
      <c r="AQ284" s="23">
        <v>56</v>
      </c>
      <c r="AR284" s="47">
        <v>1.76</v>
      </c>
      <c r="AS284" s="47">
        <f t="shared" si="145"/>
        <v>48.557084632183418</v>
      </c>
      <c r="AT284" s="47"/>
      <c r="AU284" s="47" t="e">
        <f t="shared" si="149"/>
        <v>#DIV/0!</v>
      </c>
      <c r="AV284" s="47"/>
      <c r="AW284" s="47"/>
      <c r="AX284" s="50" t="s">
        <v>1719</v>
      </c>
      <c r="AY284" s="50" t="s">
        <v>1719</v>
      </c>
      <c r="AZ284" s="50" t="s">
        <v>1719</v>
      </c>
      <c r="BA284" s="50"/>
      <c r="BB284" s="23" t="s">
        <v>164</v>
      </c>
      <c r="BC284" s="23"/>
      <c r="BD284" s="23"/>
      <c r="BE284" s="23"/>
      <c r="BF284" s="50"/>
      <c r="BG284" s="23"/>
      <c r="BH284" s="23"/>
      <c r="BI284" s="23">
        <v>55.5</v>
      </c>
      <c r="BJ284" s="23">
        <v>175</v>
      </c>
      <c r="BK284" s="23">
        <f t="shared" si="135"/>
        <v>1.6745319056910395</v>
      </c>
      <c r="BL284" s="23">
        <v>1</v>
      </c>
      <c r="BM284" s="46" t="s">
        <v>1226</v>
      </c>
      <c r="BN284" s="23" t="s">
        <v>146</v>
      </c>
      <c r="BO284" s="23">
        <v>40</v>
      </c>
      <c r="BP284" s="23">
        <v>65</v>
      </c>
      <c r="BQ284" s="23">
        <v>154</v>
      </c>
      <c r="BR284" s="23">
        <f t="shared" si="136"/>
        <v>1.6323264684413363</v>
      </c>
      <c r="BS284" s="23">
        <f t="shared" si="137"/>
        <v>1.0258560025005317</v>
      </c>
      <c r="BT284" s="23" t="s">
        <v>147</v>
      </c>
      <c r="BU284" s="23" t="s">
        <v>158</v>
      </c>
      <c r="BV284" s="23" t="s">
        <v>148</v>
      </c>
      <c r="BW284" s="23" t="s">
        <v>149</v>
      </c>
      <c r="BX284" s="23">
        <v>5</v>
      </c>
      <c r="BY284" s="23" t="s">
        <v>150</v>
      </c>
      <c r="BZ284" s="23">
        <v>2</v>
      </c>
      <c r="CA284" s="23" t="s">
        <v>150</v>
      </c>
      <c r="CB284" s="23" t="s">
        <v>150</v>
      </c>
      <c r="CC284" s="23">
        <v>2</v>
      </c>
      <c r="CD284" s="23" t="s">
        <v>150</v>
      </c>
      <c r="CE284" s="23" t="s">
        <v>150</v>
      </c>
      <c r="CF284" s="23">
        <v>2</v>
      </c>
      <c r="CG284" s="23" t="s">
        <v>150</v>
      </c>
      <c r="CH284" s="23" t="s">
        <v>150</v>
      </c>
      <c r="CI284" s="23">
        <v>2</v>
      </c>
      <c r="CJ284" s="23" t="s">
        <v>150</v>
      </c>
      <c r="CK284" s="23">
        <v>0</v>
      </c>
      <c r="CL284" s="23">
        <v>0</v>
      </c>
      <c r="CM284" s="23"/>
      <c r="CN284" s="23">
        <v>0</v>
      </c>
      <c r="CO284" s="23"/>
      <c r="CP284" s="23" t="s">
        <v>0</v>
      </c>
      <c r="CQ284" s="23">
        <v>0</v>
      </c>
      <c r="CR284" s="23" t="s">
        <v>165</v>
      </c>
      <c r="CS284" s="23">
        <v>2</v>
      </c>
      <c r="CT284" s="23"/>
      <c r="CU284" s="23"/>
      <c r="CV284" s="23"/>
      <c r="CW284" s="23">
        <v>2</v>
      </c>
      <c r="CX284" s="23"/>
      <c r="CY284" s="23">
        <v>2</v>
      </c>
      <c r="CZ284" s="23">
        <v>0</v>
      </c>
      <c r="DA284" s="23">
        <v>2</v>
      </c>
      <c r="DB284" s="23"/>
      <c r="DC284" s="23" t="s">
        <v>143</v>
      </c>
      <c r="DD284" s="23" t="str">
        <f t="shared" si="132"/>
        <v>2</v>
      </c>
      <c r="DE284" s="23" t="s">
        <v>165</v>
      </c>
      <c r="DF284" s="23" t="s">
        <v>165</v>
      </c>
      <c r="DG284" s="23" t="s">
        <v>165</v>
      </c>
      <c r="DH284" s="23" t="s">
        <v>636</v>
      </c>
      <c r="DI284" s="23" t="s">
        <v>150</v>
      </c>
      <c r="DJ284" s="23" t="s">
        <v>159</v>
      </c>
      <c r="DK284" s="23" t="s">
        <v>150</v>
      </c>
      <c r="DL284" s="23" t="s">
        <v>150</v>
      </c>
      <c r="DM284" s="23"/>
      <c r="DN284" s="23"/>
      <c r="DO284" s="23"/>
      <c r="DP284" s="23" t="s">
        <v>150</v>
      </c>
      <c r="DQ284" s="23" t="s">
        <v>150</v>
      </c>
      <c r="DR284" s="23" t="s">
        <v>150</v>
      </c>
      <c r="DS284" s="23"/>
      <c r="DT284" s="23" t="s">
        <v>159</v>
      </c>
      <c r="DU284" s="23" t="s">
        <v>150</v>
      </c>
      <c r="DV284" s="23"/>
      <c r="DW284" s="23" t="s">
        <v>159</v>
      </c>
      <c r="DX284" s="23" t="s">
        <v>150</v>
      </c>
      <c r="DY284" s="23"/>
      <c r="DZ284" s="23"/>
      <c r="EA284" s="23"/>
      <c r="EB284" s="23"/>
      <c r="EC284" s="23"/>
      <c r="ED284" s="23" t="s">
        <v>189</v>
      </c>
      <c r="EE284" s="49">
        <f t="shared" si="130"/>
        <v>34</v>
      </c>
      <c r="EF284" s="49">
        <v>1</v>
      </c>
      <c r="EG284" s="49"/>
      <c r="EH284" s="51">
        <f t="shared" si="138"/>
        <v>1</v>
      </c>
      <c r="EI284" s="51">
        <f t="shared" si="139"/>
        <v>0.9</v>
      </c>
      <c r="EJ284" s="52">
        <f t="shared" si="140"/>
        <v>-1.2</v>
      </c>
      <c r="EK284" s="52">
        <f t="shared" si="141"/>
        <v>-3.2000000000000001E-2</v>
      </c>
      <c r="EL284" s="49">
        <f t="shared" si="142"/>
        <v>-3.2000000000000001E-2</v>
      </c>
      <c r="EM284" s="55" t="s">
        <v>152</v>
      </c>
      <c r="EN284" s="54" t="str">
        <f t="shared" si="143"/>
        <v>1</v>
      </c>
    </row>
    <row r="285" spans="1:144" ht="33.75">
      <c r="A285" s="45">
        <v>3252</v>
      </c>
      <c r="B285" s="46" t="s">
        <v>1227</v>
      </c>
      <c r="C285" s="45">
        <v>32665984</v>
      </c>
      <c r="D285" s="23" t="s">
        <v>1228</v>
      </c>
      <c r="E285" s="23">
        <v>2</v>
      </c>
      <c r="F285" s="23" t="s">
        <v>139</v>
      </c>
      <c r="G285" s="23">
        <v>52</v>
      </c>
      <c r="H285" s="23">
        <v>49</v>
      </c>
      <c r="I285" s="23" t="s">
        <v>153</v>
      </c>
      <c r="J285" s="23">
        <v>3</v>
      </c>
      <c r="K285" s="23" t="s">
        <v>190</v>
      </c>
      <c r="L285" s="47"/>
      <c r="M285" s="47"/>
      <c r="N285" s="48">
        <v>43836</v>
      </c>
      <c r="O285" s="48">
        <v>43853</v>
      </c>
      <c r="P285" s="47">
        <f t="shared" ref="P285:P291" si="150">DATEDIF(N285,O285,"m")</f>
        <v>0</v>
      </c>
      <c r="Q285" s="47">
        <f t="shared" ca="1" si="133"/>
        <v>51</v>
      </c>
      <c r="R285" s="47">
        <v>0</v>
      </c>
      <c r="S285" s="47">
        <v>0</v>
      </c>
      <c r="T285" s="48">
        <v>44584</v>
      </c>
      <c r="U285" s="48">
        <v>44584</v>
      </c>
      <c r="V285" s="47">
        <f t="shared" si="134"/>
        <v>24</v>
      </c>
      <c r="W285" s="47" t="s">
        <v>1774</v>
      </c>
      <c r="X285" s="47"/>
      <c r="Y285" s="47"/>
      <c r="Z285" s="47"/>
      <c r="AA285" s="47"/>
      <c r="AB285" s="47"/>
      <c r="AC285" s="47"/>
      <c r="AD285" s="47">
        <v>2</v>
      </c>
      <c r="AE285" s="47">
        <v>0</v>
      </c>
      <c r="AF285" s="47">
        <v>0</v>
      </c>
      <c r="AG285" s="47"/>
      <c r="AH285" s="47"/>
      <c r="AI285" s="35">
        <f t="shared" si="147"/>
        <v>0</v>
      </c>
      <c r="AJ285" s="49">
        <v>0</v>
      </c>
      <c r="AK285" s="47"/>
      <c r="AL285" s="47">
        <v>0</v>
      </c>
      <c r="AM285" s="47"/>
      <c r="AN285" s="23" t="s">
        <v>1712</v>
      </c>
      <c r="AO285" s="23">
        <v>1</v>
      </c>
      <c r="AP285" s="23">
        <v>1.57</v>
      </c>
      <c r="AQ285" s="23">
        <v>51</v>
      </c>
      <c r="AR285" s="47"/>
      <c r="AS285" s="47" t="e">
        <f t="shared" si="145"/>
        <v>#DIV/0!</v>
      </c>
      <c r="AT285" s="47"/>
      <c r="AU285" s="47" t="e">
        <f t="shared" si="149"/>
        <v>#DIV/0!</v>
      </c>
      <c r="AV285" s="47"/>
      <c r="AW285" s="47"/>
      <c r="AX285" s="50" t="s">
        <v>1721</v>
      </c>
      <c r="AY285" s="50" t="s">
        <v>1721</v>
      </c>
      <c r="AZ285" s="50" t="s">
        <v>1721</v>
      </c>
      <c r="BA285" s="50" t="s">
        <v>1721</v>
      </c>
      <c r="BB285" s="23" t="s">
        <v>142</v>
      </c>
      <c r="BC285" s="23" t="s">
        <v>143</v>
      </c>
      <c r="BD285" s="23" t="s">
        <v>156</v>
      </c>
      <c r="BE285" s="23" t="s">
        <v>143</v>
      </c>
      <c r="BF285" s="50">
        <v>43853</v>
      </c>
      <c r="BG285" s="23"/>
      <c r="BH285" s="23"/>
      <c r="BI285" s="23">
        <v>56</v>
      </c>
      <c r="BJ285" s="23">
        <v>163</v>
      </c>
      <c r="BK285" s="23">
        <f t="shared" si="135"/>
        <v>1.5965489861488886</v>
      </c>
      <c r="BL285" s="23">
        <v>1</v>
      </c>
      <c r="BM285" s="46" t="s">
        <v>1230</v>
      </c>
      <c r="BN285" s="23" t="s">
        <v>146</v>
      </c>
      <c r="BO285" s="23">
        <v>47</v>
      </c>
      <c r="BP285" s="23">
        <v>70</v>
      </c>
      <c r="BQ285" s="23">
        <v>163</v>
      </c>
      <c r="BR285" s="23">
        <f t="shared" si="136"/>
        <v>1.7553713420962216</v>
      </c>
      <c r="BS285" s="23">
        <f t="shared" si="137"/>
        <v>0.90952207539307828</v>
      </c>
      <c r="BT285" s="23" t="s">
        <v>147</v>
      </c>
      <c r="BU285" s="23" t="s">
        <v>147</v>
      </c>
      <c r="BV285" s="23" t="s">
        <v>148</v>
      </c>
      <c r="BW285" s="23" t="s">
        <v>166</v>
      </c>
      <c r="BX285" s="23">
        <v>3</v>
      </c>
      <c r="BY285" s="23" t="s">
        <v>150</v>
      </c>
      <c r="BZ285" s="23">
        <v>2</v>
      </c>
      <c r="CA285" s="23" t="s">
        <v>150</v>
      </c>
      <c r="CB285" s="23" t="s">
        <v>150</v>
      </c>
      <c r="CC285" s="23">
        <v>2</v>
      </c>
      <c r="CD285" s="23" t="s">
        <v>150</v>
      </c>
      <c r="CE285" s="23" t="s">
        <v>150</v>
      </c>
      <c r="CF285" s="23">
        <v>2</v>
      </c>
      <c r="CG285" s="23" t="s">
        <v>150</v>
      </c>
      <c r="CH285" s="23" t="s">
        <v>150</v>
      </c>
      <c r="CI285" s="23">
        <v>2</v>
      </c>
      <c r="CJ285" s="23" t="s">
        <v>150</v>
      </c>
      <c r="CK285" s="23">
        <v>0</v>
      </c>
      <c r="CL285" s="23">
        <v>0</v>
      </c>
      <c r="CM285" s="23"/>
      <c r="CN285" s="23">
        <v>0</v>
      </c>
      <c r="CO285" s="23"/>
      <c r="CP285" s="23" t="s">
        <v>0</v>
      </c>
      <c r="CQ285" s="23">
        <v>0</v>
      </c>
      <c r="CR285" s="23" t="s">
        <v>165</v>
      </c>
      <c r="CS285" s="23">
        <v>2</v>
      </c>
      <c r="CT285" s="23"/>
      <c r="CU285" s="23"/>
      <c r="CV285" s="23"/>
      <c r="CW285" s="23">
        <v>2</v>
      </c>
      <c r="CX285" s="23"/>
      <c r="CY285" s="23">
        <v>2</v>
      </c>
      <c r="CZ285" s="23">
        <v>0</v>
      </c>
      <c r="DA285" s="23">
        <v>2</v>
      </c>
      <c r="DB285" s="23"/>
      <c r="DC285" s="23" t="s">
        <v>143</v>
      </c>
      <c r="DD285" s="23" t="str">
        <f t="shared" si="132"/>
        <v>2</v>
      </c>
      <c r="DE285" s="23" t="s">
        <v>143</v>
      </c>
      <c r="DF285" s="23" t="s">
        <v>143</v>
      </c>
      <c r="DG285" s="23" t="s">
        <v>143</v>
      </c>
      <c r="DH285" s="23" t="s">
        <v>636</v>
      </c>
      <c r="DI285" s="23" t="s">
        <v>150</v>
      </c>
      <c r="DJ285" s="23" t="s">
        <v>159</v>
      </c>
      <c r="DK285" s="23" t="s">
        <v>150</v>
      </c>
      <c r="DL285" s="23" t="s">
        <v>150</v>
      </c>
      <c r="DM285" s="23"/>
      <c r="DN285" s="23"/>
      <c r="DO285" s="23"/>
      <c r="DP285" s="23" t="s">
        <v>150</v>
      </c>
      <c r="DQ285" s="23" t="s">
        <v>150</v>
      </c>
      <c r="DR285" s="23" t="s">
        <v>150</v>
      </c>
      <c r="DS285" s="23"/>
      <c r="DT285" s="23" t="s">
        <v>159</v>
      </c>
      <c r="DU285" s="23" t="s">
        <v>150</v>
      </c>
      <c r="DV285" s="23"/>
      <c r="DW285" s="23" t="s">
        <v>159</v>
      </c>
      <c r="DX285" s="23" t="s">
        <v>150</v>
      </c>
      <c r="DY285" s="23"/>
      <c r="DZ285" s="23"/>
      <c r="EA285" s="23"/>
      <c r="EB285" s="23"/>
      <c r="EC285" s="23"/>
      <c r="ED285" s="23" t="s">
        <v>189</v>
      </c>
      <c r="EE285" s="49">
        <f t="shared" si="130"/>
        <v>0</v>
      </c>
      <c r="EF285" s="49">
        <v>0</v>
      </c>
      <c r="EG285" s="49"/>
      <c r="EH285" s="51">
        <f t="shared" si="138"/>
        <v>1</v>
      </c>
      <c r="EI285" s="51">
        <f t="shared" si="139"/>
        <v>0.9</v>
      </c>
      <c r="EJ285" s="52">
        <f t="shared" si="140"/>
        <v>-3.2000000000000001E-2</v>
      </c>
      <c r="EK285" s="52">
        <f t="shared" si="141"/>
        <v>-3.2000000000000001E-2</v>
      </c>
      <c r="EL285" s="49">
        <f t="shared" si="142"/>
        <v>-3.2000000000000001E-2</v>
      </c>
      <c r="EM285" s="53" t="s">
        <v>176</v>
      </c>
      <c r="EN285" s="54" t="str">
        <f t="shared" si="143"/>
        <v>3</v>
      </c>
    </row>
    <row r="286" spans="1:144" ht="33.75">
      <c r="A286" s="45">
        <v>3253</v>
      </c>
      <c r="B286" s="46" t="s">
        <v>1231</v>
      </c>
      <c r="C286" s="45">
        <v>34320591</v>
      </c>
      <c r="D286" s="23" t="s">
        <v>1232</v>
      </c>
      <c r="E286" s="23">
        <v>2</v>
      </c>
      <c r="F286" s="23" t="s">
        <v>139</v>
      </c>
      <c r="G286" s="23">
        <v>50</v>
      </c>
      <c r="H286" s="23">
        <v>48</v>
      </c>
      <c r="I286" s="23" t="s">
        <v>174</v>
      </c>
      <c r="J286" s="23">
        <v>2</v>
      </c>
      <c r="K286" s="23"/>
      <c r="L286" s="47"/>
      <c r="M286" s="47"/>
      <c r="N286" s="48">
        <v>43838</v>
      </c>
      <c r="O286" s="48"/>
      <c r="P286" s="47" t="e">
        <f t="shared" si="150"/>
        <v>#NUM!</v>
      </c>
      <c r="Q286" s="47">
        <f t="shared" ca="1" si="133"/>
        <v>51</v>
      </c>
      <c r="R286" s="47">
        <v>33</v>
      </c>
      <c r="S286" s="47">
        <v>1</v>
      </c>
      <c r="T286" s="47"/>
      <c r="U286" s="47"/>
      <c r="V286" s="47" t="e">
        <f t="shared" si="134"/>
        <v>#NUM!</v>
      </c>
      <c r="W286" s="47"/>
      <c r="X286" s="47"/>
      <c r="Y286" s="47"/>
      <c r="Z286" s="47"/>
      <c r="AA286" s="47"/>
      <c r="AB286" s="47"/>
      <c r="AC286" s="47"/>
      <c r="AD286" s="47">
        <v>2</v>
      </c>
      <c r="AE286" s="47">
        <v>33</v>
      </c>
      <c r="AF286" s="47">
        <v>1</v>
      </c>
      <c r="AG286" s="47"/>
      <c r="AH286" s="47"/>
      <c r="AI286" s="35">
        <f t="shared" si="147"/>
        <v>33</v>
      </c>
      <c r="AJ286" s="49">
        <v>1</v>
      </c>
      <c r="AK286" s="47">
        <v>2</v>
      </c>
      <c r="AL286" s="47">
        <v>0</v>
      </c>
      <c r="AM286" s="47"/>
      <c r="AN286" s="23" t="s">
        <v>1712</v>
      </c>
      <c r="AO286" s="23">
        <v>1</v>
      </c>
      <c r="AP286" s="23">
        <v>1.53</v>
      </c>
      <c r="AQ286" s="23">
        <v>53</v>
      </c>
      <c r="AR286" s="47">
        <v>1.17</v>
      </c>
      <c r="AS286" s="47">
        <f t="shared" si="145"/>
        <v>75.88181636649233</v>
      </c>
      <c r="AT286" s="47"/>
      <c r="AU286" s="47" t="e">
        <f t="shared" si="149"/>
        <v>#DIV/0!</v>
      </c>
      <c r="AV286" s="47"/>
      <c r="AW286" s="47"/>
      <c r="AX286" s="50" t="s">
        <v>1719</v>
      </c>
      <c r="AY286" s="50" t="s">
        <v>1719</v>
      </c>
      <c r="AZ286" s="50" t="s">
        <v>1719</v>
      </c>
      <c r="BA286" s="50"/>
      <c r="BB286" s="23" t="s">
        <v>164</v>
      </c>
      <c r="BC286" s="23"/>
      <c r="BD286" s="23"/>
      <c r="BE286" s="23"/>
      <c r="BF286" s="50"/>
      <c r="BG286" s="23"/>
      <c r="BH286" s="23"/>
      <c r="BI286" s="23">
        <v>50.4</v>
      </c>
      <c r="BJ286" s="23">
        <v>166.4</v>
      </c>
      <c r="BK286" s="23">
        <f t="shared" si="135"/>
        <v>1.5496565635949839</v>
      </c>
      <c r="BL286" s="23">
        <v>1</v>
      </c>
      <c r="BM286" s="46" t="s">
        <v>1233</v>
      </c>
      <c r="BN286" s="23" t="s">
        <v>146</v>
      </c>
      <c r="BO286" s="23">
        <v>45</v>
      </c>
      <c r="BP286" s="23">
        <v>51</v>
      </c>
      <c r="BQ286" s="23">
        <v>166.5</v>
      </c>
      <c r="BR286" s="23">
        <f t="shared" si="136"/>
        <v>1.5581489485026192</v>
      </c>
      <c r="BS286" s="23">
        <f t="shared" si="137"/>
        <v>0.99454969634591328</v>
      </c>
      <c r="BT286" s="23" t="s">
        <v>147</v>
      </c>
      <c r="BU286" s="23" t="s">
        <v>147</v>
      </c>
      <c r="BV286" s="23" t="s">
        <v>148</v>
      </c>
      <c r="BW286" s="23" t="s">
        <v>149</v>
      </c>
      <c r="BX286" s="23">
        <v>4</v>
      </c>
      <c r="BY286" s="23" t="s">
        <v>150</v>
      </c>
      <c r="BZ286" s="23">
        <v>2</v>
      </c>
      <c r="CA286" s="23" t="s">
        <v>150</v>
      </c>
      <c r="CB286" s="23" t="s">
        <v>150</v>
      </c>
      <c r="CC286" s="23">
        <v>2</v>
      </c>
      <c r="CD286" s="23" t="s">
        <v>150</v>
      </c>
      <c r="CE286" s="23" t="s">
        <v>150</v>
      </c>
      <c r="CF286" s="23">
        <v>2</v>
      </c>
      <c r="CG286" s="23" t="s">
        <v>150</v>
      </c>
      <c r="CH286" s="23" t="s">
        <v>150</v>
      </c>
      <c r="CI286" s="23">
        <v>2</v>
      </c>
      <c r="CJ286" s="23" t="s">
        <v>150</v>
      </c>
      <c r="CK286" s="23">
        <v>0</v>
      </c>
      <c r="CL286" s="23">
        <v>0</v>
      </c>
      <c r="CM286" s="23"/>
      <c r="CN286" s="23">
        <v>0</v>
      </c>
      <c r="CO286" s="23"/>
      <c r="CP286" s="23" t="s">
        <v>0</v>
      </c>
      <c r="CQ286" s="23">
        <v>0</v>
      </c>
      <c r="CR286" s="23" t="s">
        <v>165</v>
      </c>
      <c r="CS286" s="23">
        <v>2</v>
      </c>
      <c r="CT286" s="23"/>
      <c r="CU286" s="23"/>
      <c r="CV286" s="23"/>
      <c r="CW286" s="23">
        <v>2</v>
      </c>
      <c r="CX286" s="23"/>
      <c r="CY286" s="23">
        <v>2</v>
      </c>
      <c r="CZ286" s="23">
        <v>0</v>
      </c>
      <c r="DA286" s="23">
        <v>2</v>
      </c>
      <c r="DB286" s="23"/>
      <c r="DC286" s="23" t="s">
        <v>143</v>
      </c>
      <c r="DD286" s="23" t="str">
        <f t="shared" si="132"/>
        <v>2</v>
      </c>
      <c r="DE286" s="23" t="s">
        <v>165</v>
      </c>
      <c r="DF286" s="23" t="s">
        <v>165</v>
      </c>
      <c r="DG286" s="23" t="s">
        <v>165</v>
      </c>
      <c r="DH286" s="23" t="s">
        <v>636</v>
      </c>
      <c r="DI286" s="23" t="s">
        <v>150</v>
      </c>
      <c r="DJ286" s="23" t="s">
        <v>159</v>
      </c>
      <c r="DK286" s="23"/>
      <c r="DL286" s="23"/>
      <c r="DM286" s="23"/>
      <c r="DN286" s="23"/>
      <c r="DO286" s="23"/>
      <c r="DP286" s="23" t="s">
        <v>150</v>
      </c>
      <c r="DQ286" s="23" t="s">
        <v>150</v>
      </c>
      <c r="DR286" s="23" t="s">
        <v>150</v>
      </c>
      <c r="DS286" s="23"/>
      <c r="DT286" s="23" t="s">
        <v>159</v>
      </c>
      <c r="DU286" s="23" t="s">
        <v>150</v>
      </c>
      <c r="DV286" s="23"/>
      <c r="DW286" s="23" t="s">
        <v>159</v>
      </c>
      <c r="DX286" s="23" t="s">
        <v>150</v>
      </c>
      <c r="DY286" s="23"/>
      <c r="DZ286" s="23"/>
      <c r="EA286" s="23"/>
      <c r="EB286" s="23"/>
      <c r="EC286" s="23"/>
      <c r="ED286" s="23" t="s">
        <v>189</v>
      </c>
      <c r="EE286" s="49">
        <f t="shared" si="130"/>
        <v>33</v>
      </c>
      <c r="EF286" s="49">
        <v>1</v>
      </c>
      <c r="EG286" s="49"/>
      <c r="EH286" s="51">
        <f t="shared" si="138"/>
        <v>1</v>
      </c>
      <c r="EI286" s="51">
        <f t="shared" si="139"/>
        <v>0.9</v>
      </c>
      <c r="EJ286" s="52">
        <f t="shared" si="140"/>
        <v>-1.2</v>
      </c>
      <c r="EK286" s="52">
        <f t="shared" si="141"/>
        <v>-3.2000000000000001E-2</v>
      </c>
      <c r="EL286" s="49">
        <f t="shared" si="142"/>
        <v>-3.2000000000000001E-2</v>
      </c>
      <c r="EM286" s="55" t="s">
        <v>176</v>
      </c>
      <c r="EN286" s="54" t="str">
        <f t="shared" si="143"/>
        <v>3</v>
      </c>
    </row>
    <row r="287" spans="1:144" ht="33.75">
      <c r="A287" s="45">
        <v>3255</v>
      </c>
      <c r="B287" s="46" t="s">
        <v>1234</v>
      </c>
      <c r="C287" s="45">
        <v>34327511</v>
      </c>
      <c r="D287" s="23" t="s">
        <v>1235</v>
      </c>
      <c r="E287" s="23">
        <v>2</v>
      </c>
      <c r="F287" s="23" t="s">
        <v>139</v>
      </c>
      <c r="G287" s="23">
        <v>51</v>
      </c>
      <c r="H287" s="23">
        <v>48</v>
      </c>
      <c r="I287" s="23" t="s">
        <v>140</v>
      </c>
      <c r="J287" s="23">
        <v>1</v>
      </c>
      <c r="K287" s="23"/>
      <c r="L287" s="47"/>
      <c r="M287" s="47"/>
      <c r="N287" s="48">
        <v>43843</v>
      </c>
      <c r="O287" s="48"/>
      <c r="P287" s="47" t="e">
        <f t="shared" si="150"/>
        <v>#NUM!</v>
      </c>
      <c r="Q287" s="47">
        <f t="shared" ca="1" si="133"/>
        <v>50</v>
      </c>
      <c r="R287" s="47">
        <v>33</v>
      </c>
      <c r="S287" s="47">
        <v>1</v>
      </c>
      <c r="T287" s="47"/>
      <c r="U287" s="47"/>
      <c r="V287" s="47" t="e">
        <f t="shared" si="134"/>
        <v>#NUM!</v>
      </c>
      <c r="W287" s="47"/>
      <c r="X287" s="47"/>
      <c r="Y287" s="47"/>
      <c r="Z287" s="47"/>
      <c r="AA287" s="47"/>
      <c r="AB287" s="47"/>
      <c r="AC287" s="47"/>
      <c r="AD287" s="47">
        <v>2</v>
      </c>
      <c r="AE287" s="47">
        <v>33</v>
      </c>
      <c r="AF287" s="47">
        <v>1</v>
      </c>
      <c r="AG287" s="47"/>
      <c r="AH287" s="47"/>
      <c r="AI287" s="35">
        <f t="shared" si="147"/>
        <v>33</v>
      </c>
      <c r="AJ287" s="49">
        <v>1</v>
      </c>
      <c r="AK287" s="47">
        <v>2</v>
      </c>
      <c r="AL287" s="47">
        <v>0</v>
      </c>
      <c r="AM287" s="47"/>
      <c r="AN287" s="23" t="s">
        <v>1712</v>
      </c>
      <c r="AO287" s="23">
        <v>1</v>
      </c>
      <c r="AP287" s="23">
        <v>1.78</v>
      </c>
      <c r="AQ287" s="23">
        <v>44</v>
      </c>
      <c r="AR287" s="47">
        <v>1.02</v>
      </c>
      <c r="AS287" s="47">
        <f t="shared" si="145"/>
        <v>89.462400239233702</v>
      </c>
      <c r="AT287" s="47"/>
      <c r="AU287" s="47" t="e">
        <f t="shared" si="149"/>
        <v>#DIV/0!</v>
      </c>
      <c r="AV287" s="47"/>
      <c r="AW287" s="47"/>
      <c r="AX287" s="50" t="s">
        <v>1719</v>
      </c>
      <c r="AY287" s="50" t="s">
        <v>1719</v>
      </c>
      <c r="AZ287" s="50" t="s">
        <v>1719</v>
      </c>
      <c r="BA287" s="50"/>
      <c r="BB287" s="23" t="s">
        <v>164</v>
      </c>
      <c r="BC287" s="23"/>
      <c r="BD287" s="23"/>
      <c r="BE287" s="23"/>
      <c r="BF287" s="50"/>
      <c r="BG287" s="23"/>
      <c r="BH287" s="23"/>
      <c r="BI287" s="23">
        <v>68</v>
      </c>
      <c r="BJ287" s="23">
        <v>173.5</v>
      </c>
      <c r="BK287" s="23">
        <f t="shared" si="135"/>
        <v>1.8141564362734479</v>
      </c>
      <c r="BL287" s="23">
        <v>1</v>
      </c>
      <c r="BM287" s="46" t="s">
        <v>1236</v>
      </c>
      <c r="BN287" s="23" t="s">
        <v>146</v>
      </c>
      <c r="BO287" s="23">
        <v>48</v>
      </c>
      <c r="BP287" s="23">
        <v>71</v>
      </c>
      <c r="BQ287" s="23">
        <v>153</v>
      </c>
      <c r="BR287" s="23">
        <f t="shared" si="136"/>
        <v>1.6867565652560825</v>
      </c>
      <c r="BS287" s="23">
        <f t="shared" si="137"/>
        <v>1.0755294946772735</v>
      </c>
      <c r="BT287" s="23" t="s">
        <v>171</v>
      </c>
      <c r="BU287" s="23" t="s">
        <v>158</v>
      </c>
      <c r="BV287" s="23" t="s">
        <v>148</v>
      </c>
      <c r="BW287" s="23" t="s">
        <v>166</v>
      </c>
      <c r="BX287" s="23">
        <v>3</v>
      </c>
      <c r="BY287" s="23" t="s">
        <v>150</v>
      </c>
      <c r="BZ287" s="23">
        <v>2</v>
      </c>
      <c r="CA287" s="23" t="s">
        <v>150</v>
      </c>
      <c r="CB287" s="23" t="s">
        <v>150</v>
      </c>
      <c r="CC287" s="23">
        <v>2</v>
      </c>
      <c r="CD287" s="23" t="s">
        <v>150</v>
      </c>
      <c r="CE287" s="23" t="s">
        <v>150</v>
      </c>
      <c r="CF287" s="23">
        <v>2</v>
      </c>
      <c r="CG287" s="23" t="s">
        <v>150</v>
      </c>
      <c r="CH287" s="23" t="s">
        <v>159</v>
      </c>
      <c r="CI287" s="23">
        <v>1</v>
      </c>
      <c r="CJ287" s="23" t="s">
        <v>150</v>
      </c>
      <c r="CK287" s="23">
        <v>0</v>
      </c>
      <c r="CL287" s="23">
        <v>0</v>
      </c>
      <c r="CM287" s="23"/>
      <c r="CN287" s="23">
        <v>0</v>
      </c>
      <c r="CO287" s="23"/>
      <c r="CP287" s="23" t="s">
        <v>0</v>
      </c>
      <c r="CQ287" s="23">
        <v>0</v>
      </c>
      <c r="CR287" s="23" t="s">
        <v>143</v>
      </c>
      <c r="CS287" s="23">
        <v>1</v>
      </c>
      <c r="CT287" s="23">
        <v>32</v>
      </c>
      <c r="CU287" s="23"/>
      <c r="CV287" s="23">
        <v>375</v>
      </c>
      <c r="CW287" s="23">
        <v>1</v>
      </c>
      <c r="CX287" s="23"/>
      <c r="CY287" s="23">
        <v>2</v>
      </c>
      <c r="CZ287" s="23">
        <v>0</v>
      </c>
      <c r="DA287" s="23">
        <v>2</v>
      </c>
      <c r="DB287" s="23" t="s">
        <v>143</v>
      </c>
      <c r="DC287" s="23"/>
      <c r="DD287" s="23" t="str">
        <f t="shared" si="132"/>
        <v>1</v>
      </c>
      <c r="DE287" s="23" t="s">
        <v>143</v>
      </c>
      <c r="DF287" s="23" t="s">
        <v>143</v>
      </c>
      <c r="DG287" s="23" t="s">
        <v>143</v>
      </c>
      <c r="DH287" s="23" t="s">
        <v>636</v>
      </c>
      <c r="DI287" s="23" t="s">
        <v>150</v>
      </c>
      <c r="DJ287" s="23" t="s">
        <v>159</v>
      </c>
      <c r="DK287" s="23" t="s">
        <v>150</v>
      </c>
      <c r="DL287" s="23" t="s">
        <v>150</v>
      </c>
      <c r="DM287" s="23"/>
      <c r="DN287" s="23"/>
      <c r="DO287" s="23"/>
      <c r="DP287" s="23" t="s">
        <v>150</v>
      </c>
      <c r="DQ287" s="23" t="s">
        <v>150</v>
      </c>
      <c r="DR287" s="23" t="s">
        <v>150</v>
      </c>
      <c r="DS287" s="23"/>
      <c r="DT287" s="23" t="s">
        <v>159</v>
      </c>
      <c r="DU287" s="23" t="s">
        <v>150</v>
      </c>
      <c r="DV287" s="23"/>
      <c r="DW287" s="23" t="s">
        <v>159</v>
      </c>
      <c r="DX287" s="23" t="s">
        <v>150</v>
      </c>
      <c r="DY287" s="23"/>
      <c r="DZ287" s="23"/>
      <c r="EA287" s="23"/>
      <c r="EB287" s="23"/>
      <c r="EC287" s="23"/>
      <c r="ED287" s="23" t="s">
        <v>187</v>
      </c>
      <c r="EE287" s="49">
        <f t="shared" si="130"/>
        <v>33</v>
      </c>
      <c r="EF287" s="49">
        <v>1</v>
      </c>
      <c r="EG287" s="49"/>
      <c r="EH287" s="51">
        <f t="shared" si="138"/>
        <v>1</v>
      </c>
      <c r="EI287" s="51">
        <f t="shared" si="139"/>
        <v>0.9</v>
      </c>
      <c r="EJ287" s="52">
        <f t="shared" si="140"/>
        <v>-1.2</v>
      </c>
      <c r="EK287" s="52">
        <f t="shared" si="141"/>
        <v>-3.2000000000000001E-2</v>
      </c>
      <c r="EL287" s="49">
        <f t="shared" si="142"/>
        <v>-3.2000000000000001E-2</v>
      </c>
      <c r="EM287" s="55" t="s">
        <v>152</v>
      </c>
      <c r="EN287" s="54" t="str">
        <f t="shared" si="143"/>
        <v>1</v>
      </c>
    </row>
    <row r="288" spans="1:144" ht="33.75">
      <c r="A288" s="45">
        <v>3259</v>
      </c>
      <c r="B288" s="46" t="s">
        <v>1237</v>
      </c>
      <c r="C288" s="45">
        <v>32112894</v>
      </c>
      <c r="D288" s="23" t="s">
        <v>1238</v>
      </c>
      <c r="E288" s="23">
        <v>2</v>
      </c>
      <c r="F288" s="23" t="s">
        <v>139</v>
      </c>
      <c r="G288" s="23">
        <v>61</v>
      </c>
      <c r="H288" s="23">
        <v>58</v>
      </c>
      <c r="I288" s="23" t="s">
        <v>153</v>
      </c>
      <c r="J288" s="23">
        <v>3</v>
      </c>
      <c r="K288" s="23" t="s">
        <v>188</v>
      </c>
      <c r="L288" s="47"/>
      <c r="M288" s="47"/>
      <c r="N288" s="48">
        <v>43852</v>
      </c>
      <c r="O288" s="48"/>
      <c r="P288" s="47" t="e">
        <f t="shared" si="150"/>
        <v>#NUM!</v>
      </c>
      <c r="Q288" s="47">
        <f t="shared" ca="1" si="133"/>
        <v>50</v>
      </c>
      <c r="R288" s="47">
        <v>33</v>
      </c>
      <c r="S288" s="47">
        <v>1</v>
      </c>
      <c r="T288" s="47"/>
      <c r="U288" s="47"/>
      <c r="V288" s="47" t="e">
        <f t="shared" si="134"/>
        <v>#NUM!</v>
      </c>
      <c r="W288" s="47"/>
      <c r="X288" s="47"/>
      <c r="Y288" s="47"/>
      <c r="Z288" s="47"/>
      <c r="AA288" s="47"/>
      <c r="AB288" s="47"/>
      <c r="AC288" s="47"/>
      <c r="AD288" s="47">
        <v>2</v>
      </c>
      <c r="AE288" s="47">
        <v>33</v>
      </c>
      <c r="AF288" s="47">
        <v>1</v>
      </c>
      <c r="AG288" s="47"/>
      <c r="AH288" s="47"/>
      <c r="AI288" s="35">
        <f t="shared" si="147"/>
        <v>33</v>
      </c>
      <c r="AJ288" s="49">
        <v>1</v>
      </c>
      <c r="AK288" s="47">
        <v>2</v>
      </c>
      <c r="AL288" s="47">
        <v>0</v>
      </c>
      <c r="AM288" s="47"/>
      <c r="AN288" s="23" t="s">
        <v>1712</v>
      </c>
      <c r="AO288" s="23">
        <v>1</v>
      </c>
      <c r="AP288" s="23">
        <v>2.19</v>
      </c>
      <c r="AQ288" s="23">
        <v>32</v>
      </c>
      <c r="AR288" s="47">
        <v>1.73</v>
      </c>
      <c r="AS288" s="47">
        <f t="shared" si="145"/>
        <v>44.595943071045177</v>
      </c>
      <c r="AT288" s="47"/>
      <c r="AU288" s="47" t="e">
        <f t="shared" si="149"/>
        <v>#DIV/0!</v>
      </c>
      <c r="AV288" s="47"/>
      <c r="AW288" s="47"/>
      <c r="AX288" s="50" t="s">
        <v>1719</v>
      </c>
      <c r="AY288" s="50" t="s">
        <v>1719</v>
      </c>
      <c r="AZ288" s="50" t="s">
        <v>1719</v>
      </c>
      <c r="BA288" s="50"/>
      <c r="BB288" s="23" t="s">
        <v>164</v>
      </c>
      <c r="BC288" s="23"/>
      <c r="BD288" s="23"/>
      <c r="BE288" s="23"/>
      <c r="BF288" s="50"/>
      <c r="BG288" s="23"/>
      <c r="BH288" s="23"/>
      <c r="BI288" s="23">
        <v>58</v>
      </c>
      <c r="BJ288" s="23">
        <v>159</v>
      </c>
      <c r="BK288" s="23">
        <f t="shared" si="135"/>
        <v>1.5916080830232304</v>
      </c>
      <c r="BL288" s="23">
        <v>1</v>
      </c>
      <c r="BM288" s="46" t="s">
        <v>1239</v>
      </c>
      <c r="BN288" s="23" t="s">
        <v>146</v>
      </c>
      <c r="BO288" s="23">
        <v>55</v>
      </c>
      <c r="BP288" s="23">
        <v>57</v>
      </c>
      <c r="BQ288" s="23">
        <v>158</v>
      </c>
      <c r="BR288" s="23">
        <f t="shared" si="136"/>
        <v>1.5726769636954665</v>
      </c>
      <c r="BS288" s="23">
        <f t="shared" si="137"/>
        <v>1.0120375129570662</v>
      </c>
      <c r="BT288" s="23" t="s">
        <v>147</v>
      </c>
      <c r="BU288" s="23" t="s">
        <v>171</v>
      </c>
      <c r="BV288" s="23" t="s">
        <v>148</v>
      </c>
      <c r="BW288" s="23" t="s">
        <v>149</v>
      </c>
      <c r="BX288" s="23">
        <v>5</v>
      </c>
      <c r="BY288" s="23" t="s">
        <v>150</v>
      </c>
      <c r="BZ288" s="23">
        <v>2</v>
      </c>
      <c r="CA288" s="23" t="s">
        <v>159</v>
      </c>
      <c r="CB288" s="23" t="s">
        <v>150</v>
      </c>
      <c r="CC288" s="23">
        <v>2</v>
      </c>
      <c r="CD288" s="23" t="s">
        <v>150</v>
      </c>
      <c r="CE288" s="23" t="s">
        <v>150</v>
      </c>
      <c r="CF288" s="23">
        <v>2</v>
      </c>
      <c r="CG288" s="23" t="s">
        <v>159</v>
      </c>
      <c r="CH288" s="23" t="s">
        <v>150</v>
      </c>
      <c r="CI288" s="23">
        <v>2</v>
      </c>
      <c r="CJ288" s="23" t="s">
        <v>150</v>
      </c>
      <c r="CK288" s="23">
        <v>0</v>
      </c>
      <c r="CL288" s="23">
        <v>0</v>
      </c>
      <c r="CM288" s="23"/>
      <c r="CN288" s="23">
        <v>0</v>
      </c>
      <c r="CO288" s="23"/>
      <c r="CP288" s="23" t="s">
        <v>0</v>
      </c>
      <c r="CQ288" s="23">
        <v>0</v>
      </c>
      <c r="CR288" s="23" t="s">
        <v>143</v>
      </c>
      <c r="CS288" s="23">
        <v>1</v>
      </c>
      <c r="CT288" s="23">
        <v>32</v>
      </c>
      <c r="CU288" s="23"/>
      <c r="CV288" s="23">
        <v>375</v>
      </c>
      <c r="CW288" s="23">
        <v>1</v>
      </c>
      <c r="CX288" s="23"/>
      <c r="CY288" s="23">
        <v>2</v>
      </c>
      <c r="CZ288" s="23">
        <v>0</v>
      </c>
      <c r="DA288" s="23">
        <v>2</v>
      </c>
      <c r="DB288" s="23" t="s">
        <v>143</v>
      </c>
      <c r="DC288" s="23"/>
      <c r="DD288" s="23" t="str">
        <f t="shared" si="132"/>
        <v>1</v>
      </c>
      <c r="DE288" s="23" t="s">
        <v>165</v>
      </c>
      <c r="DF288" s="23" t="s">
        <v>165</v>
      </c>
      <c r="DG288" s="23" t="s">
        <v>165</v>
      </c>
      <c r="DH288" s="23" t="s">
        <v>636</v>
      </c>
      <c r="DI288" s="23" t="s">
        <v>150</v>
      </c>
      <c r="DJ288" s="23" t="s">
        <v>159</v>
      </c>
      <c r="DK288" s="23" t="s">
        <v>150</v>
      </c>
      <c r="DL288" s="23" t="s">
        <v>150</v>
      </c>
      <c r="DM288" s="23"/>
      <c r="DN288" s="23"/>
      <c r="DO288" s="23"/>
      <c r="DP288" s="23" t="s">
        <v>150</v>
      </c>
      <c r="DQ288" s="23" t="s">
        <v>150</v>
      </c>
      <c r="DR288" s="23" t="s">
        <v>150</v>
      </c>
      <c r="DS288" s="23"/>
      <c r="DT288" s="23" t="s">
        <v>159</v>
      </c>
      <c r="DU288" s="23" t="s">
        <v>150</v>
      </c>
      <c r="DV288" s="23"/>
      <c r="DW288" s="23" t="s">
        <v>159</v>
      </c>
      <c r="DX288" s="23" t="s">
        <v>150</v>
      </c>
      <c r="DY288" s="23"/>
      <c r="DZ288" s="23"/>
      <c r="EA288" s="23"/>
      <c r="EB288" s="23"/>
      <c r="EC288" s="23"/>
      <c r="ED288" s="23" t="s">
        <v>187</v>
      </c>
      <c r="EE288" s="49">
        <f t="shared" si="130"/>
        <v>33</v>
      </c>
      <c r="EF288" s="49">
        <v>1</v>
      </c>
      <c r="EG288" s="49"/>
      <c r="EH288" s="51">
        <f t="shared" si="138"/>
        <v>1</v>
      </c>
      <c r="EI288" s="51">
        <f t="shared" si="139"/>
        <v>0.9</v>
      </c>
      <c r="EJ288" s="52">
        <f t="shared" si="140"/>
        <v>-1.2</v>
      </c>
      <c r="EK288" s="52">
        <f t="shared" si="141"/>
        <v>-3.2000000000000001E-2</v>
      </c>
      <c r="EL288" s="49">
        <f t="shared" si="142"/>
        <v>-3.2000000000000001E-2</v>
      </c>
      <c r="EM288" s="53" t="s">
        <v>152</v>
      </c>
      <c r="EN288" s="54" t="str">
        <f t="shared" si="143"/>
        <v>1</v>
      </c>
    </row>
    <row r="289" spans="1:144" ht="33.75">
      <c r="A289" s="45">
        <v>3261</v>
      </c>
      <c r="B289" s="46" t="s">
        <v>1240</v>
      </c>
      <c r="C289" s="45">
        <v>34047694</v>
      </c>
      <c r="D289" s="23" t="s">
        <v>1775</v>
      </c>
      <c r="E289" s="23">
        <v>1</v>
      </c>
      <c r="F289" s="23" t="s">
        <v>146</v>
      </c>
      <c r="G289" s="23">
        <v>57</v>
      </c>
      <c r="H289" s="23">
        <v>54</v>
      </c>
      <c r="I289" s="23" t="s">
        <v>174</v>
      </c>
      <c r="J289" s="23">
        <v>2</v>
      </c>
      <c r="K289" s="23"/>
      <c r="L289" s="47"/>
      <c r="M289" s="47"/>
      <c r="N289" s="48">
        <v>43853</v>
      </c>
      <c r="O289" s="48"/>
      <c r="P289" s="47" t="e">
        <f t="shared" si="150"/>
        <v>#NUM!</v>
      </c>
      <c r="Q289" s="47">
        <f t="shared" ca="1" si="133"/>
        <v>50</v>
      </c>
      <c r="R289" s="47">
        <v>33</v>
      </c>
      <c r="S289" s="47">
        <v>1</v>
      </c>
      <c r="T289" s="47"/>
      <c r="U289" s="47"/>
      <c r="V289" s="47" t="e">
        <f t="shared" si="134"/>
        <v>#NUM!</v>
      </c>
      <c r="W289" s="47"/>
      <c r="X289" s="47"/>
      <c r="Y289" s="47"/>
      <c r="Z289" s="47"/>
      <c r="AA289" s="47"/>
      <c r="AB289" s="47"/>
      <c r="AC289" s="47"/>
      <c r="AD289" s="47">
        <v>2</v>
      </c>
      <c r="AE289" s="47">
        <v>33</v>
      </c>
      <c r="AF289" s="47">
        <v>1</v>
      </c>
      <c r="AG289" s="47"/>
      <c r="AH289" s="47"/>
      <c r="AI289" s="35">
        <f t="shared" si="147"/>
        <v>33</v>
      </c>
      <c r="AJ289" s="49">
        <v>1</v>
      </c>
      <c r="AK289" s="47">
        <v>2</v>
      </c>
      <c r="AL289" s="47">
        <v>0</v>
      </c>
      <c r="AM289" s="47"/>
      <c r="AN289" s="23" t="s">
        <v>1712</v>
      </c>
      <c r="AO289" s="23">
        <v>1</v>
      </c>
      <c r="AP289" s="23">
        <v>2.1800000000000002</v>
      </c>
      <c r="AQ289" s="23">
        <v>25</v>
      </c>
      <c r="AR289" s="47">
        <v>1.0900000000000001</v>
      </c>
      <c r="AS289" s="47">
        <f t="shared" si="145"/>
        <v>59.573080540952489</v>
      </c>
      <c r="AT289" s="47"/>
      <c r="AU289" s="47" t="e">
        <f t="shared" si="149"/>
        <v>#DIV/0!</v>
      </c>
      <c r="AV289" s="47"/>
      <c r="AW289" s="47"/>
      <c r="AX289" s="50" t="s">
        <v>1719</v>
      </c>
      <c r="AY289" s="50" t="s">
        <v>1719</v>
      </c>
      <c r="AZ289" s="50" t="s">
        <v>1719</v>
      </c>
      <c r="BA289" s="50"/>
      <c r="BB289" s="23" t="s">
        <v>164</v>
      </c>
      <c r="BC289" s="23"/>
      <c r="BD289" s="23"/>
      <c r="BE289" s="23"/>
      <c r="BF289" s="50"/>
      <c r="BG289" s="23"/>
      <c r="BH289" s="23"/>
      <c r="BI289" s="23">
        <v>57.2</v>
      </c>
      <c r="BJ289" s="23">
        <v>151.30000000000001</v>
      </c>
      <c r="BK289" s="23">
        <f t="shared" si="135"/>
        <v>1.5263103834063558</v>
      </c>
      <c r="BL289" s="23">
        <v>1</v>
      </c>
      <c r="BM289" s="46" t="s">
        <v>1241</v>
      </c>
      <c r="BN289" s="23" t="s">
        <v>139</v>
      </c>
      <c r="BO289" s="23">
        <v>57</v>
      </c>
      <c r="BP289" s="23">
        <v>55</v>
      </c>
      <c r="BQ289" s="23">
        <v>172</v>
      </c>
      <c r="BR289" s="23">
        <f t="shared" si="136"/>
        <v>1.6473223498293212</v>
      </c>
      <c r="BS289" s="23">
        <f t="shared" si="137"/>
        <v>0.92654020238631285</v>
      </c>
      <c r="BT289" s="23" t="s">
        <v>162</v>
      </c>
      <c r="BU289" s="23" t="s">
        <v>147</v>
      </c>
      <c r="BV289" s="23" t="s">
        <v>148</v>
      </c>
      <c r="BW289" s="23" t="s">
        <v>149</v>
      </c>
      <c r="BX289" s="23">
        <v>4</v>
      </c>
      <c r="BY289" s="23" t="s">
        <v>150</v>
      </c>
      <c r="BZ289" s="23">
        <v>2</v>
      </c>
      <c r="CA289" s="23" t="s">
        <v>159</v>
      </c>
      <c r="CB289" s="23" t="s">
        <v>150</v>
      </c>
      <c r="CC289" s="23">
        <v>2</v>
      </c>
      <c r="CD289" s="23" t="s">
        <v>150</v>
      </c>
      <c r="CE289" s="23" t="s">
        <v>159</v>
      </c>
      <c r="CF289" s="23">
        <v>1</v>
      </c>
      <c r="CG289" s="23" t="s">
        <v>159</v>
      </c>
      <c r="CH289" s="23" t="s">
        <v>150</v>
      </c>
      <c r="CI289" s="23">
        <v>2</v>
      </c>
      <c r="CJ289" s="23" t="s">
        <v>150</v>
      </c>
      <c r="CK289" s="23">
        <v>16.7</v>
      </c>
      <c r="CL289" s="23">
        <v>0</v>
      </c>
      <c r="CM289" s="23" t="s">
        <v>0</v>
      </c>
      <c r="CN289" s="23">
        <v>0</v>
      </c>
      <c r="CO289" s="23"/>
      <c r="CP289" s="23" t="s">
        <v>0</v>
      </c>
      <c r="CQ289" s="23">
        <v>0</v>
      </c>
      <c r="CR289" s="23" t="s">
        <v>165</v>
      </c>
      <c r="CS289" s="23">
        <v>2</v>
      </c>
      <c r="CT289" s="23"/>
      <c r="CU289" s="23"/>
      <c r="CV289" s="23"/>
      <c r="CW289" s="23">
        <v>2</v>
      </c>
      <c r="CX289" s="23"/>
      <c r="CY289" s="23">
        <v>2</v>
      </c>
      <c r="CZ289" s="23">
        <v>0</v>
      </c>
      <c r="DA289" s="23">
        <v>2</v>
      </c>
      <c r="DB289" s="23"/>
      <c r="DC289" s="23" t="s">
        <v>143</v>
      </c>
      <c r="DD289" s="23" t="str">
        <f t="shared" si="132"/>
        <v>2</v>
      </c>
      <c r="DE289" s="23" t="s">
        <v>165</v>
      </c>
      <c r="DF289" s="23" t="s">
        <v>165</v>
      </c>
      <c r="DG289" s="23" t="s">
        <v>165</v>
      </c>
      <c r="DH289" s="23" t="s">
        <v>636</v>
      </c>
      <c r="DI289" s="23" t="s">
        <v>150</v>
      </c>
      <c r="DJ289" s="23" t="s">
        <v>159</v>
      </c>
      <c r="DK289" s="23" t="s">
        <v>150</v>
      </c>
      <c r="DL289" s="23" t="s">
        <v>150</v>
      </c>
      <c r="DM289" s="23"/>
      <c r="DN289" s="23"/>
      <c r="DO289" s="23"/>
      <c r="DP289" s="23" t="s">
        <v>150</v>
      </c>
      <c r="DQ289" s="23" t="s">
        <v>150</v>
      </c>
      <c r="DR289" s="23" t="s">
        <v>150</v>
      </c>
      <c r="DS289" s="23"/>
      <c r="DT289" s="23" t="s">
        <v>159</v>
      </c>
      <c r="DU289" s="23" t="s">
        <v>150</v>
      </c>
      <c r="DV289" s="23"/>
      <c r="DW289" s="23" t="s">
        <v>159</v>
      </c>
      <c r="DX289" s="23" t="s">
        <v>150</v>
      </c>
      <c r="DY289" s="23"/>
      <c r="DZ289" s="23"/>
      <c r="EA289" s="23"/>
      <c r="EB289" s="23"/>
      <c r="EC289" s="23"/>
      <c r="ED289" s="23" t="s">
        <v>187</v>
      </c>
      <c r="EE289" s="49">
        <f t="shared" si="130"/>
        <v>33</v>
      </c>
      <c r="EF289" s="49">
        <v>1</v>
      </c>
      <c r="EG289" s="49"/>
      <c r="EH289" s="51">
        <f t="shared" si="138"/>
        <v>1.012</v>
      </c>
      <c r="EI289" s="51">
        <f t="shared" si="139"/>
        <v>0.7</v>
      </c>
      <c r="EJ289" s="52">
        <f t="shared" si="140"/>
        <v>-1.2</v>
      </c>
      <c r="EK289" s="52">
        <f t="shared" si="141"/>
        <v>-0.24099999999999999</v>
      </c>
      <c r="EL289" s="49">
        <f t="shared" si="142"/>
        <v>-0.24099999999999999</v>
      </c>
      <c r="EM289" s="55" t="s">
        <v>176</v>
      </c>
      <c r="EN289" s="54" t="str">
        <f t="shared" si="143"/>
        <v>3</v>
      </c>
    </row>
    <row r="290" spans="1:144" ht="33.75">
      <c r="A290" s="45">
        <v>3264</v>
      </c>
      <c r="B290" s="46" t="s">
        <v>1242</v>
      </c>
      <c r="C290" s="45">
        <v>13556539</v>
      </c>
      <c r="D290" s="23" t="s">
        <v>1243</v>
      </c>
      <c r="E290" s="23">
        <v>2</v>
      </c>
      <c r="F290" s="23" t="s">
        <v>139</v>
      </c>
      <c r="G290" s="23">
        <v>55</v>
      </c>
      <c r="H290" s="23">
        <v>52</v>
      </c>
      <c r="I290" s="23" t="s">
        <v>185</v>
      </c>
      <c r="J290" s="23">
        <v>4</v>
      </c>
      <c r="K290" s="23"/>
      <c r="L290" s="47"/>
      <c r="M290" s="47"/>
      <c r="N290" s="48">
        <v>43859</v>
      </c>
      <c r="O290" s="48"/>
      <c r="P290" s="47" t="e">
        <f t="shared" si="150"/>
        <v>#NUM!</v>
      </c>
      <c r="Q290" s="47">
        <f t="shared" ca="1" si="133"/>
        <v>50</v>
      </c>
      <c r="R290" s="47">
        <v>33</v>
      </c>
      <c r="S290" s="47">
        <v>1</v>
      </c>
      <c r="T290" s="47"/>
      <c r="U290" s="47"/>
      <c r="V290" s="47" t="e">
        <f t="shared" si="134"/>
        <v>#NUM!</v>
      </c>
      <c r="W290" s="47"/>
      <c r="X290" s="47"/>
      <c r="Y290" s="47"/>
      <c r="Z290" s="47"/>
      <c r="AA290" s="47"/>
      <c r="AB290" s="47"/>
      <c r="AC290" s="47"/>
      <c r="AD290" s="47">
        <v>2</v>
      </c>
      <c r="AE290" s="47">
        <v>33</v>
      </c>
      <c r="AF290" s="47">
        <v>1</v>
      </c>
      <c r="AG290" s="47"/>
      <c r="AH290" s="47"/>
      <c r="AI290" s="35">
        <f t="shared" si="147"/>
        <v>33</v>
      </c>
      <c r="AJ290" s="49">
        <v>1</v>
      </c>
      <c r="AK290" s="47">
        <v>2</v>
      </c>
      <c r="AL290" s="47">
        <v>0</v>
      </c>
      <c r="AM290" s="47"/>
      <c r="AN290" s="23" t="s">
        <v>1712</v>
      </c>
      <c r="AO290" s="23">
        <v>1</v>
      </c>
      <c r="AP290" s="23">
        <v>1.83</v>
      </c>
      <c r="AQ290" s="23">
        <v>41</v>
      </c>
      <c r="AR290" s="47">
        <v>1.55</v>
      </c>
      <c r="AS290" s="47">
        <f t="shared" si="145"/>
        <v>52.815170226118042</v>
      </c>
      <c r="AT290" s="47"/>
      <c r="AU290" s="47" t="e">
        <f t="shared" si="149"/>
        <v>#DIV/0!</v>
      </c>
      <c r="AV290" s="47"/>
      <c r="AW290" s="47"/>
      <c r="AX290" s="50" t="s">
        <v>1719</v>
      </c>
      <c r="AY290" s="50" t="s">
        <v>1719</v>
      </c>
      <c r="AZ290" s="50" t="s">
        <v>1719</v>
      </c>
      <c r="BA290" s="50"/>
      <c r="BB290" s="23" t="s">
        <v>164</v>
      </c>
      <c r="BC290" s="23"/>
      <c r="BD290" s="23"/>
      <c r="BE290" s="23"/>
      <c r="BF290" s="50"/>
      <c r="BG290" s="23"/>
      <c r="BH290" s="23"/>
      <c r="BI290" s="23">
        <v>85</v>
      </c>
      <c r="BJ290" s="23">
        <v>178</v>
      </c>
      <c r="BK290" s="23">
        <f t="shared" si="135"/>
        <v>2.0320007727121849</v>
      </c>
      <c r="BL290" s="23">
        <v>1</v>
      </c>
      <c r="BM290" s="46" t="s">
        <v>1244</v>
      </c>
      <c r="BN290" s="23" t="s">
        <v>146</v>
      </c>
      <c r="BO290" s="23">
        <v>50</v>
      </c>
      <c r="BP290" s="23">
        <v>51.8</v>
      </c>
      <c r="BQ290" s="23">
        <v>167.3</v>
      </c>
      <c r="BR290" s="23">
        <f t="shared" si="136"/>
        <v>1.5739503509286294</v>
      </c>
      <c r="BS290" s="23">
        <f t="shared" si="137"/>
        <v>1.2910196128571056</v>
      </c>
      <c r="BT290" s="23" t="s">
        <v>158</v>
      </c>
      <c r="BU290" s="23" t="s">
        <v>147</v>
      </c>
      <c r="BV290" s="23" t="s">
        <v>148</v>
      </c>
      <c r="BW290" s="23" t="s">
        <v>149</v>
      </c>
      <c r="BX290" s="23">
        <v>6</v>
      </c>
      <c r="BY290" s="23" t="s">
        <v>150</v>
      </c>
      <c r="BZ290" s="23">
        <v>2</v>
      </c>
      <c r="CA290" s="23" t="s">
        <v>159</v>
      </c>
      <c r="CB290" s="23" t="s">
        <v>150</v>
      </c>
      <c r="CC290" s="23">
        <v>2</v>
      </c>
      <c r="CD290" s="23" t="s">
        <v>150</v>
      </c>
      <c r="CE290" s="23" t="s">
        <v>150</v>
      </c>
      <c r="CF290" s="23">
        <v>2</v>
      </c>
      <c r="CG290" s="23" t="s">
        <v>159</v>
      </c>
      <c r="CH290" s="23" t="s">
        <v>150</v>
      </c>
      <c r="CI290" s="23">
        <v>2</v>
      </c>
      <c r="CJ290" s="23" t="s">
        <v>150</v>
      </c>
      <c r="CK290" s="23">
        <v>0</v>
      </c>
      <c r="CL290" s="23">
        <v>0</v>
      </c>
      <c r="CM290" s="23"/>
      <c r="CN290" s="23">
        <v>0</v>
      </c>
      <c r="CO290" s="23"/>
      <c r="CP290" s="23" t="s">
        <v>0</v>
      </c>
      <c r="CQ290" s="23">
        <v>0</v>
      </c>
      <c r="CR290" s="23" t="s">
        <v>143</v>
      </c>
      <c r="CS290" s="23">
        <v>1</v>
      </c>
      <c r="CT290" s="23">
        <v>0</v>
      </c>
      <c r="CU290" s="23">
        <v>8</v>
      </c>
      <c r="CV290" s="23">
        <v>375</v>
      </c>
      <c r="CW290" s="23">
        <v>1</v>
      </c>
      <c r="CX290" s="23"/>
      <c r="CY290" s="23">
        <v>2</v>
      </c>
      <c r="CZ290" s="23">
        <v>1</v>
      </c>
      <c r="DA290" s="23">
        <v>1</v>
      </c>
      <c r="DB290" s="23"/>
      <c r="DC290" s="23" t="s">
        <v>143</v>
      </c>
      <c r="DD290" s="23" t="str">
        <f t="shared" si="132"/>
        <v>2</v>
      </c>
      <c r="DE290" s="23" t="s">
        <v>143</v>
      </c>
      <c r="DF290" s="23" t="s">
        <v>143</v>
      </c>
      <c r="DG290" s="23" t="s">
        <v>143</v>
      </c>
      <c r="DH290" s="23" t="s">
        <v>636</v>
      </c>
      <c r="DI290" s="23" t="s">
        <v>150</v>
      </c>
      <c r="DJ290" s="23" t="s">
        <v>159</v>
      </c>
      <c r="DK290" s="23" t="s">
        <v>150</v>
      </c>
      <c r="DL290" s="23" t="s">
        <v>159</v>
      </c>
      <c r="DM290" s="23" t="s">
        <v>159</v>
      </c>
      <c r="DN290" s="23" t="s">
        <v>150</v>
      </c>
      <c r="DO290" s="23"/>
      <c r="DP290" s="23" t="s">
        <v>150</v>
      </c>
      <c r="DQ290" s="23" t="s">
        <v>150</v>
      </c>
      <c r="DR290" s="23" t="s">
        <v>150</v>
      </c>
      <c r="DS290" s="23"/>
      <c r="DT290" s="23" t="s">
        <v>159</v>
      </c>
      <c r="DU290" s="23" t="s">
        <v>150</v>
      </c>
      <c r="DV290" s="23"/>
      <c r="DW290" s="23" t="s">
        <v>159</v>
      </c>
      <c r="DX290" s="23" t="s">
        <v>150</v>
      </c>
      <c r="DY290" s="23"/>
      <c r="DZ290" s="23"/>
      <c r="EA290" s="23"/>
      <c r="EB290" s="23"/>
      <c r="EC290" s="23"/>
      <c r="ED290" s="23" t="s">
        <v>189</v>
      </c>
      <c r="EE290" s="49">
        <f t="shared" si="130"/>
        <v>33</v>
      </c>
      <c r="EF290" s="49">
        <v>1</v>
      </c>
      <c r="EG290" s="49"/>
      <c r="EH290" s="51">
        <f t="shared" si="138"/>
        <v>1</v>
      </c>
      <c r="EI290" s="51">
        <f t="shared" si="139"/>
        <v>0.9</v>
      </c>
      <c r="EJ290" s="52">
        <f t="shared" si="140"/>
        <v>-1.2</v>
      </c>
      <c r="EK290" s="52">
        <f t="shared" si="141"/>
        <v>-3.2000000000000001E-2</v>
      </c>
      <c r="EL290" s="49">
        <f t="shared" si="142"/>
        <v>-3.2000000000000001E-2</v>
      </c>
      <c r="EM290" s="53" t="s">
        <v>152</v>
      </c>
      <c r="EN290" s="54" t="str">
        <f t="shared" si="143"/>
        <v>1</v>
      </c>
    </row>
    <row r="291" spans="1:144" ht="45">
      <c r="A291" s="45">
        <v>3272</v>
      </c>
      <c r="B291" s="46" t="s">
        <v>1247</v>
      </c>
      <c r="C291" s="45">
        <v>34367794</v>
      </c>
      <c r="D291" s="23" t="s">
        <v>1248</v>
      </c>
      <c r="E291" s="23">
        <v>2</v>
      </c>
      <c r="F291" s="23" t="s">
        <v>139</v>
      </c>
      <c r="G291" s="23">
        <v>48</v>
      </c>
      <c r="H291" s="23">
        <v>45</v>
      </c>
      <c r="I291" s="23" t="s">
        <v>140</v>
      </c>
      <c r="J291" s="23">
        <v>1</v>
      </c>
      <c r="K291" s="23"/>
      <c r="L291" s="47"/>
      <c r="M291" s="47"/>
      <c r="N291" s="48">
        <v>43867</v>
      </c>
      <c r="O291" s="48"/>
      <c r="P291" s="47" t="e">
        <f t="shared" si="150"/>
        <v>#NUM!</v>
      </c>
      <c r="Q291" s="47">
        <f t="shared" ca="1" si="133"/>
        <v>50</v>
      </c>
      <c r="R291" s="47">
        <v>32</v>
      </c>
      <c r="S291" s="47">
        <v>1</v>
      </c>
      <c r="T291" s="48">
        <v>44751</v>
      </c>
      <c r="U291" s="48">
        <v>44751</v>
      </c>
      <c r="V291" s="47">
        <f t="shared" si="134"/>
        <v>29</v>
      </c>
      <c r="W291" s="47" t="s">
        <v>1773</v>
      </c>
      <c r="X291" s="47"/>
      <c r="Y291" s="47"/>
      <c r="Z291" s="47"/>
      <c r="AA291" s="47"/>
      <c r="AB291" s="47"/>
      <c r="AC291" s="47"/>
      <c r="AD291" s="47">
        <v>2</v>
      </c>
      <c r="AE291" s="47">
        <v>32</v>
      </c>
      <c r="AF291" s="47">
        <v>1</v>
      </c>
      <c r="AG291" s="47"/>
      <c r="AH291" s="47"/>
      <c r="AI291" s="35">
        <f t="shared" si="147"/>
        <v>32</v>
      </c>
      <c r="AJ291" s="49">
        <v>1</v>
      </c>
      <c r="AK291" s="47">
        <v>2</v>
      </c>
      <c r="AL291" s="47">
        <v>0</v>
      </c>
      <c r="AM291" s="47"/>
      <c r="AN291" s="23" t="s">
        <v>1712</v>
      </c>
      <c r="AO291" s="23">
        <v>1</v>
      </c>
      <c r="AP291" s="23">
        <v>1.75</v>
      </c>
      <c r="AQ291" s="23">
        <v>46</v>
      </c>
      <c r="AR291" s="47">
        <v>1.98</v>
      </c>
      <c r="AS291" s="47">
        <f t="shared" si="145"/>
        <v>41.121177913825605</v>
      </c>
      <c r="AT291" s="47"/>
      <c r="AU291" s="47" t="e">
        <f t="shared" si="149"/>
        <v>#DIV/0!</v>
      </c>
      <c r="AV291" s="47"/>
      <c r="AW291" s="47"/>
      <c r="AX291" s="50" t="s">
        <v>1719</v>
      </c>
      <c r="AY291" s="50" t="s">
        <v>1719</v>
      </c>
      <c r="AZ291" s="50" t="s">
        <v>1719</v>
      </c>
      <c r="BA291" s="50"/>
      <c r="BB291" s="23" t="s">
        <v>164</v>
      </c>
      <c r="BC291" s="23"/>
      <c r="BD291" s="23"/>
      <c r="BE291" s="23"/>
      <c r="BF291" s="50"/>
      <c r="BG291" s="23"/>
      <c r="BH291" s="23"/>
      <c r="BI291" s="23">
        <v>82</v>
      </c>
      <c r="BJ291" s="23">
        <v>187</v>
      </c>
      <c r="BK291" s="23">
        <f t="shared" si="135"/>
        <v>2.0740650613993652</v>
      </c>
      <c r="BL291" s="23">
        <v>1</v>
      </c>
      <c r="BM291" s="46" t="s">
        <v>1249</v>
      </c>
      <c r="BN291" s="23" t="s">
        <v>146</v>
      </c>
      <c r="BO291" s="23">
        <v>43</v>
      </c>
      <c r="BP291" s="23">
        <v>56</v>
      </c>
      <c r="BQ291" s="23">
        <v>157</v>
      </c>
      <c r="BR291" s="23">
        <f t="shared" si="136"/>
        <v>1.5537226008157963</v>
      </c>
      <c r="BS291" s="23">
        <f t="shared" si="137"/>
        <v>1.3349004901585124</v>
      </c>
      <c r="BT291" s="23" t="s">
        <v>158</v>
      </c>
      <c r="BU291" s="23" t="s">
        <v>162</v>
      </c>
      <c r="BV291" s="23" t="s">
        <v>148</v>
      </c>
      <c r="BW291" s="23" t="s">
        <v>149</v>
      </c>
      <c r="BX291" s="23">
        <v>2</v>
      </c>
      <c r="BY291" s="23" t="s">
        <v>150</v>
      </c>
      <c r="BZ291" s="23">
        <v>2</v>
      </c>
      <c r="CA291" s="23" t="s">
        <v>159</v>
      </c>
      <c r="CB291" s="23" t="s">
        <v>150</v>
      </c>
      <c r="CC291" s="23">
        <v>2</v>
      </c>
      <c r="CD291" s="23" t="s">
        <v>150</v>
      </c>
      <c r="CE291" s="23" t="s">
        <v>159</v>
      </c>
      <c r="CF291" s="23">
        <v>1</v>
      </c>
      <c r="CG291" s="23" t="s">
        <v>159</v>
      </c>
      <c r="CH291" s="23" t="s">
        <v>159</v>
      </c>
      <c r="CI291" s="23">
        <v>1</v>
      </c>
      <c r="CJ291" s="23" t="s">
        <v>150</v>
      </c>
      <c r="CK291" s="23">
        <v>0</v>
      </c>
      <c r="CL291" s="23">
        <v>0</v>
      </c>
      <c r="CM291" s="23"/>
      <c r="CN291" s="23">
        <v>0</v>
      </c>
      <c r="CO291" s="23"/>
      <c r="CP291" s="23"/>
      <c r="CQ291" s="23">
        <v>0</v>
      </c>
      <c r="CR291" s="23" t="s">
        <v>165</v>
      </c>
      <c r="CS291" s="23">
        <v>2</v>
      </c>
      <c r="CT291" s="23"/>
      <c r="CU291" s="23"/>
      <c r="CV291" s="23"/>
      <c r="CW291" s="23">
        <v>2</v>
      </c>
      <c r="CX291" s="23"/>
      <c r="CY291" s="23">
        <v>2</v>
      </c>
      <c r="CZ291" s="23">
        <v>0</v>
      </c>
      <c r="DA291" s="23">
        <v>2</v>
      </c>
      <c r="DB291" s="23"/>
      <c r="DC291" s="23" t="s">
        <v>143</v>
      </c>
      <c r="DD291" s="23" t="str">
        <f t="shared" si="132"/>
        <v>2</v>
      </c>
      <c r="DE291" s="23" t="s">
        <v>143</v>
      </c>
      <c r="DF291" s="23" t="s">
        <v>165</v>
      </c>
      <c r="DG291" s="23" t="s">
        <v>143</v>
      </c>
      <c r="DH291" s="23" t="s">
        <v>636</v>
      </c>
      <c r="DI291" s="23" t="s">
        <v>150</v>
      </c>
      <c r="DJ291" s="23" t="s">
        <v>150</v>
      </c>
      <c r="DK291" s="23" t="s">
        <v>150</v>
      </c>
      <c r="DL291" s="23" t="s">
        <v>150</v>
      </c>
      <c r="DM291" s="23" t="s">
        <v>150</v>
      </c>
      <c r="DN291" s="23" t="s">
        <v>150</v>
      </c>
      <c r="DO291" s="23"/>
      <c r="DP291" s="23" t="s">
        <v>150</v>
      </c>
      <c r="DQ291" s="23" t="s">
        <v>150</v>
      </c>
      <c r="DR291" s="23" t="s">
        <v>150</v>
      </c>
      <c r="DS291" s="23"/>
      <c r="DT291" s="23" t="s">
        <v>159</v>
      </c>
      <c r="DU291" s="23" t="s">
        <v>150</v>
      </c>
      <c r="DV291" s="23"/>
      <c r="DW291" s="23" t="s">
        <v>159</v>
      </c>
      <c r="DX291" s="23" t="s">
        <v>150</v>
      </c>
      <c r="DY291" s="23"/>
      <c r="DZ291" s="23"/>
      <c r="EA291" s="23" t="s">
        <v>159</v>
      </c>
      <c r="EB291" s="23"/>
      <c r="EC291" s="23"/>
      <c r="ED291" s="23" t="s">
        <v>189</v>
      </c>
      <c r="EE291" s="49">
        <f t="shared" si="130"/>
        <v>32</v>
      </c>
      <c r="EF291" s="49">
        <v>1</v>
      </c>
      <c r="EG291" s="49"/>
      <c r="EH291" s="51">
        <f t="shared" si="138"/>
        <v>1</v>
      </c>
      <c r="EI291" s="51">
        <f t="shared" si="139"/>
        <v>0.9</v>
      </c>
      <c r="EJ291" s="52">
        <f t="shared" si="140"/>
        <v>-1.2</v>
      </c>
      <c r="EK291" s="52">
        <f t="shared" si="141"/>
        <v>-3.2000000000000001E-2</v>
      </c>
      <c r="EL291" s="49">
        <f t="shared" si="142"/>
        <v>-3.2000000000000001E-2</v>
      </c>
      <c r="EM291" s="55" t="s">
        <v>176</v>
      </c>
      <c r="EN291" s="54" t="str">
        <f t="shared" si="143"/>
        <v>3</v>
      </c>
    </row>
    <row r="292" spans="1:144" ht="33.75">
      <c r="A292" s="45">
        <v>3275</v>
      </c>
      <c r="B292" s="46" t="s">
        <v>1776</v>
      </c>
      <c r="C292" s="45">
        <v>34317881</v>
      </c>
      <c r="D292" s="23" t="s">
        <v>1250</v>
      </c>
      <c r="E292" s="23">
        <v>2</v>
      </c>
      <c r="F292" s="23" t="s">
        <v>139</v>
      </c>
      <c r="G292" s="23">
        <v>67</v>
      </c>
      <c r="H292" s="23">
        <v>65</v>
      </c>
      <c r="I292" s="23" t="s">
        <v>174</v>
      </c>
      <c r="J292" s="23">
        <v>2</v>
      </c>
      <c r="K292" s="23"/>
      <c r="L292" s="47"/>
      <c r="M292" s="47"/>
      <c r="N292" s="48">
        <v>43873</v>
      </c>
      <c r="O292" s="48"/>
      <c r="P292" s="47" t="e">
        <f>DATEDIF(N292, O292, "m")</f>
        <v>#NUM!</v>
      </c>
      <c r="Q292" s="47">
        <f t="shared" ca="1" si="133"/>
        <v>49</v>
      </c>
      <c r="R292" s="47">
        <v>32</v>
      </c>
      <c r="S292" s="47">
        <v>1</v>
      </c>
      <c r="T292" s="47"/>
      <c r="U292" s="47"/>
      <c r="V292" s="47" t="e">
        <f t="shared" si="134"/>
        <v>#NUM!</v>
      </c>
      <c r="W292" s="47"/>
      <c r="X292" s="47"/>
      <c r="Y292" s="47"/>
      <c r="Z292" s="47"/>
      <c r="AA292" s="47"/>
      <c r="AB292" s="47"/>
      <c r="AC292" s="47"/>
      <c r="AD292" s="47">
        <v>2</v>
      </c>
      <c r="AE292" s="47">
        <v>32</v>
      </c>
      <c r="AF292" s="47">
        <v>1</v>
      </c>
      <c r="AG292" s="47"/>
      <c r="AH292" s="47"/>
      <c r="AI292" s="35">
        <f t="shared" si="147"/>
        <v>32</v>
      </c>
      <c r="AJ292" s="49">
        <v>1</v>
      </c>
      <c r="AK292" s="47">
        <v>2</v>
      </c>
      <c r="AL292" s="47">
        <v>0</v>
      </c>
      <c r="AM292" s="47"/>
      <c r="AN292" s="23" t="s">
        <v>1712</v>
      </c>
      <c r="AO292" s="23">
        <v>1</v>
      </c>
      <c r="AP292" s="23">
        <v>1.85</v>
      </c>
      <c r="AQ292" s="23">
        <v>37</v>
      </c>
      <c r="AR292" s="47">
        <v>1.38</v>
      </c>
      <c r="AS292" s="47">
        <f t="shared" si="145"/>
        <v>56.000089271473158</v>
      </c>
      <c r="AT292" s="47"/>
      <c r="AU292" s="47" t="e">
        <f t="shared" si="149"/>
        <v>#DIV/0!</v>
      </c>
      <c r="AV292" s="47"/>
      <c r="AW292" s="47"/>
      <c r="AX292" s="50" t="s">
        <v>1719</v>
      </c>
      <c r="AY292" s="50" t="s">
        <v>1719</v>
      </c>
      <c r="AZ292" s="50" t="s">
        <v>1719</v>
      </c>
      <c r="BA292" s="50"/>
      <c r="BB292" s="23" t="s">
        <v>164</v>
      </c>
      <c r="BC292" s="23"/>
      <c r="BD292" s="23"/>
      <c r="BE292" s="23"/>
      <c r="BF292" s="50"/>
      <c r="BG292" s="23"/>
      <c r="BH292" s="23"/>
      <c r="BI292" s="23">
        <v>60</v>
      </c>
      <c r="BJ292" s="23">
        <v>174</v>
      </c>
      <c r="BK292" s="23">
        <f t="shared" si="135"/>
        <v>1.7237679835764652</v>
      </c>
      <c r="BL292" s="23">
        <v>1</v>
      </c>
      <c r="BM292" s="46" t="s">
        <v>1251</v>
      </c>
      <c r="BN292" s="23" t="s">
        <v>146</v>
      </c>
      <c r="BO292" s="23">
        <v>63</v>
      </c>
      <c r="BP292" s="23">
        <v>59</v>
      </c>
      <c r="BQ292" s="23">
        <v>163</v>
      </c>
      <c r="BR292" s="23">
        <f t="shared" si="136"/>
        <v>1.632354353368652</v>
      </c>
      <c r="BS292" s="23">
        <f t="shared" si="137"/>
        <v>1.0560010943819673</v>
      </c>
      <c r="BT292" s="23" t="s">
        <v>162</v>
      </c>
      <c r="BU292" s="23" t="s">
        <v>171</v>
      </c>
      <c r="BV292" s="23" t="s">
        <v>148</v>
      </c>
      <c r="BW292" s="23" t="s">
        <v>149</v>
      </c>
      <c r="BX292" s="23">
        <v>6</v>
      </c>
      <c r="BY292" s="23" t="s">
        <v>150</v>
      </c>
      <c r="BZ292" s="23">
        <v>2</v>
      </c>
      <c r="CA292" s="23" t="s">
        <v>159</v>
      </c>
      <c r="CB292" s="23" t="s">
        <v>150</v>
      </c>
      <c r="CC292" s="23">
        <v>2</v>
      </c>
      <c r="CD292" s="23" t="s">
        <v>150</v>
      </c>
      <c r="CE292" s="23" t="s">
        <v>150</v>
      </c>
      <c r="CF292" s="23">
        <v>2</v>
      </c>
      <c r="CG292" s="23" t="s">
        <v>159</v>
      </c>
      <c r="CH292" s="23" t="s">
        <v>150</v>
      </c>
      <c r="CI292" s="23">
        <v>2</v>
      </c>
      <c r="CJ292" s="23" t="s">
        <v>150</v>
      </c>
      <c r="CK292" s="23">
        <v>0</v>
      </c>
      <c r="CL292" s="23">
        <v>0</v>
      </c>
      <c r="CM292" s="23"/>
      <c r="CN292" s="23">
        <v>0</v>
      </c>
      <c r="CO292" s="23"/>
      <c r="CP292" s="23" t="s">
        <v>0</v>
      </c>
      <c r="CQ292" s="23">
        <v>0</v>
      </c>
      <c r="CR292" s="23" t="s">
        <v>165</v>
      </c>
      <c r="CS292" s="23">
        <v>2</v>
      </c>
      <c r="CT292" s="23"/>
      <c r="CU292" s="23"/>
      <c r="CV292" s="23"/>
      <c r="CW292" s="23">
        <v>2</v>
      </c>
      <c r="CX292" s="23"/>
      <c r="CY292" s="23">
        <v>2</v>
      </c>
      <c r="CZ292" s="23">
        <v>0</v>
      </c>
      <c r="DA292" s="23">
        <v>2</v>
      </c>
      <c r="DB292" s="23"/>
      <c r="DC292" s="23" t="s">
        <v>143</v>
      </c>
      <c r="DD292" s="23" t="str">
        <f t="shared" si="132"/>
        <v>2</v>
      </c>
      <c r="DE292" s="23" t="s">
        <v>165</v>
      </c>
      <c r="DF292" s="23" t="s">
        <v>165</v>
      </c>
      <c r="DG292" s="23" t="s">
        <v>165</v>
      </c>
      <c r="DH292" s="23" t="s">
        <v>636</v>
      </c>
      <c r="DI292" s="23" t="s">
        <v>150</v>
      </c>
      <c r="DJ292" s="23" t="s">
        <v>150</v>
      </c>
      <c r="DK292" s="23" t="s">
        <v>150</v>
      </c>
      <c r="DL292" s="23" t="s">
        <v>150</v>
      </c>
      <c r="DM292" s="23" t="s">
        <v>159</v>
      </c>
      <c r="DN292" s="23" t="s">
        <v>150</v>
      </c>
      <c r="DO292" s="23"/>
      <c r="DP292" s="23" t="s">
        <v>150</v>
      </c>
      <c r="DQ292" s="23" t="s">
        <v>150</v>
      </c>
      <c r="DR292" s="23" t="s">
        <v>150</v>
      </c>
      <c r="DS292" s="23"/>
      <c r="DT292" s="23" t="s">
        <v>159</v>
      </c>
      <c r="DU292" s="23" t="s">
        <v>150</v>
      </c>
      <c r="DV292" s="23"/>
      <c r="DW292" s="23" t="s">
        <v>159</v>
      </c>
      <c r="DX292" s="23" t="s">
        <v>150</v>
      </c>
      <c r="DY292" s="23"/>
      <c r="DZ292" s="23"/>
      <c r="EA292" s="23" t="s">
        <v>159</v>
      </c>
      <c r="EB292" s="23"/>
      <c r="EC292" s="23"/>
      <c r="ED292" s="23" t="s">
        <v>189</v>
      </c>
      <c r="EE292" s="49">
        <f t="shared" si="130"/>
        <v>32</v>
      </c>
      <c r="EF292" s="49">
        <v>1</v>
      </c>
      <c r="EG292" s="49"/>
      <c r="EH292" s="51">
        <f t="shared" si="138"/>
        <v>1</v>
      </c>
      <c r="EI292" s="51">
        <f t="shared" si="139"/>
        <v>0.9</v>
      </c>
      <c r="EJ292" s="52">
        <f t="shared" si="140"/>
        <v>-1.2</v>
      </c>
      <c r="EK292" s="52">
        <f t="shared" si="141"/>
        <v>-3.2000000000000001E-2</v>
      </c>
      <c r="EL292" s="49">
        <f t="shared" si="142"/>
        <v>-3.2000000000000001E-2</v>
      </c>
      <c r="EM292" s="53" t="s">
        <v>176</v>
      </c>
      <c r="EN292" s="54" t="str">
        <f t="shared" si="143"/>
        <v>3</v>
      </c>
    </row>
    <row r="293" spans="1:144" ht="33.75">
      <c r="A293" s="45">
        <v>3277</v>
      </c>
      <c r="B293" s="46" t="s">
        <v>1252</v>
      </c>
      <c r="C293" s="45">
        <v>21082206</v>
      </c>
      <c r="D293" s="23" t="s">
        <v>1253</v>
      </c>
      <c r="E293" s="23">
        <v>1</v>
      </c>
      <c r="F293" s="23" t="s">
        <v>146</v>
      </c>
      <c r="G293" s="23">
        <v>50</v>
      </c>
      <c r="H293" s="23">
        <v>47</v>
      </c>
      <c r="I293" s="23" t="s">
        <v>153</v>
      </c>
      <c r="J293" s="23">
        <v>3</v>
      </c>
      <c r="K293" s="23"/>
      <c r="L293" s="47" t="s">
        <v>1777</v>
      </c>
      <c r="M293" s="47">
        <v>5</v>
      </c>
      <c r="N293" s="48">
        <v>43874</v>
      </c>
      <c r="O293" s="48"/>
      <c r="P293" s="47" t="e">
        <f t="shared" ref="P293:P298" si="151">DATEDIF(N293,O293,"m")</f>
        <v>#NUM!</v>
      </c>
      <c r="Q293" s="47">
        <f t="shared" ca="1" si="133"/>
        <v>49</v>
      </c>
      <c r="R293" s="47">
        <v>32</v>
      </c>
      <c r="S293" s="47">
        <v>1</v>
      </c>
      <c r="T293" s="47"/>
      <c r="U293" s="47"/>
      <c r="V293" s="47" t="e">
        <f t="shared" si="134"/>
        <v>#NUM!</v>
      </c>
      <c r="W293" s="47"/>
      <c r="X293" s="47"/>
      <c r="Y293" s="47"/>
      <c r="Z293" s="47"/>
      <c r="AA293" s="47"/>
      <c r="AB293" s="47"/>
      <c r="AC293" s="47"/>
      <c r="AD293" s="47">
        <v>2</v>
      </c>
      <c r="AE293" s="47">
        <v>32</v>
      </c>
      <c r="AF293" s="47">
        <v>1</v>
      </c>
      <c r="AG293" s="47"/>
      <c r="AH293" s="47"/>
      <c r="AI293" s="35">
        <f t="shared" si="147"/>
        <v>32</v>
      </c>
      <c r="AJ293" s="49">
        <v>1</v>
      </c>
      <c r="AK293" s="47">
        <v>2</v>
      </c>
      <c r="AL293" s="47">
        <v>0</v>
      </c>
      <c r="AM293" s="47"/>
      <c r="AN293" s="23" t="s">
        <v>1712</v>
      </c>
      <c r="AO293" s="23">
        <v>1</v>
      </c>
      <c r="AP293" s="23">
        <v>1.38</v>
      </c>
      <c r="AQ293" s="23">
        <v>46</v>
      </c>
      <c r="AR293" s="47">
        <v>0.92</v>
      </c>
      <c r="AS293" s="47">
        <f t="shared" si="145"/>
        <v>76.264691182584883</v>
      </c>
      <c r="AT293" s="47"/>
      <c r="AU293" s="47" t="e">
        <f t="shared" si="149"/>
        <v>#DIV/0!</v>
      </c>
      <c r="AV293" s="47"/>
      <c r="AW293" s="47"/>
      <c r="AX293" s="50" t="s">
        <v>1719</v>
      </c>
      <c r="AY293" s="50" t="s">
        <v>1719</v>
      </c>
      <c r="AZ293" s="50" t="s">
        <v>1719</v>
      </c>
      <c r="BA293" s="50"/>
      <c r="BB293" s="23" t="s">
        <v>164</v>
      </c>
      <c r="BC293" s="23"/>
      <c r="BD293" s="23"/>
      <c r="BE293" s="23"/>
      <c r="BF293" s="50"/>
      <c r="BG293" s="23"/>
      <c r="BH293" s="23"/>
      <c r="BI293" s="23">
        <v>53</v>
      </c>
      <c r="BJ293" s="23">
        <v>162</v>
      </c>
      <c r="BK293" s="23">
        <f t="shared" si="135"/>
        <v>1.55267998165845</v>
      </c>
      <c r="BL293" s="23">
        <v>1</v>
      </c>
      <c r="BM293" s="46" t="s">
        <v>1254</v>
      </c>
      <c r="BN293" s="23" t="s">
        <v>139</v>
      </c>
      <c r="BO293" s="23">
        <v>52</v>
      </c>
      <c r="BP293" s="23">
        <v>69</v>
      </c>
      <c r="BQ293" s="23">
        <v>170</v>
      </c>
      <c r="BR293" s="23">
        <f t="shared" si="136"/>
        <v>1.7986748212204242</v>
      </c>
      <c r="BS293" s="23">
        <f t="shared" si="137"/>
        <v>0.86323551280099453</v>
      </c>
      <c r="BT293" s="23" t="s">
        <v>158</v>
      </c>
      <c r="BU293" s="23" t="s">
        <v>162</v>
      </c>
      <c r="BV293" s="23" t="s">
        <v>148</v>
      </c>
      <c r="BW293" s="23" t="s">
        <v>149</v>
      </c>
      <c r="BX293" s="23">
        <v>5</v>
      </c>
      <c r="BY293" s="23" t="s">
        <v>150</v>
      </c>
      <c r="BZ293" s="23">
        <v>2</v>
      </c>
      <c r="CA293" s="23" t="s">
        <v>159</v>
      </c>
      <c r="CB293" s="23" t="s">
        <v>150</v>
      </c>
      <c r="CC293" s="23">
        <v>2</v>
      </c>
      <c r="CD293" s="23" t="s">
        <v>150</v>
      </c>
      <c r="CE293" s="23" t="s">
        <v>150</v>
      </c>
      <c r="CF293" s="23">
        <v>2</v>
      </c>
      <c r="CG293" s="23" t="s">
        <v>159</v>
      </c>
      <c r="CH293" s="23" t="s">
        <v>150</v>
      </c>
      <c r="CI293" s="23">
        <v>2</v>
      </c>
      <c r="CJ293" s="23" t="s">
        <v>150</v>
      </c>
      <c r="CK293" s="23">
        <v>0</v>
      </c>
      <c r="CL293" s="23">
        <v>0</v>
      </c>
      <c r="CM293" s="23"/>
      <c r="CN293" s="23">
        <v>0</v>
      </c>
      <c r="CO293" s="23"/>
      <c r="CP293" s="23" t="s">
        <v>0</v>
      </c>
      <c r="CQ293" s="23">
        <v>0</v>
      </c>
      <c r="CR293" s="23" t="s">
        <v>143</v>
      </c>
      <c r="CS293" s="23">
        <v>1</v>
      </c>
      <c r="CT293" s="23">
        <v>8</v>
      </c>
      <c r="CU293" s="23" t="s">
        <v>635</v>
      </c>
      <c r="CV293" s="23">
        <v>375</v>
      </c>
      <c r="CW293" s="23">
        <v>1</v>
      </c>
      <c r="CX293" s="23"/>
      <c r="CY293" s="23">
        <v>2</v>
      </c>
      <c r="CZ293" s="23">
        <v>2</v>
      </c>
      <c r="DA293" s="23">
        <v>1</v>
      </c>
      <c r="DB293" s="23" t="s">
        <v>143</v>
      </c>
      <c r="DC293" s="23"/>
      <c r="DD293" s="23" t="str">
        <f t="shared" si="132"/>
        <v>1</v>
      </c>
      <c r="DE293" s="23" t="s">
        <v>143</v>
      </c>
      <c r="DF293" s="23" t="s">
        <v>143</v>
      </c>
      <c r="DG293" s="23" t="s">
        <v>143</v>
      </c>
      <c r="DH293" s="23" t="s">
        <v>636</v>
      </c>
      <c r="DI293" s="23" t="s">
        <v>150</v>
      </c>
      <c r="DJ293" s="23" t="s">
        <v>150</v>
      </c>
      <c r="DK293" s="23" t="s">
        <v>150</v>
      </c>
      <c r="DL293" s="23" t="s">
        <v>150</v>
      </c>
      <c r="DM293" s="23"/>
      <c r="DN293" s="23"/>
      <c r="DO293" s="23"/>
      <c r="DP293" s="23" t="s">
        <v>150</v>
      </c>
      <c r="DQ293" s="23" t="s">
        <v>150</v>
      </c>
      <c r="DR293" s="23" t="s">
        <v>150</v>
      </c>
      <c r="DS293" s="23"/>
      <c r="DT293" s="23" t="s">
        <v>159</v>
      </c>
      <c r="DU293" s="23" t="s">
        <v>150</v>
      </c>
      <c r="DV293" s="23"/>
      <c r="DW293" s="23" t="s">
        <v>159</v>
      </c>
      <c r="DX293" s="23" t="s">
        <v>150</v>
      </c>
      <c r="DY293" s="23"/>
      <c r="DZ293" s="23"/>
      <c r="EA293" s="23"/>
      <c r="EB293" s="23"/>
      <c r="EC293" s="23"/>
      <c r="ED293" s="23" t="s">
        <v>189</v>
      </c>
      <c r="EE293" s="49">
        <f t="shared" si="130"/>
        <v>32</v>
      </c>
      <c r="EF293" s="49">
        <v>1</v>
      </c>
      <c r="EG293" s="49"/>
      <c r="EH293" s="51">
        <f t="shared" si="138"/>
        <v>1.012</v>
      </c>
      <c r="EI293" s="51">
        <f t="shared" si="139"/>
        <v>0.7</v>
      </c>
      <c r="EJ293" s="52">
        <f t="shared" si="140"/>
        <v>-1.2</v>
      </c>
      <c r="EK293" s="52">
        <f t="shared" si="141"/>
        <v>-0.24099999999999999</v>
      </c>
      <c r="EL293" s="49">
        <f t="shared" si="142"/>
        <v>-0.24099999999999999</v>
      </c>
      <c r="EM293" s="53" t="s">
        <v>152</v>
      </c>
      <c r="EN293" s="54" t="str">
        <f t="shared" si="143"/>
        <v>1</v>
      </c>
    </row>
    <row r="294" spans="1:144" ht="33.75">
      <c r="A294" s="45">
        <v>3285</v>
      </c>
      <c r="B294" s="46" t="s">
        <v>1255</v>
      </c>
      <c r="C294" s="45">
        <v>34605771</v>
      </c>
      <c r="D294" s="23" t="s">
        <v>1256</v>
      </c>
      <c r="E294" s="23">
        <v>2</v>
      </c>
      <c r="F294" s="23" t="s">
        <v>139</v>
      </c>
      <c r="G294" s="23">
        <v>53</v>
      </c>
      <c r="H294" s="23">
        <v>50</v>
      </c>
      <c r="I294" s="23" t="s">
        <v>180</v>
      </c>
      <c r="J294" s="23">
        <v>5</v>
      </c>
      <c r="K294" s="23"/>
      <c r="L294" s="47"/>
      <c r="M294" s="47"/>
      <c r="N294" s="48">
        <v>43894</v>
      </c>
      <c r="O294" s="48"/>
      <c r="P294" s="47" t="e">
        <f t="shared" si="151"/>
        <v>#NUM!</v>
      </c>
      <c r="Q294" s="47">
        <f t="shared" ca="1" si="133"/>
        <v>49</v>
      </c>
      <c r="R294" s="47">
        <v>31</v>
      </c>
      <c r="S294" s="47">
        <v>1</v>
      </c>
      <c r="T294" s="47"/>
      <c r="U294" s="47"/>
      <c r="V294" s="47" t="e">
        <f t="shared" si="134"/>
        <v>#NUM!</v>
      </c>
      <c r="W294" s="47"/>
      <c r="X294" s="47"/>
      <c r="Y294" s="47"/>
      <c r="Z294" s="47"/>
      <c r="AA294" s="47"/>
      <c r="AB294" s="47"/>
      <c r="AC294" s="47"/>
      <c r="AD294" s="47">
        <v>2</v>
      </c>
      <c r="AE294" s="47">
        <v>31</v>
      </c>
      <c r="AF294" s="47">
        <v>1</v>
      </c>
      <c r="AG294" s="47"/>
      <c r="AH294" s="47"/>
      <c r="AI294" s="35">
        <f t="shared" si="147"/>
        <v>31</v>
      </c>
      <c r="AJ294" s="49">
        <v>1</v>
      </c>
      <c r="AK294" s="47">
        <v>2</v>
      </c>
      <c r="AL294" s="47">
        <v>0</v>
      </c>
      <c r="AM294" s="47"/>
      <c r="AN294" s="23" t="s">
        <v>1712</v>
      </c>
      <c r="AO294" s="23">
        <v>1</v>
      </c>
      <c r="AP294" s="23">
        <v>1.1100000000000001</v>
      </c>
      <c r="AQ294" s="23">
        <v>77</v>
      </c>
      <c r="AR294" s="47">
        <v>0.95</v>
      </c>
      <c r="AS294" s="47">
        <f t="shared" si="145"/>
        <v>96.225551868726455</v>
      </c>
      <c r="AT294" s="47"/>
      <c r="AU294" s="47" t="e">
        <f t="shared" si="149"/>
        <v>#DIV/0!</v>
      </c>
      <c r="AV294" s="47"/>
      <c r="AW294" s="47"/>
      <c r="AX294" s="50" t="s">
        <v>1719</v>
      </c>
      <c r="AY294" s="50" t="s">
        <v>1719</v>
      </c>
      <c r="AZ294" s="50" t="s">
        <v>1719</v>
      </c>
      <c r="BA294" s="50"/>
      <c r="BB294" s="23" t="s">
        <v>164</v>
      </c>
      <c r="BC294" s="23"/>
      <c r="BD294" s="23"/>
      <c r="BE294" s="23"/>
      <c r="BF294" s="50"/>
      <c r="BG294" s="23"/>
      <c r="BH294" s="23"/>
      <c r="BI294" s="23">
        <v>75</v>
      </c>
      <c r="BJ294" s="23">
        <v>173</v>
      </c>
      <c r="BK294" s="23">
        <f t="shared" si="135"/>
        <v>1.8873427856130145</v>
      </c>
      <c r="BL294" s="23">
        <v>1</v>
      </c>
      <c r="BM294" s="46" t="s">
        <v>1257</v>
      </c>
      <c r="BN294" s="23" t="s">
        <v>146</v>
      </c>
      <c r="BO294" s="23">
        <v>46</v>
      </c>
      <c r="BP294" s="23">
        <v>50</v>
      </c>
      <c r="BQ294" s="23">
        <v>162</v>
      </c>
      <c r="BR294" s="23">
        <f t="shared" si="136"/>
        <v>1.5147011705869056</v>
      </c>
      <c r="BS294" s="23">
        <f t="shared" si="137"/>
        <v>1.2460165887913854</v>
      </c>
      <c r="BT294" s="23" t="s">
        <v>147</v>
      </c>
      <c r="BU294" s="23" t="s">
        <v>147</v>
      </c>
      <c r="BV294" s="23" t="s">
        <v>148</v>
      </c>
      <c r="BW294" s="23" t="s">
        <v>149</v>
      </c>
      <c r="BX294" s="23">
        <v>6</v>
      </c>
      <c r="BY294" s="23" t="s">
        <v>150</v>
      </c>
      <c r="BZ294" s="23">
        <v>2</v>
      </c>
      <c r="CA294" s="23" t="s">
        <v>159</v>
      </c>
      <c r="CB294" s="23" t="s">
        <v>150</v>
      </c>
      <c r="CC294" s="23">
        <v>2</v>
      </c>
      <c r="CD294" s="23" t="s">
        <v>150</v>
      </c>
      <c r="CE294" s="23" t="s">
        <v>159</v>
      </c>
      <c r="CF294" s="23">
        <v>1</v>
      </c>
      <c r="CG294" s="23" t="s">
        <v>159</v>
      </c>
      <c r="CH294" s="23" t="s">
        <v>150</v>
      </c>
      <c r="CI294" s="23">
        <v>2</v>
      </c>
      <c r="CJ294" s="23" t="s">
        <v>150</v>
      </c>
      <c r="CK294" s="23">
        <v>0</v>
      </c>
      <c r="CL294" s="23">
        <v>0</v>
      </c>
      <c r="CM294" s="23" t="s">
        <v>0</v>
      </c>
      <c r="CN294" s="23">
        <v>0</v>
      </c>
      <c r="CO294" s="23"/>
      <c r="CP294" s="23"/>
      <c r="CQ294" s="23">
        <v>0</v>
      </c>
      <c r="CR294" s="23" t="s">
        <v>165</v>
      </c>
      <c r="CS294" s="23">
        <v>2</v>
      </c>
      <c r="CT294" s="23"/>
      <c r="CU294" s="23"/>
      <c r="CV294" s="23"/>
      <c r="CW294" s="23">
        <v>2</v>
      </c>
      <c r="CX294" s="23"/>
      <c r="CY294" s="23">
        <v>2</v>
      </c>
      <c r="CZ294" s="23">
        <v>0</v>
      </c>
      <c r="DA294" s="23">
        <v>2</v>
      </c>
      <c r="DB294" s="23"/>
      <c r="DC294" s="23" t="s">
        <v>143</v>
      </c>
      <c r="DD294" s="23" t="str">
        <f t="shared" si="132"/>
        <v>2</v>
      </c>
      <c r="DE294" s="23" t="s">
        <v>165</v>
      </c>
      <c r="DF294" s="23" t="s">
        <v>165</v>
      </c>
      <c r="DG294" s="23" t="s">
        <v>165</v>
      </c>
      <c r="DH294" s="23" t="s">
        <v>636</v>
      </c>
      <c r="DI294" s="23" t="s">
        <v>150</v>
      </c>
      <c r="DJ294" s="23" t="s">
        <v>159</v>
      </c>
      <c r="DK294" s="23" t="s">
        <v>150</v>
      </c>
      <c r="DL294" s="23" t="s">
        <v>150</v>
      </c>
      <c r="DM294" s="23"/>
      <c r="DN294" s="23"/>
      <c r="DO294" s="23"/>
      <c r="DP294" s="23" t="s">
        <v>150</v>
      </c>
      <c r="DQ294" s="23" t="s">
        <v>150</v>
      </c>
      <c r="DR294" s="23" t="s">
        <v>150</v>
      </c>
      <c r="DS294" s="23"/>
      <c r="DT294" s="23" t="s">
        <v>159</v>
      </c>
      <c r="DU294" s="23" t="s">
        <v>150</v>
      </c>
      <c r="DV294" s="23"/>
      <c r="DW294" s="23" t="s">
        <v>159</v>
      </c>
      <c r="DX294" s="23" t="s">
        <v>150</v>
      </c>
      <c r="DY294" s="23"/>
      <c r="DZ294" s="23"/>
      <c r="EA294" s="23"/>
      <c r="EB294" s="23"/>
      <c r="EC294" s="23"/>
      <c r="ED294" s="23" t="s">
        <v>189</v>
      </c>
      <c r="EE294" s="49">
        <f t="shared" si="130"/>
        <v>31</v>
      </c>
      <c r="EF294" s="49">
        <v>1</v>
      </c>
      <c r="EG294" s="49"/>
      <c r="EH294" s="51">
        <f t="shared" si="138"/>
        <v>1</v>
      </c>
      <c r="EI294" s="51">
        <f t="shared" si="139"/>
        <v>0.9</v>
      </c>
      <c r="EJ294" s="52">
        <f t="shared" si="140"/>
        <v>-1.2</v>
      </c>
      <c r="EK294" s="52">
        <f t="shared" si="141"/>
        <v>-3.2000000000000001E-2</v>
      </c>
      <c r="EL294" s="49">
        <f t="shared" si="142"/>
        <v>-3.2000000000000001E-2</v>
      </c>
      <c r="EM294" s="53" t="s">
        <v>152</v>
      </c>
      <c r="EN294" s="54" t="str">
        <f t="shared" si="143"/>
        <v>1</v>
      </c>
    </row>
    <row r="295" spans="1:144" ht="33.75">
      <c r="A295" s="45">
        <v>3290</v>
      </c>
      <c r="B295" s="46" t="s">
        <v>1258</v>
      </c>
      <c r="C295" s="45">
        <v>32279280</v>
      </c>
      <c r="D295" s="23" t="s">
        <v>1259</v>
      </c>
      <c r="E295" s="23">
        <v>2</v>
      </c>
      <c r="F295" s="23" t="s">
        <v>139</v>
      </c>
      <c r="G295" s="23">
        <v>69</v>
      </c>
      <c r="H295" s="23">
        <v>67</v>
      </c>
      <c r="I295" s="23" t="s">
        <v>140</v>
      </c>
      <c r="J295" s="23">
        <v>1</v>
      </c>
      <c r="K295" s="23"/>
      <c r="L295" s="47"/>
      <c r="M295" s="47"/>
      <c r="N295" s="48">
        <v>43908</v>
      </c>
      <c r="O295" s="48"/>
      <c r="P295" s="47" t="e">
        <f t="shared" si="151"/>
        <v>#NUM!</v>
      </c>
      <c r="Q295" s="47">
        <f t="shared" ca="1" si="133"/>
        <v>48</v>
      </c>
      <c r="R295" s="47">
        <v>31</v>
      </c>
      <c r="S295" s="47">
        <v>1</v>
      </c>
      <c r="T295" s="47"/>
      <c r="U295" s="47"/>
      <c r="V295" s="47" t="e">
        <f t="shared" si="134"/>
        <v>#NUM!</v>
      </c>
      <c r="W295" s="47"/>
      <c r="X295" s="47"/>
      <c r="Y295" s="47"/>
      <c r="Z295" s="47"/>
      <c r="AA295" s="47"/>
      <c r="AB295" s="47"/>
      <c r="AC295" s="47"/>
      <c r="AD295" s="47">
        <v>2</v>
      </c>
      <c r="AE295" s="47">
        <v>31</v>
      </c>
      <c r="AF295" s="47">
        <v>1</v>
      </c>
      <c r="AG295" s="47"/>
      <c r="AH295" s="47"/>
      <c r="AI295" s="35">
        <f t="shared" si="147"/>
        <v>31</v>
      </c>
      <c r="AJ295" s="49">
        <v>1</v>
      </c>
      <c r="AK295" s="47">
        <v>2</v>
      </c>
      <c r="AL295" s="47">
        <v>0</v>
      </c>
      <c r="AM295" s="47"/>
      <c r="AN295" s="23" t="s">
        <v>1712</v>
      </c>
      <c r="AO295" s="23">
        <v>1</v>
      </c>
      <c r="AP295" s="23">
        <v>1.38</v>
      </c>
      <c r="AQ295" s="23">
        <v>53</v>
      </c>
      <c r="AR295" s="47">
        <v>1.1200000000000001</v>
      </c>
      <c r="AS295" s="47">
        <f t="shared" si="145"/>
        <v>71.052600998469146</v>
      </c>
      <c r="AT295" s="47"/>
      <c r="AU295" s="47" t="e">
        <f t="shared" si="149"/>
        <v>#DIV/0!</v>
      </c>
      <c r="AV295" s="47"/>
      <c r="AW295" s="47"/>
      <c r="AX295" s="50" t="s">
        <v>1719</v>
      </c>
      <c r="AY295" s="50" t="s">
        <v>1719</v>
      </c>
      <c r="AZ295" s="50" t="s">
        <v>1719</v>
      </c>
      <c r="BA295" s="50"/>
      <c r="BB295" s="23" t="s">
        <v>164</v>
      </c>
      <c r="BC295" s="23"/>
      <c r="BD295" s="23"/>
      <c r="BE295" s="23"/>
      <c r="BF295" s="50"/>
      <c r="BG295" s="23"/>
      <c r="BH295" s="23"/>
      <c r="BI295" s="23">
        <v>80</v>
      </c>
      <c r="BJ295" s="23">
        <v>172</v>
      </c>
      <c r="BK295" s="23">
        <f t="shared" si="135"/>
        <v>1.931691159042336</v>
      </c>
      <c r="BL295" s="23">
        <v>1</v>
      </c>
      <c r="BM295" s="46" t="s">
        <v>1260</v>
      </c>
      <c r="BN295" s="23" t="s">
        <v>146</v>
      </c>
      <c r="BO295" s="23">
        <v>62</v>
      </c>
      <c r="BP295" s="23">
        <v>48</v>
      </c>
      <c r="BQ295" s="23">
        <v>150</v>
      </c>
      <c r="BR295" s="23">
        <f t="shared" si="136"/>
        <v>1.4078617582766109</v>
      </c>
      <c r="BS295" s="23">
        <f t="shared" si="137"/>
        <v>1.3720744580824145</v>
      </c>
      <c r="BT295" s="23" t="s">
        <v>162</v>
      </c>
      <c r="BU295" s="23" t="s">
        <v>147</v>
      </c>
      <c r="BV295" s="23" t="s">
        <v>148</v>
      </c>
      <c r="BW295" s="23" t="s">
        <v>149</v>
      </c>
      <c r="BX295" s="23">
        <v>5</v>
      </c>
      <c r="BY295" s="23" t="s">
        <v>150</v>
      </c>
      <c r="BZ295" s="23">
        <v>2</v>
      </c>
      <c r="CA295" s="23" t="s">
        <v>159</v>
      </c>
      <c r="CB295" s="23" t="s">
        <v>150</v>
      </c>
      <c r="CC295" s="23">
        <v>2</v>
      </c>
      <c r="CD295" s="23" t="s">
        <v>150</v>
      </c>
      <c r="CE295" s="23" t="s">
        <v>150</v>
      </c>
      <c r="CF295" s="23">
        <v>2</v>
      </c>
      <c r="CG295" s="23" t="s">
        <v>159</v>
      </c>
      <c r="CH295" s="23" t="s">
        <v>150</v>
      </c>
      <c r="CI295" s="23">
        <v>2</v>
      </c>
      <c r="CJ295" s="23" t="s">
        <v>150</v>
      </c>
      <c r="CK295" s="23">
        <v>0</v>
      </c>
      <c r="CL295" s="23">
        <v>0</v>
      </c>
      <c r="CM295" s="23"/>
      <c r="CN295" s="23">
        <v>0</v>
      </c>
      <c r="CO295" s="23"/>
      <c r="CP295" s="23"/>
      <c r="CQ295" s="23">
        <v>0</v>
      </c>
      <c r="CR295" s="23" t="s">
        <v>165</v>
      </c>
      <c r="CS295" s="23">
        <v>2</v>
      </c>
      <c r="CT295" s="23"/>
      <c r="CU295" s="23"/>
      <c r="CV295" s="23"/>
      <c r="CW295" s="23">
        <v>2</v>
      </c>
      <c r="CX295" s="23"/>
      <c r="CY295" s="23">
        <v>2</v>
      </c>
      <c r="CZ295" s="23">
        <v>0</v>
      </c>
      <c r="DA295" s="23">
        <v>2</v>
      </c>
      <c r="DB295" s="23"/>
      <c r="DC295" s="23" t="s">
        <v>143</v>
      </c>
      <c r="DD295" s="23" t="str">
        <f t="shared" si="132"/>
        <v>2</v>
      </c>
      <c r="DE295" s="23" t="s">
        <v>165</v>
      </c>
      <c r="DF295" s="23" t="s">
        <v>165</v>
      </c>
      <c r="DG295" s="23" t="s">
        <v>165</v>
      </c>
      <c r="DH295" s="23" t="s">
        <v>636</v>
      </c>
      <c r="DI295" s="23" t="s">
        <v>150</v>
      </c>
      <c r="DJ295" s="23" t="s">
        <v>150</v>
      </c>
      <c r="DK295" s="23" t="s">
        <v>150</v>
      </c>
      <c r="DL295" s="23" t="s">
        <v>150</v>
      </c>
      <c r="DM295" s="23"/>
      <c r="DN295" s="23"/>
      <c r="DO295" s="23"/>
      <c r="DP295" s="23" t="s">
        <v>150</v>
      </c>
      <c r="DQ295" s="23" t="s">
        <v>150</v>
      </c>
      <c r="DR295" s="23" t="s">
        <v>150</v>
      </c>
      <c r="DS295" s="23"/>
      <c r="DT295" s="23" t="s">
        <v>159</v>
      </c>
      <c r="DU295" s="23" t="s">
        <v>150</v>
      </c>
      <c r="DV295" s="23"/>
      <c r="DW295" s="23" t="s">
        <v>159</v>
      </c>
      <c r="DX295" s="23" t="s">
        <v>150</v>
      </c>
      <c r="DY295" s="23"/>
      <c r="DZ295" s="23"/>
      <c r="EA295" s="23"/>
      <c r="EB295" s="23"/>
      <c r="EC295" s="23"/>
      <c r="ED295" s="23" t="s">
        <v>189</v>
      </c>
      <c r="EE295" s="49">
        <f t="shared" si="130"/>
        <v>31</v>
      </c>
      <c r="EF295" s="49">
        <v>1</v>
      </c>
      <c r="EG295" s="49"/>
      <c r="EH295" s="51">
        <f t="shared" si="138"/>
        <v>1</v>
      </c>
      <c r="EI295" s="51">
        <f t="shared" si="139"/>
        <v>0.9</v>
      </c>
      <c r="EJ295" s="52">
        <f t="shared" si="140"/>
        <v>-1.2</v>
      </c>
      <c r="EK295" s="52">
        <f t="shared" si="141"/>
        <v>-3.2000000000000001E-2</v>
      </c>
      <c r="EL295" s="49">
        <f t="shared" si="142"/>
        <v>-3.2000000000000001E-2</v>
      </c>
      <c r="EM295" s="55" t="s">
        <v>152</v>
      </c>
      <c r="EN295" s="54" t="str">
        <f t="shared" si="143"/>
        <v>1</v>
      </c>
    </row>
    <row r="296" spans="1:144" ht="45">
      <c r="A296" s="45">
        <v>3291</v>
      </c>
      <c r="B296" s="46" t="s">
        <v>1261</v>
      </c>
      <c r="C296" s="45">
        <v>30064484</v>
      </c>
      <c r="D296" s="23" t="s">
        <v>1262</v>
      </c>
      <c r="E296" s="23">
        <v>2</v>
      </c>
      <c r="F296" s="23" t="s">
        <v>139</v>
      </c>
      <c r="G296" s="23">
        <v>58</v>
      </c>
      <c r="H296" s="23">
        <v>55</v>
      </c>
      <c r="I296" s="23" t="s">
        <v>140</v>
      </c>
      <c r="J296" s="23">
        <v>1</v>
      </c>
      <c r="K296" s="23"/>
      <c r="L296" s="47"/>
      <c r="M296" s="47"/>
      <c r="N296" s="48">
        <v>43913</v>
      </c>
      <c r="O296" s="48"/>
      <c r="P296" s="47" t="e">
        <f t="shared" si="151"/>
        <v>#NUM!</v>
      </c>
      <c r="Q296" s="47">
        <f t="shared" ca="1" si="133"/>
        <v>48</v>
      </c>
      <c r="R296" s="47">
        <v>31</v>
      </c>
      <c r="S296" s="47">
        <v>1</v>
      </c>
      <c r="T296" s="48">
        <v>44264</v>
      </c>
      <c r="U296" s="48">
        <v>44264</v>
      </c>
      <c r="V296" s="47">
        <f t="shared" si="134"/>
        <v>11</v>
      </c>
      <c r="W296" s="47" t="s">
        <v>1778</v>
      </c>
      <c r="X296" s="47"/>
      <c r="Y296" s="47"/>
      <c r="Z296" s="47"/>
      <c r="AA296" s="47"/>
      <c r="AB296" s="47"/>
      <c r="AC296" s="47"/>
      <c r="AD296" s="47">
        <v>2</v>
      </c>
      <c r="AE296" s="47">
        <v>31</v>
      </c>
      <c r="AF296" s="47">
        <v>1</v>
      </c>
      <c r="AG296" s="47"/>
      <c r="AH296" s="47"/>
      <c r="AI296" s="35">
        <f t="shared" si="147"/>
        <v>31</v>
      </c>
      <c r="AJ296" s="49">
        <v>1</v>
      </c>
      <c r="AK296" s="47">
        <v>2</v>
      </c>
      <c r="AL296" s="47">
        <v>0</v>
      </c>
      <c r="AM296" s="47"/>
      <c r="AN296" s="23" t="s">
        <v>1712</v>
      </c>
      <c r="AO296" s="23">
        <v>1</v>
      </c>
      <c r="AP296" s="23">
        <v>1.41</v>
      </c>
      <c r="AQ296" s="23">
        <v>56</v>
      </c>
      <c r="AR296" s="47">
        <v>1.72</v>
      </c>
      <c r="AS296" s="47">
        <f t="shared" si="145"/>
        <v>45.75299861262458</v>
      </c>
      <c r="AT296" s="47"/>
      <c r="AU296" s="47" t="e">
        <f t="shared" si="149"/>
        <v>#DIV/0!</v>
      </c>
      <c r="AV296" s="47"/>
      <c r="AW296" s="47"/>
      <c r="AX296" s="50" t="s">
        <v>1719</v>
      </c>
      <c r="AY296" s="50" t="s">
        <v>1719</v>
      </c>
      <c r="AZ296" s="50"/>
      <c r="BA296" s="50"/>
      <c r="BB296" s="23" t="s">
        <v>164</v>
      </c>
      <c r="BC296" s="23"/>
      <c r="BD296" s="23"/>
      <c r="BE296" s="23"/>
      <c r="BF296" s="50"/>
      <c r="BG296" s="23"/>
      <c r="BH296" s="23"/>
      <c r="BI296" s="23">
        <v>64</v>
      </c>
      <c r="BJ296" s="23">
        <v>172</v>
      </c>
      <c r="BK296" s="23">
        <f t="shared" si="135"/>
        <v>1.7569157519906458</v>
      </c>
      <c r="BL296" s="23">
        <v>1</v>
      </c>
      <c r="BM296" s="46" t="s">
        <v>1264</v>
      </c>
      <c r="BN296" s="23" t="s">
        <v>146</v>
      </c>
      <c r="BO296" s="23">
        <v>55</v>
      </c>
      <c r="BP296" s="23">
        <v>49</v>
      </c>
      <c r="BQ296" s="23">
        <v>157.80000000000001</v>
      </c>
      <c r="BR296" s="23">
        <f t="shared" si="136"/>
        <v>1.4734222773085743</v>
      </c>
      <c r="BS296" s="23">
        <f t="shared" si="137"/>
        <v>1.1924047702060774</v>
      </c>
      <c r="BT296" s="23" t="s">
        <v>158</v>
      </c>
      <c r="BU296" s="23" t="s">
        <v>171</v>
      </c>
      <c r="BV296" s="23" t="s">
        <v>148</v>
      </c>
      <c r="BW296" s="23" t="s">
        <v>149</v>
      </c>
      <c r="BX296" s="23">
        <v>6</v>
      </c>
      <c r="BY296" s="23" t="s">
        <v>150</v>
      </c>
      <c r="BZ296" s="23">
        <v>2</v>
      </c>
      <c r="CA296" s="23" t="s">
        <v>159</v>
      </c>
      <c r="CB296" s="23" t="s">
        <v>150</v>
      </c>
      <c r="CC296" s="23">
        <v>2</v>
      </c>
      <c r="CD296" s="23" t="s">
        <v>150</v>
      </c>
      <c r="CE296" s="23" t="s">
        <v>150</v>
      </c>
      <c r="CF296" s="23">
        <v>2</v>
      </c>
      <c r="CG296" s="23" t="s">
        <v>159</v>
      </c>
      <c r="CH296" s="23" t="s">
        <v>150</v>
      </c>
      <c r="CI296" s="23">
        <v>2</v>
      </c>
      <c r="CJ296" s="23" t="s">
        <v>150</v>
      </c>
      <c r="CK296" s="23">
        <v>33</v>
      </c>
      <c r="CL296" s="23">
        <v>0</v>
      </c>
      <c r="CM296" s="23"/>
      <c r="CN296" s="23">
        <v>0</v>
      </c>
      <c r="CO296" s="23"/>
      <c r="CP296" s="23" t="s">
        <v>0</v>
      </c>
      <c r="CQ296" s="23">
        <v>0</v>
      </c>
      <c r="CR296" s="23" t="s">
        <v>143</v>
      </c>
      <c r="CS296" s="23">
        <v>1</v>
      </c>
      <c r="CT296" s="23">
        <v>0</v>
      </c>
      <c r="CU296" s="23">
        <v>16</v>
      </c>
      <c r="CV296" s="23">
        <v>375</v>
      </c>
      <c r="CW296" s="23">
        <v>1</v>
      </c>
      <c r="CX296" s="23"/>
      <c r="CY296" s="23">
        <v>2</v>
      </c>
      <c r="CZ296" s="23">
        <v>2</v>
      </c>
      <c r="DA296" s="23">
        <v>1</v>
      </c>
      <c r="DB296" s="23"/>
      <c r="DC296" s="23" t="s">
        <v>143</v>
      </c>
      <c r="DD296" s="23" t="str">
        <f t="shared" si="132"/>
        <v>2</v>
      </c>
      <c r="DE296" s="23" t="s">
        <v>143</v>
      </c>
      <c r="DF296" s="23" t="s">
        <v>165</v>
      </c>
      <c r="DG296" s="23" t="s">
        <v>143</v>
      </c>
      <c r="DH296" s="23" t="s">
        <v>636</v>
      </c>
      <c r="DI296" s="23" t="s">
        <v>150</v>
      </c>
      <c r="DJ296" s="23" t="s">
        <v>159</v>
      </c>
      <c r="DK296" s="23" t="s">
        <v>150</v>
      </c>
      <c r="DL296" s="23" t="s">
        <v>159</v>
      </c>
      <c r="DM296" s="23" t="s">
        <v>159</v>
      </c>
      <c r="DN296" s="23" t="s">
        <v>150</v>
      </c>
      <c r="DO296" s="23"/>
      <c r="DP296" s="23" t="s">
        <v>150</v>
      </c>
      <c r="DQ296" s="23" t="s">
        <v>150</v>
      </c>
      <c r="DR296" s="23" t="s">
        <v>150</v>
      </c>
      <c r="DS296" s="23"/>
      <c r="DT296" s="23" t="s">
        <v>159</v>
      </c>
      <c r="DU296" s="23" t="s">
        <v>150</v>
      </c>
      <c r="DV296" s="23"/>
      <c r="DW296" s="23" t="s">
        <v>159</v>
      </c>
      <c r="DX296" s="23" t="s">
        <v>150</v>
      </c>
      <c r="DY296" s="23"/>
      <c r="DZ296" s="23"/>
      <c r="EA296" s="23" t="s">
        <v>159</v>
      </c>
      <c r="EB296" s="23"/>
      <c r="EC296" s="23"/>
      <c r="ED296" s="23" t="s">
        <v>187</v>
      </c>
      <c r="EE296" s="49">
        <f t="shared" si="130"/>
        <v>31</v>
      </c>
      <c r="EF296" s="49">
        <v>1</v>
      </c>
      <c r="EG296" s="49"/>
      <c r="EH296" s="51">
        <f t="shared" si="138"/>
        <v>1</v>
      </c>
      <c r="EI296" s="51">
        <f t="shared" si="139"/>
        <v>0.9</v>
      </c>
      <c r="EJ296" s="52">
        <f t="shared" si="140"/>
        <v>-1.2</v>
      </c>
      <c r="EK296" s="52">
        <f t="shared" si="141"/>
        <v>-3.2000000000000001E-2</v>
      </c>
      <c r="EL296" s="49">
        <f t="shared" si="142"/>
        <v>-3.2000000000000001E-2</v>
      </c>
      <c r="EM296" s="55" t="s">
        <v>176</v>
      </c>
      <c r="EN296" s="54" t="str">
        <f t="shared" si="143"/>
        <v>3</v>
      </c>
    </row>
    <row r="297" spans="1:144" ht="33.75">
      <c r="A297" s="45">
        <v>3292</v>
      </c>
      <c r="B297" s="46" t="s">
        <v>1265</v>
      </c>
      <c r="C297" s="45">
        <v>27198824</v>
      </c>
      <c r="D297" s="23" t="s">
        <v>1266</v>
      </c>
      <c r="E297" s="23">
        <v>1</v>
      </c>
      <c r="F297" s="23" t="s">
        <v>146</v>
      </c>
      <c r="G297" s="23">
        <v>43</v>
      </c>
      <c r="H297" s="23">
        <v>40</v>
      </c>
      <c r="I297" s="23" t="s">
        <v>153</v>
      </c>
      <c r="J297" s="23">
        <v>3</v>
      </c>
      <c r="K297" s="23" t="s">
        <v>190</v>
      </c>
      <c r="L297" s="47" t="s">
        <v>1766</v>
      </c>
      <c r="M297" s="47">
        <v>0</v>
      </c>
      <c r="N297" s="48">
        <v>43915</v>
      </c>
      <c r="O297" s="48"/>
      <c r="P297" s="47" t="e">
        <f t="shared" si="151"/>
        <v>#NUM!</v>
      </c>
      <c r="Q297" s="47">
        <f t="shared" ca="1" si="133"/>
        <v>48</v>
      </c>
      <c r="R297" s="47">
        <v>31</v>
      </c>
      <c r="S297" s="47">
        <v>1</v>
      </c>
      <c r="T297" s="47"/>
      <c r="U297" s="47"/>
      <c r="V297" s="47" t="e">
        <f t="shared" si="134"/>
        <v>#NUM!</v>
      </c>
      <c r="W297" s="47"/>
      <c r="X297" s="47"/>
      <c r="Y297" s="47"/>
      <c r="Z297" s="47"/>
      <c r="AA297" s="47"/>
      <c r="AB297" s="47"/>
      <c r="AC297" s="47"/>
      <c r="AD297" s="47">
        <v>2</v>
      </c>
      <c r="AE297" s="47">
        <v>31</v>
      </c>
      <c r="AF297" s="47">
        <v>1</v>
      </c>
      <c r="AG297" s="47"/>
      <c r="AH297" s="47"/>
      <c r="AI297" s="35">
        <f t="shared" si="147"/>
        <v>31</v>
      </c>
      <c r="AJ297" s="49">
        <v>1</v>
      </c>
      <c r="AK297" s="47">
        <v>2</v>
      </c>
      <c r="AL297" s="47">
        <v>0</v>
      </c>
      <c r="AM297" s="47"/>
      <c r="AN297" s="23" t="s">
        <v>1712</v>
      </c>
      <c r="AO297" s="23">
        <v>1</v>
      </c>
      <c r="AP297" s="23">
        <v>1.92</v>
      </c>
      <c r="AQ297" s="23">
        <v>32</v>
      </c>
      <c r="AR297" s="47">
        <v>0.82</v>
      </c>
      <c r="AS297" s="47">
        <f t="shared" si="145"/>
        <v>91.4532911415276</v>
      </c>
      <c r="AT297" s="47"/>
      <c r="AU297" s="47" t="e">
        <f t="shared" si="149"/>
        <v>#DIV/0!</v>
      </c>
      <c r="AV297" s="47"/>
      <c r="AW297" s="47"/>
      <c r="AX297" s="50" t="s">
        <v>1719</v>
      </c>
      <c r="AY297" s="50" t="s">
        <v>1719</v>
      </c>
      <c r="AZ297" s="50"/>
      <c r="BA297" s="50"/>
      <c r="BB297" s="23" t="s">
        <v>164</v>
      </c>
      <c r="BC297" s="23"/>
      <c r="BD297" s="23"/>
      <c r="BE297" s="23"/>
      <c r="BF297" s="50"/>
      <c r="BG297" s="23"/>
      <c r="BH297" s="23"/>
      <c r="BI297" s="23">
        <v>55</v>
      </c>
      <c r="BJ297" s="23">
        <v>159</v>
      </c>
      <c r="BK297" s="23">
        <f t="shared" si="135"/>
        <v>1.5560852347162786</v>
      </c>
      <c r="BL297" s="23">
        <v>1</v>
      </c>
      <c r="BM297" s="46" t="s">
        <v>1267</v>
      </c>
      <c r="BN297" s="23" t="s">
        <v>139</v>
      </c>
      <c r="BO297" s="23">
        <v>45</v>
      </c>
      <c r="BP297" s="23">
        <v>87</v>
      </c>
      <c r="BQ297" s="23">
        <v>182</v>
      </c>
      <c r="BR297" s="23">
        <f t="shared" si="136"/>
        <v>2.085517134375245</v>
      </c>
      <c r="BS297" s="23">
        <f t="shared" si="137"/>
        <v>0.7461387917018637</v>
      </c>
      <c r="BT297" s="23" t="s">
        <v>147</v>
      </c>
      <c r="BU297" s="23" t="s">
        <v>162</v>
      </c>
      <c r="BV297" s="23" t="s">
        <v>148</v>
      </c>
      <c r="BW297" s="23" t="s">
        <v>149</v>
      </c>
      <c r="BX297" s="23">
        <v>3</v>
      </c>
      <c r="BY297" s="23" t="s">
        <v>150</v>
      </c>
      <c r="BZ297" s="23">
        <v>2</v>
      </c>
      <c r="CA297" s="23" t="s">
        <v>159</v>
      </c>
      <c r="CB297" s="23" t="s">
        <v>150</v>
      </c>
      <c r="CC297" s="23">
        <v>2</v>
      </c>
      <c r="CD297" s="23" t="s">
        <v>150</v>
      </c>
      <c r="CE297" s="23" t="s">
        <v>150</v>
      </c>
      <c r="CF297" s="23">
        <v>2</v>
      </c>
      <c r="CG297" s="23" t="s">
        <v>159</v>
      </c>
      <c r="CH297" s="23" t="s">
        <v>150</v>
      </c>
      <c r="CI297" s="23">
        <v>2</v>
      </c>
      <c r="CJ297" s="23" t="s">
        <v>150</v>
      </c>
      <c r="CK297" s="23">
        <v>0</v>
      </c>
      <c r="CL297" s="23">
        <v>0</v>
      </c>
      <c r="CM297" s="23"/>
      <c r="CN297" s="23">
        <v>0</v>
      </c>
      <c r="CO297" s="23"/>
      <c r="CP297" s="23"/>
      <c r="CQ297" s="23">
        <v>0</v>
      </c>
      <c r="CR297" s="23" t="s">
        <v>143</v>
      </c>
      <c r="CS297" s="23">
        <v>1</v>
      </c>
      <c r="CT297" s="23">
        <v>256</v>
      </c>
      <c r="CU297" s="23">
        <v>128</v>
      </c>
      <c r="CV297" s="23">
        <v>375</v>
      </c>
      <c r="CW297" s="23">
        <v>1</v>
      </c>
      <c r="CX297" s="23"/>
      <c r="CY297" s="23">
        <v>2</v>
      </c>
      <c r="CZ297" s="23">
        <v>0</v>
      </c>
      <c r="DA297" s="23">
        <v>2</v>
      </c>
      <c r="DB297" s="23"/>
      <c r="DC297" s="23" t="s">
        <v>143</v>
      </c>
      <c r="DD297" s="23" t="str">
        <f t="shared" si="132"/>
        <v>2</v>
      </c>
      <c r="DE297" s="23" t="s">
        <v>143</v>
      </c>
      <c r="DF297" s="23" t="s">
        <v>165</v>
      </c>
      <c r="DG297" s="23" t="s">
        <v>143</v>
      </c>
      <c r="DH297" s="23" t="s">
        <v>636</v>
      </c>
      <c r="DI297" s="23" t="s">
        <v>150</v>
      </c>
      <c r="DJ297" s="23" t="s">
        <v>159</v>
      </c>
      <c r="DK297" s="23" t="s">
        <v>150</v>
      </c>
      <c r="DL297" s="23" t="s">
        <v>159</v>
      </c>
      <c r="DM297" s="23" t="s">
        <v>159</v>
      </c>
      <c r="DN297" s="23" t="s">
        <v>150</v>
      </c>
      <c r="DO297" s="23"/>
      <c r="DP297" s="23" t="s">
        <v>150</v>
      </c>
      <c r="DQ297" s="23" t="s">
        <v>150</v>
      </c>
      <c r="DR297" s="23" t="s">
        <v>150</v>
      </c>
      <c r="DS297" s="23"/>
      <c r="DT297" s="23" t="s">
        <v>159</v>
      </c>
      <c r="DU297" s="23" t="s">
        <v>150</v>
      </c>
      <c r="DV297" s="23"/>
      <c r="DW297" s="23" t="s">
        <v>159</v>
      </c>
      <c r="DX297" s="23" t="s">
        <v>150</v>
      </c>
      <c r="DY297" s="23"/>
      <c r="DZ297" s="23"/>
      <c r="EA297" s="23" t="s">
        <v>159</v>
      </c>
      <c r="EB297" s="23"/>
      <c r="EC297" s="23"/>
      <c r="ED297" s="23" t="s">
        <v>187</v>
      </c>
      <c r="EE297" s="49">
        <f t="shared" si="130"/>
        <v>31</v>
      </c>
      <c r="EF297" s="49">
        <v>1</v>
      </c>
      <c r="EG297" s="49"/>
      <c r="EH297" s="51">
        <f t="shared" si="138"/>
        <v>1.012</v>
      </c>
      <c r="EI297" s="51">
        <f t="shared" si="139"/>
        <v>0.7</v>
      </c>
      <c r="EJ297" s="52">
        <f t="shared" si="140"/>
        <v>-1.2</v>
      </c>
      <c r="EK297" s="52">
        <f t="shared" si="141"/>
        <v>-0.24099999999999999</v>
      </c>
      <c r="EL297" s="49">
        <f t="shared" si="142"/>
        <v>-0.24099999999999999</v>
      </c>
      <c r="EM297" s="55" t="s">
        <v>152</v>
      </c>
      <c r="EN297" s="54" t="str">
        <f t="shared" si="143"/>
        <v>1</v>
      </c>
    </row>
    <row r="298" spans="1:144" ht="33.75">
      <c r="A298" s="45">
        <v>3297</v>
      </c>
      <c r="B298" s="46" t="s">
        <v>1269</v>
      </c>
      <c r="C298" s="45">
        <v>34684245</v>
      </c>
      <c r="D298" s="23" t="s">
        <v>1270</v>
      </c>
      <c r="E298" s="23">
        <v>2</v>
      </c>
      <c r="F298" s="23" t="s">
        <v>139</v>
      </c>
      <c r="G298" s="23">
        <v>50</v>
      </c>
      <c r="H298" s="23">
        <v>48</v>
      </c>
      <c r="I298" s="23" t="s">
        <v>140</v>
      </c>
      <c r="J298" s="23">
        <v>1</v>
      </c>
      <c r="K298" s="23"/>
      <c r="L298" s="47"/>
      <c r="M298" s="47"/>
      <c r="N298" s="48">
        <v>43929</v>
      </c>
      <c r="O298" s="48"/>
      <c r="P298" s="47" t="e">
        <f t="shared" si="151"/>
        <v>#NUM!</v>
      </c>
      <c r="Q298" s="47">
        <f t="shared" ca="1" si="133"/>
        <v>48</v>
      </c>
      <c r="R298" s="47">
        <v>30</v>
      </c>
      <c r="S298" s="47">
        <v>1</v>
      </c>
      <c r="T298" s="47"/>
      <c r="U298" s="47"/>
      <c r="V298" s="47" t="e">
        <f t="shared" si="134"/>
        <v>#NUM!</v>
      </c>
      <c r="W298" s="47"/>
      <c r="X298" s="47"/>
      <c r="Y298" s="47"/>
      <c r="Z298" s="47"/>
      <c r="AA298" s="47"/>
      <c r="AB298" s="47"/>
      <c r="AC298" s="47"/>
      <c r="AD298" s="47">
        <v>2</v>
      </c>
      <c r="AE298" s="47">
        <v>30</v>
      </c>
      <c r="AF298" s="47">
        <v>1</v>
      </c>
      <c r="AG298" s="47"/>
      <c r="AH298" s="47"/>
      <c r="AI298" s="35">
        <f t="shared" si="147"/>
        <v>30</v>
      </c>
      <c r="AJ298" s="49">
        <v>1</v>
      </c>
      <c r="AK298" s="47">
        <v>2</v>
      </c>
      <c r="AL298" s="47">
        <v>0</v>
      </c>
      <c r="AM298" s="47"/>
      <c r="AN298" s="23" t="s">
        <v>1712</v>
      </c>
      <c r="AO298" s="23">
        <v>1</v>
      </c>
      <c r="AP298" s="23">
        <v>2.04</v>
      </c>
      <c r="AQ298" s="23">
        <v>37</v>
      </c>
      <c r="AR298" s="47">
        <v>0.97</v>
      </c>
      <c r="AS298" s="47">
        <f t="shared" si="145"/>
        <v>95.024298225214594</v>
      </c>
      <c r="AT298" s="47"/>
      <c r="AU298" s="47" t="e">
        <f t="shared" si="149"/>
        <v>#DIV/0!</v>
      </c>
      <c r="AV298" s="47"/>
      <c r="AW298" s="47"/>
      <c r="AX298" s="50" t="s">
        <v>1719</v>
      </c>
      <c r="AY298" s="50" t="s">
        <v>1719</v>
      </c>
      <c r="AZ298" s="50"/>
      <c r="BA298" s="50"/>
      <c r="BB298" s="23" t="s">
        <v>164</v>
      </c>
      <c r="BC298" s="23"/>
      <c r="BD298" s="23"/>
      <c r="BE298" s="23"/>
      <c r="BF298" s="50"/>
      <c r="BG298" s="23"/>
      <c r="BH298" s="23"/>
      <c r="BI298" s="23">
        <v>91</v>
      </c>
      <c r="BJ298" s="23">
        <v>173</v>
      </c>
      <c r="BK298" s="23">
        <f t="shared" si="135"/>
        <v>2.0490018011569266</v>
      </c>
      <c r="BL298" s="23">
        <v>1</v>
      </c>
      <c r="BM298" s="46" t="s">
        <v>1271</v>
      </c>
      <c r="BN298" s="23" t="s">
        <v>146</v>
      </c>
      <c r="BO298" s="23">
        <v>44</v>
      </c>
      <c r="BP298" s="23">
        <v>54</v>
      </c>
      <c r="BQ298" s="23">
        <v>163</v>
      </c>
      <c r="BR298" s="23">
        <f t="shared" si="136"/>
        <v>1.5720620533866729</v>
      </c>
      <c r="BS298" s="23">
        <f t="shared" si="137"/>
        <v>1.3033848102514711</v>
      </c>
      <c r="BT298" s="23" t="s">
        <v>171</v>
      </c>
      <c r="BU298" s="23" t="s">
        <v>171</v>
      </c>
      <c r="BV298" s="23" t="s">
        <v>148</v>
      </c>
      <c r="BW298" s="23" t="s">
        <v>149</v>
      </c>
      <c r="BX298" s="23">
        <v>5</v>
      </c>
      <c r="BY298" s="23" t="s">
        <v>150</v>
      </c>
      <c r="BZ298" s="23">
        <v>2</v>
      </c>
      <c r="CA298" s="23" t="s">
        <v>150</v>
      </c>
      <c r="CB298" s="23" t="s">
        <v>150</v>
      </c>
      <c r="CC298" s="23">
        <v>2</v>
      </c>
      <c r="CD298" s="23" t="s">
        <v>150</v>
      </c>
      <c r="CE298" s="23" t="s">
        <v>150</v>
      </c>
      <c r="CF298" s="23">
        <v>2</v>
      </c>
      <c r="CG298" s="23" t="s">
        <v>150</v>
      </c>
      <c r="CH298" s="23" t="s">
        <v>150</v>
      </c>
      <c r="CI298" s="23">
        <v>2</v>
      </c>
      <c r="CJ298" s="23" t="s">
        <v>150</v>
      </c>
      <c r="CK298" s="23">
        <v>0</v>
      </c>
      <c r="CL298" s="23">
        <v>0</v>
      </c>
      <c r="CM298" s="23" t="s">
        <v>0</v>
      </c>
      <c r="CN298" s="23">
        <v>0</v>
      </c>
      <c r="CO298" s="23"/>
      <c r="CP298" s="23" t="s">
        <v>0</v>
      </c>
      <c r="CQ298" s="23">
        <v>0</v>
      </c>
      <c r="CR298" s="23" t="s">
        <v>165</v>
      </c>
      <c r="CS298" s="23">
        <v>2</v>
      </c>
      <c r="CT298" s="23"/>
      <c r="CU298" s="23"/>
      <c r="CV298" s="23"/>
      <c r="CW298" s="23">
        <v>2</v>
      </c>
      <c r="CX298" s="23"/>
      <c r="CY298" s="23">
        <v>2</v>
      </c>
      <c r="CZ298" s="23">
        <v>0</v>
      </c>
      <c r="DA298" s="23">
        <v>2</v>
      </c>
      <c r="DB298" s="23"/>
      <c r="DC298" s="23" t="s">
        <v>143</v>
      </c>
      <c r="DD298" s="23" t="str">
        <f t="shared" si="132"/>
        <v>2</v>
      </c>
      <c r="DE298" s="23" t="s">
        <v>165</v>
      </c>
      <c r="DF298" s="23" t="s">
        <v>165</v>
      </c>
      <c r="DG298" s="23" t="s">
        <v>165</v>
      </c>
      <c r="DH298" s="23" t="s">
        <v>636</v>
      </c>
      <c r="DI298" s="23" t="s">
        <v>150</v>
      </c>
      <c r="DJ298" s="23" t="s">
        <v>159</v>
      </c>
      <c r="DK298" s="23" t="s">
        <v>150</v>
      </c>
      <c r="DL298" s="23" t="s">
        <v>150</v>
      </c>
      <c r="DM298" s="23"/>
      <c r="DN298" s="23"/>
      <c r="DO298" s="23"/>
      <c r="DP298" s="23" t="s">
        <v>150</v>
      </c>
      <c r="DQ298" s="23" t="s">
        <v>150</v>
      </c>
      <c r="DR298" s="23" t="s">
        <v>150</v>
      </c>
      <c r="DS298" s="23"/>
      <c r="DT298" s="23" t="s">
        <v>159</v>
      </c>
      <c r="DU298" s="23" t="s">
        <v>150</v>
      </c>
      <c r="DV298" s="23"/>
      <c r="DW298" s="23" t="s">
        <v>159</v>
      </c>
      <c r="DX298" s="23" t="s">
        <v>150</v>
      </c>
      <c r="DY298" s="23"/>
      <c r="DZ298" s="23"/>
      <c r="EA298" s="23" t="s">
        <v>159</v>
      </c>
      <c r="EB298" s="23"/>
      <c r="EC298" s="23"/>
      <c r="ED298" s="23" t="s">
        <v>189</v>
      </c>
      <c r="EE298" s="49">
        <f t="shared" si="130"/>
        <v>30</v>
      </c>
      <c r="EF298" s="49">
        <v>1</v>
      </c>
      <c r="EG298" s="49"/>
      <c r="EH298" s="51">
        <f t="shared" si="138"/>
        <v>1</v>
      </c>
      <c r="EI298" s="51">
        <f t="shared" si="139"/>
        <v>0.9</v>
      </c>
      <c r="EJ298" s="52">
        <f t="shared" si="140"/>
        <v>-1.2</v>
      </c>
      <c r="EK298" s="52">
        <f t="shared" si="141"/>
        <v>-3.2000000000000001E-2</v>
      </c>
      <c r="EL298" s="49">
        <f t="shared" si="142"/>
        <v>-3.2000000000000001E-2</v>
      </c>
      <c r="EM298" s="55" t="s">
        <v>152</v>
      </c>
      <c r="EN298" s="54" t="str">
        <f t="shared" si="143"/>
        <v>1</v>
      </c>
    </row>
    <row r="299" spans="1:144" ht="33.75">
      <c r="A299" s="45">
        <v>3299</v>
      </c>
      <c r="B299" s="46" t="s">
        <v>1779</v>
      </c>
      <c r="C299" s="45">
        <v>32825881</v>
      </c>
      <c r="D299" s="23" t="s">
        <v>1272</v>
      </c>
      <c r="E299" s="23">
        <v>2</v>
      </c>
      <c r="F299" s="23" t="s">
        <v>139</v>
      </c>
      <c r="G299" s="23">
        <v>64</v>
      </c>
      <c r="H299" s="23">
        <v>61</v>
      </c>
      <c r="I299" s="23" t="s">
        <v>180</v>
      </c>
      <c r="J299" s="23">
        <v>5</v>
      </c>
      <c r="K299" s="23"/>
      <c r="L299" s="47"/>
      <c r="M299" s="47"/>
      <c r="N299" s="48">
        <v>43934</v>
      </c>
      <c r="O299" s="48"/>
      <c r="P299" s="47" t="e">
        <f>DATEDIF(N299, O299, "m")</f>
        <v>#NUM!</v>
      </c>
      <c r="Q299" s="47">
        <f t="shared" ca="1" si="133"/>
        <v>47</v>
      </c>
      <c r="R299" s="47">
        <v>30</v>
      </c>
      <c r="S299" s="47">
        <v>1</v>
      </c>
      <c r="T299" s="47"/>
      <c r="U299" s="47"/>
      <c r="V299" s="47" t="e">
        <f t="shared" si="134"/>
        <v>#NUM!</v>
      </c>
      <c r="W299" s="47"/>
      <c r="X299" s="47"/>
      <c r="Y299" s="47"/>
      <c r="Z299" s="47"/>
      <c r="AA299" s="47"/>
      <c r="AB299" s="47"/>
      <c r="AC299" s="47"/>
      <c r="AD299" s="47">
        <v>2</v>
      </c>
      <c r="AE299" s="47">
        <v>30</v>
      </c>
      <c r="AF299" s="47">
        <v>1</v>
      </c>
      <c r="AG299" s="47"/>
      <c r="AH299" s="47"/>
      <c r="AI299" s="35">
        <f t="shared" si="147"/>
        <v>30</v>
      </c>
      <c r="AJ299" s="49">
        <v>1</v>
      </c>
      <c r="AK299" s="47">
        <v>2</v>
      </c>
      <c r="AL299" s="47">
        <v>0</v>
      </c>
      <c r="AM299" s="47"/>
      <c r="AN299" s="23" t="s">
        <v>1712</v>
      </c>
      <c r="AO299" s="23">
        <v>1</v>
      </c>
      <c r="AP299" s="23">
        <v>2</v>
      </c>
      <c r="AQ299" s="23">
        <v>35</v>
      </c>
      <c r="AR299" s="47">
        <v>1.55</v>
      </c>
      <c r="AS299" s="47">
        <f t="shared" si="145"/>
        <v>49.9401239091302</v>
      </c>
      <c r="AT299" s="47"/>
      <c r="AU299" s="47" t="e">
        <f t="shared" si="149"/>
        <v>#DIV/0!</v>
      </c>
      <c r="AV299" s="47"/>
      <c r="AW299" s="47"/>
      <c r="AX299" s="50" t="s">
        <v>1719</v>
      </c>
      <c r="AY299" s="50" t="s">
        <v>1719</v>
      </c>
      <c r="AZ299" s="50"/>
      <c r="BA299" s="50"/>
      <c r="BB299" s="23" t="s">
        <v>164</v>
      </c>
      <c r="BC299" s="23"/>
      <c r="BD299" s="23"/>
      <c r="BE299" s="23"/>
      <c r="BF299" s="50"/>
      <c r="BG299" s="23"/>
      <c r="BH299" s="23"/>
      <c r="BI299" s="23">
        <v>82</v>
      </c>
      <c r="BJ299" s="23">
        <v>174</v>
      </c>
      <c r="BK299" s="23">
        <f t="shared" si="135"/>
        <v>1.9684999854999257</v>
      </c>
      <c r="BL299" s="23">
        <v>1</v>
      </c>
      <c r="BM299" s="46" t="s">
        <v>1273</v>
      </c>
      <c r="BN299" s="23" t="s">
        <v>146</v>
      </c>
      <c r="BO299" s="23">
        <v>55</v>
      </c>
      <c r="BP299" s="23">
        <v>50</v>
      </c>
      <c r="BQ299" s="23">
        <v>160</v>
      </c>
      <c r="BR299" s="23">
        <f t="shared" si="136"/>
        <v>1.5011205242081451</v>
      </c>
      <c r="BS299" s="23">
        <f t="shared" si="137"/>
        <v>1.3113537212731985</v>
      </c>
      <c r="BT299" s="23" t="s">
        <v>158</v>
      </c>
      <c r="BU299" s="23" t="s">
        <v>147</v>
      </c>
      <c r="BV299" s="23" t="s">
        <v>148</v>
      </c>
      <c r="BW299" s="23" t="s">
        <v>149</v>
      </c>
      <c r="BX299" s="23">
        <v>3</v>
      </c>
      <c r="BY299" s="23" t="s">
        <v>159</v>
      </c>
      <c r="BZ299" s="23">
        <v>1</v>
      </c>
      <c r="CA299" s="23" t="s">
        <v>159</v>
      </c>
      <c r="CB299" s="23" t="s">
        <v>159</v>
      </c>
      <c r="CC299" s="23">
        <v>1</v>
      </c>
      <c r="CD299" s="23" t="s">
        <v>150</v>
      </c>
      <c r="CE299" s="23" t="s">
        <v>159</v>
      </c>
      <c r="CF299" s="23">
        <v>1</v>
      </c>
      <c r="CG299" s="23" t="s">
        <v>159</v>
      </c>
      <c r="CH299" s="23" t="s">
        <v>159</v>
      </c>
      <c r="CI299" s="23">
        <v>1</v>
      </c>
      <c r="CJ299" s="23" t="s">
        <v>150</v>
      </c>
      <c r="CK299" s="23">
        <v>0</v>
      </c>
      <c r="CL299" s="23">
        <v>0</v>
      </c>
      <c r="CM299" s="23" t="s">
        <v>0</v>
      </c>
      <c r="CN299" s="23">
        <v>0</v>
      </c>
      <c r="CO299" s="23"/>
      <c r="CP299" s="23" t="s">
        <v>0</v>
      </c>
      <c r="CQ299" s="23">
        <v>0</v>
      </c>
      <c r="CR299" s="23" t="s">
        <v>143</v>
      </c>
      <c r="CS299" s="23">
        <v>1</v>
      </c>
      <c r="CT299" s="23">
        <v>64</v>
      </c>
      <c r="CU299" s="23">
        <v>32</v>
      </c>
      <c r="CV299" s="23">
        <v>375</v>
      </c>
      <c r="CW299" s="23">
        <v>1</v>
      </c>
      <c r="CX299" s="23"/>
      <c r="CY299" s="23">
        <v>2</v>
      </c>
      <c r="CZ299" s="23">
        <v>4</v>
      </c>
      <c r="DA299" s="23">
        <v>1</v>
      </c>
      <c r="DB299" s="23" t="s">
        <v>143</v>
      </c>
      <c r="DC299" s="23"/>
      <c r="DD299" s="23" t="str">
        <f t="shared" si="132"/>
        <v>1</v>
      </c>
      <c r="DE299" s="23" t="s">
        <v>165</v>
      </c>
      <c r="DF299" s="23" t="s">
        <v>165</v>
      </c>
      <c r="DG299" s="23" t="s">
        <v>165</v>
      </c>
      <c r="DH299" s="23" t="s">
        <v>636</v>
      </c>
      <c r="DI299" s="23" t="s">
        <v>150</v>
      </c>
      <c r="DJ299" s="23" t="s">
        <v>150</v>
      </c>
      <c r="DK299" s="23" t="s">
        <v>150</v>
      </c>
      <c r="DL299" s="23" t="s">
        <v>150</v>
      </c>
      <c r="DM299" s="23" t="s">
        <v>150</v>
      </c>
      <c r="DN299" s="23" t="s">
        <v>150</v>
      </c>
      <c r="DO299" s="23"/>
      <c r="DP299" s="23" t="s">
        <v>150</v>
      </c>
      <c r="DQ299" s="23" t="s">
        <v>150</v>
      </c>
      <c r="DR299" s="23" t="s">
        <v>150</v>
      </c>
      <c r="DS299" s="23"/>
      <c r="DT299" s="23" t="s">
        <v>159</v>
      </c>
      <c r="DU299" s="23" t="s">
        <v>150</v>
      </c>
      <c r="DV299" s="23"/>
      <c r="DW299" s="23" t="s">
        <v>159</v>
      </c>
      <c r="DX299" s="23" t="s">
        <v>150</v>
      </c>
      <c r="DY299" s="23"/>
      <c r="DZ299" s="23"/>
      <c r="EA299" s="23" t="s">
        <v>159</v>
      </c>
      <c r="EB299" s="23"/>
      <c r="EC299" s="23"/>
      <c r="ED299" s="23" t="s">
        <v>189</v>
      </c>
      <c r="EE299" s="49">
        <f t="shared" si="130"/>
        <v>30</v>
      </c>
      <c r="EF299" s="49">
        <v>1</v>
      </c>
      <c r="EG299" s="49"/>
      <c r="EH299" s="51">
        <f t="shared" si="138"/>
        <v>1</v>
      </c>
      <c r="EI299" s="51">
        <f t="shared" si="139"/>
        <v>0.9</v>
      </c>
      <c r="EJ299" s="52">
        <f t="shared" si="140"/>
        <v>-1.2</v>
      </c>
      <c r="EK299" s="52">
        <f t="shared" si="141"/>
        <v>-3.2000000000000001E-2</v>
      </c>
      <c r="EL299" s="49">
        <f t="shared" si="142"/>
        <v>-3.2000000000000001E-2</v>
      </c>
      <c r="EM299" s="53" t="s">
        <v>152</v>
      </c>
      <c r="EN299" s="54" t="str">
        <f t="shared" si="143"/>
        <v>1</v>
      </c>
    </row>
    <row r="300" spans="1:144" ht="33.75">
      <c r="A300" s="45">
        <v>3300</v>
      </c>
      <c r="B300" s="46" t="s">
        <v>1274</v>
      </c>
      <c r="C300" s="45">
        <v>15797774</v>
      </c>
      <c r="D300" s="23" t="s">
        <v>1275</v>
      </c>
      <c r="E300" s="23">
        <v>2</v>
      </c>
      <c r="F300" s="23" t="s">
        <v>139</v>
      </c>
      <c r="G300" s="23">
        <v>67</v>
      </c>
      <c r="H300" s="23">
        <v>64</v>
      </c>
      <c r="I300" s="23" t="s">
        <v>174</v>
      </c>
      <c r="J300" s="23">
        <v>2</v>
      </c>
      <c r="K300" s="23"/>
      <c r="L300" s="47"/>
      <c r="M300" s="47"/>
      <c r="N300" s="48">
        <v>43937</v>
      </c>
      <c r="O300" s="48"/>
      <c r="P300" s="47" t="e">
        <f>DATEDIF(N300,O300,"m")</f>
        <v>#NUM!</v>
      </c>
      <c r="Q300" s="47">
        <f t="shared" ca="1" si="133"/>
        <v>47</v>
      </c>
      <c r="R300" s="47">
        <v>30</v>
      </c>
      <c r="S300" s="47">
        <v>1</v>
      </c>
      <c r="T300" s="47"/>
      <c r="U300" s="47"/>
      <c r="V300" s="47" t="e">
        <f t="shared" si="134"/>
        <v>#NUM!</v>
      </c>
      <c r="W300" s="47"/>
      <c r="X300" s="47"/>
      <c r="Y300" s="47"/>
      <c r="Z300" s="47"/>
      <c r="AA300" s="47"/>
      <c r="AB300" s="47"/>
      <c r="AC300" s="47"/>
      <c r="AD300" s="47">
        <v>2</v>
      </c>
      <c r="AE300" s="47">
        <v>30</v>
      </c>
      <c r="AF300" s="47">
        <v>1</v>
      </c>
      <c r="AG300" s="47"/>
      <c r="AH300" s="47"/>
      <c r="AI300" s="35">
        <f t="shared" si="147"/>
        <v>30</v>
      </c>
      <c r="AJ300" s="49">
        <v>1</v>
      </c>
      <c r="AK300" s="47">
        <v>2</v>
      </c>
      <c r="AL300" s="47">
        <v>0</v>
      </c>
      <c r="AM300" s="47"/>
      <c r="AN300" s="23" t="s">
        <v>1712</v>
      </c>
      <c r="AO300" s="23">
        <v>1</v>
      </c>
      <c r="AP300" s="23">
        <v>2.11</v>
      </c>
      <c r="AQ300" s="23">
        <v>32</v>
      </c>
      <c r="AR300" s="47">
        <v>1.05</v>
      </c>
      <c r="AS300" s="47">
        <f t="shared" si="145"/>
        <v>78.219938781414271</v>
      </c>
      <c r="AT300" s="47"/>
      <c r="AU300" s="47" t="e">
        <f t="shared" si="149"/>
        <v>#DIV/0!</v>
      </c>
      <c r="AV300" s="47"/>
      <c r="AW300" s="47"/>
      <c r="AX300" s="50" t="s">
        <v>1719</v>
      </c>
      <c r="AY300" s="50" t="s">
        <v>1719</v>
      </c>
      <c r="AZ300" s="50"/>
      <c r="BA300" s="50"/>
      <c r="BB300" s="23" t="s">
        <v>164</v>
      </c>
      <c r="BC300" s="23"/>
      <c r="BD300" s="23"/>
      <c r="BE300" s="23"/>
      <c r="BF300" s="50"/>
      <c r="BG300" s="23"/>
      <c r="BH300" s="23"/>
      <c r="BI300" s="23">
        <v>77.599999999999994</v>
      </c>
      <c r="BJ300" s="23">
        <v>174</v>
      </c>
      <c r="BK300" s="23">
        <f t="shared" si="135"/>
        <v>1.922895841404987</v>
      </c>
      <c r="BL300" s="23">
        <v>1</v>
      </c>
      <c r="BM300" s="46" t="s">
        <v>1276</v>
      </c>
      <c r="BN300" s="23" t="s">
        <v>146</v>
      </c>
      <c r="BO300" s="23">
        <v>60</v>
      </c>
      <c r="BP300" s="23">
        <v>63</v>
      </c>
      <c r="BQ300" s="23">
        <v>164.8</v>
      </c>
      <c r="BR300" s="23">
        <f t="shared" si="136"/>
        <v>1.6919208115489945</v>
      </c>
      <c r="BS300" s="23">
        <f t="shared" si="137"/>
        <v>1.1365164541267918</v>
      </c>
      <c r="BT300" s="23" t="s">
        <v>158</v>
      </c>
      <c r="BU300" s="23" t="s">
        <v>158</v>
      </c>
      <c r="BV300" s="23" t="s">
        <v>148</v>
      </c>
      <c r="BW300" s="23" t="s">
        <v>149</v>
      </c>
      <c r="BX300" s="23">
        <v>4</v>
      </c>
      <c r="BY300" s="23" t="s">
        <v>150</v>
      </c>
      <c r="BZ300" s="23">
        <v>2</v>
      </c>
      <c r="CA300" s="23" t="s">
        <v>150</v>
      </c>
      <c r="CB300" s="23" t="s">
        <v>150</v>
      </c>
      <c r="CC300" s="23">
        <v>2</v>
      </c>
      <c r="CD300" s="23" t="s">
        <v>150</v>
      </c>
      <c r="CE300" s="23" t="s">
        <v>150</v>
      </c>
      <c r="CF300" s="23">
        <v>2</v>
      </c>
      <c r="CG300" s="23" t="s">
        <v>150</v>
      </c>
      <c r="CH300" s="23" t="s">
        <v>150</v>
      </c>
      <c r="CI300" s="23">
        <v>2</v>
      </c>
      <c r="CJ300" s="23" t="s">
        <v>150</v>
      </c>
      <c r="CK300" s="23">
        <v>0</v>
      </c>
      <c r="CL300" s="23">
        <v>0</v>
      </c>
      <c r="CM300" s="23"/>
      <c r="CN300" s="23">
        <v>0</v>
      </c>
      <c r="CO300" s="23"/>
      <c r="CP300" s="23" t="s">
        <v>0</v>
      </c>
      <c r="CQ300" s="23">
        <v>0</v>
      </c>
      <c r="CR300" s="23" t="s">
        <v>165</v>
      </c>
      <c r="CS300" s="23">
        <v>2</v>
      </c>
      <c r="CT300" s="23"/>
      <c r="CU300" s="23"/>
      <c r="CV300" s="23"/>
      <c r="CW300" s="23">
        <v>2</v>
      </c>
      <c r="CX300" s="23"/>
      <c r="CY300" s="23">
        <v>2</v>
      </c>
      <c r="CZ300" s="23">
        <v>0</v>
      </c>
      <c r="DA300" s="23">
        <v>2</v>
      </c>
      <c r="DB300" s="23"/>
      <c r="DC300" s="23" t="s">
        <v>143</v>
      </c>
      <c r="DD300" s="23" t="str">
        <f t="shared" si="132"/>
        <v>2</v>
      </c>
      <c r="DE300" s="23" t="s">
        <v>143</v>
      </c>
      <c r="DF300" s="23" t="s">
        <v>636</v>
      </c>
      <c r="DG300" s="23" t="s">
        <v>143</v>
      </c>
      <c r="DH300" s="23" t="s">
        <v>636</v>
      </c>
      <c r="DI300" s="23" t="s">
        <v>159</v>
      </c>
      <c r="DJ300" s="23" t="s">
        <v>150</v>
      </c>
      <c r="DK300" s="23" t="s">
        <v>150</v>
      </c>
      <c r="DL300" s="23" t="s">
        <v>159</v>
      </c>
      <c r="DM300" s="23" t="s">
        <v>159</v>
      </c>
      <c r="DN300" s="23"/>
      <c r="DO300" s="23"/>
      <c r="DP300" s="23" t="s">
        <v>150</v>
      </c>
      <c r="DQ300" s="23" t="s">
        <v>150</v>
      </c>
      <c r="DR300" s="23" t="s">
        <v>150</v>
      </c>
      <c r="DS300" s="23"/>
      <c r="DT300" s="23" t="s">
        <v>159</v>
      </c>
      <c r="DU300" s="23" t="s">
        <v>150</v>
      </c>
      <c r="DV300" s="23"/>
      <c r="DW300" s="23" t="s">
        <v>159</v>
      </c>
      <c r="DX300" s="23" t="s">
        <v>150</v>
      </c>
      <c r="DY300" s="23"/>
      <c r="DZ300" s="23"/>
      <c r="EA300" s="23" t="s">
        <v>159</v>
      </c>
      <c r="EB300" s="23"/>
      <c r="EC300" s="23"/>
      <c r="ED300" s="23" t="s">
        <v>189</v>
      </c>
      <c r="EE300" s="49">
        <f t="shared" si="130"/>
        <v>30</v>
      </c>
      <c r="EF300" s="49">
        <v>1</v>
      </c>
      <c r="EG300" s="49"/>
      <c r="EH300" s="51">
        <f t="shared" si="138"/>
        <v>1</v>
      </c>
      <c r="EI300" s="51">
        <f t="shared" si="139"/>
        <v>0.9</v>
      </c>
      <c r="EJ300" s="52">
        <f t="shared" si="140"/>
        <v>-1.2</v>
      </c>
      <c r="EK300" s="52">
        <f t="shared" si="141"/>
        <v>-3.2000000000000001E-2</v>
      </c>
      <c r="EL300" s="49">
        <f t="shared" si="142"/>
        <v>-3.2000000000000001E-2</v>
      </c>
      <c r="EM300" s="53" t="s">
        <v>176</v>
      </c>
      <c r="EN300" s="54" t="str">
        <f t="shared" si="143"/>
        <v>3</v>
      </c>
    </row>
    <row r="301" spans="1:144" ht="33.75">
      <c r="A301" s="45">
        <v>3302</v>
      </c>
      <c r="B301" s="46" t="s">
        <v>1277</v>
      </c>
      <c r="C301" s="45">
        <v>24700674</v>
      </c>
      <c r="D301" s="23" t="s">
        <v>1278</v>
      </c>
      <c r="E301" s="23">
        <v>2</v>
      </c>
      <c r="F301" s="23" t="s">
        <v>139</v>
      </c>
      <c r="G301" s="23">
        <v>47</v>
      </c>
      <c r="H301" s="23">
        <v>45</v>
      </c>
      <c r="I301" s="23" t="s">
        <v>153</v>
      </c>
      <c r="J301" s="23">
        <v>3</v>
      </c>
      <c r="K301" s="23"/>
      <c r="L301" s="47"/>
      <c r="M301" s="47"/>
      <c r="N301" s="48">
        <v>43943</v>
      </c>
      <c r="O301" s="48"/>
      <c r="P301" s="47" t="e">
        <f>DATEDIF(N301,O301,"m")</f>
        <v>#NUM!</v>
      </c>
      <c r="Q301" s="47">
        <f t="shared" ca="1" si="133"/>
        <v>47</v>
      </c>
      <c r="R301" s="47">
        <v>30</v>
      </c>
      <c r="S301" s="47">
        <v>1</v>
      </c>
      <c r="T301" s="47"/>
      <c r="U301" s="47"/>
      <c r="V301" s="47" t="e">
        <f t="shared" si="134"/>
        <v>#NUM!</v>
      </c>
      <c r="W301" s="47"/>
      <c r="X301" s="47"/>
      <c r="Y301" s="47"/>
      <c r="Z301" s="47"/>
      <c r="AA301" s="47"/>
      <c r="AB301" s="47"/>
      <c r="AC301" s="47"/>
      <c r="AD301" s="47">
        <v>2</v>
      </c>
      <c r="AE301" s="47">
        <v>30</v>
      </c>
      <c r="AF301" s="47">
        <v>1</v>
      </c>
      <c r="AG301" s="47"/>
      <c r="AH301" s="47"/>
      <c r="AI301" s="35">
        <f t="shared" si="147"/>
        <v>30</v>
      </c>
      <c r="AJ301" s="49">
        <v>1</v>
      </c>
      <c r="AK301" s="47">
        <v>2</v>
      </c>
      <c r="AL301" s="47">
        <v>0</v>
      </c>
      <c r="AM301" s="47"/>
      <c r="AN301" s="23" t="s">
        <v>1712</v>
      </c>
      <c r="AO301" s="23">
        <v>1</v>
      </c>
      <c r="AP301" s="23">
        <v>1.91</v>
      </c>
      <c r="AQ301" s="23">
        <v>41</v>
      </c>
      <c r="AR301" s="47">
        <v>1.3</v>
      </c>
      <c r="AS301" s="47">
        <f t="shared" si="145"/>
        <v>68.128958845434141</v>
      </c>
      <c r="AT301" s="47"/>
      <c r="AU301" s="47" t="e">
        <f t="shared" si="149"/>
        <v>#DIV/0!</v>
      </c>
      <c r="AV301" s="47"/>
      <c r="AW301" s="47"/>
      <c r="AX301" s="50" t="s">
        <v>1719</v>
      </c>
      <c r="AY301" s="50" t="s">
        <v>1719</v>
      </c>
      <c r="AZ301" s="50"/>
      <c r="BA301" s="50"/>
      <c r="BB301" s="23" t="s">
        <v>164</v>
      </c>
      <c r="BC301" s="23"/>
      <c r="BD301" s="23"/>
      <c r="BE301" s="23"/>
      <c r="BF301" s="50"/>
      <c r="BG301" s="23"/>
      <c r="BH301" s="23"/>
      <c r="BI301" s="23">
        <v>74</v>
      </c>
      <c r="BJ301" s="23">
        <v>169</v>
      </c>
      <c r="BK301" s="23">
        <f t="shared" si="135"/>
        <v>1.8450479843807936</v>
      </c>
      <c r="BL301" s="23">
        <v>1</v>
      </c>
      <c r="BM301" s="46" t="s">
        <v>1279</v>
      </c>
      <c r="BN301" s="23" t="s">
        <v>146</v>
      </c>
      <c r="BO301" s="23">
        <v>44</v>
      </c>
      <c r="BP301" s="23">
        <v>52</v>
      </c>
      <c r="BQ301" s="23">
        <v>164</v>
      </c>
      <c r="BR301" s="23">
        <f t="shared" si="136"/>
        <v>1.5539231420582882</v>
      </c>
      <c r="BS301" s="23">
        <f t="shared" si="137"/>
        <v>1.1873482892705289</v>
      </c>
      <c r="BT301" s="23" t="s">
        <v>147</v>
      </c>
      <c r="BU301" s="23" t="s">
        <v>147</v>
      </c>
      <c r="BV301" s="23" t="s">
        <v>148</v>
      </c>
      <c r="BW301" s="23" t="s">
        <v>149</v>
      </c>
      <c r="BX301" s="23">
        <v>5</v>
      </c>
      <c r="BY301" s="23" t="s">
        <v>150</v>
      </c>
      <c r="BZ301" s="23">
        <v>2</v>
      </c>
      <c r="CA301" s="23" t="s">
        <v>150</v>
      </c>
      <c r="CB301" s="23" t="s">
        <v>150</v>
      </c>
      <c r="CC301" s="23">
        <v>2</v>
      </c>
      <c r="CD301" s="23" t="s">
        <v>150</v>
      </c>
      <c r="CE301" s="23" t="s">
        <v>150</v>
      </c>
      <c r="CF301" s="23">
        <v>2</v>
      </c>
      <c r="CG301" s="23" t="s">
        <v>150</v>
      </c>
      <c r="CH301" s="23" t="s">
        <v>150</v>
      </c>
      <c r="CI301" s="23">
        <v>2</v>
      </c>
      <c r="CJ301" s="23" t="s">
        <v>150</v>
      </c>
      <c r="CK301" s="23">
        <v>0</v>
      </c>
      <c r="CL301" s="23">
        <v>0</v>
      </c>
      <c r="CM301" s="23" t="s">
        <v>0</v>
      </c>
      <c r="CN301" s="23">
        <v>0</v>
      </c>
      <c r="CO301" s="23"/>
      <c r="CP301" s="23" t="s">
        <v>0</v>
      </c>
      <c r="CQ301" s="23">
        <v>0</v>
      </c>
      <c r="CR301" s="23" t="s">
        <v>165</v>
      </c>
      <c r="CS301" s="23">
        <v>2</v>
      </c>
      <c r="CT301" s="23"/>
      <c r="CU301" s="23"/>
      <c r="CV301" s="23"/>
      <c r="CW301" s="23">
        <v>2</v>
      </c>
      <c r="CX301" s="23"/>
      <c r="CY301" s="23">
        <v>2</v>
      </c>
      <c r="CZ301" s="23">
        <v>0</v>
      </c>
      <c r="DA301" s="23">
        <v>2</v>
      </c>
      <c r="DB301" s="23"/>
      <c r="DC301" s="23" t="s">
        <v>143</v>
      </c>
      <c r="DD301" s="23" t="str">
        <f t="shared" si="132"/>
        <v>2</v>
      </c>
      <c r="DE301" s="23" t="s">
        <v>165</v>
      </c>
      <c r="DF301" s="23" t="s">
        <v>165</v>
      </c>
      <c r="DG301" s="23" t="s">
        <v>165</v>
      </c>
      <c r="DH301" s="23" t="s">
        <v>636</v>
      </c>
      <c r="DI301" s="23" t="s">
        <v>150</v>
      </c>
      <c r="DJ301" s="23" t="s">
        <v>159</v>
      </c>
      <c r="DK301" s="23" t="s">
        <v>150</v>
      </c>
      <c r="DL301" s="23" t="s">
        <v>159</v>
      </c>
      <c r="DM301" s="23" t="s">
        <v>159</v>
      </c>
      <c r="DN301" s="23" t="s">
        <v>150</v>
      </c>
      <c r="DO301" s="23"/>
      <c r="DP301" s="23" t="s">
        <v>150</v>
      </c>
      <c r="DQ301" s="23" t="s">
        <v>150</v>
      </c>
      <c r="DR301" s="23" t="s">
        <v>150</v>
      </c>
      <c r="DS301" s="23"/>
      <c r="DT301" s="23" t="s">
        <v>159</v>
      </c>
      <c r="DU301" s="23" t="s">
        <v>150</v>
      </c>
      <c r="DV301" s="23"/>
      <c r="DW301" s="23" t="s">
        <v>159</v>
      </c>
      <c r="DX301" s="23" t="s">
        <v>150</v>
      </c>
      <c r="DY301" s="23"/>
      <c r="DZ301" s="23"/>
      <c r="EA301" s="23" t="s">
        <v>159</v>
      </c>
      <c r="EB301" s="23"/>
      <c r="EC301" s="23"/>
      <c r="ED301" s="23" t="s">
        <v>189</v>
      </c>
      <c r="EE301" s="49">
        <f t="shared" si="130"/>
        <v>30</v>
      </c>
      <c r="EF301" s="49">
        <v>1</v>
      </c>
      <c r="EG301" s="49"/>
      <c r="EH301" s="51">
        <f t="shared" si="138"/>
        <v>1</v>
      </c>
      <c r="EI301" s="51">
        <f t="shared" si="139"/>
        <v>0.9</v>
      </c>
      <c r="EJ301" s="52">
        <f t="shared" si="140"/>
        <v>-1.2</v>
      </c>
      <c r="EK301" s="52">
        <f t="shared" si="141"/>
        <v>-3.2000000000000001E-2</v>
      </c>
      <c r="EL301" s="49">
        <f t="shared" si="142"/>
        <v>-3.2000000000000001E-2</v>
      </c>
      <c r="EM301" s="55" t="s">
        <v>176</v>
      </c>
      <c r="EN301" s="54" t="str">
        <f t="shared" si="143"/>
        <v>3</v>
      </c>
    </row>
    <row r="302" spans="1:144" ht="33.75">
      <c r="A302" s="45">
        <v>3309</v>
      </c>
      <c r="B302" s="46" t="s">
        <v>1283</v>
      </c>
      <c r="C302" s="45">
        <v>28682133</v>
      </c>
      <c r="D302" s="23" t="s">
        <v>1284</v>
      </c>
      <c r="E302" s="23">
        <v>2</v>
      </c>
      <c r="F302" s="23" t="s">
        <v>139</v>
      </c>
      <c r="G302" s="23">
        <v>54</v>
      </c>
      <c r="H302" s="23">
        <v>52</v>
      </c>
      <c r="I302" s="23" t="s">
        <v>140</v>
      </c>
      <c r="J302" s="23">
        <v>1</v>
      </c>
      <c r="K302" s="23"/>
      <c r="L302" s="47"/>
      <c r="M302" s="47"/>
      <c r="N302" s="48">
        <v>43958</v>
      </c>
      <c r="O302" s="48"/>
      <c r="P302" s="47" t="e">
        <f>DATEDIF(N302,O302,"m")</f>
        <v>#NUM!</v>
      </c>
      <c r="Q302" s="47">
        <f t="shared" ca="1" si="133"/>
        <v>47</v>
      </c>
      <c r="R302" s="47">
        <v>29</v>
      </c>
      <c r="S302" s="47">
        <v>1</v>
      </c>
      <c r="T302" s="47"/>
      <c r="U302" s="47"/>
      <c r="V302" s="47" t="e">
        <f t="shared" si="134"/>
        <v>#NUM!</v>
      </c>
      <c r="W302" s="47"/>
      <c r="X302" s="47"/>
      <c r="Y302" s="47"/>
      <c r="Z302" s="47"/>
      <c r="AA302" s="47"/>
      <c r="AB302" s="47"/>
      <c r="AC302" s="47"/>
      <c r="AD302" s="47">
        <v>2</v>
      </c>
      <c r="AE302" s="47">
        <v>29</v>
      </c>
      <c r="AF302" s="47">
        <v>1</v>
      </c>
      <c r="AG302" s="47"/>
      <c r="AH302" s="47"/>
      <c r="AI302" s="35">
        <f t="shared" si="147"/>
        <v>29</v>
      </c>
      <c r="AJ302" s="49">
        <v>1</v>
      </c>
      <c r="AK302" s="47">
        <v>2</v>
      </c>
      <c r="AL302" s="47">
        <v>0</v>
      </c>
      <c r="AM302" s="47"/>
      <c r="AN302" s="23" t="s">
        <v>1712</v>
      </c>
      <c r="AO302" s="23">
        <v>1</v>
      </c>
      <c r="AP302" s="23">
        <v>1.56</v>
      </c>
      <c r="AQ302" s="23">
        <v>50</v>
      </c>
      <c r="AR302" s="47">
        <v>1.28</v>
      </c>
      <c r="AS302" s="47">
        <f t="shared" si="145"/>
        <v>66.451495326163226</v>
      </c>
      <c r="AT302" s="47"/>
      <c r="AU302" s="47" t="e">
        <f t="shared" si="149"/>
        <v>#DIV/0!</v>
      </c>
      <c r="AV302" s="47"/>
      <c r="AW302" s="47"/>
      <c r="AX302" s="50" t="s">
        <v>1719</v>
      </c>
      <c r="AY302" s="50" t="s">
        <v>1719</v>
      </c>
      <c r="AZ302" s="50"/>
      <c r="BA302" s="50"/>
      <c r="BB302" s="23" t="s">
        <v>164</v>
      </c>
      <c r="BC302" s="23"/>
      <c r="BD302" s="23"/>
      <c r="BE302" s="23"/>
      <c r="BF302" s="50"/>
      <c r="BG302" s="23"/>
      <c r="BH302" s="23"/>
      <c r="BI302" s="23">
        <v>73</v>
      </c>
      <c r="BJ302" s="23">
        <v>163</v>
      </c>
      <c r="BK302" s="23">
        <f t="shared" si="135"/>
        <v>1.7869588528570468</v>
      </c>
      <c r="BL302" s="23">
        <v>1</v>
      </c>
      <c r="BM302" s="46" t="s">
        <v>1285</v>
      </c>
      <c r="BN302" s="23" t="s">
        <v>146</v>
      </c>
      <c r="BO302" s="23">
        <v>51</v>
      </c>
      <c r="BP302" s="23">
        <v>57</v>
      </c>
      <c r="BQ302" s="23">
        <v>162</v>
      </c>
      <c r="BR302" s="23">
        <f t="shared" si="136"/>
        <v>1.6014431378683764</v>
      </c>
      <c r="BS302" s="23">
        <f t="shared" si="137"/>
        <v>1.1158428361281711</v>
      </c>
      <c r="BT302" s="23" t="s">
        <v>158</v>
      </c>
      <c r="BU302" s="23" t="s">
        <v>147</v>
      </c>
      <c r="BV302" s="23" t="s">
        <v>148</v>
      </c>
      <c r="BW302" s="23" t="s">
        <v>149</v>
      </c>
      <c r="BX302" s="23">
        <v>2</v>
      </c>
      <c r="BY302" s="23" t="s">
        <v>150</v>
      </c>
      <c r="BZ302" s="23">
        <v>2</v>
      </c>
      <c r="CA302" s="23" t="s">
        <v>159</v>
      </c>
      <c r="CB302" s="23" t="s">
        <v>150</v>
      </c>
      <c r="CC302" s="23">
        <v>2</v>
      </c>
      <c r="CD302" s="23" t="s">
        <v>150</v>
      </c>
      <c r="CE302" s="23" t="s">
        <v>150</v>
      </c>
      <c r="CF302" s="23">
        <v>2</v>
      </c>
      <c r="CG302" s="23" t="s">
        <v>159</v>
      </c>
      <c r="CH302" s="23" t="s">
        <v>150</v>
      </c>
      <c r="CI302" s="23">
        <v>2</v>
      </c>
      <c r="CJ302" s="23" t="s">
        <v>150</v>
      </c>
      <c r="CK302" s="23">
        <v>25</v>
      </c>
      <c r="CL302" s="23">
        <v>0</v>
      </c>
      <c r="CM302" s="23" t="s">
        <v>0</v>
      </c>
      <c r="CN302" s="23">
        <v>0</v>
      </c>
      <c r="CO302" s="23"/>
      <c r="CP302" s="23"/>
      <c r="CQ302" s="23">
        <v>0</v>
      </c>
      <c r="CR302" s="23" t="s">
        <v>165</v>
      </c>
      <c r="CS302" s="23">
        <v>2</v>
      </c>
      <c r="CT302" s="23"/>
      <c r="CU302" s="23"/>
      <c r="CV302" s="23"/>
      <c r="CW302" s="23">
        <v>2</v>
      </c>
      <c r="CX302" s="23"/>
      <c r="CY302" s="23">
        <v>2</v>
      </c>
      <c r="CZ302" s="23">
        <v>0</v>
      </c>
      <c r="DA302" s="23">
        <v>2</v>
      </c>
      <c r="DB302" s="23"/>
      <c r="DC302" s="23" t="s">
        <v>143</v>
      </c>
      <c r="DD302" s="23" t="str">
        <f t="shared" si="132"/>
        <v>2</v>
      </c>
      <c r="DE302" s="23" t="s">
        <v>165</v>
      </c>
      <c r="DF302" s="23" t="s">
        <v>165</v>
      </c>
      <c r="DG302" s="23" t="s">
        <v>165</v>
      </c>
      <c r="DH302" s="23" t="s">
        <v>636</v>
      </c>
      <c r="DI302" s="23" t="s">
        <v>150</v>
      </c>
      <c r="DJ302" s="23" t="s">
        <v>150</v>
      </c>
      <c r="DK302" s="23" t="s">
        <v>150</v>
      </c>
      <c r="DL302" s="23" t="s">
        <v>150</v>
      </c>
      <c r="DM302" s="23" t="s">
        <v>150</v>
      </c>
      <c r="DN302" s="23"/>
      <c r="DO302" s="23"/>
      <c r="DP302" s="23" t="s">
        <v>150</v>
      </c>
      <c r="DQ302" s="23" t="s">
        <v>150</v>
      </c>
      <c r="DR302" s="23" t="s">
        <v>150</v>
      </c>
      <c r="DS302" s="23"/>
      <c r="DT302" s="23" t="s">
        <v>159</v>
      </c>
      <c r="DU302" s="23" t="s">
        <v>150</v>
      </c>
      <c r="DV302" s="23"/>
      <c r="DW302" s="23" t="s">
        <v>159</v>
      </c>
      <c r="DX302" s="23" t="s">
        <v>150</v>
      </c>
      <c r="DY302" s="23"/>
      <c r="DZ302" s="23"/>
      <c r="EA302" s="23" t="s">
        <v>159</v>
      </c>
      <c r="EB302" s="23"/>
      <c r="EC302" s="23"/>
      <c r="ED302" s="23" t="s">
        <v>189</v>
      </c>
      <c r="EE302" s="49">
        <f t="shared" si="130"/>
        <v>29</v>
      </c>
      <c r="EF302" s="49">
        <v>1</v>
      </c>
      <c r="EG302" s="49"/>
      <c r="EH302" s="51">
        <f t="shared" si="138"/>
        <v>1</v>
      </c>
      <c r="EI302" s="51">
        <f t="shared" si="139"/>
        <v>0.9</v>
      </c>
      <c r="EJ302" s="52">
        <f t="shared" si="140"/>
        <v>-1.2</v>
      </c>
      <c r="EK302" s="52">
        <f t="shared" si="141"/>
        <v>-3.2000000000000001E-2</v>
      </c>
      <c r="EL302" s="49">
        <f t="shared" si="142"/>
        <v>-3.2000000000000001E-2</v>
      </c>
      <c r="EM302" s="53" t="s">
        <v>152</v>
      </c>
      <c r="EN302" s="54" t="str">
        <f t="shared" si="143"/>
        <v>1</v>
      </c>
    </row>
    <row r="303" spans="1:144" ht="33.75">
      <c r="A303" s="45">
        <v>3312</v>
      </c>
      <c r="B303" s="46" t="s">
        <v>1286</v>
      </c>
      <c r="C303" s="45">
        <v>19516002</v>
      </c>
      <c r="D303" s="23" t="s">
        <v>1287</v>
      </c>
      <c r="E303" s="23">
        <v>1</v>
      </c>
      <c r="F303" s="23" t="s">
        <v>146</v>
      </c>
      <c r="G303" s="23">
        <v>48</v>
      </c>
      <c r="H303" s="23">
        <v>46</v>
      </c>
      <c r="I303" s="23" t="s">
        <v>153</v>
      </c>
      <c r="J303" s="23">
        <v>3</v>
      </c>
      <c r="K303" s="23"/>
      <c r="L303" s="47" t="s">
        <v>1780</v>
      </c>
      <c r="M303" s="47">
        <v>2</v>
      </c>
      <c r="N303" s="48">
        <v>43964</v>
      </c>
      <c r="O303" s="48"/>
      <c r="P303" s="47" t="e">
        <f>DATEDIF(N303,O303,"m")</f>
        <v>#NUM!</v>
      </c>
      <c r="Q303" s="47">
        <f t="shared" ca="1" si="133"/>
        <v>46</v>
      </c>
      <c r="R303" s="47">
        <v>29</v>
      </c>
      <c r="S303" s="47">
        <v>1</v>
      </c>
      <c r="T303" s="47"/>
      <c r="U303" s="47"/>
      <c r="V303" s="47" t="e">
        <f t="shared" si="134"/>
        <v>#NUM!</v>
      </c>
      <c r="W303" s="47"/>
      <c r="X303" s="47"/>
      <c r="Y303" s="47"/>
      <c r="Z303" s="47"/>
      <c r="AA303" s="47"/>
      <c r="AB303" s="47"/>
      <c r="AC303" s="47"/>
      <c r="AD303" s="47">
        <v>2</v>
      </c>
      <c r="AE303" s="47">
        <v>29</v>
      </c>
      <c r="AF303" s="47">
        <v>1</v>
      </c>
      <c r="AG303" s="47"/>
      <c r="AH303" s="47"/>
      <c r="AI303" s="35">
        <f t="shared" si="147"/>
        <v>29</v>
      </c>
      <c r="AJ303" s="49">
        <v>1</v>
      </c>
      <c r="AK303" s="47">
        <v>2</v>
      </c>
      <c r="AL303" s="47">
        <v>0</v>
      </c>
      <c r="AM303" s="47"/>
      <c r="AN303" s="23" t="s">
        <v>1712</v>
      </c>
      <c r="AO303" s="23">
        <v>1</v>
      </c>
      <c r="AP303" s="23">
        <v>1.58</v>
      </c>
      <c r="AQ303" s="23">
        <v>39</v>
      </c>
      <c r="AR303" s="47">
        <v>1.03</v>
      </c>
      <c r="AS303" s="47">
        <f t="shared" si="145"/>
        <v>67.013954550200708</v>
      </c>
      <c r="AT303" s="47"/>
      <c r="AU303" s="47" t="e">
        <f t="shared" si="149"/>
        <v>#DIV/0!</v>
      </c>
      <c r="AV303" s="47"/>
      <c r="AW303" s="47"/>
      <c r="AX303" s="50" t="s">
        <v>1719</v>
      </c>
      <c r="AY303" s="50" t="s">
        <v>1719</v>
      </c>
      <c r="AZ303" s="50"/>
      <c r="BA303" s="50"/>
      <c r="BB303" s="23" t="s">
        <v>164</v>
      </c>
      <c r="BC303" s="23"/>
      <c r="BD303" s="23"/>
      <c r="BE303" s="23"/>
      <c r="BF303" s="50"/>
      <c r="BG303" s="23"/>
      <c r="BH303" s="23"/>
      <c r="BI303" s="23">
        <v>58</v>
      </c>
      <c r="BJ303" s="23">
        <v>166</v>
      </c>
      <c r="BK303" s="23">
        <f t="shared" si="135"/>
        <v>1.6421075003792087</v>
      </c>
      <c r="BL303" s="23">
        <v>1</v>
      </c>
      <c r="BM303" s="46" t="s">
        <v>1288</v>
      </c>
      <c r="BN303" s="23" t="s">
        <v>139</v>
      </c>
      <c r="BO303" s="23">
        <v>48</v>
      </c>
      <c r="BP303" s="23">
        <v>76</v>
      </c>
      <c r="BQ303" s="23">
        <v>177</v>
      </c>
      <c r="BR303" s="23">
        <f t="shared" si="136"/>
        <v>1.9297129817826042</v>
      </c>
      <c r="BS303" s="23">
        <f t="shared" si="137"/>
        <v>0.8509594514217782</v>
      </c>
      <c r="BT303" s="23" t="s">
        <v>158</v>
      </c>
      <c r="BU303" s="23" t="s">
        <v>147</v>
      </c>
      <c r="BV303" s="23" t="s">
        <v>148</v>
      </c>
      <c r="BW303" s="23" t="s">
        <v>149</v>
      </c>
      <c r="BX303" s="23">
        <v>5</v>
      </c>
      <c r="BY303" s="23" t="s">
        <v>150</v>
      </c>
      <c r="BZ303" s="23">
        <v>2</v>
      </c>
      <c r="CA303" s="23" t="s">
        <v>159</v>
      </c>
      <c r="CB303" s="23" t="s">
        <v>150</v>
      </c>
      <c r="CC303" s="23">
        <v>2</v>
      </c>
      <c r="CD303" s="23" t="s">
        <v>150</v>
      </c>
      <c r="CE303" s="23" t="s">
        <v>150</v>
      </c>
      <c r="CF303" s="23">
        <v>2</v>
      </c>
      <c r="CG303" s="23" t="s">
        <v>159</v>
      </c>
      <c r="CH303" s="23" t="s">
        <v>150</v>
      </c>
      <c r="CI303" s="23">
        <v>2</v>
      </c>
      <c r="CJ303" s="23" t="s">
        <v>150</v>
      </c>
      <c r="CK303" s="23">
        <v>0</v>
      </c>
      <c r="CL303" s="23">
        <v>40</v>
      </c>
      <c r="CM303" s="23" t="s">
        <v>0</v>
      </c>
      <c r="CN303" s="23">
        <v>0</v>
      </c>
      <c r="CO303" s="23"/>
      <c r="CP303" s="23" t="s">
        <v>0</v>
      </c>
      <c r="CQ303" s="23">
        <v>0</v>
      </c>
      <c r="CR303" s="23" t="s">
        <v>165</v>
      </c>
      <c r="CS303" s="23">
        <v>2</v>
      </c>
      <c r="CT303" s="23"/>
      <c r="CU303" s="23"/>
      <c r="CV303" s="23"/>
      <c r="CW303" s="23">
        <v>2</v>
      </c>
      <c r="CX303" s="23"/>
      <c r="CY303" s="23">
        <v>2</v>
      </c>
      <c r="CZ303" s="23">
        <v>0</v>
      </c>
      <c r="DA303" s="23">
        <v>2</v>
      </c>
      <c r="DB303" s="23"/>
      <c r="DC303" s="23" t="s">
        <v>143</v>
      </c>
      <c r="DD303" s="23" t="str">
        <f t="shared" si="132"/>
        <v>2</v>
      </c>
      <c r="DE303" s="23" t="s">
        <v>143</v>
      </c>
      <c r="DF303" s="23" t="s">
        <v>636</v>
      </c>
      <c r="DG303" s="23" t="s">
        <v>143</v>
      </c>
      <c r="DH303" s="23" t="s">
        <v>636</v>
      </c>
      <c r="DI303" s="23" t="s">
        <v>150</v>
      </c>
      <c r="DJ303" s="23" t="s">
        <v>159</v>
      </c>
      <c r="DK303" s="23" t="s">
        <v>150</v>
      </c>
      <c r="DL303" s="23" t="s">
        <v>150</v>
      </c>
      <c r="DM303" s="23" t="s">
        <v>150</v>
      </c>
      <c r="DN303" s="23" t="s">
        <v>150</v>
      </c>
      <c r="DO303" s="23"/>
      <c r="DP303" s="23" t="s">
        <v>150</v>
      </c>
      <c r="DQ303" s="23" t="s">
        <v>150</v>
      </c>
      <c r="DR303" s="23" t="s">
        <v>150</v>
      </c>
      <c r="DS303" s="23"/>
      <c r="DT303" s="23" t="s">
        <v>159</v>
      </c>
      <c r="DU303" s="23" t="s">
        <v>150</v>
      </c>
      <c r="DV303" s="23"/>
      <c r="DW303" s="23" t="s">
        <v>159</v>
      </c>
      <c r="DX303" s="23" t="s">
        <v>150</v>
      </c>
      <c r="DY303" s="23"/>
      <c r="DZ303" s="23"/>
      <c r="EA303" s="23" t="s">
        <v>159</v>
      </c>
      <c r="EB303" s="23"/>
      <c r="EC303" s="23"/>
      <c r="ED303" s="23" t="s">
        <v>189</v>
      </c>
      <c r="EE303" s="49">
        <f t="shared" si="130"/>
        <v>29</v>
      </c>
      <c r="EF303" s="49">
        <v>1</v>
      </c>
      <c r="EG303" s="49"/>
      <c r="EH303" s="51">
        <f t="shared" si="138"/>
        <v>1.012</v>
      </c>
      <c r="EI303" s="51">
        <f t="shared" si="139"/>
        <v>0.7</v>
      </c>
      <c r="EJ303" s="52">
        <f t="shared" si="140"/>
        <v>-1.2</v>
      </c>
      <c r="EK303" s="52">
        <f t="shared" si="141"/>
        <v>-0.24099999999999999</v>
      </c>
      <c r="EL303" s="49">
        <f t="shared" si="142"/>
        <v>-0.24099999999999999</v>
      </c>
      <c r="EM303" s="55" t="s">
        <v>176</v>
      </c>
      <c r="EN303" s="54" t="str">
        <f t="shared" si="143"/>
        <v>3</v>
      </c>
    </row>
    <row r="304" spans="1:144" ht="45">
      <c r="A304" s="45">
        <v>3329</v>
      </c>
      <c r="B304" s="46" t="s">
        <v>1291</v>
      </c>
      <c r="C304" s="45">
        <v>29908202</v>
      </c>
      <c r="D304" s="23" t="s">
        <v>1292</v>
      </c>
      <c r="E304" s="23">
        <v>2</v>
      </c>
      <c r="F304" s="23" t="s">
        <v>139</v>
      </c>
      <c r="G304" s="23">
        <v>62</v>
      </c>
      <c r="H304" s="23">
        <v>59</v>
      </c>
      <c r="I304" s="23" t="s">
        <v>180</v>
      </c>
      <c r="J304" s="23">
        <v>5</v>
      </c>
      <c r="K304" s="23"/>
      <c r="L304" s="47"/>
      <c r="M304" s="47"/>
      <c r="N304" s="48">
        <v>44000</v>
      </c>
      <c r="O304" s="48"/>
      <c r="P304" s="47" t="e">
        <f>DATEDIF(N304, O304, "m")</f>
        <v>#NUM!</v>
      </c>
      <c r="Q304" s="47">
        <f t="shared" ca="1" si="133"/>
        <v>45</v>
      </c>
      <c r="R304" s="47">
        <v>28</v>
      </c>
      <c r="S304" s="47">
        <v>1</v>
      </c>
      <c r="T304" s="48">
        <v>44125</v>
      </c>
      <c r="U304" s="48">
        <v>44125</v>
      </c>
      <c r="V304" s="47">
        <f t="shared" si="134"/>
        <v>4</v>
      </c>
      <c r="W304" s="47" t="s">
        <v>1778</v>
      </c>
      <c r="X304" s="47"/>
      <c r="Y304" s="47"/>
      <c r="Z304" s="47"/>
      <c r="AA304" s="47"/>
      <c r="AB304" s="47"/>
      <c r="AC304" s="47"/>
      <c r="AD304" s="47">
        <v>2</v>
      </c>
      <c r="AE304" s="47">
        <v>28</v>
      </c>
      <c r="AF304" s="47">
        <v>1</v>
      </c>
      <c r="AG304" s="47"/>
      <c r="AH304" s="47"/>
      <c r="AI304" s="35">
        <f t="shared" si="147"/>
        <v>28</v>
      </c>
      <c r="AJ304" s="49">
        <v>1</v>
      </c>
      <c r="AK304" s="47">
        <v>2</v>
      </c>
      <c r="AL304" s="47">
        <v>0</v>
      </c>
      <c r="AM304" s="47"/>
      <c r="AN304" s="23" t="s">
        <v>1712</v>
      </c>
      <c r="AO304" s="23">
        <v>1</v>
      </c>
      <c r="AP304" s="23">
        <v>2.2999999999999998</v>
      </c>
      <c r="AQ304" s="23">
        <v>30</v>
      </c>
      <c r="AR304" s="47">
        <v>1.9</v>
      </c>
      <c r="AS304" s="47">
        <f t="shared" si="145"/>
        <v>39.604574107175765</v>
      </c>
      <c r="AT304" s="47"/>
      <c r="AU304" s="47" t="e">
        <f t="shared" si="149"/>
        <v>#DIV/0!</v>
      </c>
      <c r="AV304" s="47"/>
      <c r="AW304" s="47"/>
      <c r="AX304" s="50" t="s">
        <v>1719</v>
      </c>
      <c r="AY304" s="50" t="s">
        <v>1719</v>
      </c>
      <c r="AZ304" s="50"/>
      <c r="BA304" s="50"/>
      <c r="BB304" s="23" t="s">
        <v>164</v>
      </c>
      <c r="BC304" s="23"/>
      <c r="BD304" s="23"/>
      <c r="BE304" s="23"/>
      <c r="BF304" s="50"/>
      <c r="BG304" s="23"/>
      <c r="BH304" s="23"/>
      <c r="BI304" s="23">
        <v>65</v>
      </c>
      <c r="BJ304" s="23">
        <v>171</v>
      </c>
      <c r="BK304" s="23">
        <f t="shared" si="135"/>
        <v>1.7610702488776311</v>
      </c>
      <c r="BL304" s="23">
        <v>1</v>
      </c>
      <c r="BM304" s="46" t="s">
        <v>1293</v>
      </c>
      <c r="BN304" s="23" t="s">
        <v>146</v>
      </c>
      <c r="BO304" s="23">
        <v>58</v>
      </c>
      <c r="BP304" s="23">
        <v>56</v>
      </c>
      <c r="BQ304" s="23">
        <v>156</v>
      </c>
      <c r="BR304" s="23">
        <f t="shared" si="136"/>
        <v>1.5465414663858312</v>
      </c>
      <c r="BS304" s="23">
        <f t="shared" si="137"/>
        <v>1.1387151829773694</v>
      </c>
      <c r="BT304" s="23" t="s">
        <v>147</v>
      </c>
      <c r="BU304" s="23" t="s">
        <v>162</v>
      </c>
      <c r="BV304" s="23" t="s">
        <v>148</v>
      </c>
      <c r="BW304" s="23" t="s">
        <v>149</v>
      </c>
      <c r="BX304" s="23">
        <v>4</v>
      </c>
      <c r="BY304" s="23" t="s">
        <v>150</v>
      </c>
      <c r="BZ304" s="23">
        <v>2</v>
      </c>
      <c r="CA304" s="23" t="s">
        <v>159</v>
      </c>
      <c r="CB304" s="23" t="s">
        <v>150</v>
      </c>
      <c r="CC304" s="23">
        <v>2</v>
      </c>
      <c r="CD304" s="23" t="s">
        <v>150</v>
      </c>
      <c r="CE304" s="23" t="s">
        <v>150</v>
      </c>
      <c r="CF304" s="23">
        <v>2</v>
      </c>
      <c r="CG304" s="23" t="s">
        <v>159</v>
      </c>
      <c r="CH304" s="23" t="s">
        <v>150</v>
      </c>
      <c r="CI304" s="23">
        <v>2</v>
      </c>
      <c r="CJ304" s="23" t="s">
        <v>150</v>
      </c>
      <c r="CK304" s="23">
        <v>0</v>
      </c>
      <c r="CL304" s="23">
        <v>0</v>
      </c>
      <c r="CM304" s="23" t="s">
        <v>0</v>
      </c>
      <c r="CN304" s="23">
        <v>0</v>
      </c>
      <c r="CO304" s="23"/>
      <c r="CP304" s="23" t="s">
        <v>0</v>
      </c>
      <c r="CQ304" s="23">
        <v>0</v>
      </c>
      <c r="CR304" s="23" t="s">
        <v>165</v>
      </c>
      <c r="CS304" s="23">
        <v>2</v>
      </c>
      <c r="CT304" s="23"/>
      <c r="CU304" s="23"/>
      <c r="CV304" s="23"/>
      <c r="CW304" s="23">
        <v>2</v>
      </c>
      <c r="CX304" s="23"/>
      <c r="CY304" s="23">
        <v>2</v>
      </c>
      <c r="CZ304" s="23">
        <v>0</v>
      </c>
      <c r="DA304" s="23">
        <v>2</v>
      </c>
      <c r="DB304" s="23"/>
      <c r="DC304" s="23" t="s">
        <v>143</v>
      </c>
      <c r="DD304" s="23" t="str">
        <f t="shared" si="132"/>
        <v>2</v>
      </c>
      <c r="DE304" s="23" t="s">
        <v>165</v>
      </c>
      <c r="DF304" s="23" t="s">
        <v>165</v>
      </c>
      <c r="DG304" s="23" t="s">
        <v>165</v>
      </c>
      <c r="DH304" s="23" t="s">
        <v>636</v>
      </c>
      <c r="DI304" s="23" t="s">
        <v>150</v>
      </c>
      <c r="DJ304" s="23" t="s">
        <v>159</v>
      </c>
      <c r="DK304" s="23" t="s">
        <v>150</v>
      </c>
      <c r="DL304" s="23" t="s">
        <v>159</v>
      </c>
      <c r="DM304" s="23" t="s">
        <v>159</v>
      </c>
      <c r="DN304" s="23" t="s">
        <v>150</v>
      </c>
      <c r="DO304" s="23"/>
      <c r="DP304" s="23" t="s">
        <v>150</v>
      </c>
      <c r="DQ304" s="23" t="s">
        <v>150</v>
      </c>
      <c r="DR304" s="23" t="s">
        <v>150</v>
      </c>
      <c r="DS304" s="23"/>
      <c r="DT304" s="23" t="s">
        <v>159</v>
      </c>
      <c r="DU304" s="23" t="s">
        <v>150</v>
      </c>
      <c r="DV304" s="23"/>
      <c r="DW304" s="23" t="s">
        <v>159</v>
      </c>
      <c r="DX304" s="23" t="s">
        <v>150</v>
      </c>
      <c r="DY304" s="23"/>
      <c r="DZ304" s="23"/>
      <c r="EA304" s="23" t="s">
        <v>159</v>
      </c>
      <c r="EB304" s="23"/>
      <c r="EC304" s="23"/>
      <c r="ED304" s="23" t="s">
        <v>189</v>
      </c>
      <c r="EE304" s="49">
        <f t="shared" si="130"/>
        <v>28</v>
      </c>
      <c r="EF304" s="49">
        <v>1</v>
      </c>
      <c r="EG304" s="49"/>
      <c r="EH304" s="51">
        <f t="shared" si="138"/>
        <v>1</v>
      </c>
      <c r="EI304" s="51">
        <f t="shared" si="139"/>
        <v>0.9</v>
      </c>
      <c r="EJ304" s="52">
        <f t="shared" si="140"/>
        <v>-1.2</v>
      </c>
      <c r="EK304" s="52">
        <f t="shared" si="141"/>
        <v>-3.2000000000000001E-2</v>
      </c>
      <c r="EL304" s="49">
        <f t="shared" si="142"/>
        <v>-3.2000000000000001E-2</v>
      </c>
      <c r="EM304" s="53" t="s">
        <v>176</v>
      </c>
      <c r="EN304" s="54" t="str">
        <f t="shared" si="143"/>
        <v>3</v>
      </c>
    </row>
    <row r="305" spans="1:144" ht="33.75">
      <c r="A305" s="45">
        <v>3331</v>
      </c>
      <c r="B305" s="46" t="s">
        <v>1294</v>
      </c>
      <c r="C305" s="45">
        <v>31626414</v>
      </c>
      <c r="D305" s="23" t="s">
        <v>1295</v>
      </c>
      <c r="E305" s="23">
        <v>1</v>
      </c>
      <c r="F305" s="23" t="s">
        <v>146</v>
      </c>
      <c r="G305" s="23">
        <v>41</v>
      </c>
      <c r="H305" s="23">
        <v>39</v>
      </c>
      <c r="I305" s="23" t="s">
        <v>140</v>
      </c>
      <c r="J305" s="23">
        <v>1</v>
      </c>
      <c r="K305" s="23"/>
      <c r="L305" s="47"/>
      <c r="M305" s="47"/>
      <c r="N305" s="48">
        <v>44004</v>
      </c>
      <c r="O305" s="48"/>
      <c r="P305" s="47" t="e">
        <f t="shared" ref="P305:P312" si="152">DATEDIF(N305,O305,"m")</f>
        <v>#NUM!</v>
      </c>
      <c r="Q305" s="47">
        <f t="shared" ca="1" si="133"/>
        <v>45</v>
      </c>
      <c r="R305" s="47">
        <v>28</v>
      </c>
      <c r="S305" s="47">
        <v>1</v>
      </c>
      <c r="T305" s="47"/>
      <c r="U305" s="47"/>
      <c r="V305" s="47" t="e">
        <f t="shared" si="134"/>
        <v>#NUM!</v>
      </c>
      <c r="W305" s="47"/>
      <c r="X305" s="47"/>
      <c r="Y305" s="47"/>
      <c r="Z305" s="47"/>
      <c r="AA305" s="47"/>
      <c r="AB305" s="47"/>
      <c r="AC305" s="47"/>
      <c r="AD305" s="47">
        <v>2</v>
      </c>
      <c r="AE305" s="47">
        <v>28</v>
      </c>
      <c r="AF305" s="47">
        <v>1</v>
      </c>
      <c r="AG305" s="47"/>
      <c r="AH305" s="47"/>
      <c r="AI305" s="35">
        <f t="shared" si="147"/>
        <v>28</v>
      </c>
      <c r="AJ305" s="49">
        <v>1</v>
      </c>
      <c r="AK305" s="47">
        <v>2</v>
      </c>
      <c r="AL305" s="47">
        <v>0</v>
      </c>
      <c r="AM305" s="47"/>
      <c r="AN305" s="23" t="s">
        <v>1712</v>
      </c>
      <c r="AO305" s="23">
        <v>1</v>
      </c>
      <c r="AP305" s="23">
        <v>1.83</v>
      </c>
      <c r="AQ305" s="23">
        <v>34</v>
      </c>
      <c r="AR305" s="47">
        <v>0.56999999999999995</v>
      </c>
      <c r="AS305" s="47">
        <f t="shared" si="145"/>
        <v>116.9128127076694</v>
      </c>
      <c r="AT305" s="47"/>
      <c r="AU305" s="47" t="e">
        <f t="shared" si="149"/>
        <v>#DIV/0!</v>
      </c>
      <c r="AV305" s="47"/>
      <c r="AW305" s="47"/>
      <c r="AX305" s="50" t="s">
        <v>1719</v>
      </c>
      <c r="AY305" s="50" t="s">
        <v>1719</v>
      </c>
      <c r="AZ305" s="50"/>
      <c r="BA305" s="50"/>
      <c r="BB305" s="23" t="s">
        <v>164</v>
      </c>
      <c r="BC305" s="23"/>
      <c r="BD305" s="23"/>
      <c r="BE305" s="23"/>
      <c r="BF305" s="50"/>
      <c r="BG305" s="23"/>
      <c r="BH305" s="23"/>
      <c r="BI305" s="23">
        <v>50</v>
      </c>
      <c r="BJ305" s="23">
        <v>148.5</v>
      </c>
      <c r="BK305" s="23">
        <f t="shared" si="135"/>
        <v>1.4221003863194999</v>
      </c>
      <c r="BL305" s="23">
        <v>1</v>
      </c>
      <c r="BM305" s="46" t="s">
        <v>1296</v>
      </c>
      <c r="BN305" s="23" t="s">
        <v>139</v>
      </c>
      <c r="BO305" s="23">
        <v>43</v>
      </c>
      <c r="BP305" s="23">
        <v>80</v>
      </c>
      <c r="BQ305" s="23">
        <v>174</v>
      </c>
      <c r="BR305" s="23">
        <f t="shared" si="136"/>
        <v>1.9479498561339492</v>
      </c>
      <c r="BS305" s="23">
        <f t="shared" si="137"/>
        <v>0.73004979149818028</v>
      </c>
      <c r="BT305" s="23" t="s">
        <v>171</v>
      </c>
      <c r="BU305" s="23" t="s">
        <v>158</v>
      </c>
      <c r="BV305" s="23" t="s">
        <v>148</v>
      </c>
      <c r="BW305" s="23" t="s">
        <v>149</v>
      </c>
      <c r="BX305" s="23">
        <v>4</v>
      </c>
      <c r="BY305" s="23" t="s">
        <v>150</v>
      </c>
      <c r="BZ305" s="23">
        <v>2</v>
      </c>
      <c r="CA305" s="23" t="s">
        <v>150</v>
      </c>
      <c r="CB305" s="23" t="s">
        <v>150</v>
      </c>
      <c r="CC305" s="23">
        <v>2</v>
      </c>
      <c r="CD305" s="23" t="s">
        <v>150</v>
      </c>
      <c r="CE305" s="23" t="s">
        <v>150</v>
      </c>
      <c r="CF305" s="23">
        <v>2</v>
      </c>
      <c r="CG305" s="23" t="s">
        <v>150</v>
      </c>
      <c r="CH305" s="23" t="s">
        <v>150</v>
      </c>
      <c r="CI305" s="23">
        <v>2</v>
      </c>
      <c r="CJ305" s="23" t="s">
        <v>150</v>
      </c>
      <c r="CK305" s="23">
        <v>8.3000000000000007</v>
      </c>
      <c r="CL305" s="23">
        <v>40</v>
      </c>
      <c r="CM305" s="23" t="s">
        <v>0</v>
      </c>
      <c r="CN305" s="23">
        <v>0</v>
      </c>
      <c r="CO305" s="23"/>
      <c r="CP305" s="23" t="s">
        <v>0</v>
      </c>
      <c r="CQ305" s="23">
        <v>0</v>
      </c>
      <c r="CR305" s="23" t="s">
        <v>165</v>
      </c>
      <c r="CS305" s="23">
        <v>2</v>
      </c>
      <c r="CT305" s="23"/>
      <c r="CU305" s="23"/>
      <c r="CV305" s="23"/>
      <c r="CW305" s="23">
        <v>2</v>
      </c>
      <c r="CX305" s="23"/>
      <c r="CY305" s="23">
        <v>2</v>
      </c>
      <c r="CZ305" s="23">
        <v>0</v>
      </c>
      <c r="DA305" s="23">
        <v>2</v>
      </c>
      <c r="DB305" s="23"/>
      <c r="DC305" s="23" t="s">
        <v>143</v>
      </c>
      <c r="DD305" s="23" t="str">
        <f t="shared" si="132"/>
        <v>2</v>
      </c>
      <c r="DE305" s="23" t="s">
        <v>143</v>
      </c>
      <c r="DF305" s="23" t="s">
        <v>165</v>
      </c>
      <c r="DG305" s="23" t="s">
        <v>143</v>
      </c>
      <c r="DH305" s="23" t="s">
        <v>636</v>
      </c>
      <c r="DI305" s="23" t="s">
        <v>150</v>
      </c>
      <c r="DJ305" s="23" t="s">
        <v>159</v>
      </c>
      <c r="DK305" s="23" t="s">
        <v>150</v>
      </c>
      <c r="DL305" s="23" t="s">
        <v>150</v>
      </c>
      <c r="DM305" s="23" t="s">
        <v>150</v>
      </c>
      <c r="DN305" s="23" t="s">
        <v>150</v>
      </c>
      <c r="DO305" s="23"/>
      <c r="DP305" s="23" t="s">
        <v>150</v>
      </c>
      <c r="DQ305" s="23" t="s">
        <v>150</v>
      </c>
      <c r="DR305" s="23" t="s">
        <v>150</v>
      </c>
      <c r="DS305" s="23"/>
      <c r="DT305" s="23" t="s">
        <v>159</v>
      </c>
      <c r="DU305" s="23" t="s">
        <v>150</v>
      </c>
      <c r="DV305" s="23"/>
      <c r="DW305" s="23" t="s">
        <v>159</v>
      </c>
      <c r="DX305" s="23" t="s">
        <v>150</v>
      </c>
      <c r="DY305" s="23"/>
      <c r="DZ305" s="23"/>
      <c r="EA305" s="23" t="s">
        <v>159</v>
      </c>
      <c r="EB305" s="23"/>
      <c r="EC305" s="23"/>
      <c r="ED305" s="23" t="s">
        <v>189</v>
      </c>
      <c r="EE305" s="49">
        <f t="shared" si="130"/>
        <v>28</v>
      </c>
      <c r="EF305" s="49">
        <v>1</v>
      </c>
      <c r="EG305" s="49"/>
      <c r="EH305" s="51">
        <f t="shared" si="138"/>
        <v>1.012</v>
      </c>
      <c r="EI305" s="51">
        <f t="shared" si="139"/>
        <v>0.7</v>
      </c>
      <c r="EJ305" s="52">
        <f t="shared" si="140"/>
        <v>-0.24099999999999999</v>
      </c>
      <c r="EK305" s="52">
        <f t="shared" si="141"/>
        <v>-0.24099999999999999</v>
      </c>
      <c r="EL305" s="49">
        <f t="shared" si="142"/>
        <v>-0.24099999999999999</v>
      </c>
      <c r="EM305" s="53" t="s">
        <v>152</v>
      </c>
      <c r="EN305" s="54" t="str">
        <f t="shared" si="143"/>
        <v>1</v>
      </c>
    </row>
    <row r="306" spans="1:144" ht="33.75">
      <c r="A306" s="45">
        <v>3336</v>
      </c>
      <c r="B306" s="46" t="s">
        <v>1298</v>
      </c>
      <c r="C306" s="45">
        <v>34865921</v>
      </c>
      <c r="D306" s="23" t="s">
        <v>1299</v>
      </c>
      <c r="E306" s="23">
        <v>2</v>
      </c>
      <c r="F306" s="23" t="s">
        <v>139</v>
      </c>
      <c r="G306" s="23">
        <v>50</v>
      </c>
      <c r="H306" s="23">
        <v>47</v>
      </c>
      <c r="I306" s="23" t="s">
        <v>140</v>
      </c>
      <c r="J306" s="23">
        <v>1</v>
      </c>
      <c r="K306" s="23"/>
      <c r="L306" s="47"/>
      <c r="M306" s="47"/>
      <c r="N306" s="48">
        <v>44014</v>
      </c>
      <c r="O306" s="48"/>
      <c r="P306" s="47" t="e">
        <f t="shared" si="152"/>
        <v>#NUM!</v>
      </c>
      <c r="Q306" s="47">
        <f t="shared" ca="1" si="133"/>
        <v>45</v>
      </c>
      <c r="R306" s="47">
        <v>28</v>
      </c>
      <c r="S306" s="47">
        <v>1</v>
      </c>
      <c r="T306" s="47"/>
      <c r="U306" s="47"/>
      <c r="V306" s="47" t="e">
        <f t="shared" si="134"/>
        <v>#NUM!</v>
      </c>
      <c r="W306" s="47"/>
      <c r="X306" s="47"/>
      <c r="Y306" s="47"/>
      <c r="Z306" s="47"/>
      <c r="AA306" s="47"/>
      <c r="AB306" s="47"/>
      <c r="AC306" s="47"/>
      <c r="AD306" s="47">
        <v>2</v>
      </c>
      <c r="AE306" s="47">
        <v>28</v>
      </c>
      <c r="AF306" s="47">
        <v>1</v>
      </c>
      <c r="AG306" s="47"/>
      <c r="AH306" s="47"/>
      <c r="AI306" s="35">
        <f t="shared" si="147"/>
        <v>28</v>
      </c>
      <c r="AJ306" s="49">
        <v>1</v>
      </c>
      <c r="AK306" s="47">
        <v>2</v>
      </c>
      <c r="AL306" s="47">
        <v>0</v>
      </c>
      <c r="AM306" s="47"/>
      <c r="AN306" s="23" t="s">
        <v>1712</v>
      </c>
      <c r="AO306" s="23">
        <v>1</v>
      </c>
      <c r="AP306" s="23">
        <v>2.58</v>
      </c>
      <c r="AQ306" s="23">
        <v>28</v>
      </c>
      <c r="AR306" s="47">
        <v>1.63</v>
      </c>
      <c r="AS306" s="47">
        <f t="shared" si="145"/>
        <v>51.290464758089904</v>
      </c>
      <c r="AT306" s="47"/>
      <c r="AU306" s="47" t="e">
        <f t="shared" si="149"/>
        <v>#DIV/0!</v>
      </c>
      <c r="AV306" s="47"/>
      <c r="AW306" s="47"/>
      <c r="AX306" s="50" t="s">
        <v>1719</v>
      </c>
      <c r="AY306" s="50" t="s">
        <v>1719</v>
      </c>
      <c r="AZ306" s="50"/>
      <c r="BA306" s="50"/>
      <c r="BB306" s="23" t="s">
        <v>164</v>
      </c>
      <c r="BC306" s="23"/>
      <c r="BD306" s="23"/>
      <c r="BE306" s="23"/>
      <c r="BF306" s="50"/>
      <c r="BG306" s="23"/>
      <c r="BH306" s="23"/>
      <c r="BI306" s="23">
        <v>108</v>
      </c>
      <c r="BJ306" s="23">
        <v>178</v>
      </c>
      <c r="BK306" s="23">
        <f t="shared" si="135"/>
        <v>2.2497068020097291</v>
      </c>
      <c r="BL306" s="23">
        <v>1</v>
      </c>
      <c r="BM306" s="46" t="s">
        <v>1300</v>
      </c>
      <c r="BN306" s="23" t="s">
        <v>146</v>
      </c>
      <c r="BO306" s="23">
        <v>48</v>
      </c>
      <c r="BP306" s="23">
        <v>57</v>
      </c>
      <c r="BQ306" s="23">
        <v>160</v>
      </c>
      <c r="BR306" s="23">
        <f t="shared" si="136"/>
        <v>1.5870847724208499</v>
      </c>
      <c r="BS306" s="23">
        <f t="shared" si="137"/>
        <v>1.4175089075917178</v>
      </c>
      <c r="BT306" s="23" t="s">
        <v>158</v>
      </c>
      <c r="BU306" s="23" t="s">
        <v>158</v>
      </c>
      <c r="BV306" s="23" t="s">
        <v>148</v>
      </c>
      <c r="BW306" s="23" t="s">
        <v>149</v>
      </c>
      <c r="BX306" s="23">
        <v>5</v>
      </c>
      <c r="BY306" s="23" t="s">
        <v>150</v>
      </c>
      <c r="BZ306" s="23">
        <v>2</v>
      </c>
      <c r="CA306" s="23" t="s">
        <v>150</v>
      </c>
      <c r="CB306" s="23" t="s">
        <v>150</v>
      </c>
      <c r="CC306" s="23">
        <v>2</v>
      </c>
      <c r="CD306" s="23" t="s">
        <v>150</v>
      </c>
      <c r="CE306" s="23" t="s">
        <v>150</v>
      </c>
      <c r="CF306" s="23">
        <v>2</v>
      </c>
      <c r="CG306" s="23" t="s">
        <v>150</v>
      </c>
      <c r="CH306" s="23" t="s">
        <v>150</v>
      </c>
      <c r="CI306" s="23">
        <v>2</v>
      </c>
      <c r="CJ306" s="23" t="s">
        <v>150</v>
      </c>
      <c r="CK306" s="23">
        <v>0</v>
      </c>
      <c r="CL306" s="23">
        <v>0</v>
      </c>
      <c r="CM306" s="23"/>
      <c r="CN306" s="23">
        <v>0</v>
      </c>
      <c r="CO306" s="23"/>
      <c r="CP306" s="23" t="s">
        <v>0</v>
      </c>
      <c r="CQ306" s="23">
        <v>0</v>
      </c>
      <c r="CR306" s="23" t="s">
        <v>143</v>
      </c>
      <c r="CS306" s="23">
        <v>1</v>
      </c>
      <c r="CT306" s="23">
        <v>0</v>
      </c>
      <c r="CU306" s="23">
        <v>64</v>
      </c>
      <c r="CV306" s="23">
        <v>375</v>
      </c>
      <c r="CW306" s="23">
        <v>1</v>
      </c>
      <c r="CX306" s="23"/>
      <c r="CY306" s="23">
        <v>2</v>
      </c>
      <c r="CZ306" s="23">
        <v>4</v>
      </c>
      <c r="DA306" s="23">
        <v>1</v>
      </c>
      <c r="DB306" s="23"/>
      <c r="DC306" s="23" t="s">
        <v>143</v>
      </c>
      <c r="DD306" s="23" t="str">
        <f t="shared" si="132"/>
        <v>2</v>
      </c>
      <c r="DE306" s="23" t="s">
        <v>143</v>
      </c>
      <c r="DF306" s="23" t="s">
        <v>165</v>
      </c>
      <c r="DG306" s="23" t="s">
        <v>143</v>
      </c>
      <c r="DH306" s="23" t="s">
        <v>636</v>
      </c>
      <c r="DI306" s="23" t="s">
        <v>150</v>
      </c>
      <c r="DJ306" s="23" t="s">
        <v>159</v>
      </c>
      <c r="DK306" s="23" t="s">
        <v>150</v>
      </c>
      <c r="DL306" s="23" t="s">
        <v>159</v>
      </c>
      <c r="DM306" s="23" t="s">
        <v>159</v>
      </c>
      <c r="DN306" s="23" t="s">
        <v>150</v>
      </c>
      <c r="DO306" s="23"/>
      <c r="DP306" s="23" t="s">
        <v>150</v>
      </c>
      <c r="DQ306" s="23" t="s">
        <v>150</v>
      </c>
      <c r="DR306" s="23" t="s">
        <v>150</v>
      </c>
      <c r="DS306" s="23"/>
      <c r="DT306" s="23" t="s">
        <v>159</v>
      </c>
      <c r="DU306" s="23" t="s">
        <v>150</v>
      </c>
      <c r="DV306" s="23"/>
      <c r="DW306" s="23" t="s">
        <v>159</v>
      </c>
      <c r="DX306" s="23" t="s">
        <v>150</v>
      </c>
      <c r="DY306" s="23"/>
      <c r="DZ306" s="23"/>
      <c r="EA306" s="23" t="s">
        <v>159</v>
      </c>
      <c r="EB306" s="23"/>
      <c r="EC306" s="23"/>
      <c r="ED306" s="23" t="s">
        <v>189</v>
      </c>
      <c r="EE306" s="49">
        <f t="shared" si="130"/>
        <v>28</v>
      </c>
      <c r="EF306" s="49">
        <v>1</v>
      </c>
      <c r="EG306" s="49"/>
      <c r="EH306" s="51">
        <f t="shared" si="138"/>
        <v>1</v>
      </c>
      <c r="EI306" s="51">
        <f t="shared" si="139"/>
        <v>0.9</v>
      </c>
      <c r="EJ306" s="52">
        <f t="shared" si="140"/>
        <v>-1.2</v>
      </c>
      <c r="EK306" s="52">
        <f t="shared" si="141"/>
        <v>-3.2000000000000001E-2</v>
      </c>
      <c r="EL306" s="49">
        <f t="shared" si="142"/>
        <v>-3.2000000000000001E-2</v>
      </c>
      <c r="EM306" s="53" t="s">
        <v>152</v>
      </c>
      <c r="EN306" s="54" t="str">
        <f t="shared" si="143"/>
        <v>1</v>
      </c>
    </row>
    <row r="307" spans="1:144" ht="33.75">
      <c r="A307" s="45">
        <v>3337</v>
      </c>
      <c r="B307" s="46" t="s">
        <v>1301</v>
      </c>
      <c r="C307" s="45">
        <v>32847314</v>
      </c>
      <c r="D307" s="23" t="s">
        <v>1302</v>
      </c>
      <c r="E307" s="23">
        <v>2</v>
      </c>
      <c r="F307" s="23" t="s">
        <v>139</v>
      </c>
      <c r="G307" s="23">
        <v>51</v>
      </c>
      <c r="H307" s="23">
        <v>49</v>
      </c>
      <c r="I307" s="23" t="s">
        <v>153</v>
      </c>
      <c r="J307" s="23">
        <v>3</v>
      </c>
      <c r="K307" s="23" t="s">
        <v>188</v>
      </c>
      <c r="L307" s="47"/>
      <c r="M307" s="47"/>
      <c r="N307" s="48">
        <v>44018</v>
      </c>
      <c r="O307" s="48"/>
      <c r="P307" s="47" t="e">
        <f t="shared" si="152"/>
        <v>#NUM!</v>
      </c>
      <c r="Q307" s="47">
        <f t="shared" ca="1" si="133"/>
        <v>45</v>
      </c>
      <c r="R307" s="47">
        <v>27</v>
      </c>
      <c r="S307" s="47">
        <v>1</v>
      </c>
      <c r="T307" s="47"/>
      <c r="U307" s="47"/>
      <c r="V307" s="47" t="e">
        <f t="shared" si="134"/>
        <v>#NUM!</v>
      </c>
      <c r="W307" s="47"/>
      <c r="X307" s="47"/>
      <c r="Y307" s="47"/>
      <c r="Z307" s="47"/>
      <c r="AA307" s="47"/>
      <c r="AB307" s="47"/>
      <c r="AC307" s="47"/>
      <c r="AD307" s="47">
        <v>2</v>
      </c>
      <c r="AE307" s="47">
        <v>27</v>
      </c>
      <c r="AF307" s="47">
        <v>1</v>
      </c>
      <c r="AG307" s="47"/>
      <c r="AH307" s="47"/>
      <c r="AI307" s="35">
        <f t="shared" si="147"/>
        <v>27</v>
      </c>
      <c r="AJ307" s="49">
        <v>1</v>
      </c>
      <c r="AK307" s="47">
        <v>2</v>
      </c>
      <c r="AL307" s="47">
        <v>0</v>
      </c>
      <c r="AM307" s="47"/>
      <c r="AN307" s="23" t="s">
        <v>1712</v>
      </c>
      <c r="AO307" s="23">
        <v>1</v>
      </c>
      <c r="AP307" s="23">
        <v>1.58</v>
      </c>
      <c r="AQ307" s="23">
        <v>51</v>
      </c>
      <c r="AR307" s="47">
        <v>1.17</v>
      </c>
      <c r="AS307" s="47">
        <f t="shared" si="145"/>
        <v>75.411349105020093</v>
      </c>
      <c r="AT307" s="47"/>
      <c r="AU307" s="47" t="e">
        <f t="shared" si="149"/>
        <v>#DIV/0!</v>
      </c>
      <c r="AV307" s="47"/>
      <c r="AW307" s="47"/>
      <c r="AX307" s="50" t="s">
        <v>1719</v>
      </c>
      <c r="AY307" s="50" t="s">
        <v>1719</v>
      </c>
      <c r="AZ307" s="50"/>
      <c r="BA307" s="50"/>
      <c r="BB307" s="23" t="s">
        <v>164</v>
      </c>
      <c r="BC307" s="23"/>
      <c r="BD307" s="23"/>
      <c r="BE307" s="23"/>
      <c r="BF307" s="50"/>
      <c r="BG307" s="23"/>
      <c r="BH307" s="23"/>
      <c r="BI307" s="23">
        <v>54.8</v>
      </c>
      <c r="BJ307" s="23">
        <v>174.1</v>
      </c>
      <c r="BK307" s="23">
        <f t="shared" si="135"/>
        <v>1.6593086228616607</v>
      </c>
      <c r="BL307" s="23">
        <v>1</v>
      </c>
      <c r="BM307" s="46" t="s">
        <v>1303</v>
      </c>
      <c r="BN307" s="23" t="s">
        <v>146</v>
      </c>
      <c r="BO307" s="23">
        <v>47</v>
      </c>
      <c r="BP307" s="23">
        <v>65.900000000000006</v>
      </c>
      <c r="BQ307" s="23">
        <v>161</v>
      </c>
      <c r="BR307" s="23">
        <f t="shared" si="136"/>
        <v>1.6956701887396843</v>
      </c>
      <c r="BS307" s="23">
        <f t="shared" si="137"/>
        <v>0.97855622743179227</v>
      </c>
      <c r="BT307" s="23" t="s">
        <v>147</v>
      </c>
      <c r="BU307" s="23" t="s">
        <v>147</v>
      </c>
      <c r="BV307" s="23" t="s">
        <v>148</v>
      </c>
      <c r="BW307" s="23" t="s">
        <v>166</v>
      </c>
      <c r="BX307" s="23">
        <v>2</v>
      </c>
      <c r="BY307" s="23" t="s">
        <v>150</v>
      </c>
      <c r="BZ307" s="23">
        <v>2</v>
      </c>
      <c r="CA307" s="23" t="s">
        <v>150</v>
      </c>
      <c r="CB307" s="23" t="s">
        <v>150</v>
      </c>
      <c r="CC307" s="23">
        <v>2</v>
      </c>
      <c r="CD307" s="23" t="s">
        <v>150</v>
      </c>
      <c r="CE307" s="23" t="s">
        <v>150</v>
      </c>
      <c r="CF307" s="23">
        <v>2</v>
      </c>
      <c r="CG307" s="23" t="s">
        <v>150</v>
      </c>
      <c r="CH307" s="23" t="s">
        <v>150</v>
      </c>
      <c r="CI307" s="23">
        <v>2</v>
      </c>
      <c r="CJ307" s="23" t="s">
        <v>150</v>
      </c>
      <c r="CK307" s="23">
        <v>0</v>
      </c>
      <c r="CL307" s="23">
        <v>0</v>
      </c>
      <c r="CM307" s="23"/>
      <c r="CN307" s="23">
        <v>0</v>
      </c>
      <c r="CO307" s="23"/>
      <c r="CP307" s="23" t="s">
        <v>0</v>
      </c>
      <c r="CQ307" s="23">
        <v>0</v>
      </c>
      <c r="CR307" s="23" t="s">
        <v>165</v>
      </c>
      <c r="CS307" s="23">
        <v>2</v>
      </c>
      <c r="CT307" s="23"/>
      <c r="CU307" s="23"/>
      <c r="CV307" s="23"/>
      <c r="CW307" s="23">
        <v>2</v>
      </c>
      <c r="CX307" s="23"/>
      <c r="CY307" s="23">
        <v>2</v>
      </c>
      <c r="CZ307" s="23">
        <v>0</v>
      </c>
      <c r="DA307" s="23">
        <v>2</v>
      </c>
      <c r="DB307" s="23"/>
      <c r="DC307" s="23" t="s">
        <v>143</v>
      </c>
      <c r="DD307" s="23" t="str">
        <f t="shared" si="132"/>
        <v>2</v>
      </c>
      <c r="DE307" s="23" t="s">
        <v>143</v>
      </c>
      <c r="DF307" s="23" t="s">
        <v>165</v>
      </c>
      <c r="DG307" s="23" t="s">
        <v>143</v>
      </c>
      <c r="DH307" s="23" t="s">
        <v>636</v>
      </c>
      <c r="DI307" s="23" t="s">
        <v>159</v>
      </c>
      <c r="DJ307" s="23" t="s">
        <v>150</v>
      </c>
      <c r="DK307" s="23" t="s">
        <v>159</v>
      </c>
      <c r="DL307" s="23" t="s">
        <v>150</v>
      </c>
      <c r="DM307" s="23" t="s">
        <v>159</v>
      </c>
      <c r="DN307" s="23" t="s">
        <v>150</v>
      </c>
      <c r="DO307" s="23"/>
      <c r="DP307" s="23" t="s">
        <v>150</v>
      </c>
      <c r="DQ307" s="23" t="s">
        <v>150</v>
      </c>
      <c r="DR307" s="23" t="s">
        <v>150</v>
      </c>
      <c r="DS307" s="23"/>
      <c r="DT307" s="23" t="s">
        <v>159</v>
      </c>
      <c r="DU307" s="23" t="s">
        <v>150</v>
      </c>
      <c r="DV307" s="23"/>
      <c r="DW307" s="23" t="s">
        <v>159</v>
      </c>
      <c r="DX307" s="23" t="s">
        <v>150</v>
      </c>
      <c r="DY307" s="23"/>
      <c r="DZ307" s="23"/>
      <c r="EA307" s="23" t="s">
        <v>159</v>
      </c>
      <c r="EB307" s="23"/>
      <c r="EC307" s="23"/>
      <c r="ED307" s="23" t="s">
        <v>189</v>
      </c>
      <c r="EE307" s="49">
        <f t="shared" si="130"/>
        <v>27</v>
      </c>
      <c r="EF307" s="49">
        <v>1</v>
      </c>
      <c r="EG307" s="49"/>
      <c r="EH307" s="51">
        <f t="shared" si="138"/>
        <v>1</v>
      </c>
      <c r="EI307" s="51">
        <f t="shared" si="139"/>
        <v>0.9</v>
      </c>
      <c r="EJ307" s="52">
        <f t="shared" si="140"/>
        <v>-1.2</v>
      </c>
      <c r="EK307" s="52">
        <f t="shared" si="141"/>
        <v>-3.2000000000000001E-2</v>
      </c>
      <c r="EL307" s="49">
        <f t="shared" si="142"/>
        <v>-3.2000000000000001E-2</v>
      </c>
      <c r="EM307" s="53" t="s">
        <v>176</v>
      </c>
      <c r="EN307" s="54" t="str">
        <f t="shared" si="143"/>
        <v>3</v>
      </c>
    </row>
    <row r="308" spans="1:144" ht="33.75">
      <c r="A308" s="45">
        <v>3338</v>
      </c>
      <c r="B308" s="46" t="s">
        <v>1304</v>
      </c>
      <c r="C308" s="45">
        <v>19411904</v>
      </c>
      <c r="D308" s="23" t="s">
        <v>1305</v>
      </c>
      <c r="E308" s="23">
        <v>2</v>
      </c>
      <c r="F308" s="23" t="s">
        <v>139</v>
      </c>
      <c r="G308" s="23">
        <v>49</v>
      </c>
      <c r="H308" s="23">
        <v>47</v>
      </c>
      <c r="I308" s="23" t="s">
        <v>174</v>
      </c>
      <c r="J308" s="23">
        <v>2</v>
      </c>
      <c r="K308" s="23"/>
      <c r="L308" s="47"/>
      <c r="M308" s="47"/>
      <c r="N308" s="48">
        <v>44020</v>
      </c>
      <c r="O308" s="48"/>
      <c r="P308" s="47" t="e">
        <f t="shared" si="152"/>
        <v>#NUM!</v>
      </c>
      <c r="Q308" s="47">
        <f t="shared" ca="1" si="133"/>
        <v>45</v>
      </c>
      <c r="R308" s="47">
        <v>27</v>
      </c>
      <c r="S308" s="47">
        <v>1</v>
      </c>
      <c r="T308" s="47"/>
      <c r="U308" s="47"/>
      <c r="V308" s="47" t="e">
        <f t="shared" si="134"/>
        <v>#NUM!</v>
      </c>
      <c r="W308" s="47"/>
      <c r="X308" s="47"/>
      <c r="Y308" s="47"/>
      <c r="Z308" s="47"/>
      <c r="AA308" s="47"/>
      <c r="AB308" s="47"/>
      <c r="AC308" s="47"/>
      <c r="AD308" s="47">
        <v>2</v>
      </c>
      <c r="AE308" s="47">
        <v>27</v>
      </c>
      <c r="AF308" s="47"/>
      <c r="AG308" s="47"/>
      <c r="AH308" s="47"/>
      <c r="AI308" s="35">
        <f t="shared" si="147"/>
        <v>27</v>
      </c>
      <c r="AJ308" s="49">
        <v>1</v>
      </c>
      <c r="AK308" s="47">
        <v>2</v>
      </c>
      <c r="AL308" s="47">
        <v>0</v>
      </c>
      <c r="AM308" s="47"/>
      <c r="AN308" s="23" t="s">
        <v>1712</v>
      </c>
      <c r="AO308" s="23">
        <v>1</v>
      </c>
      <c r="AP308" s="23">
        <v>3.64</v>
      </c>
      <c r="AQ308" s="23">
        <v>19</v>
      </c>
      <c r="AR308" s="47">
        <v>1.36</v>
      </c>
      <c r="AS308" s="47">
        <f t="shared" si="145"/>
        <v>63.74044183663208</v>
      </c>
      <c r="AT308" s="47"/>
      <c r="AU308" s="47" t="e">
        <f t="shared" si="149"/>
        <v>#DIV/0!</v>
      </c>
      <c r="AV308" s="47"/>
      <c r="AW308" s="47"/>
      <c r="AX308" s="50" t="s">
        <v>1719</v>
      </c>
      <c r="AY308" s="50" t="s">
        <v>1719</v>
      </c>
      <c r="AZ308" s="50"/>
      <c r="BA308" s="50"/>
      <c r="BB308" s="23" t="s">
        <v>164</v>
      </c>
      <c r="BC308" s="23"/>
      <c r="BD308" s="23"/>
      <c r="BE308" s="23"/>
      <c r="BF308" s="50"/>
      <c r="BG308" s="23"/>
      <c r="BH308" s="23"/>
      <c r="BI308" s="23">
        <v>87</v>
      </c>
      <c r="BJ308" s="23">
        <v>177</v>
      </c>
      <c r="BK308" s="23">
        <f t="shared" si="135"/>
        <v>2.0438199033693718</v>
      </c>
      <c r="BL308" s="23">
        <v>1</v>
      </c>
      <c r="BM308" s="46" t="s">
        <v>1306</v>
      </c>
      <c r="BN308" s="23" t="s">
        <v>146</v>
      </c>
      <c r="BO308" s="23">
        <v>45</v>
      </c>
      <c r="BP308" s="23">
        <v>63</v>
      </c>
      <c r="BQ308" s="23">
        <v>157</v>
      </c>
      <c r="BR308" s="23">
        <f t="shared" si="136"/>
        <v>1.6334780582446982</v>
      </c>
      <c r="BS308" s="23">
        <f t="shared" si="137"/>
        <v>1.2512074423366413</v>
      </c>
      <c r="BT308" s="23" t="s">
        <v>162</v>
      </c>
      <c r="BU308" s="23" t="s">
        <v>158</v>
      </c>
      <c r="BV308" s="23" t="s">
        <v>148</v>
      </c>
      <c r="BW308" s="23" t="s">
        <v>166</v>
      </c>
      <c r="BX308" s="23">
        <v>3</v>
      </c>
      <c r="BY308" s="23" t="s">
        <v>150</v>
      </c>
      <c r="BZ308" s="23">
        <v>2</v>
      </c>
      <c r="CA308" s="23" t="s">
        <v>150</v>
      </c>
      <c r="CB308" s="23" t="s">
        <v>150</v>
      </c>
      <c r="CC308" s="23">
        <v>2</v>
      </c>
      <c r="CD308" s="23" t="s">
        <v>150</v>
      </c>
      <c r="CE308" s="23" t="s">
        <v>150</v>
      </c>
      <c r="CF308" s="23">
        <v>2</v>
      </c>
      <c r="CG308" s="23" t="s">
        <v>150</v>
      </c>
      <c r="CH308" s="23" t="s">
        <v>150</v>
      </c>
      <c r="CI308" s="23">
        <v>2</v>
      </c>
      <c r="CJ308" s="23" t="s">
        <v>150</v>
      </c>
      <c r="CK308" s="23">
        <v>0</v>
      </c>
      <c r="CL308" s="23">
        <v>0</v>
      </c>
      <c r="CM308" s="23" t="s">
        <v>0</v>
      </c>
      <c r="CN308" s="23">
        <v>0</v>
      </c>
      <c r="CO308" s="23"/>
      <c r="CP308" s="23"/>
      <c r="CQ308" s="23">
        <v>0</v>
      </c>
      <c r="CR308" s="23" t="s">
        <v>165</v>
      </c>
      <c r="CS308" s="23">
        <v>2</v>
      </c>
      <c r="CT308" s="23"/>
      <c r="CU308" s="23"/>
      <c r="CV308" s="23"/>
      <c r="CW308" s="23">
        <v>2</v>
      </c>
      <c r="CX308" s="23"/>
      <c r="CY308" s="23">
        <v>2</v>
      </c>
      <c r="CZ308" s="23">
        <v>0</v>
      </c>
      <c r="DA308" s="23">
        <v>2</v>
      </c>
      <c r="DB308" s="23" t="s">
        <v>165</v>
      </c>
      <c r="DC308" s="23" t="s">
        <v>143</v>
      </c>
      <c r="DD308" s="23" t="str">
        <f t="shared" si="132"/>
        <v>2</v>
      </c>
      <c r="DE308" s="23" t="s">
        <v>165</v>
      </c>
      <c r="DF308" s="23" t="s">
        <v>165</v>
      </c>
      <c r="DG308" s="23" t="s">
        <v>165</v>
      </c>
      <c r="DH308" s="23" t="s">
        <v>636</v>
      </c>
      <c r="DI308" s="23" t="s">
        <v>150</v>
      </c>
      <c r="DJ308" s="23" t="s">
        <v>159</v>
      </c>
      <c r="DK308" s="23" t="s">
        <v>150</v>
      </c>
      <c r="DL308" s="23" t="s">
        <v>159</v>
      </c>
      <c r="DM308" s="23" t="s">
        <v>159</v>
      </c>
      <c r="DN308" s="23" t="s">
        <v>150</v>
      </c>
      <c r="DO308" s="23"/>
      <c r="DP308" s="23" t="s">
        <v>150</v>
      </c>
      <c r="DQ308" s="23" t="s">
        <v>150</v>
      </c>
      <c r="DR308" s="23" t="s">
        <v>150</v>
      </c>
      <c r="DS308" s="23"/>
      <c r="DT308" s="23" t="s">
        <v>159</v>
      </c>
      <c r="DU308" s="23" t="s">
        <v>150</v>
      </c>
      <c r="DV308" s="23"/>
      <c r="DW308" s="23" t="s">
        <v>159</v>
      </c>
      <c r="DX308" s="23" t="s">
        <v>150</v>
      </c>
      <c r="DY308" s="23"/>
      <c r="DZ308" s="23"/>
      <c r="EA308" s="23" t="s">
        <v>159</v>
      </c>
      <c r="EB308" s="23"/>
      <c r="EC308" s="23"/>
      <c r="ED308" s="23" t="s">
        <v>187</v>
      </c>
      <c r="EE308" s="49">
        <f t="shared" ref="EE308:EE371" si="153">IF(R308&lt;36,R308, IF(R308&gt;36, "36"))</f>
        <v>27</v>
      </c>
      <c r="EF308" s="49">
        <v>1</v>
      </c>
      <c r="EG308" s="49"/>
      <c r="EH308" s="51">
        <f t="shared" si="138"/>
        <v>1</v>
      </c>
      <c r="EI308" s="51">
        <f t="shared" si="139"/>
        <v>0.9</v>
      </c>
      <c r="EJ308" s="52">
        <f t="shared" si="140"/>
        <v>-1.2</v>
      </c>
      <c r="EK308" s="52">
        <f t="shared" si="141"/>
        <v>-3.2000000000000001E-2</v>
      </c>
      <c r="EL308" s="49">
        <f t="shared" si="142"/>
        <v>-3.2000000000000001E-2</v>
      </c>
      <c r="EM308" s="55" t="s">
        <v>152</v>
      </c>
      <c r="EN308" s="54" t="str">
        <f t="shared" si="143"/>
        <v>1</v>
      </c>
    </row>
    <row r="309" spans="1:144" ht="45">
      <c r="A309" s="45">
        <v>3340</v>
      </c>
      <c r="B309" s="46" t="s">
        <v>1307</v>
      </c>
      <c r="C309" s="45">
        <v>4242823</v>
      </c>
      <c r="D309" s="23" t="s">
        <v>1308</v>
      </c>
      <c r="E309" s="23">
        <v>2</v>
      </c>
      <c r="F309" s="23" t="s">
        <v>139</v>
      </c>
      <c r="G309" s="23">
        <v>75</v>
      </c>
      <c r="H309" s="23">
        <v>73</v>
      </c>
      <c r="I309" s="23" t="s">
        <v>140</v>
      </c>
      <c r="J309" s="23">
        <v>1</v>
      </c>
      <c r="K309" s="23"/>
      <c r="L309" s="47"/>
      <c r="M309" s="47"/>
      <c r="N309" s="48">
        <v>44021</v>
      </c>
      <c r="O309" s="48"/>
      <c r="P309" s="47" t="e">
        <f t="shared" si="152"/>
        <v>#NUM!</v>
      </c>
      <c r="Q309" s="47">
        <f t="shared" ca="1" si="133"/>
        <v>45</v>
      </c>
      <c r="R309" s="47">
        <v>27</v>
      </c>
      <c r="S309" s="47">
        <v>1</v>
      </c>
      <c r="T309" s="48">
        <v>44176</v>
      </c>
      <c r="U309" s="48">
        <v>44176</v>
      </c>
      <c r="V309" s="47">
        <f t="shared" si="134"/>
        <v>5</v>
      </c>
      <c r="W309" s="47" t="s">
        <v>1309</v>
      </c>
      <c r="X309" s="47"/>
      <c r="Y309" s="47"/>
      <c r="Z309" s="47"/>
      <c r="AA309" s="47"/>
      <c r="AB309" s="47"/>
      <c r="AC309" s="47"/>
      <c r="AD309" s="47">
        <v>2</v>
      </c>
      <c r="AE309" s="47">
        <v>27</v>
      </c>
      <c r="AF309" s="47">
        <v>1</v>
      </c>
      <c r="AG309" s="47"/>
      <c r="AH309" s="47"/>
      <c r="AI309" s="35">
        <f t="shared" si="147"/>
        <v>27</v>
      </c>
      <c r="AJ309" s="49">
        <v>1</v>
      </c>
      <c r="AK309" s="47">
        <v>2</v>
      </c>
      <c r="AL309" s="47">
        <v>0</v>
      </c>
      <c r="AM309" s="47"/>
      <c r="AN309" s="23" t="s">
        <v>1712</v>
      </c>
      <c r="AO309" s="23">
        <v>1</v>
      </c>
      <c r="AP309" s="23">
        <v>2.2400000000000002</v>
      </c>
      <c r="AQ309" s="23">
        <v>28</v>
      </c>
      <c r="AR309" s="47">
        <v>1.42</v>
      </c>
      <c r="AS309" s="47">
        <f t="shared" si="145"/>
        <v>51.486047025793773</v>
      </c>
      <c r="AT309" s="47"/>
      <c r="AU309" s="47" t="e">
        <f t="shared" si="149"/>
        <v>#DIV/0!</v>
      </c>
      <c r="AV309" s="47"/>
      <c r="AW309" s="47"/>
      <c r="AX309" s="50" t="s">
        <v>1719</v>
      </c>
      <c r="AY309" s="50" t="s">
        <v>1719</v>
      </c>
      <c r="AZ309" s="50"/>
      <c r="BA309" s="50"/>
      <c r="BB309" s="23" t="s">
        <v>164</v>
      </c>
      <c r="BC309" s="23"/>
      <c r="BD309" s="23"/>
      <c r="BE309" s="23"/>
      <c r="BF309" s="50"/>
      <c r="BG309" s="23"/>
      <c r="BH309" s="23"/>
      <c r="BI309" s="23">
        <v>70</v>
      </c>
      <c r="BJ309" s="23">
        <v>170</v>
      </c>
      <c r="BK309" s="23">
        <f t="shared" si="135"/>
        <v>1.8097078017532482</v>
      </c>
      <c r="BL309" s="23">
        <v>1</v>
      </c>
      <c r="BM309" s="46" t="s">
        <v>1310</v>
      </c>
      <c r="BN309" s="23" t="s">
        <v>146</v>
      </c>
      <c r="BO309" s="23">
        <v>69</v>
      </c>
      <c r="BP309" s="23">
        <v>53</v>
      </c>
      <c r="BQ309" s="23">
        <v>153</v>
      </c>
      <c r="BR309" s="23">
        <f t="shared" si="136"/>
        <v>1.4896521082310206</v>
      </c>
      <c r="BS309" s="23">
        <f t="shared" si="137"/>
        <v>1.2148526436164331</v>
      </c>
      <c r="BT309" s="23" t="s">
        <v>162</v>
      </c>
      <c r="BU309" s="23" t="s">
        <v>147</v>
      </c>
      <c r="BV309" s="23" t="s">
        <v>148</v>
      </c>
      <c r="BW309" s="23" t="s">
        <v>149</v>
      </c>
      <c r="BX309" s="23">
        <v>4</v>
      </c>
      <c r="BY309" s="23" t="s">
        <v>150</v>
      </c>
      <c r="BZ309" s="23">
        <v>2</v>
      </c>
      <c r="CA309" s="23" t="s">
        <v>159</v>
      </c>
      <c r="CB309" s="23" t="s">
        <v>150</v>
      </c>
      <c r="CC309" s="23">
        <v>2</v>
      </c>
      <c r="CD309" s="23" t="s">
        <v>150</v>
      </c>
      <c r="CE309" s="23" t="s">
        <v>150</v>
      </c>
      <c r="CF309" s="23">
        <v>2</v>
      </c>
      <c r="CG309" s="23" t="s">
        <v>159</v>
      </c>
      <c r="CH309" s="23" t="s">
        <v>150</v>
      </c>
      <c r="CI309" s="23">
        <v>2</v>
      </c>
      <c r="CJ309" s="23" t="s">
        <v>150</v>
      </c>
      <c r="CK309" s="23">
        <v>0</v>
      </c>
      <c r="CL309" s="23">
        <v>0</v>
      </c>
      <c r="CM309" s="23" t="s">
        <v>0</v>
      </c>
      <c r="CN309" s="23">
        <v>0</v>
      </c>
      <c r="CO309" s="23"/>
      <c r="CP309" s="23"/>
      <c r="CQ309" s="23">
        <v>0</v>
      </c>
      <c r="CR309" s="23" t="s">
        <v>165</v>
      </c>
      <c r="CS309" s="23">
        <v>2</v>
      </c>
      <c r="CT309" s="23"/>
      <c r="CU309" s="23"/>
      <c r="CV309" s="23"/>
      <c r="CW309" s="23">
        <v>2</v>
      </c>
      <c r="CX309" s="23"/>
      <c r="CY309" s="23">
        <v>2</v>
      </c>
      <c r="CZ309" s="23">
        <v>0</v>
      </c>
      <c r="DA309" s="23">
        <v>2</v>
      </c>
      <c r="DB309" s="23"/>
      <c r="DC309" s="23" t="s">
        <v>143</v>
      </c>
      <c r="DD309" s="23" t="str">
        <f t="shared" si="132"/>
        <v>2</v>
      </c>
      <c r="DE309" s="23" t="s">
        <v>165</v>
      </c>
      <c r="DF309" s="23" t="s">
        <v>165</v>
      </c>
      <c r="DG309" s="23" t="s">
        <v>165</v>
      </c>
      <c r="DH309" s="23" t="s">
        <v>636</v>
      </c>
      <c r="DI309" s="23" t="s">
        <v>150</v>
      </c>
      <c r="DJ309" s="23" t="s">
        <v>159</v>
      </c>
      <c r="DK309" s="23" t="s">
        <v>150</v>
      </c>
      <c r="DL309" s="23" t="s">
        <v>150</v>
      </c>
      <c r="DM309" s="23" t="s">
        <v>159</v>
      </c>
      <c r="DN309" s="23" t="s">
        <v>150</v>
      </c>
      <c r="DO309" s="23"/>
      <c r="DP309" s="23" t="s">
        <v>150</v>
      </c>
      <c r="DQ309" s="23" t="s">
        <v>150</v>
      </c>
      <c r="DR309" s="23" t="s">
        <v>150</v>
      </c>
      <c r="DS309" s="23"/>
      <c r="DT309" s="23" t="s">
        <v>159</v>
      </c>
      <c r="DU309" s="23" t="s">
        <v>150</v>
      </c>
      <c r="DV309" s="23"/>
      <c r="DW309" s="23" t="s">
        <v>159</v>
      </c>
      <c r="DX309" s="23" t="s">
        <v>150</v>
      </c>
      <c r="DY309" s="23"/>
      <c r="DZ309" s="23"/>
      <c r="EA309" s="23" t="s">
        <v>159</v>
      </c>
      <c r="EB309" s="23"/>
      <c r="EC309" s="23"/>
      <c r="ED309" s="23" t="s">
        <v>189</v>
      </c>
      <c r="EE309" s="49">
        <f t="shared" si="153"/>
        <v>27</v>
      </c>
      <c r="EF309" s="49">
        <v>1</v>
      </c>
      <c r="EG309" s="49"/>
      <c r="EH309" s="51">
        <f t="shared" si="138"/>
        <v>1</v>
      </c>
      <c r="EI309" s="51">
        <f t="shared" si="139"/>
        <v>0.9</v>
      </c>
      <c r="EJ309" s="52">
        <f t="shared" si="140"/>
        <v>-1.2</v>
      </c>
      <c r="EK309" s="52">
        <f t="shared" si="141"/>
        <v>-3.2000000000000001E-2</v>
      </c>
      <c r="EL309" s="49">
        <f t="shared" si="142"/>
        <v>-3.2000000000000001E-2</v>
      </c>
      <c r="EM309" s="55" t="s">
        <v>163</v>
      </c>
      <c r="EN309" s="54" t="str">
        <f t="shared" si="143"/>
        <v>2</v>
      </c>
    </row>
    <row r="310" spans="1:144" ht="90">
      <c r="A310" s="45">
        <v>3341</v>
      </c>
      <c r="B310" s="46" t="s">
        <v>1311</v>
      </c>
      <c r="C310" s="45">
        <v>6101815</v>
      </c>
      <c r="D310" s="23" t="s">
        <v>1312</v>
      </c>
      <c r="E310" s="23">
        <v>2</v>
      </c>
      <c r="F310" s="23" t="s">
        <v>139</v>
      </c>
      <c r="G310" s="23">
        <v>64</v>
      </c>
      <c r="H310" s="23">
        <v>61</v>
      </c>
      <c r="I310" s="23" t="s">
        <v>140</v>
      </c>
      <c r="J310" s="23">
        <v>1</v>
      </c>
      <c r="K310" s="23"/>
      <c r="L310" s="47"/>
      <c r="M310" s="47"/>
      <c r="N310" s="48">
        <v>44025</v>
      </c>
      <c r="O310" s="48"/>
      <c r="P310" s="47" t="e">
        <f t="shared" si="152"/>
        <v>#NUM!</v>
      </c>
      <c r="Q310" s="47">
        <f t="shared" ca="1" si="133"/>
        <v>44</v>
      </c>
      <c r="R310" s="47">
        <v>27</v>
      </c>
      <c r="S310" s="47">
        <v>1</v>
      </c>
      <c r="T310" s="48">
        <v>44252</v>
      </c>
      <c r="U310" s="48"/>
      <c r="V310" s="47">
        <f t="shared" si="134"/>
        <v>7</v>
      </c>
      <c r="W310" s="47" t="s">
        <v>1781</v>
      </c>
      <c r="X310" s="47"/>
      <c r="Y310" s="47"/>
      <c r="Z310" s="47"/>
      <c r="AA310" s="47"/>
      <c r="AB310" s="47"/>
      <c r="AC310" s="47"/>
      <c r="AD310" s="47">
        <v>1</v>
      </c>
      <c r="AE310" s="47">
        <v>7</v>
      </c>
      <c r="AF310" s="47">
        <v>0</v>
      </c>
      <c r="AG310" s="47"/>
      <c r="AH310" s="47">
        <v>1</v>
      </c>
      <c r="AI310" s="35">
        <f t="shared" si="147"/>
        <v>27</v>
      </c>
      <c r="AJ310" s="49">
        <v>1</v>
      </c>
      <c r="AK310" s="47">
        <v>1</v>
      </c>
      <c r="AL310" s="47">
        <v>1</v>
      </c>
      <c r="AM310" s="47" t="s">
        <v>1314</v>
      </c>
      <c r="AN310" s="23" t="s">
        <v>1712</v>
      </c>
      <c r="AO310" s="23">
        <v>1</v>
      </c>
      <c r="AP310" s="23">
        <v>1.79</v>
      </c>
      <c r="AQ310" s="23">
        <v>40</v>
      </c>
      <c r="AR310" s="47">
        <v>1.62</v>
      </c>
      <c r="AS310" s="47">
        <f t="shared" si="145"/>
        <v>47.361956645742559</v>
      </c>
      <c r="AT310" s="47"/>
      <c r="AU310" s="47" t="e">
        <f t="shared" si="149"/>
        <v>#DIV/0!</v>
      </c>
      <c r="AV310" s="47"/>
      <c r="AW310" s="47"/>
      <c r="AX310" s="50" t="s">
        <v>1719</v>
      </c>
      <c r="AY310" s="50" t="s">
        <v>1719</v>
      </c>
      <c r="AZ310" s="50"/>
      <c r="BA310" s="50"/>
      <c r="BB310" s="23" t="s">
        <v>164</v>
      </c>
      <c r="BC310" s="23"/>
      <c r="BD310" s="23"/>
      <c r="BE310" s="23"/>
      <c r="BF310" s="50"/>
      <c r="BG310" s="23"/>
      <c r="BH310" s="23"/>
      <c r="BI310" s="23">
        <v>54.5</v>
      </c>
      <c r="BJ310" s="23">
        <v>172</v>
      </c>
      <c r="BK310" s="23">
        <f t="shared" si="135"/>
        <v>1.6409409805418784</v>
      </c>
      <c r="BL310" s="23">
        <v>1</v>
      </c>
      <c r="BM310" s="46" t="s">
        <v>1315</v>
      </c>
      <c r="BN310" s="23" t="s">
        <v>146</v>
      </c>
      <c r="BO310" s="23">
        <v>54</v>
      </c>
      <c r="BP310" s="23">
        <v>68</v>
      </c>
      <c r="BQ310" s="23">
        <v>156</v>
      </c>
      <c r="BR310" s="23">
        <f t="shared" si="136"/>
        <v>1.6795693679791153</v>
      </c>
      <c r="BS310" s="23">
        <f t="shared" si="137"/>
        <v>0.9770010169429828</v>
      </c>
      <c r="BT310" s="23" t="s">
        <v>158</v>
      </c>
      <c r="BU310" s="23" t="s">
        <v>158</v>
      </c>
      <c r="BV310" s="23" t="s">
        <v>148</v>
      </c>
      <c r="BW310" s="23" t="s">
        <v>149</v>
      </c>
      <c r="BX310" s="23">
        <v>4</v>
      </c>
      <c r="BY310" s="23" t="s">
        <v>150</v>
      </c>
      <c r="BZ310" s="23">
        <v>2</v>
      </c>
      <c r="CA310" s="23" t="s">
        <v>159</v>
      </c>
      <c r="CB310" s="23" t="s">
        <v>150</v>
      </c>
      <c r="CC310" s="23">
        <v>2</v>
      </c>
      <c r="CD310" s="23" t="s">
        <v>150</v>
      </c>
      <c r="CE310" s="23" t="s">
        <v>150</v>
      </c>
      <c r="CF310" s="23">
        <v>2</v>
      </c>
      <c r="CG310" s="23" t="s">
        <v>159</v>
      </c>
      <c r="CH310" s="23" t="s">
        <v>150</v>
      </c>
      <c r="CI310" s="23">
        <v>2</v>
      </c>
      <c r="CJ310" s="23" t="s">
        <v>150</v>
      </c>
      <c r="CK310" s="23">
        <v>8.3000000000000007</v>
      </c>
      <c r="CL310" s="23">
        <v>40</v>
      </c>
      <c r="CM310" s="23" t="s">
        <v>0</v>
      </c>
      <c r="CN310" s="23">
        <v>0</v>
      </c>
      <c r="CO310" s="23"/>
      <c r="CP310" s="23"/>
      <c r="CQ310" s="23">
        <v>0</v>
      </c>
      <c r="CR310" s="23" t="s">
        <v>165</v>
      </c>
      <c r="CS310" s="23">
        <v>2</v>
      </c>
      <c r="CT310" s="23"/>
      <c r="CU310" s="23"/>
      <c r="CV310" s="23"/>
      <c r="CW310" s="23">
        <v>2</v>
      </c>
      <c r="CX310" s="23"/>
      <c r="CY310" s="23">
        <v>2</v>
      </c>
      <c r="CZ310" s="23">
        <v>0</v>
      </c>
      <c r="DA310" s="23">
        <v>2</v>
      </c>
      <c r="DB310" s="23"/>
      <c r="DC310" s="23" t="s">
        <v>143</v>
      </c>
      <c r="DD310" s="23" t="str">
        <f t="shared" si="132"/>
        <v>2</v>
      </c>
      <c r="DE310" s="23" t="s">
        <v>165</v>
      </c>
      <c r="DF310" s="23" t="s">
        <v>165</v>
      </c>
      <c r="DG310" s="23" t="s">
        <v>165</v>
      </c>
      <c r="DH310" s="23" t="s">
        <v>636</v>
      </c>
      <c r="DI310" s="23" t="s">
        <v>150</v>
      </c>
      <c r="DJ310" s="23" t="s">
        <v>150</v>
      </c>
      <c r="DK310" s="23" t="s">
        <v>150</v>
      </c>
      <c r="DL310" s="23" t="s">
        <v>150</v>
      </c>
      <c r="DM310" s="23" t="s">
        <v>150</v>
      </c>
      <c r="DN310" s="23" t="s">
        <v>150</v>
      </c>
      <c r="DO310" s="23"/>
      <c r="DP310" s="23" t="s">
        <v>150</v>
      </c>
      <c r="DQ310" s="23" t="s">
        <v>150</v>
      </c>
      <c r="DR310" s="23" t="s">
        <v>150</v>
      </c>
      <c r="DS310" s="23"/>
      <c r="DT310" s="23" t="s">
        <v>159</v>
      </c>
      <c r="DU310" s="23" t="s">
        <v>150</v>
      </c>
      <c r="DV310" s="23"/>
      <c r="DW310" s="23" t="s">
        <v>159</v>
      </c>
      <c r="DX310" s="23" t="s">
        <v>150</v>
      </c>
      <c r="DY310" s="23"/>
      <c r="DZ310" s="23"/>
      <c r="EA310" s="23" t="s">
        <v>159</v>
      </c>
      <c r="EB310" s="23"/>
      <c r="EC310" s="23"/>
      <c r="ED310" s="23" t="s">
        <v>189</v>
      </c>
      <c r="EE310" s="49">
        <f t="shared" si="153"/>
        <v>27</v>
      </c>
      <c r="EF310" s="49">
        <v>1</v>
      </c>
      <c r="EG310" s="49"/>
      <c r="EH310" s="51">
        <f t="shared" si="138"/>
        <v>1</v>
      </c>
      <c r="EI310" s="51">
        <f t="shared" si="139"/>
        <v>0.9</v>
      </c>
      <c r="EJ310" s="52">
        <f t="shared" si="140"/>
        <v>-1.2</v>
      </c>
      <c r="EK310" s="52">
        <f t="shared" si="141"/>
        <v>-3.2000000000000001E-2</v>
      </c>
      <c r="EL310" s="49">
        <f t="shared" si="142"/>
        <v>-3.2000000000000001E-2</v>
      </c>
      <c r="EM310" s="55" t="s">
        <v>176</v>
      </c>
      <c r="EN310" s="54" t="str">
        <f t="shared" si="143"/>
        <v>3</v>
      </c>
    </row>
    <row r="311" spans="1:144" ht="33.75">
      <c r="A311" s="45">
        <v>3345</v>
      </c>
      <c r="B311" s="46" t="s">
        <v>1316</v>
      </c>
      <c r="C311" s="45">
        <v>34849505</v>
      </c>
      <c r="D311" s="23" t="s">
        <v>1317</v>
      </c>
      <c r="E311" s="23">
        <v>2</v>
      </c>
      <c r="F311" s="23" t="s">
        <v>139</v>
      </c>
      <c r="G311" s="23">
        <v>56</v>
      </c>
      <c r="H311" s="23">
        <v>54</v>
      </c>
      <c r="I311" s="23" t="s">
        <v>174</v>
      </c>
      <c r="J311" s="23">
        <v>2</v>
      </c>
      <c r="K311" s="23"/>
      <c r="L311" s="47"/>
      <c r="M311" s="47"/>
      <c r="N311" s="48">
        <v>44028</v>
      </c>
      <c r="O311" s="48"/>
      <c r="P311" s="47" t="e">
        <f t="shared" si="152"/>
        <v>#NUM!</v>
      </c>
      <c r="Q311" s="47">
        <f t="shared" ca="1" si="133"/>
        <v>44</v>
      </c>
      <c r="R311" s="47">
        <v>27</v>
      </c>
      <c r="S311" s="47">
        <v>1</v>
      </c>
      <c r="T311" s="47"/>
      <c r="U311" s="47"/>
      <c r="V311" s="47" t="e">
        <f t="shared" si="134"/>
        <v>#NUM!</v>
      </c>
      <c r="W311" s="47"/>
      <c r="X311" s="47"/>
      <c r="Y311" s="47"/>
      <c r="Z311" s="47"/>
      <c r="AA311" s="47"/>
      <c r="AB311" s="47"/>
      <c r="AC311" s="47"/>
      <c r="AD311" s="47">
        <v>2</v>
      </c>
      <c r="AE311" s="47">
        <v>27</v>
      </c>
      <c r="AF311" s="47">
        <v>1</v>
      </c>
      <c r="AG311" s="47"/>
      <c r="AH311" s="47"/>
      <c r="AI311" s="35">
        <f t="shared" si="147"/>
        <v>27</v>
      </c>
      <c r="AJ311" s="49">
        <v>1</v>
      </c>
      <c r="AK311" s="47">
        <v>2</v>
      </c>
      <c r="AL311" s="47">
        <v>0</v>
      </c>
      <c r="AM311" s="47"/>
      <c r="AN311" s="23" t="s">
        <v>1712</v>
      </c>
      <c r="AO311" s="23">
        <v>1</v>
      </c>
      <c r="AP311" s="23">
        <v>1.84</v>
      </c>
      <c r="AQ311" s="23">
        <v>41</v>
      </c>
      <c r="AR311" s="47">
        <v>1.23</v>
      </c>
      <c r="AS311" s="47">
        <f t="shared" si="145"/>
        <v>68.844392629082762</v>
      </c>
      <c r="AT311" s="47"/>
      <c r="AU311" s="47" t="e">
        <f t="shared" si="149"/>
        <v>#DIV/0!</v>
      </c>
      <c r="AV311" s="47"/>
      <c r="AW311" s="47"/>
      <c r="AX311" s="50" t="s">
        <v>1719</v>
      </c>
      <c r="AY311" s="50" t="s">
        <v>1719</v>
      </c>
      <c r="AZ311" s="50"/>
      <c r="BA311" s="50"/>
      <c r="BB311" s="23" t="s">
        <v>164</v>
      </c>
      <c r="BC311" s="23"/>
      <c r="BD311" s="23"/>
      <c r="BE311" s="23"/>
      <c r="BF311" s="50"/>
      <c r="BG311" s="23"/>
      <c r="BH311" s="23"/>
      <c r="BI311" s="23">
        <v>82</v>
      </c>
      <c r="BJ311" s="23">
        <v>169</v>
      </c>
      <c r="BK311" s="23">
        <f t="shared" si="135"/>
        <v>1.9273255189728069</v>
      </c>
      <c r="BL311" s="23">
        <v>1</v>
      </c>
      <c r="BM311" s="46" t="s">
        <v>1318</v>
      </c>
      <c r="BN311" s="23" t="s">
        <v>146</v>
      </c>
      <c r="BO311" s="23">
        <v>53</v>
      </c>
      <c r="BP311" s="23">
        <v>55</v>
      </c>
      <c r="BQ311" s="23">
        <v>160</v>
      </c>
      <c r="BR311" s="23">
        <f t="shared" si="136"/>
        <v>1.5631744723391146</v>
      </c>
      <c r="BS311" s="23">
        <f t="shared" si="137"/>
        <v>1.2329561114753758</v>
      </c>
      <c r="BT311" s="23" t="s">
        <v>162</v>
      </c>
      <c r="BU311" s="23" t="s">
        <v>147</v>
      </c>
      <c r="BV311" s="23" t="s">
        <v>148</v>
      </c>
      <c r="BW311" s="23" t="s">
        <v>149</v>
      </c>
      <c r="BX311" s="23">
        <v>5</v>
      </c>
      <c r="BY311" s="23" t="s">
        <v>150</v>
      </c>
      <c r="BZ311" s="23">
        <v>2</v>
      </c>
      <c r="CA311" s="23" t="s">
        <v>159</v>
      </c>
      <c r="CB311" s="23" t="s">
        <v>150</v>
      </c>
      <c r="CC311" s="23">
        <v>2</v>
      </c>
      <c r="CD311" s="23" t="s">
        <v>150</v>
      </c>
      <c r="CE311" s="23" t="s">
        <v>150</v>
      </c>
      <c r="CF311" s="23">
        <v>2</v>
      </c>
      <c r="CG311" s="23" t="s">
        <v>159</v>
      </c>
      <c r="CH311" s="23" t="s">
        <v>150</v>
      </c>
      <c r="CI311" s="23">
        <v>2</v>
      </c>
      <c r="CJ311" s="23" t="s">
        <v>150</v>
      </c>
      <c r="CK311" s="23">
        <v>0</v>
      </c>
      <c r="CL311" s="23">
        <v>0</v>
      </c>
      <c r="CM311" s="23" t="s">
        <v>0</v>
      </c>
      <c r="CN311" s="23">
        <v>0</v>
      </c>
      <c r="CO311" s="23"/>
      <c r="CP311" s="23"/>
      <c r="CQ311" s="23">
        <v>0</v>
      </c>
      <c r="CR311" s="23" t="s">
        <v>143</v>
      </c>
      <c r="CS311" s="23">
        <v>1</v>
      </c>
      <c r="CT311" s="23">
        <v>0</v>
      </c>
      <c r="CU311" s="23">
        <v>64</v>
      </c>
      <c r="CV311" s="23">
        <v>375</v>
      </c>
      <c r="CW311" s="23">
        <v>1</v>
      </c>
      <c r="CX311" s="23"/>
      <c r="CY311" s="23">
        <v>2</v>
      </c>
      <c r="CZ311" s="23">
        <v>3</v>
      </c>
      <c r="DA311" s="23">
        <v>1</v>
      </c>
      <c r="DB311" s="23"/>
      <c r="DC311" s="23" t="s">
        <v>143</v>
      </c>
      <c r="DD311" s="23" t="str">
        <f t="shared" si="132"/>
        <v>2</v>
      </c>
      <c r="DE311" s="23" t="s">
        <v>143</v>
      </c>
      <c r="DF311" s="23" t="s">
        <v>165</v>
      </c>
      <c r="DG311" s="23" t="s">
        <v>143</v>
      </c>
      <c r="DH311" s="23" t="s">
        <v>636</v>
      </c>
      <c r="DI311" s="23" t="s">
        <v>150</v>
      </c>
      <c r="DJ311" s="23" t="s">
        <v>159</v>
      </c>
      <c r="DK311" s="23" t="s">
        <v>150</v>
      </c>
      <c r="DL311" s="23" t="s">
        <v>150</v>
      </c>
      <c r="DM311" s="23" t="s">
        <v>159</v>
      </c>
      <c r="DN311" s="23" t="s">
        <v>150</v>
      </c>
      <c r="DO311" s="23"/>
      <c r="DP311" s="23" t="s">
        <v>150</v>
      </c>
      <c r="DQ311" s="23" t="s">
        <v>150</v>
      </c>
      <c r="DR311" s="23" t="s">
        <v>150</v>
      </c>
      <c r="DS311" s="23"/>
      <c r="DT311" s="23" t="s">
        <v>159</v>
      </c>
      <c r="DU311" s="23" t="s">
        <v>150</v>
      </c>
      <c r="DV311" s="23"/>
      <c r="DW311" s="23" t="s">
        <v>159</v>
      </c>
      <c r="DX311" s="23" t="s">
        <v>150</v>
      </c>
      <c r="DY311" s="23"/>
      <c r="DZ311" s="23"/>
      <c r="EA311" s="23" t="s">
        <v>159</v>
      </c>
      <c r="EB311" s="23"/>
      <c r="EC311" s="23"/>
      <c r="ED311" s="23" t="s">
        <v>189</v>
      </c>
      <c r="EE311" s="49">
        <f t="shared" si="153"/>
        <v>27</v>
      </c>
      <c r="EF311" s="49">
        <v>1</v>
      </c>
      <c r="EG311" s="49"/>
      <c r="EH311" s="51">
        <f t="shared" si="138"/>
        <v>1</v>
      </c>
      <c r="EI311" s="51">
        <f t="shared" si="139"/>
        <v>0.9</v>
      </c>
      <c r="EJ311" s="52">
        <f t="shared" si="140"/>
        <v>-1.2</v>
      </c>
      <c r="EK311" s="52">
        <f t="shared" si="141"/>
        <v>-3.2000000000000001E-2</v>
      </c>
      <c r="EL311" s="49">
        <f t="shared" si="142"/>
        <v>-3.2000000000000001E-2</v>
      </c>
      <c r="EM311" s="53" t="s">
        <v>176</v>
      </c>
      <c r="EN311" s="54" t="str">
        <f t="shared" si="143"/>
        <v>3</v>
      </c>
    </row>
    <row r="312" spans="1:144" ht="33.75">
      <c r="A312" s="45">
        <v>3357</v>
      </c>
      <c r="B312" s="46" t="s">
        <v>1323</v>
      </c>
      <c r="C312" s="45">
        <v>25254165</v>
      </c>
      <c r="D312" s="23" t="s">
        <v>1324</v>
      </c>
      <c r="E312" s="23">
        <v>2</v>
      </c>
      <c r="F312" s="23" t="s">
        <v>139</v>
      </c>
      <c r="G312" s="23">
        <v>71</v>
      </c>
      <c r="H312" s="23">
        <v>69</v>
      </c>
      <c r="I312" s="23" t="s">
        <v>174</v>
      </c>
      <c r="J312" s="23">
        <v>2</v>
      </c>
      <c r="K312" s="23"/>
      <c r="L312" s="47"/>
      <c r="M312" s="47"/>
      <c r="N312" s="48">
        <v>44048</v>
      </c>
      <c r="O312" s="48"/>
      <c r="P312" s="47" t="e">
        <f t="shared" si="152"/>
        <v>#NUM!</v>
      </c>
      <c r="Q312" s="47">
        <f t="shared" ca="1" si="133"/>
        <v>44</v>
      </c>
      <c r="R312" s="47">
        <v>26</v>
      </c>
      <c r="S312" s="47">
        <v>1</v>
      </c>
      <c r="T312" s="47"/>
      <c r="U312" s="47"/>
      <c r="V312" s="47" t="e">
        <f t="shared" si="134"/>
        <v>#NUM!</v>
      </c>
      <c r="W312" s="47"/>
      <c r="X312" s="47"/>
      <c r="Y312" s="47"/>
      <c r="Z312" s="47"/>
      <c r="AA312" s="47"/>
      <c r="AB312" s="47"/>
      <c r="AC312" s="47"/>
      <c r="AD312" s="47">
        <v>2</v>
      </c>
      <c r="AE312" s="47">
        <v>26</v>
      </c>
      <c r="AF312" s="47">
        <v>1</v>
      </c>
      <c r="AG312" s="47"/>
      <c r="AH312" s="47"/>
      <c r="AI312" s="35">
        <f t="shared" si="147"/>
        <v>26</v>
      </c>
      <c r="AJ312" s="49">
        <v>1</v>
      </c>
      <c r="AK312" s="47">
        <v>2</v>
      </c>
      <c r="AL312" s="47">
        <v>0</v>
      </c>
      <c r="AM312" s="47"/>
      <c r="AN312" s="23" t="s">
        <v>1712</v>
      </c>
      <c r="AO312" s="23">
        <v>1</v>
      </c>
      <c r="AP312" s="23">
        <v>1.77</v>
      </c>
      <c r="AQ312" s="23">
        <v>38</v>
      </c>
      <c r="AR312" s="47">
        <v>1</v>
      </c>
      <c r="AS312" s="47">
        <f t="shared" si="145"/>
        <v>80.396953575463186</v>
      </c>
      <c r="AT312" s="47"/>
      <c r="AU312" s="47" t="e">
        <f t="shared" si="149"/>
        <v>#DIV/0!</v>
      </c>
      <c r="AV312" s="47"/>
      <c r="AW312" s="47"/>
      <c r="AX312" s="50" t="s">
        <v>1719</v>
      </c>
      <c r="AY312" s="50" t="s">
        <v>1719</v>
      </c>
      <c r="AZ312" s="50"/>
      <c r="BA312" s="50"/>
      <c r="BB312" s="23" t="s">
        <v>164</v>
      </c>
      <c r="BC312" s="23"/>
      <c r="BD312" s="23"/>
      <c r="BE312" s="23"/>
      <c r="BF312" s="50"/>
      <c r="BG312" s="23"/>
      <c r="BH312" s="23"/>
      <c r="BI312" s="23">
        <v>64</v>
      </c>
      <c r="BJ312" s="23">
        <v>171</v>
      </c>
      <c r="BK312" s="23">
        <f t="shared" si="135"/>
        <v>1.7495042129488085</v>
      </c>
      <c r="BL312" s="23">
        <v>1</v>
      </c>
      <c r="BM312" s="46" t="s">
        <v>1325</v>
      </c>
      <c r="BN312" s="23" t="s">
        <v>146</v>
      </c>
      <c r="BO312" s="23">
        <v>66</v>
      </c>
      <c r="BP312" s="23">
        <v>45</v>
      </c>
      <c r="BQ312" s="23">
        <v>163</v>
      </c>
      <c r="BR312" s="23">
        <f t="shared" si="136"/>
        <v>1.4548481133946987</v>
      </c>
      <c r="BS312" s="23">
        <f t="shared" si="137"/>
        <v>1.2025339255976133</v>
      </c>
      <c r="BT312" s="23" t="s">
        <v>147</v>
      </c>
      <c r="BU312" s="23" t="s">
        <v>162</v>
      </c>
      <c r="BV312" s="23" t="s">
        <v>148</v>
      </c>
      <c r="BW312" s="23" t="s">
        <v>149</v>
      </c>
      <c r="BX312" s="23">
        <v>5</v>
      </c>
      <c r="BY312" s="23" t="s">
        <v>150</v>
      </c>
      <c r="BZ312" s="23">
        <v>2</v>
      </c>
      <c r="CA312" s="23" t="s">
        <v>159</v>
      </c>
      <c r="CB312" s="23" t="s">
        <v>150</v>
      </c>
      <c r="CC312" s="23">
        <v>2</v>
      </c>
      <c r="CD312" s="23" t="s">
        <v>150</v>
      </c>
      <c r="CE312" s="23" t="s">
        <v>150</v>
      </c>
      <c r="CF312" s="23">
        <v>2</v>
      </c>
      <c r="CG312" s="23" t="s">
        <v>159</v>
      </c>
      <c r="CH312" s="23" t="s">
        <v>150</v>
      </c>
      <c r="CI312" s="23">
        <v>2</v>
      </c>
      <c r="CJ312" s="23" t="s">
        <v>150</v>
      </c>
      <c r="CK312" s="23">
        <v>17</v>
      </c>
      <c r="CL312" s="23">
        <v>0</v>
      </c>
      <c r="CM312" s="23" t="s">
        <v>0</v>
      </c>
      <c r="CN312" s="23">
        <v>0</v>
      </c>
      <c r="CO312" s="23"/>
      <c r="CP312" s="23" t="s">
        <v>0</v>
      </c>
      <c r="CQ312" s="23">
        <v>0</v>
      </c>
      <c r="CR312" s="23" t="s">
        <v>143</v>
      </c>
      <c r="CS312" s="23">
        <v>1</v>
      </c>
      <c r="CT312" s="23">
        <v>128</v>
      </c>
      <c r="CU312" s="23">
        <v>0</v>
      </c>
      <c r="CV312" s="23">
        <v>375</v>
      </c>
      <c r="CW312" s="23">
        <v>1</v>
      </c>
      <c r="CX312" s="23"/>
      <c r="CY312" s="23">
        <v>2</v>
      </c>
      <c r="CZ312" s="23">
        <v>4</v>
      </c>
      <c r="DA312" s="23">
        <v>1</v>
      </c>
      <c r="DB312" s="23"/>
      <c r="DC312" s="23" t="s">
        <v>143</v>
      </c>
      <c r="DD312" s="23" t="str">
        <f t="shared" si="132"/>
        <v>2</v>
      </c>
      <c r="DE312" s="23" t="s">
        <v>165</v>
      </c>
      <c r="DF312" s="23" t="s">
        <v>165</v>
      </c>
      <c r="DG312" s="23" t="s">
        <v>165</v>
      </c>
      <c r="DH312" s="23" t="s">
        <v>636</v>
      </c>
      <c r="DI312" s="23" t="s">
        <v>150</v>
      </c>
      <c r="DJ312" s="23" t="s">
        <v>159</v>
      </c>
      <c r="DK312" s="23" t="s">
        <v>150</v>
      </c>
      <c r="DL312" s="23" t="s">
        <v>150</v>
      </c>
      <c r="DM312" s="23" t="s">
        <v>150</v>
      </c>
      <c r="DN312" s="23" t="s">
        <v>150</v>
      </c>
      <c r="DO312" s="23"/>
      <c r="DP312" s="23" t="s">
        <v>150</v>
      </c>
      <c r="DQ312" s="23" t="s">
        <v>150</v>
      </c>
      <c r="DR312" s="23" t="s">
        <v>150</v>
      </c>
      <c r="DS312" s="23"/>
      <c r="DT312" s="23" t="s">
        <v>159</v>
      </c>
      <c r="DU312" s="23" t="s">
        <v>150</v>
      </c>
      <c r="DV312" s="23"/>
      <c r="DW312" s="23" t="s">
        <v>159</v>
      </c>
      <c r="DX312" s="23" t="s">
        <v>150</v>
      </c>
      <c r="DY312" s="23"/>
      <c r="DZ312" s="23"/>
      <c r="EA312" s="23" t="s">
        <v>159</v>
      </c>
      <c r="EB312" s="23"/>
      <c r="EC312" s="23"/>
      <c r="ED312" s="23" t="s">
        <v>189</v>
      </c>
      <c r="EE312" s="49">
        <f t="shared" si="153"/>
        <v>26</v>
      </c>
      <c r="EF312" s="49">
        <v>1</v>
      </c>
      <c r="EG312" s="49"/>
      <c r="EH312" s="51">
        <f t="shared" si="138"/>
        <v>1</v>
      </c>
      <c r="EI312" s="51">
        <f t="shared" si="139"/>
        <v>0.9</v>
      </c>
      <c r="EJ312" s="52">
        <f t="shared" si="140"/>
        <v>-1.2</v>
      </c>
      <c r="EK312" s="52">
        <f t="shared" si="141"/>
        <v>-3.2000000000000001E-2</v>
      </c>
      <c r="EL312" s="49">
        <f t="shared" si="142"/>
        <v>-3.2000000000000001E-2</v>
      </c>
      <c r="EM312" s="53" t="s">
        <v>152</v>
      </c>
      <c r="EN312" s="54" t="str">
        <f t="shared" si="143"/>
        <v>1</v>
      </c>
    </row>
    <row r="313" spans="1:144" ht="180">
      <c r="A313" s="45">
        <v>3362</v>
      </c>
      <c r="B313" s="46" t="s">
        <v>1326</v>
      </c>
      <c r="C313" s="45">
        <v>18234734</v>
      </c>
      <c r="D313" s="23" t="s">
        <v>1327</v>
      </c>
      <c r="E313" s="23">
        <v>2</v>
      </c>
      <c r="F313" s="23" t="s">
        <v>139</v>
      </c>
      <c r="G313" s="23">
        <v>54</v>
      </c>
      <c r="H313" s="23">
        <v>52</v>
      </c>
      <c r="I313" s="23" t="s">
        <v>174</v>
      </c>
      <c r="J313" s="23">
        <v>2</v>
      </c>
      <c r="K313" s="23"/>
      <c r="L313" s="47"/>
      <c r="M313" s="47"/>
      <c r="N313" s="48">
        <v>44055</v>
      </c>
      <c r="O313" s="48"/>
      <c r="P313" s="48">
        <v>44881</v>
      </c>
      <c r="Q313" s="47">
        <f t="shared" ca="1" si="133"/>
        <v>43</v>
      </c>
      <c r="R313" s="47">
        <v>26</v>
      </c>
      <c r="S313" s="47">
        <v>1</v>
      </c>
      <c r="T313" s="48">
        <v>44270</v>
      </c>
      <c r="U313" s="48" t="s">
        <v>1782</v>
      </c>
      <c r="V313" s="47">
        <f t="shared" si="134"/>
        <v>7</v>
      </c>
      <c r="W313" s="47" t="s">
        <v>1783</v>
      </c>
      <c r="X313" s="47"/>
      <c r="Y313" s="47"/>
      <c r="Z313" s="47"/>
      <c r="AA313" s="47"/>
      <c r="AB313" s="47"/>
      <c r="AC313" s="47"/>
      <c r="AD313" s="47">
        <v>1</v>
      </c>
      <c r="AE313" s="47">
        <v>7</v>
      </c>
      <c r="AF313" s="47">
        <v>0</v>
      </c>
      <c r="AG313" s="47"/>
      <c r="AH313" s="47">
        <v>1</v>
      </c>
      <c r="AI313" s="35">
        <f t="shared" si="147"/>
        <v>26</v>
      </c>
      <c r="AJ313" s="49">
        <v>1</v>
      </c>
      <c r="AK313" s="47">
        <v>1</v>
      </c>
      <c r="AL313" s="47">
        <v>1</v>
      </c>
      <c r="AM313" s="47" t="s">
        <v>1784</v>
      </c>
      <c r="AN313" s="23" t="s">
        <v>1712</v>
      </c>
      <c r="AO313" s="23">
        <v>1</v>
      </c>
      <c r="AP313" s="23">
        <v>1.66</v>
      </c>
      <c r="AQ313" s="23">
        <v>47</v>
      </c>
      <c r="AR313" s="47">
        <v>3.52</v>
      </c>
      <c r="AS313" s="47">
        <f t="shared" si="145"/>
        <v>19.738108207355449</v>
      </c>
      <c r="AT313" s="47"/>
      <c r="AU313" s="47" t="e">
        <f t="shared" si="149"/>
        <v>#DIV/0!</v>
      </c>
      <c r="AV313" s="47"/>
      <c r="AW313" s="47"/>
      <c r="AX313" s="50" t="s">
        <v>1719</v>
      </c>
      <c r="AY313" s="50" t="s">
        <v>1719</v>
      </c>
      <c r="AZ313" s="50"/>
      <c r="BA313" s="50"/>
      <c r="BB313" s="23" t="s">
        <v>164</v>
      </c>
      <c r="BC313" s="23"/>
      <c r="BD313" s="23"/>
      <c r="BE313" s="23"/>
      <c r="BF313" s="50"/>
      <c r="BG313" s="23"/>
      <c r="BH313" s="23"/>
      <c r="BI313" s="23">
        <v>62</v>
      </c>
      <c r="BJ313" s="23">
        <v>175</v>
      </c>
      <c r="BK313" s="23">
        <f t="shared" si="135"/>
        <v>1.7552354312068195</v>
      </c>
      <c r="BL313" s="23">
        <v>1</v>
      </c>
      <c r="BM313" s="46" t="s">
        <v>1331</v>
      </c>
      <c r="BN313" s="23" t="s">
        <v>146</v>
      </c>
      <c r="BO313" s="23">
        <v>46</v>
      </c>
      <c r="BP313" s="23">
        <v>58</v>
      </c>
      <c r="BQ313" s="23">
        <v>162</v>
      </c>
      <c r="BR313" s="23">
        <f t="shared" si="136"/>
        <v>1.6133240445660395</v>
      </c>
      <c r="BS313" s="23">
        <f t="shared" si="137"/>
        <v>1.0879621097316206</v>
      </c>
      <c r="BT313" s="23" t="s">
        <v>147</v>
      </c>
      <c r="BU313" s="23" t="s">
        <v>158</v>
      </c>
      <c r="BV313" s="23" t="s">
        <v>148</v>
      </c>
      <c r="BW313" s="23" t="s">
        <v>149</v>
      </c>
      <c r="BX313" s="23">
        <v>6</v>
      </c>
      <c r="BY313" s="23" t="s">
        <v>150</v>
      </c>
      <c r="BZ313" s="23">
        <v>2</v>
      </c>
      <c r="CA313" s="23" t="s">
        <v>150</v>
      </c>
      <c r="CB313" s="23" t="s">
        <v>150</v>
      </c>
      <c r="CC313" s="23">
        <v>2</v>
      </c>
      <c r="CD313" s="23" t="s">
        <v>150</v>
      </c>
      <c r="CE313" s="23" t="s">
        <v>150</v>
      </c>
      <c r="CF313" s="23">
        <v>2</v>
      </c>
      <c r="CG313" s="23" t="s">
        <v>150</v>
      </c>
      <c r="CH313" s="23" t="s">
        <v>150</v>
      </c>
      <c r="CI313" s="23">
        <v>2</v>
      </c>
      <c r="CJ313" s="23" t="s">
        <v>150</v>
      </c>
      <c r="CK313" s="23">
        <v>0</v>
      </c>
      <c r="CL313" s="23">
        <v>0</v>
      </c>
      <c r="CM313" s="23" t="s">
        <v>0</v>
      </c>
      <c r="CN313" s="23">
        <v>0</v>
      </c>
      <c r="CO313" s="23"/>
      <c r="CP313" s="23"/>
      <c r="CQ313" s="23">
        <v>0</v>
      </c>
      <c r="CR313" s="23" t="s">
        <v>165</v>
      </c>
      <c r="CS313" s="23">
        <v>2</v>
      </c>
      <c r="CT313" s="23"/>
      <c r="CU313" s="23"/>
      <c r="CV313" s="23"/>
      <c r="CW313" s="23">
        <v>2</v>
      </c>
      <c r="CX313" s="23"/>
      <c r="CY313" s="23">
        <v>2</v>
      </c>
      <c r="CZ313" s="23">
        <v>0</v>
      </c>
      <c r="DA313" s="23">
        <v>2</v>
      </c>
      <c r="DB313" s="23"/>
      <c r="DC313" s="23" t="s">
        <v>143</v>
      </c>
      <c r="DD313" s="23" t="str">
        <f t="shared" si="132"/>
        <v>2</v>
      </c>
      <c r="DE313" s="23" t="s">
        <v>143</v>
      </c>
      <c r="DF313" s="23" t="s">
        <v>165</v>
      </c>
      <c r="DG313" s="23" t="s">
        <v>143</v>
      </c>
      <c r="DH313" s="23" t="s">
        <v>636</v>
      </c>
      <c r="DI313" s="23" t="s">
        <v>150</v>
      </c>
      <c r="DJ313" s="23" t="s">
        <v>159</v>
      </c>
      <c r="DK313" s="23" t="s">
        <v>150</v>
      </c>
      <c r="DL313" s="23" t="s">
        <v>150</v>
      </c>
      <c r="DM313" s="23" t="s">
        <v>159</v>
      </c>
      <c r="DN313" s="23"/>
      <c r="DO313" s="23"/>
      <c r="DP313" s="23" t="s">
        <v>150</v>
      </c>
      <c r="DQ313" s="23" t="s">
        <v>150</v>
      </c>
      <c r="DR313" s="23" t="s">
        <v>150</v>
      </c>
      <c r="DS313" s="23"/>
      <c r="DT313" s="23" t="s">
        <v>159</v>
      </c>
      <c r="DU313" s="23" t="s">
        <v>150</v>
      </c>
      <c r="DV313" s="23"/>
      <c r="DW313" s="23" t="s">
        <v>159</v>
      </c>
      <c r="DX313" s="23" t="s">
        <v>150</v>
      </c>
      <c r="DY313" s="23"/>
      <c r="DZ313" s="23"/>
      <c r="EA313" s="23" t="s">
        <v>159</v>
      </c>
      <c r="EB313" s="23"/>
      <c r="EC313" s="23"/>
      <c r="ED313" s="23" t="s">
        <v>189</v>
      </c>
      <c r="EE313" s="49">
        <f t="shared" si="153"/>
        <v>26</v>
      </c>
      <c r="EF313" s="49">
        <v>1</v>
      </c>
      <c r="EG313" s="49"/>
      <c r="EH313" s="51">
        <f t="shared" si="138"/>
        <v>1</v>
      </c>
      <c r="EI313" s="51">
        <f t="shared" si="139"/>
        <v>0.9</v>
      </c>
      <c r="EJ313" s="52">
        <f t="shared" si="140"/>
        <v>-1.2</v>
      </c>
      <c r="EK313" s="52">
        <f t="shared" si="141"/>
        <v>-3.2000000000000001E-2</v>
      </c>
      <c r="EL313" s="49">
        <f t="shared" si="142"/>
        <v>-3.2000000000000001E-2</v>
      </c>
      <c r="EM313" s="55" t="s">
        <v>152</v>
      </c>
      <c r="EN313" s="54" t="str">
        <f t="shared" si="143"/>
        <v>1</v>
      </c>
    </row>
    <row r="314" spans="1:144" ht="33.75">
      <c r="A314" s="45">
        <v>3363</v>
      </c>
      <c r="B314" s="46" t="s">
        <v>1332</v>
      </c>
      <c r="C314" s="45">
        <v>15612486</v>
      </c>
      <c r="D314" s="23" t="s">
        <v>1333</v>
      </c>
      <c r="E314" s="23">
        <v>1</v>
      </c>
      <c r="F314" s="23" t="s">
        <v>146</v>
      </c>
      <c r="G314" s="23">
        <v>58</v>
      </c>
      <c r="H314" s="23">
        <v>56</v>
      </c>
      <c r="I314" s="23" t="s">
        <v>140</v>
      </c>
      <c r="J314" s="23">
        <v>1</v>
      </c>
      <c r="K314" s="23"/>
      <c r="L314" s="47"/>
      <c r="M314" s="47"/>
      <c r="N314" s="48">
        <v>44056</v>
      </c>
      <c r="O314" s="48"/>
      <c r="P314" s="47" t="e">
        <f>DATEDIF(N314,O314,"m")</f>
        <v>#NUM!</v>
      </c>
      <c r="Q314" s="47">
        <f t="shared" ca="1" si="133"/>
        <v>43</v>
      </c>
      <c r="R314" s="47">
        <v>26</v>
      </c>
      <c r="S314" s="47">
        <v>1</v>
      </c>
      <c r="T314" s="47"/>
      <c r="U314" s="47"/>
      <c r="V314" s="47" t="e">
        <f t="shared" si="134"/>
        <v>#NUM!</v>
      </c>
      <c r="W314" s="47"/>
      <c r="X314" s="47"/>
      <c r="Y314" s="47"/>
      <c r="Z314" s="47"/>
      <c r="AA314" s="47"/>
      <c r="AB314" s="47"/>
      <c r="AC314" s="47"/>
      <c r="AD314" s="47">
        <v>2</v>
      </c>
      <c r="AE314" s="47">
        <v>26</v>
      </c>
      <c r="AF314" s="47">
        <v>1</v>
      </c>
      <c r="AG314" s="47"/>
      <c r="AH314" s="47"/>
      <c r="AI314" s="35">
        <f t="shared" si="147"/>
        <v>26</v>
      </c>
      <c r="AJ314" s="49">
        <v>1</v>
      </c>
      <c r="AK314" s="47">
        <v>2</v>
      </c>
      <c r="AL314" s="47">
        <v>0</v>
      </c>
      <c r="AM314" s="47"/>
      <c r="AN314" s="23" t="s">
        <v>1712</v>
      </c>
      <c r="AO314" s="23">
        <v>1</v>
      </c>
      <c r="AP314" s="23">
        <v>2.13</v>
      </c>
      <c r="AQ314" s="23">
        <v>25</v>
      </c>
      <c r="AR314" s="47">
        <v>0.73</v>
      </c>
      <c r="AS314" s="47">
        <f t="shared" si="145"/>
        <v>95.185853487133613</v>
      </c>
      <c r="AT314" s="47"/>
      <c r="AU314" s="47" t="e">
        <f t="shared" si="149"/>
        <v>#DIV/0!</v>
      </c>
      <c r="AV314" s="47"/>
      <c r="AW314" s="47"/>
      <c r="AX314" s="50" t="s">
        <v>1719</v>
      </c>
      <c r="AY314" s="50" t="s">
        <v>1719</v>
      </c>
      <c r="AZ314" s="50"/>
      <c r="BA314" s="50"/>
      <c r="BB314" s="23" t="s">
        <v>164</v>
      </c>
      <c r="BC314" s="23"/>
      <c r="BD314" s="23"/>
      <c r="BE314" s="23"/>
      <c r="BF314" s="50"/>
      <c r="BG314" s="23"/>
      <c r="BH314" s="23"/>
      <c r="BI314" s="23">
        <v>65</v>
      </c>
      <c r="BJ314" s="23">
        <v>160</v>
      </c>
      <c r="BK314" s="23">
        <f t="shared" si="135"/>
        <v>1.6781913863486266</v>
      </c>
      <c r="BL314" s="23">
        <v>1</v>
      </c>
      <c r="BM314" s="46" t="s">
        <v>1334</v>
      </c>
      <c r="BN314" s="23" t="s">
        <v>139</v>
      </c>
      <c r="BO314" s="23">
        <v>56</v>
      </c>
      <c r="BP314" s="23">
        <v>75</v>
      </c>
      <c r="BQ314" s="23">
        <v>165</v>
      </c>
      <c r="BR314" s="23">
        <f t="shared" si="136"/>
        <v>1.8236572610116131</v>
      </c>
      <c r="BS314" s="23">
        <f t="shared" si="137"/>
        <v>0.92023398377922505</v>
      </c>
      <c r="BT314" s="23" t="s">
        <v>171</v>
      </c>
      <c r="BU314" s="23" t="s">
        <v>147</v>
      </c>
      <c r="BV314" s="23" t="s">
        <v>148</v>
      </c>
      <c r="BW314" s="23" t="s">
        <v>166</v>
      </c>
      <c r="BX314" s="23">
        <v>3</v>
      </c>
      <c r="BY314" s="23" t="s">
        <v>150</v>
      </c>
      <c r="BZ314" s="23">
        <v>2</v>
      </c>
      <c r="CA314" s="23" t="s">
        <v>150</v>
      </c>
      <c r="CB314" s="23" t="s">
        <v>150</v>
      </c>
      <c r="CC314" s="23">
        <v>2</v>
      </c>
      <c r="CD314" s="23" t="s">
        <v>150</v>
      </c>
      <c r="CE314" s="23" t="s">
        <v>150</v>
      </c>
      <c r="CF314" s="23">
        <v>2</v>
      </c>
      <c r="CG314" s="23" t="s">
        <v>150</v>
      </c>
      <c r="CH314" s="23" t="s">
        <v>150</v>
      </c>
      <c r="CI314" s="23">
        <v>2</v>
      </c>
      <c r="CJ314" s="23" t="s">
        <v>150</v>
      </c>
      <c r="CK314" s="23">
        <v>25</v>
      </c>
      <c r="CL314" s="23">
        <v>40</v>
      </c>
      <c r="CM314" s="23" t="s">
        <v>0</v>
      </c>
      <c r="CN314" s="23">
        <v>0</v>
      </c>
      <c r="CO314" s="23"/>
      <c r="CP314" s="23"/>
      <c r="CQ314" s="23">
        <v>0</v>
      </c>
      <c r="CR314" s="23" t="s">
        <v>143</v>
      </c>
      <c r="CS314" s="23">
        <v>1</v>
      </c>
      <c r="CT314" s="23">
        <v>0</v>
      </c>
      <c r="CU314" s="23">
        <v>8</v>
      </c>
      <c r="CV314" s="23">
        <v>375</v>
      </c>
      <c r="CW314" s="23">
        <v>1</v>
      </c>
      <c r="CX314" s="23"/>
      <c r="CY314" s="23">
        <v>2</v>
      </c>
      <c r="CZ314" s="23">
        <v>2</v>
      </c>
      <c r="DA314" s="23">
        <v>1</v>
      </c>
      <c r="DB314" s="23"/>
      <c r="DC314" s="23" t="s">
        <v>143</v>
      </c>
      <c r="DD314" s="23" t="str">
        <f t="shared" si="132"/>
        <v>2</v>
      </c>
      <c r="DE314" s="23" t="s">
        <v>165</v>
      </c>
      <c r="DF314" s="23" t="s">
        <v>165</v>
      </c>
      <c r="DG314" s="23" t="s">
        <v>165</v>
      </c>
      <c r="DH314" s="23" t="s">
        <v>636</v>
      </c>
      <c r="DI314" s="23" t="s">
        <v>150</v>
      </c>
      <c r="DJ314" s="23" t="s">
        <v>159</v>
      </c>
      <c r="DK314" s="23" t="s">
        <v>150</v>
      </c>
      <c r="DL314" s="23" t="s">
        <v>159</v>
      </c>
      <c r="DM314" s="23" t="s">
        <v>159</v>
      </c>
      <c r="DN314" s="23" t="s">
        <v>150</v>
      </c>
      <c r="DO314" s="23"/>
      <c r="DP314" s="23" t="s">
        <v>150</v>
      </c>
      <c r="DQ314" s="23" t="s">
        <v>150</v>
      </c>
      <c r="DR314" s="23" t="s">
        <v>150</v>
      </c>
      <c r="DS314" s="23"/>
      <c r="DT314" s="23" t="s">
        <v>159</v>
      </c>
      <c r="DU314" s="23" t="s">
        <v>150</v>
      </c>
      <c r="DV314" s="23"/>
      <c r="DW314" s="23" t="s">
        <v>159</v>
      </c>
      <c r="DX314" s="23" t="s">
        <v>150</v>
      </c>
      <c r="DY314" s="23"/>
      <c r="DZ314" s="23"/>
      <c r="EA314" s="23" t="s">
        <v>159</v>
      </c>
      <c r="EB314" s="23"/>
      <c r="EC314" s="23"/>
      <c r="ED314" s="23" t="s">
        <v>189</v>
      </c>
      <c r="EE314" s="49">
        <f t="shared" si="153"/>
        <v>26</v>
      </c>
      <c r="EF314" s="49">
        <v>1</v>
      </c>
      <c r="EG314" s="49"/>
      <c r="EH314" s="51">
        <f t="shared" si="138"/>
        <v>1.012</v>
      </c>
      <c r="EI314" s="51">
        <f t="shared" si="139"/>
        <v>0.7</v>
      </c>
      <c r="EJ314" s="52">
        <f t="shared" si="140"/>
        <v>-1.2</v>
      </c>
      <c r="EK314" s="52">
        <f t="shared" si="141"/>
        <v>-0.24099999999999999</v>
      </c>
      <c r="EL314" s="49">
        <f t="shared" si="142"/>
        <v>-0.24099999999999999</v>
      </c>
      <c r="EM314" s="55" t="s">
        <v>152</v>
      </c>
      <c r="EN314" s="54" t="str">
        <f t="shared" si="143"/>
        <v>1</v>
      </c>
    </row>
    <row r="315" spans="1:144" ht="45">
      <c r="A315" s="45">
        <v>3364</v>
      </c>
      <c r="B315" s="46" t="s">
        <v>1335</v>
      </c>
      <c r="C315" s="45">
        <v>34978772</v>
      </c>
      <c r="D315" s="23" t="s">
        <v>1336</v>
      </c>
      <c r="E315" s="23">
        <v>1</v>
      </c>
      <c r="F315" s="23" t="s">
        <v>146</v>
      </c>
      <c r="G315" s="23">
        <v>52</v>
      </c>
      <c r="H315" s="23">
        <v>50</v>
      </c>
      <c r="I315" s="23" t="s">
        <v>153</v>
      </c>
      <c r="J315" s="23">
        <v>3</v>
      </c>
      <c r="K315" s="23" t="s">
        <v>179</v>
      </c>
      <c r="L315" s="47"/>
      <c r="M315" s="47"/>
      <c r="N315" s="48">
        <v>44062</v>
      </c>
      <c r="O315" s="48"/>
      <c r="P315" s="47" t="e">
        <f>DATEDIF(N315,O315,"m")</f>
        <v>#NUM!</v>
      </c>
      <c r="Q315" s="47">
        <f t="shared" ca="1" si="133"/>
        <v>43</v>
      </c>
      <c r="R315" s="47">
        <v>26</v>
      </c>
      <c r="S315" s="47">
        <v>1</v>
      </c>
      <c r="T315" s="48">
        <v>44697</v>
      </c>
      <c r="U315" s="48"/>
      <c r="V315" s="47">
        <f t="shared" si="134"/>
        <v>20</v>
      </c>
      <c r="W315" s="47" t="s">
        <v>1337</v>
      </c>
      <c r="X315" s="47"/>
      <c r="Y315" s="47"/>
      <c r="Z315" s="47"/>
      <c r="AA315" s="47"/>
      <c r="AB315" s="47"/>
      <c r="AC315" s="47"/>
      <c r="AD315" s="47">
        <v>2</v>
      </c>
      <c r="AE315" s="47">
        <v>20</v>
      </c>
      <c r="AF315" s="47">
        <v>0</v>
      </c>
      <c r="AG315" s="47"/>
      <c r="AH315" s="47">
        <v>1</v>
      </c>
      <c r="AI315" s="35">
        <f t="shared" si="147"/>
        <v>26</v>
      </c>
      <c r="AJ315" s="49">
        <v>1</v>
      </c>
      <c r="AK315" s="47">
        <v>1</v>
      </c>
      <c r="AL315" s="47">
        <v>0</v>
      </c>
      <c r="AM315" s="47"/>
      <c r="AN315" s="23" t="s">
        <v>1712</v>
      </c>
      <c r="AO315" s="23">
        <v>1</v>
      </c>
      <c r="AP315" s="23">
        <v>1.02</v>
      </c>
      <c r="AQ315" s="23">
        <v>64</v>
      </c>
      <c r="AR315" s="47">
        <v>1.31</v>
      </c>
      <c r="AS315" s="47">
        <f t="shared" si="145"/>
        <v>48.982430537414764</v>
      </c>
      <c r="AT315" s="47"/>
      <c r="AU315" s="47" t="e">
        <f t="shared" si="149"/>
        <v>#DIV/0!</v>
      </c>
      <c r="AV315" s="47"/>
      <c r="AW315" s="47"/>
      <c r="AX315" s="50" t="s">
        <v>1719</v>
      </c>
      <c r="AY315" s="50" t="s">
        <v>1719</v>
      </c>
      <c r="AZ315" s="50"/>
      <c r="BA315" s="50"/>
      <c r="BB315" s="23" t="s">
        <v>164</v>
      </c>
      <c r="BC315" s="23"/>
      <c r="BD315" s="23"/>
      <c r="BE315" s="23"/>
      <c r="BF315" s="50"/>
      <c r="BG315" s="23"/>
      <c r="BH315" s="23"/>
      <c r="BI315" s="23">
        <v>52.7</v>
      </c>
      <c r="BJ315" s="23">
        <v>158</v>
      </c>
      <c r="BK315" s="23">
        <f t="shared" si="135"/>
        <v>1.5211156099647842</v>
      </c>
      <c r="BL315" s="23">
        <v>1</v>
      </c>
      <c r="BM315" s="46" t="s">
        <v>1338</v>
      </c>
      <c r="BN315" s="23" t="s">
        <v>139</v>
      </c>
      <c r="BO315" s="23">
        <v>53</v>
      </c>
      <c r="BP315" s="23">
        <v>74</v>
      </c>
      <c r="BQ315" s="23">
        <v>167</v>
      </c>
      <c r="BR315" s="23">
        <f t="shared" si="136"/>
        <v>1.8291918012328605</v>
      </c>
      <c r="BS315" s="23">
        <f t="shared" si="137"/>
        <v>0.83157797281814005</v>
      </c>
      <c r="BT315" s="23" t="s">
        <v>162</v>
      </c>
      <c r="BU315" s="23" t="s">
        <v>171</v>
      </c>
      <c r="BV315" s="23" t="s">
        <v>148</v>
      </c>
      <c r="BW315" s="23" t="s">
        <v>149</v>
      </c>
      <c r="BX315" s="23">
        <v>6</v>
      </c>
      <c r="BY315" s="23" t="s">
        <v>150</v>
      </c>
      <c r="BZ315" s="23">
        <v>2</v>
      </c>
      <c r="CA315" s="23" t="s">
        <v>159</v>
      </c>
      <c r="CB315" s="23" t="s">
        <v>150</v>
      </c>
      <c r="CC315" s="23">
        <v>2</v>
      </c>
      <c r="CD315" s="23" t="s">
        <v>150</v>
      </c>
      <c r="CE315" s="23" t="s">
        <v>150</v>
      </c>
      <c r="CF315" s="23">
        <v>2</v>
      </c>
      <c r="CG315" s="23" t="s">
        <v>159</v>
      </c>
      <c r="CH315" s="23" t="s">
        <v>150</v>
      </c>
      <c r="CI315" s="23">
        <v>2</v>
      </c>
      <c r="CJ315" s="23" t="s">
        <v>150</v>
      </c>
      <c r="CK315" s="23">
        <v>0</v>
      </c>
      <c r="CL315" s="23">
        <v>0</v>
      </c>
      <c r="CM315" s="23" t="s">
        <v>562</v>
      </c>
      <c r="CN315" s="23">
        <v>1</v>
      </c>
      <c r="CO315" s="23"/>
      <c r="CP315" s="23" t="s">
        <v>562</v>
      </c>
      <c r="CQ315" s="23">
        <v>1</v>
      </c>
      <c r="CR315" s="23" t="s">
        <v>165</v>
      </c>
      <c r="CS315" s="23">
        <v>2</v>
      </c>
      <c r="CT315" s="23"/>
      <c r="CU315" s="23"/>
      <c r="CV315" s="23"/>
      <c r="CW315" s="23">
        <v>2</v>
      </c>
      <c r="CX315" s="23"/>
      <c r="CY315" s="23">
        <v>2</v>
      </c>
      <c r="CZ315" s="23">
        <v>0</v>
      </c>
      <c r="DA315" s="23">
        <v>2</v>
      </c>
      <c r="DB315" s="23"/>
      <c r="DC315" s="23" t="s">
        <v>143</v>
      </c>
      <c r="DD315" s="23" t="str">
        <f t="shared" ref="DD315:DD331" si="154">IF(DC315= "Y", "2","1")</f>
        <v>2</v>
      </c>
      <c r="DE315" s="23" t="s">
        <v>143</v>
      </c>
      <c r="DF315" s="23" t="s">
        <v>636</v>
      </c>
      <c r="DG315" s="23" t="s">
        <v>143</v>
      </c>
      <c r="DH315" s="23" t="s">
        <v>636</v>
      </c>
      <c r="DI315" s="23" t="s">
        <v>150</v>
      </c>
      <c r="DJ315" s="23" t="s">
        <v>159</v>
      </c>
      <c r="DK315" s="23" t="s">
        <v>150</v>
      </c>
      <c r="DL315" s="23" t="s">
        <v>150</v>
      </c>
      <c r="DM315" s="23" t="s">
        <v>159</v>
      </c>
      <c r="DN315" s="23" t="s">
        <v>150</v>
      </c>
      <c r="DO315" s="23"/>
      <c r="DP315" s="23" t="s">
        <v>150</v>
      </c>
      <c r="DQ315" s="23" t="s">
        <v>150</v>
      </c>
      <c r="DR315" s="23" t="s">
        <v>150</v>
      </c>
      <c r="DS315" s="23"/>
      <c r="DT315" s="23" t="s">
        <v>159</v>
      </c>
      <c r="DU315" s="23" t="s">
        <v>150</v>
      </c>
      <c r="DV315" s="23"/>
      <c r="DW315" s="23" t="s">
        <v>159</v>
      </c>
      <c r="DX315" s="23" t="s">
        <v>150</v>
      </c>
      <c r="DY315" s="23"/>
      <c r="DZ315" s="23"/>
      <c r="EA315" s="23" t="s">
        <v>159</v>
      </c>
      <c r="EB315" s="23"/>
      <c r="EC315" s="23"/>
      <c r="ED315" s="23" t="s">
        <v>189</v>
      </c>
      <c r="EE315" s="49">
        <f t="shared" si="153"/>
        <v>26</v>
      </c>
      <c r="EF315" s="49">
        <v>1</v>
      </c>
      <c r="EG315" s="49"/>
      <c r="EH315" s="51">
        <f t="shared" si="138"/>
        <v>1.012</v>
      </c>
      <c r="EI315" s="51">
        <f t="shared" si="139"/>
        <v>0.7</v>
      </c>
      <c r="EJ315" s="52">
        <f t="shared" si="140"/>
        <v>-1.2</v>
      </c>
      <c r="EK315" s="52">
        <f t="shared" si="141"/>
        <v>-0.24099999999999999</v>
      </c>
      <c r="EL315" s="49">
        <f t="shared" si="142"/>
        <v>-0.24099999999999999</v>
      </c>
      <c r="EM315" s="53" t="s">
        <v>163</v>
      </c>
      <c r="EN315" s="54" t="str">
        <f t="shared" si="143"/>
        <v>2</v>
      </c>
    </row>
    <row r="316" spans="1:144" ht="33.75">
      <c r="A316" s="45">
        <v>3365</v>
      </c>
      <c r="B316" s="46" t="s">
        <v>1339</v>
      </c>
      <c r="C316" s="45">
        <v>34770791</v>
      </c>
      <c r="D316" s="23" t="s">
        <v>1340</v>
      </c>
      <c r="E316" s="23">
        <v>2</v>
      </c>
      <c r="F316" s="23" t="s">
        <v>139</v>
      </c>
      <c r="G316" s="23">
        <v>51</v>
      </c>
      <c r="H316" s="23">
        <v>49</v>
      </c>
      <c r="I316" s="23" t="s">
        <v>153</v>
      </c>
      <c r="J316" s="23">
        <v>3</v>
      </c>
      <c r="K316" s="23" t="s">
        <v>179</v>
      </c>
      <c r="L316" s="47"/>
      <c r="M316" s="47"/>
      <c r="N316" s="48">
        <v>44063</v>
      </c>
      <c r="O316" s="48"/>
      <c r="P316" s="47" t="e">
        <f>DATEDIF(N316, O316, "m")</f>
        <v>#NUM!</v>
      </c>
      <c r="Q316" s="47">
        <f t="shared" ca="1" si="133"/>
        <v>43</v>
      </c>
      <c r="R316" s="47">
        <v>26</v>
      </c>
      <c r="S316" s="47">
        <v>1</v>
      </c>
      <c r="T316" s="47"/>
      <c r="U316" s="47"/>
      <c r="V316" s="47" t="e">
        <f t="shared" si="134"/>
        <v>#NUM!</v>
      </c>
      <c r="W316" s="47"/>
      <c r="X316" s="47"/>
      <c r="Y316" s="47"/>
      <c r="Z316" s="47"/>
      <c r="AA316" s="47"/>
      <c r="AB316" s="47"/>
      <c r="AC316" s="47"/>
      <c r="AD316" s="47">
        <v>2</v>
      </c>
      <c r="AE316" s="47">
        <v>26</v>
      </c>
      <c r="AF316" s="47">
        <v>1</v>
      </c>
      <c r="AG316" s="47"/>
      <c r="AH316" s="47"/>
      <c r="AI316" s="35">
        <f t="shared" si="147"/>
        <v>26</v>
      </c>
      <c r="AJ316" s="49">
        <v>1</v>
      </c>
      <c r="AK316" s="47">
        <v>2</v>
      </c>
      <c r="AL316" s="47">
        <v>0</v>
      </c>
      <c r="AM316" s="47"/>
      <c r="AN316" s="23" t="s">
        <v>1712</v>
      </c>
      <c r="AO316" s="23">
        <v>1</v>
      </c>
      <c r="AP316" s="23">
        <v>1.61</v>
      </c>
      <c r="AQ316" s="23">
        <v>49</v>
      </c>
      <c r="AR316" s="47">
        <v>1.45</v>
      </c>
      <c r="AS316" s="47">
        <f t="shared" si="145"/>
        <v>58.293232918130336</v>
      </c>
      <c r="AT316" s="47"/>
      <c r="AU316" s="47" t="e">
        <f t="shared" si="149"/>
        <v>#DIV/0!</v>
      </c>
      <c r="AV316" s="47"/>
      <c r="AW316" s="47"/>
      <c r="AX316" s="50" t="s">
        <v>1719</v>
      </c>
      <c r="AY316" s="50" t="s">
        <v>1719</v>
      </c>
      <c r="AZ316" s="50"/>
      <c r="BA316" s="50"/>
      <c r="BB316" s="23" t="s">
        <v>164</v>
      </c>
      <c r="BC316" s="23"/>
      <c r="BD316" s="23"/>
      <c r="BE316" s="23"/>
      <c r="BF316" s="50"/>
      <c r="BG316" s="23"/>
      <c r="BH316" s="23"/>
      <c r="BI316" s="23">
        <v>80.3</v>
      </c>
      <c r="BJ316" s="23">
        <v>173</v>
      </c>
      <c r="BK316" s="23">
        <f t="shared" si="135"/>
        <v>1.9429152414625683</v>
      </c>
      <c r="BL316" s="23">
        <v>1</v>
      </c>
      <c r="BM316" s="46" t="s">
        <v>1341</v>
      </c>
      <c r="BN316" s="23" t="s">
        <v>146</v>
      </c>
      <c r="BO316" s="23">
        <v>47</v>
      </c>
      <c r="BP316" s="23">
        <v>48</v>
      </c>
      <c r="BQ316" s="23">
        <v>160</v>
      </c>
      <c r="BR316" s="23">
        <f t="shared" si="136"/>
        <v>1.4753016800087975</v>
      </c>
      <c r="BS316" s="23">
        <f t="shared" si="137"/>
        <v>1.3169613156347673</v>
      </c>
      <c r="BT316" s="23" t="s">
        <v>162</v>
      </c>
      <c r="BU316" s="23" t="s">
        <v>158</v>
      </c>
      <c r="BV316" s="23" t="s">
        <v>148</v>
      </c>
      <c r="BW316" s="23" t="s">
        <v>149</v>
      </c>
      <c r="BX316" s="23">
        <v>3</v>
      </c>
      <c r="BY316" s="23" t="s">
        <v>150</v>
      </c>
      <c r="BZ316" s="23">
        <v>2</v>
      </c>
      <c r="CA316" s="23" t="s">
        <v>150</v>
      </c>
      <c r="CB316" s="23" t="s">
        <v>150</v>
      </c>
      <c r="CC316" s="23">
        <v>2</v>
      </c>
      <c r="CD316" s="23" t="s">
        <v>150</v>
      </c>
      <c r="CE316" s="23" t="s">
        <v>150</v>
      </c>
      <c r="CF316" s="23">
        <v>2</v>
      </c>
      <c r="CG316" s="23" t="s">
        <v>150</v>
      </c>
      <c r="CH316" s="23" t="s">
        <v>150</v>
      </c>
      <c r="CI316" s="23">
        <v>2</v>
      </c>
      <c r="CJ316" s="23" t="s">
        <v>150</v>
      </c>
      <c r="CK316" s="23">
        <v>0</v>
      </c>
      <c r="CL316" s="23">
        <v>0</v>
      </c>
      <c r="CM316" s="23" t="s">
        <v>0</v>
      </c>
      <c r="CN316" s="23">
        <v>0</v>
      </c>
      <c r="CO316" s="23"/>
      <c r="CP316" s="23"/>
      <c r="CQ316" s="23">
        <v>0</v>
      </c>
      <c r="CR316" s="23" t="s">
        <v>143</v>
      </c>
      <c r="CS316" s="23">
        <v>1</v>
      </c>
      <c r="CT316" s="23">
        <v>256</v>
      </c>
      <c r="CU316" s="23">
        <v>0</v>
      </c>
      <c r="CV316" s="23">
        <v>375</v>
      </c>
      <c r="CW316" s="23">
        <v>1</v>
      </c>
      <c r="CX316" s="23"/>
      <c r="CY316" s="23">
        <v>2</v>
      </c>
      <c r="CZ316" s="23">
        <v>5</v>
      </c>
      <c r="DA316" s="23">
        <v>1</v>
      </c>
      <c r="DB316" s="23"/>
      <c r="DC316" s="23" t="s">
        <v>143</v>
      </c>
      <c r="DD316" s="23" t="str">
        <f t="shared" si="154"/>
        <v>2</v>
      </c>
      <c r="DE316" s="23" t="s">
        <v>143</v>
      </c>
      <c r="DF316" s="23" t="s">
        <v>165</v>
      </c>
      <c r="DG316" s="23" t="s">
        <v>165</v>
      </c>
      <c r="DH316" s="23" t="s">
        <v>636</v>
      </c>
      <c r="DI316" s="23" t="s">
        <v>150</v>
      </c>
      <c r="DJ316" s="23" t="s">
        <v>159</v>
      </c>
      <c r="DK316" s="23" t="s">
        <v>150</v>
      </c>
      <c r="DL316" s="23" t="s">
        <v>150</v>
      </c>
      <c r="DM316" s="23" t="s">
        <v>150</v>
      </c>
      <c r="DN316" s="23" t="s">
        <v>150</v>
      </c>
      <c r="DO316" s="23"/>
      <c r="DP316" s="23" t="s">
        <v>150</v>
      </c>
      <c r="DQ316" s="23" t="s">
        <v>150</v>
      </c>
      <c r="DR316" s="23" t="s">
        <v>150</v>
      </c>
      <c r="DS316" s="23"/>
      <c r="DT316" s="23" t="s">
        <v>159</v>
      </c>
      <c r="DU316" s="23" t="s">
        <v>150</v>
      </c>
      <c r="DV316" s="23"/>
      <c r="DW316" s="23" t="s">
        <v>159</v>
      </c>
      <c r="DX316" s="23" t="s">
        <v>150</v>
      </c>
      <c r="DY316" s="23"/>
      <c r="DZ316" s="23"/>
      <c r="EA316" s="23" t="s">
        <v>159</v>
      </c>
      <c r="EB316" s="23"/>
      <c r="EC316" s="23"/>
      <c r="ED316" s="23" t="s">
        <v>189</v>
      </c>
      <c r="EE316" s="49">
        <f t="shared" si="153"/>
        <v>26</v>
      </c>
      <c r="EF316" s="49">
        <v>1</v>
      </c>
      <c r="EG316" s="49"/>
      <c r="EH316" s="51">
        <f t="shared" si="138"/>
        <v>1</v>
      </c>
      <c r="EI316" s="51">
        <f t="shared" si="139"/>
        <v>0.9</v>
      </c>
      <c r="EJ316" s="52">
        <f t="shared" si="140"/>
        <v>-1.2</v>
      </c>
      <c r="EK316" s="52">
        <f t="shared" si="141"/>
        <v>-3.2000000000000001E-2</v>
      </c>
      <c r="EL316" s="49">
        <f t="shared" si="142"/>
        <v>-3.2000000000000001E-2</v>
      </c>
      <c r="EM316" s="55" t="s">
        <v>152</v>
      </c>
      <c r="EN316" s="54" t="str">
        <f t="shared" si="143"/>
        <v>1</v>
      </c>
    </row>
    <row r="317" spans="1:144" ht="33.75">
      <c r="A317" s="45">
        <v>3368</v>
      </c>
      <c r="B317" s="46" t="s">
        <v>1342</v>
      </c>
      <c r="C317" s="45">
        <v>29606201</v>
      </c>
      <c r="D317" s="23" t="s">
        <v>1343</v>
      </c>
      <c r="E317" s="23">
        <v>1</v>
      </c>
      <c r="F317" s="23" t="s">
        <v>146</v>
      </c>
      <c r="G317" s="23">
        <v>46</v>
      </c>
      <c r="H317" s="23">
        <v>44</v>
      </c>
      <c r="I317" s="23" t="s">
        <v>153</v>
      </c>
      <c r="J317" s="23">
        <v>3</v>
      </c>
      <c r="K317" s="23" t="s">
        <v>179</v>
      </c>
      <c r="L317" s="47"/>
      <c r="M317" s="47"/>
      <c r="N317" s="48">
        <v>44070</v>
      </c>
      <c r="O317" s="48"/>
      <c r="P317" s="47" t="e">
        <f t="shared" ref="P317:P328" si="155">DATEDIF(N317,O317,"m")</f>
        <v>#NUM!</v>
      </c>
      <c r="Q317" s="47">
        <f t="shared" ca="1" si="133"/>
        <v>43</v>
      </c>
      <c r="R317" s="47">
        <v>26</v>
      </c>
      <c r="S317" s="47">
        <v>1</v>
      </c>
      <c r="T317" s="47"/>
      <c r="U317" s="47"/>
      <c r="V317" s="47" t="e">
        <f t="shared" si="134"/>
        <v>#NUM!</v>
      </c>
      <c r="W317" s="47"/>
      <c r="X317" s="47"/>
      <c r="Y317" s="47"/>
      <c r="Z317" s="47"/>
      <c r="AA317" s="47"/>
      <c r="AB317" s="47"/>
      <c r="AC317" s="47"/>
      <c r="AD317" s="47">
        <v>2</v>
      </c>
      <c r="AE317" s="47">
        <v>26</v>
      </c>
      <c r="AF317" s="47">
        <v>1</v>
      </c>
      <c r="AG317" s="47"/>
      <c r="AH317" s="47"/>
      <c r="AI317" s="35">
        <f t="shared" si="147"/>
        <v>26</v>
      </c>
      <c r="AJ317" s="49">
        <v>1</v>
      </c>
      <c r="AK317" s="47">
        <v>2</v>
      </c>
      <c r="AL317" s="47">
        <v>0</v>
      </c>
      <c r="AM317" s="47"/>
      <c r="AN317" s="23" t="s">
        <v>1712</v>
      </c>
      <c r="AO317" s="23">
        <v>1</v>
      </c>
      <c r="AP317" s="23">
        <v>3.44</v>
      </c>
      <c r="AQ317" s="23">
        <v>15</v>
      </c>
      <c r="AR317" s="47">
        <v>0.67</v>
      </c>
      <c r="AS317" s="47">
        <f t="shared" si="145"/>
        <v>109.00310866423813</v>
      </c>
      <c r="AT317" s="47"/>
      <c r="AU317" s="47" t="e">
        <f t="shared" si="149"/>
        <v>#DIV/0!</v>
      </c>
      <c r="AV317" s="47"/>
      <c r="AW317" s="47"/>
      <c r="AX317" s="50" t="s">
        <v>1719</v>
      </c>
      <c r="AY317" s="50" t="s">
        <v>1719</v>
      </c>
      <c r="AZ317" s="50"/>
      <c r="BA317" s="50"/>
      <c r="BB317" s="23" t="s">
        <v>164</v>
      </c>
      <c r="BC317" s="23"/>
      <c r="BD317" s="23"/>
      <c r="BE317" s="23"/>
      <c r="BF317" s="50"/>
      <c r="BG317" s="23"/>
      <c r="BH317" s="23"/>
      <c r="BI317" s="23">
        <v>43</v>
      </c>
      <c r="BJ317" s="23">
        <v>162</v>
      </c>
      <c r="BK317" s="23">
        <f t="shared" si="135"/>
        <v>1.4206555844055901</v>
      </c>
      <c r="BL317" s="23">
        <v>1</v>
      </c>
      <c r="BM317" s="46" t="s">
        <v>1344</v>
      </c>
      <c r="BN317" s="23" t="s">
        <v>139</v>
      </c>
      <c r="BO317" s="23">
        <v>45</v>
      </c>
      <c r="BP317" s="23">
        <v>79.599999999999994</v>
      </c>
      <c r="BQ317" s="23">
        <v>174</v>
      </c>
      <c r="BR317" s="23">
        <f t="shared" si="136"/>
        <v>1.9438044966413899</v>
      </c>
      <c r="BS317" s="23">
        <f t="shared" si="137"/>
        <v>0.73086341083183792</v>
      </c>
      <c r="BT317" s="23" t="s">
        <v>158</v>
      </c>
      <c r="BU317" s="23" t="s">
        <v>162</v>
      </c>
      <c r="BV317" s="23" t="s">
        <v>148</v>
      </c>
      <c r="BW317" s="23" t="s">
        <v>149</v>
      </c>
      <c r="BX317" s="23">
        <v>3</v>
      </c>
      <c r="BY317" s="23" t="s">
        <v>150</v>
      </c>
      <c r="BZ317" s="23">
        <v>2</v>
      </c>
      <c r="CA317" s="23" t="s">
        <v>159</v>
      </c>
      <c r="CB317" s="23" t="s">
        <v>150</v>
      </c>
      <c r="CC317" s="23">
        <v>2</v>
      </c>
      <c r="CD317" s="23" t="s">
        <v>150</v>
      </c>
      <c r="CE317" s="23" t="s">
        <v>150</v>
      </c>
      <c r="CF317" s="23">
        <v>2</v>
      </c>
      <c r="CG317" s="23" t="s">
        <v>159</v>
      </c>
      <c r="CH317" s="23" t="s">
        <v>150</v>
      </c>
      <c r="CI317" s="23">
        <v>2</v>
      </c>
      <c r="CJ317" s="23" t="s">
        <v>150</v>
      </c>
      <c r="CK317" s="23">
        <v>0</v>
      </c>
      <c r="CL317" s="23">
        <v>20</v>
      </c>
      <c r="CM317" s="23" t="s">
        <v>0</v>
      </c>
      <c r="CN317" s="23">
        <v>0</v>
      </c>
      <c r="CO317" s="23"/>
      <c r="CP317" s="23"/>
      <c r="CQ317" s="23">
        <v>0</v>
      </c>
      <c r="CR317" s="23" t="s">
        <v>165</v>
      </c>
      <c r="CS317" s="23">
        <v>2</v>
      </c>
      <c r="CT317" s="23"/>
      <c r="CU317" s="23"/>
      <c r="CV317" s="23"/>
      <c r="CW317" s="23">
        <v>2</v>
      </c>
      <c r="CX317" s="23"/>
      <c r="CY317" s="23">
        <v>2</v>
      </c>
      <c r="CZ317" s="23">
        <v>0</v>
      </c>
      <c r="DA317" s="23">
        <v>2</v>
      </c>
      <c r="DB317" s="23"/>
      <c r="DC317" s="23" t="s">
        <v>143</v>
      </c>
      <c r="DD317" s="23" t="str">
        <f t="shared" si="154"/>
        <v>2</v>
      </c>
      <c r="DE317" s="23" t="s">
        <v>165</v>
      </c>
      <c r="DF317" s="23" t="s">
        <v>165</v>
      </c>
      <c r="DG317" s="23" t="s">
        <v>165</v>
      </c>
      <c r="DH317" s="23" t="s">
        <v>636</v>
      </c>
      <c r="DI317" s="23" t="s">
        <v>150</v>
      </c>
      <c r="DJ317" s="23" t="s">
        <v>150</v>
      </c>
      <c r="DK317" s="23" t="s">
        <v>150</v>
      </c>
      <c r="DL317" s="23" t="s">
        <v>150</v>
      </c>
      <c r="DM317" s="23" t="s">
        <v>150</v>
      </c>
      <c r="DN317" s="23" t="s">
        <v>150</v>
      </c>
      <c r="DO317" s="23"/>
      <c r="DP317" s="23" t="s">
        <v>150</v>
      </c>
      <c r="DQ317" s="23" t="s">
        <v>150</v>
      </c>
      <c r="DR317" s="23" t="s">
        <v>150</v>
      </c>
      <c r="DS317" s="23"/>
      <c r="DT317" s="23" t="s">
        <v>159</v>
      </c>
      <c r="DU317" s="23" t="s">
        <v>150</v>
      </c>
      <c r="DV317" s="23"/>
      <c r="DW317" s="23" t="s">
        <v>159</v>
      </c>
      <c r="DX317" s="23" t="s">
        <v>150</v>
      </c>
      <c r="DY317" s="23"/>
      <c r="DZ317" s="23"/>
      <c r="EA317" s="23" t="s">
        <v>159</v>
      </c>
      <c r="EB317" s="23"/>
      <c r="EC317" s="23"/>
      <c r="ED317" s="23" t="s">
        <v>189</v>
      </c>
      <c r="EE317" s="49">
        <f t="shared" si="153"/>
        <v>26</v>
      </c>
      <c r="EF317" s="49">
        <v>1</v>
      </c>
      <c r="EG317" s="49"/>
      <c r="EH317" s="51">
        <f t="shared" si="138"/>
        <v>1.012</v>
      </c>
      <c r="EI317" s="51">
        <f t="shared" si="139"/>
        <v>0.7</v>
      </c>
      <c r="EJ317" s="52">
        <f t="shared" si="140"/>
        <v>-0.24099999999999999</v>
      </c>
      <c r="EK317" s="52">
        <f t="shared" si="141"/>
        <v>-0.24099999999999999</v>
      </c>
      <c r="EL317" s="49">
        <f t="shared" si="142"/>
        <v>-0.24099999999999999</v>
      </c>
      <c r="EM317" s="53" t="s">
        <v>176</v>
      </c>
      <c r="EN317" s="54" t="str">
        <f t="shared" si="143"/>
        <v>3</v>
      </c>
    </row>
    <row r="318" spans="1:144" ht="33.75">
      <c r="A318" s="45">
        <v>3376</v>
      </c>
      <c r="B318" s="46" t="s">
        <v>1345</v>
      </c>
      <c r="C318" s="45">
        <v>33684524</v>
      </c>
      <c r="D318" s="23" t="s">
        <v>1346</v>
      </c>
      <c r="E318" s="23">
        <v>2</v>
      </c>
      <c r="F318" s="23" t="s">
        <v>139</v>
      </c>
      <c r="G318" s="23">
        <v>49</v>
      </c>
      <c r="H318" s="23">
        <v>47</v>
      </c>
      <c r="I318" s="23" t="s">
        <v>153</v>
      </c>
      <c r="J318" s="23">
        <v>3</v>
      </c>
      <c r="K318" s="23"/>
      <c r="L318" s="47"/>
      <c r="M318" s="47"/>
      <c r="N318" s="48">
        <v>44090</v>
      </c>
      <c r="O318" s="48"/>
      <c r="P318" s="47" t="e">
        <f t="shared" si="155"/>
        <v>#NUM!</v>
      </c>
      <c r="Q318" s="47">
        <f t="shared" ca="1" si="133"/>
        <v>42</v>
      </c>
      <c r="R318" s="47">
        <v>25</v>
      </c>
      <c r="S318" s="47">
        <v>1</v>
      </c>
      <c r="T318" s="47"/>
      <c r="U318" s="47"/>
      <c r="V318" s="47" t="e">
        <f t="shared" si="134"/>
        <v>#NUM!</v>
      </c>
      <c r="W318" s="47"/>
      <c r="X318" s="47"/>
      <c r="Y318" s="47"/>
      <c r="Z318" s="47"/>
      <c r="AA318" s="47"/>
      <c r="AB318" s="47"/>
      <c r="AC318" s="47"/>
      <c r="AD318" s="47">
        <v>2</v>
      </c>
      <c r="AE318" s="47">
        <v>25</v>
      </c>
      <c r="AF318" s="47">
        <v>1</v>
      </c>
      <c r="AG318" s="47"/>
      <c r="AH318" s="47"/>
      <c r="AI318" s="35">
        <f t="shared" si="147"/>
        <v>25</v>
      </c>
      <c r="AJ318" s="49">
        <v>1</v>
      </c>
      <c r="AK318" s="47">
        <v>2</v>
      </c>
      <c r="AL318" s="47">
        <v>1</v>
      </c>
      <c r="AM318" s="47" t="s">
        <v>1347</v>
      </c>
      <c r="AN318" s="23" t="s">
        <v>1712</v>
      </c>
      <c r="AO318" s="23">
        <v>1</v>
      </c>
      <c r="AP318" s="23">
        <v>1.81</v>
      </c>
      <c r="AQ318" s="23">
        <v>44</v>
      </c>
      <c r="AR318" s="47">
        <v>0.9</v>
      </c>
      <c r="AS318" s="47">
        <f t="shared" si="145"/>
        <v>104.60940895040886</v>
      </c>
      <c r="AT318" s="47"/>
      <c r="AU318" s="47" t="e">
        <f t="shared" si="149"/>
        <v>#DIV/0!</v>
      </c>
      <c r="AV318" s="47"/>
      <c r="AW318" s="47"/>
      <c r="AX318" s="50" t="s">
        <v>1719</v>
      </c>
      <c r="AY318" s="50" t="s">
        <v>1719</v>
      </c>
      <c r="AZ318" s="50"/>
      <c r="BA318" s="50"/>
      <c r="BB318" s="23" t="s">
        <v>164</v>
      </c>
      <c r="BC318" s="23"/>
      <c r="BD318" s="23"/>
      <c r="BE318" s="23"/>
      <c r="BF318" s="50"/>
      <c r="BG318" s="23"/>
      <c r="BH318" s="23"/>
      <c r="BI318" s="23">
        <v>63</v>
      </c>
      <c r="BJ318" s="23">
        <v>171</v>
      </c>
      <c r="BK318" s="23">
        <f t="shared" si="135"/>
        <v>1.7378337897217764</v>
      </c>
      <c r="BL318" s="23">
        <v>1</v>
      </c>
      <c r="BM318" s="46" t="s">
        <v>1348</v>
      </c>
      <c r="BN318" s="23" t="s">
        <v>146</v>
      </c>
      <c r="BO318" s="23">
        <v>42</v>
      </c>
      <c r="BP318" s="23">
        <v>71</v>
      </c>
      <c r="BQ318" s="23">
        <v>159</v>
      </c>
      <c r="BR318" s="23">
        <f t="shared" si="136"/>
        <v>1.7344589950701574</v>
      </c>
      <c r="BS318" s="23">
        <f t="shared" si="137"/>
        <v>1.0019457333158126</v>
      </c>
      <c r="BT318" s="23" t="s">
        <v>147</v>
      </c>
      <c r="BU318" s="23" t="s">
        <v>171</v>
      </c>
      <c r="BV318" s="23" t="s">
        <v>148</v>
      </c>
      <c r="BW318" s="23" t="s">
        <v>149</v>
      </c>
      <c r="BX318" s="23">
        <v>4</v>
      </c>
      <c r="BY318" s="23" t="s">
        <v>150</v>
      </c>
      <c r="BZ318" s="23">
        <v>2</v>
      </c>
      <c r="CA318" s="23" t="s">
        <v>159</v>
      </c>
      <c r="CB318" s="23" t="s">
        <v>150</v>
      </c>
      <c r="CC318" s="23">
        <v>2</v>
      </c>
      <c r="CD318" s="23" t="s">
        <v>150</v>
      </c>
      <c r="CE318" s="23" t="s">
        <v>150</v>
      </c>
      <c r="CF318" s="23">
        <v>2</v>
      </c>
      <c r="CG318" s="23" t="s">
        <v>159</v>
      </c>
      <c r="CH318" s="23" t="s">
        <v>150</v>
      </c>
      <c r="CI318" s="23">
        <v>2</v>
      </c>
      <c r="CJ318" s="23" t="s">
        <v>150</v>
      </c>
      <c r="CK318" s="23">
        <v>0</v>
      </c>
      <c r="CL318" s="23">
        <v>0</v>
      </c>
      <c r="CM318" s="23" t="s">
        <v>0</v>
      </c>
      <c r="CN318" s="23">
        <v>0</v>
      </c>
      <c r="CO318" s="23"/>
      <c r="CP318" s="23"/>
      <c r="CQ318" s="23">
        <v>0</v>
      </c>
      <c r="CR318" s="23" t="s">
        <v>143</v>
      </c>
      <c r="CS318" s="23">
        <v>1</v>
      </c>
      <c r="CT318" s="23">
        <v>0</v>
      </c>
      <c r="CU318" s="23">
        <v>32</v>
      </c>
      <c r="CV318" s="23">
        <v>375</v>
      </c>
      <c r="CW318" s="23">
        <v>1</v>
      </c>
      <c r="CX318" s="23"/>
      <c r="CY318" s="23">
        <v>2</v>
      </c>
      <c r="CZ318" s="23">
        <v>4</v>
      </c>
      <c r="DA318" s="23">
        <v>1</v>
      </c>
      <c r="DB318" s="23"/>
      <c r="DC318" s="23" t="s">
        <v>143</v>
      </c>
      <c r="DD318" s="23" t="str">
        <f t="shared" si="154"/>
        <v>2</v>
      </c>
      <c r="DE318" s="23" t="s">
        <v>165</v>
      </c>
      <c r="DF318" s="23" t="s">
        <v>165</v>
      </c>
      <c r="DG318" s="23" t="s">
        <v>165</v>
      </c>
      <c r="DH318" s="23" t="s">
        <v>636</v>
      </c>
      <c r="DI318" s="23" t="s">
        <v>150</v>
      </c>
      <c r="DJ318" s="23" t="s">
        <v>159</v>
      </c>
      <c r="DK318" s="23" t="s">
        <v>150</v>
      </c>
      <c r="DL318" s="23" t="s">
        <v>159</v>
      </c>
      <c r="DM318" s="23" t="s">
        <v>159</v>
      </c>
      <c r="DN318" s="23" t="s">
        <v>150</v>
      </c>
      <c r="DO318" s="23"/>
      <c r="DP318" s="23" t="s">
        <v>150</v>
      </c>
      <c r="DQ318" s="23" t="s">
        <v>150</v>
      </c>
      <c r="DR318" s="23" t="s">
        <v>150</v>
      </c>
      <c r="DS318" s="23"/>
      <c r="DT318" s="23" t="s">
        <v>159</v>
      </c>
      <c r="DU318" s="23" t="s">
        <v>150</v>
      </c>
      <c r="DV318" s="23"/>
      <c r="DW318" s="23" t="s">
        <v>159</v>
      </c>
      <c r="DX318" s="23" t="s">
        <v>150</v>
      </c>
      <c r="DY318" s="23"/>
      <c r="DZ318" s="23"/>
      <c r="EA318" s="23" t="s">
        <v>159</v>
      </c>
      <c r="EB318" s="23"/>
      <c r="EC318" s="23"/>
      <c r="ED318" s="23" t="s">
        <v>189</v>
      </c>
      <c r="EE318" s="49">
        <f t="shared" si="153"/>
        <v>25</v>
      </c>
      <c r="EF318" s="49">
        <v>1</v>
      </c>
      <c r="EG318" s="49"/>
      <c r="EH318" s="51">
        <f t="shared" si="138"/>
        <v>1</v>
      </c>
      <c r="EI318" s="51">
        <f t="shared" si="139"/>
        <v>0.9</v>
      </c>
      <c r="EJ318" s="52">
        <f t="shared" si="140"/>
        <v>-1.2</v>
      </c>
      <c r="EK318" s="52">
        <f t="shared" si="141"/>
        <v>-3.2000000000000001E-2</v>
      </c>
      <c r="EL318" s="49">
        <f t="shared" si="142"/>
        <v>-3.2000000000000001E-2</v>
      </c>
      <c r="EM318" s="55" t="s">
        <v>163</v>
      </c>
      <c r="EN318" s="54" t="str">
        <f t="shared" si="143"/>
        <v>2</v>
      </c>
    </row>
    <row r="319" spans="1:144" ht="33.75">
      <c r="A319" s="45">
        <v>3386</v>
      </c>
      <c r="B319" s="46" t="s">
        <v>1351</v>
      </c>
      <c r="C319" s="45">
        <v>14228149</v>
      </c>
      <c r="D319" s="23" t="s">
        <v>1352</v>
      </c>
      <c r="E319" s="23">
        <v>2</v>
      </c>
      <c r="F319" s="23" t="s">
        <v>139</v>
      </c>
      <c r="G319" s="23">
        <v>41</v>
      </c>
      <c r="H319" s="23">
        <v>39</v>
      </c>
      <c r="I319" s="23" t="s">
        <v>140</v>
      </c>
      <c r="J319" s="23">
        <v>1</v>
      </c>
      <c r="K319" s="23"/>
      <c r="L319" s="47"/>
      <c r="M319" s="47"/>
      <c r="N319" s="48">
        <v>44111</v>
      </c>
      <c r="O319" s="48"/>
      <c r="P319" s="47" t="e">
        <f t="shared" si="155"/>
        <v>#NUM!</v>
      </c>
      <c r="Q319" s="47">
        <f t="shared" ca="1" si="133"/>
        <v>42</v>
      </c>
      <c r="R319" s="47">
        <v>24</v>
      </c>
      <c r="S319" s="47">
        <v>1</v>
      </c>
      <c r="T319" s="47"/>
      <c r="U319" s="47"/>
      <c r="V319" s="47" t="e">
        <f t="shared" si="134"/>
        <v>#NUM!</v>
      </c>
      <c r="W319" s="47"/>
      <c r="X319" s="47"/>
      <c r="Y319" s="47"/>
      <c r="Z319" s="47"/>
      <c r="AA319" s="47"/>
      <c r="AB319" s="47"/>
      <c r="AC319" s="47"/>
      <c r="AD319" s="47">
        <v>2</v>
      </c>
      <c r="AE319" s="47">
        <v>24</v>
      </c>
      <c r="AF319" s="47">
        <v>1</v>
      </c>
      <c r="AG319" s="47"/>
      <c r="AH319" s="47"/>
      <c r="AI319" s="35">
        <f t="shared" si="147"/>
        <v>24</v>
      </c>
      <c r="AJ319" s="49">
        <v>1</v>
      </c>
      <c r="AK319" s="47">
        <v>2</v>
      </c>
      <c r="AL319" s="47">
        <v>0</v>
      </c>
      <c r="AM319" s="47"/>
      <c r="AN319" s="23" t="s">
        <v>1712</v>
      </c>
      <c r="AO319" s="23">
        <v>1</v>
      </c>
      <c r="AP319" s="23">
        <v>1.96</v>
      </c>
      <c r="AQ319" s="23">
        <v>42</v>
      </c>
      <c r="AR319" s="47">
        <v>1.21</v>
      </c>
      <c r="AS319" s="47">
        <f t="shared" si="145"/>
        <v>77.077456706853866</v>
      </c>
      <c r="AT319" s="47"/>
      <c r="AU319" s="47" t="e">
        <f t="shared" si="149"/>
        <v>#DIV/0!</v>
      </c>
      <c r="AV319" s="47"/>
      <c r="AW319" s="47"/>
      <c r="AX319" s="50" t="s">
        <v>1719</v>
      </c>
      <c r="AY319" s="50" t="s">
        <v>1719</v>
      </c>
      <c r="AZ319" s="50"/>
      <c r="BA319" s="50"/>
      <c r="BB319" s="23" t="s">
        <v>164</v>
      </c>
      <c r="BC319" s="23"/>
      <c r="BD319" s="23"/>
      <c r="BE319" s="23"/>
      <c r="BF319" s="50"/>
      <c r="BG319" s="23"/>
      <c r="BH319" s="23"/>
      <c r="BI319" s="23">
        <v>100</v>
      </c>
      <c r="BJ319" s="23">
        <v>173</v>
      </c>
      <c r="BK319" s="23">
        <f t="shared" si="135"/>
        <v>2.1327981159520326</v>
      </c>
      <c r="BL319" s="23">
        <v>1</v>
      </c>
      <c r="BM319" s="46" t="s">
        <v>1353</v>
      </c>
      <c r="BN319" s="23" t="s">
        <v>146</v>
      </c>
      <c r="BO319" s="23">
        <v>35</v>
      </c>
      <c r="BP319" s="23">
        <v>80</v>
      </c>
      <c r="BQ319" s="23">
        <v>173</v>
      </c>
      <c r="BR319" s="23">
        <f t="shared" si="136"/>
        <v>1.9398269688151393</v>
      </c>
      <c r="BS319" s="23">
        <f t="shared" si="137"/>
        <v>1.0994785360958053</v>
      </c>
      <c r="BT319" s="23" t="s">
        <v>147</v>
      </c>
      <c r="BU319" s="23" t="s">
        <v>171</v>
      </c>
      <c r="BV319" s="23" t="s">
        <v>148</v>
      </c>
      <c r="BW319" s="23" t="s">
        <v>149</v>
      </c>
      <c r="BX319" s="23">
        <v>4</v>
      </c>
      <c r="BY319" s="23" t="s">
        <v>150</v>
      </c>
      <c r="BZ319" s="23">
        <v>2</v>
      </c>
      <c r="CA319" s="23" t="s">
        <v>159</v>
      </c>
      <c r="CB319" s="23" t="s">
        <v>150</v>
      </c>
      <c r="CC319" s="23">
        <v>2</v>
      </c>
      <c r="CD319" s="23" t="s">
        <v>150</v>
      </c>
      <c r="CE319" s="23" t="s">
        <v>150</v>
      </c>
      <c r="CF319" s="23">
        <v>2</v>
      </c>
      <c r="CG319" s="23" t="s">
        <v>159</v>
      </c>
      <c r="CH319" s="23" t="s">
        <v>150</v>
      </c>
      <c r="CI319" s="23">
        <v>2</v>
      </c>
      <c r="CJ319" s="23" t="s">
        <v>150</v>
      </c>
      <c r="CK319" s="23">
        <v>0</v>
      </c>
      <c r="CL319" s="23">
        <v>0</v>
      </c>
      <c r="CM319" s="23" t="s">
        <v>0</v>
      </c>
      <c r="CN319" s="23">
        <v>0</v>
      </c>
      <c r="CO319" s="23"/>
      <c r="CP319" s="23"/>
      <c r="CQ319" s="23">
        <v>0</v>
      </c>
      <c r="CR319" s="23" t="s">
        <v>165</v>
      </c>
      <c r="CS319" s="23">
        <v>2</v>
      </c>
      <c r="CT319" s="23"/>
      <c r="CU319" s="23"/>
      <c r="CV319" s="23"/>
      <c r="CW319" s="23">
        <v>2</v>
      </c>
      <c r="CX319" s="23"/>
      <c r="CY319" s="23">
        <v>2</v>
      </c>
      <c r="CZ319" s="23">
        <v>0</v>
      </c>
      <c r="DA319" s="23">
        <v>2</v>
      </c>
      <c r="DB319" s="23"/>
      <c r="DC319" s="23" t="s">
        <v>143</v>
      </c>
      <c r="DD319" s="23" t="str">
        <f t="shared" si="154"/>
        <v>2</v>
      </c>
      <c r="DE319" s="23" t="s">
        <v>636</v>
      </c>
      <c r="DF319" s="23" t="s">
        <v>165</v>
      </c>
      <c r="DG319" s="23" t="s">
        <v>143</v>
      </c>
      <c r="DH319" s="23" t="s">
        <v>636</v>
      </c>
      <c r="DI319" s="23" t="s">
        <v>150</v>
      </c>
      <c r="DJ319" s="23" t="s">
        <v>159</v>
      </c>
      <c r="DK319" s="23" t="s">
        <v>150</v>
      </c>
      <c r="DL319" s="23" t="s">
        <v>150</v>
      </c>
      <c r="DM319" s="23" t="s">
        <v>159</v>
      </c>
      <c r="DN319" s="23" t="s">
        <v>150</v>
      </c>
      <c r="DO319" s="23"/>
      <c r="DP319" s="23" t="s">
        <v>150</v>
      </c>
      <c r="DQ319" s="23" t="s">
        <v>150</v>
      </c>
      <c r="DR319" s="23" t="s">
        <v>150</v>
      </c>
      <c r="DS319" s="23"/>
      <c r="DT319" s="23" t="s">
        <v>159</v>
      </c>
      <c r="DU319" s="23" t="s">
        <v>150</v>
      </c>
      <c r="DV319" s="23"/>
      <c r="DW319" s="23" t="s">
        <v>159</v>
      </c>
      <c r="DX319" s="23" t="s">
        <v>150</v>
      </c>
      <c r="DY319" s="23"/>
      <c r="DZ319" s="23"/>
      <c r="EA319" s="23" t="s">
        <v>159</v>
      </c>
      <c r="EB319" s="23"/>
      <c r="EC319" s="23"/>
      <c r="ED319" s="23" t="s">
        <v>189</v>
      </c>
      <c r="EE319" s="49">
        <f t="shared" si="153"/>
        <v>24</v>
      </c>
      <c r="EF319" s="49">
        <v>1</v>
      </c>
      <c r="EG319" s="49"/>
      <c r="EH319" s="51">
        <f t="shared" si="138"/>
        <v>1</v>
      </c>
      <c r="EI319" s="51">
        <f t="shared" si="139"/>
        <v>0.9</v>
      </c>
      <c r="EJ319" s="52">
        <f t="shared" si="140"/>
        <v>-1.2</v>
      </c>
      <c r="EK319" s="52">
        <f t="shared" si="141"/>
        <v>-3.2000000000000001E-2</v>
      </c>
      <c r="EL319" s="49">
        <f t="shared" si="142"/>
        <v>-3.2000000000000001E-2</v>
      </c>
      <c r="EM319" s="53" t="s">
        <v>152</v>
      </c>
      <c r="EN319" s="54" t="str">
        <f t="shared" si="143"/>
        <v>1</v>
      </c>
    </row>
    <row r="320" spans="1:144" ht="33.75">
      <c r="A320" s="45">
        <v>3387</v>
      </c>
      <c r="B320" s="46" t="s">
        <v>1354</v>
      </c>
      <c r="C320" s="45">
        <v>34700692</v>
      </c>
      <c r="D320" s="23" t="s">
        <v>1355</v>
      </c>
      <c r="E320" s="23">
        <v>2</v>
      </c>
      <c r="F320" s="23" t="s">
        <v>139</v>
      </c>
      <c r="G320" s="23">
        <v>60</v>
      </c>
      <c r="H320" s="23">
        <v>57</v>
      </c>
      <c r="I320" s="23" t="s">
        <v>153</v>
      </c>
      <c r="J320" s="23">
        <v>3</v>
      </c>
      <c r="K320" s="23"/>
      <c r="L320" s="47"/>
      <c r="M320" s="47"/>
      <c r="N320" s="48">
        <v>44112</v>
      </c>
      <c r="O320" s="48"/>
      <c r="P320" s="47" t="e">
        <f t="shared" si="155"/>
        <v>#NUM!</v>
      </c>
      <c r="Q320" s="47">
        <f t="shared" ca="1" si="133"/>
        <v>42</v>
      </c>
      <c r="R320" s="47">
        <v>24</v>
      </c>
      <c r="S320" s="47">
        <v>1</v>
      </c>
      <c r="T320" s="47"/>
      <c r="U320" s="47"/>
      <c r="V320" s="47" t="e">
        <f t="shared" si="134"/>
        <v>#NUM!</v>
      </c>
      <c r="W320" s="47"/>
      <c r="X320" s="47"/>
      <c r="Y320" s="47"/>
      <c r="Z320" s="47"/>
      <c r="AA320" s="47"/>
      <c r="AB320" s="47"/>
      <c r="AC320" s="47"/>
      <c r="AD320" s="47">
        <v>2</v>
      </c>
      <c r="AE320" s="47">
        <v>24</v>
      </c>
      <c r="AF320" s="47">
        <v>1</v>
      </c>
      <c r="AG320" s="47"/>
      <c r="AH320" s="47"/>
      <c r="AI320" s="35">
        <f t="shared" si="147"/>
        <v>24</v>
      </c>
      <c r="AJ320" s="49">
        <v>1</v>
      </c>
      <c r="AK320" s="47">
        <v>2</v>
      </c>
      <c r="AL320" s="47">
        <v>0</v>
      </c>
      <c r="AM320" s="47"/>
      <c r="AN320" s="23" t="s">
        <v>1712</v>
      </c>
      <c r="AO320" s="23">
        <v>1</v>
      </c>
      <c r="AP320" s="23">
        <v>2.12</v>
      </c>
      <c r="AQ320" s="23">
        <v>34</v>
      </c>
      <c r="AR320" s="47">
        <v>1.17</v>
      </c>
      <c r="AS320" s="47">
        <f t="shared" si="145"/>
        <v>71.751114226618398</v>
      </c>
      <c r="AT320" s="47"/>
      <c r="AU320" s="47" t="e">
        <f t="shared" si="149"/>
        <v>#DIV/0!</v>
      </c>
      <c r="AV320" s="47"/>
      <c r="AW320" s="47"/>
      <c r="AX320" s="50" t="s">
        <v>1719</v>
      </c>
      <c r="AY320" s="50" t="s">
        <v>1719</v>
      </c>
      <c r="AZ320" s="50"/>
      <c r="BA320" s="50"/>
      <c r="BB320" s="23" t="s">
        <v>164</v>
      </c>
      <c r="BC320" s="23"/>
      <c r="BD320" s="23"/>
      <c r="BE320" s="23"/>
      <c r="BF320" s="50"/>
      <c r="BG320" s="23"/>
      <c r="BH320" s="23"/>
      <c r="BI320" s="23">
        <v>75</v>
      </c>
      <c r="BJ320" s="23">
        <v>167</v>
      </c>
      <c r="BK320" s="23">
        <f t="shared" si="135"/>
        <v>1.8396567664969432</v>
      </c>
      <c r="BL320" s="23">
        <v>1</v>
      </c>
      <c r="BM320" s="46" t="s">
        <v>1356</v>
      </c>
      <c r="BN320" s="23" t="s">
        <v>146</v>
      </c>
      <c r="BO320" s="23">
        <v>54</v>
      </c>
      <c r="BP320" s="23">
        <v>63</v>
      </c>
      <c r="BQ320" s="23">
        <v>160</v>
      </c>
      <c r="BR320" s="23">
        <f t="shared" si="136"/>
        <v>1.6560484731800864</v>
      </c>
      <c r="BS320" s="23">
        <f t="shared" si="137"/>
        <v>1.1108713279172779</v>
      </c>
      <c r="BT320" s="23" t="s">
        <v>162</v>
      </c>
      <c r="BU320" s="23" t="s">
        <v>147</v>
      </c>
      <c r="BV320" s="23" t="s">
        <v>148</v>
      </c>
      <c r="BW320" s="23" t="s">
        <v>149</v>
      </c>
      <c r="BX320" s="23">
        <v>4</v>
      </c>
      <c r="BY320" s="23" t="s">
        <v>150</v>
      </c>
      <c r="BZ320" s="23">
        <v>2</v>
      </c>
      <c r="CA320" s="23" t="s">
        <v>159</v>
      </c>
      <c r="CB320" s="23" t="s">
        <v>150</v>
      </c>
      <c r="CC320" s="23">
        <v>2</v>
      </c>
      <c r="CD320" s="23" t="s">
        <v>150</v>
      </c>
      <c r="CE320" s="23" t="s">
        <v>150</v>
      </c>
      <c r="CF320" s="23">
        <v>2</v>
      </c>
      <c r="CG320" s="23" t="s">
        <v>159</v>
      </c>
      <c r="CH320" s="23" t="s">
        <v>150</v>
      </c>
      <c r="CI320" s="23">
        <v>2</v>
      </c>
      <c r="CJ320" s="23" t="s">
        <v>150</v>
      </c>
      <c r="CK320" s="23">
        <v>0</v>
      </c>
      <c r="CL320" s="23">
        <v>0</v>
      </c>
      <c r="CM320" s="23" t="s">
        <v>0</v>
      </c>
      <c r="CN320" s="23">
        <v>0</v>
      </c>
      <c r="CO320" s="23"/>
      <c r="CP320" s="23" t="s">
        <v>0</v>
      </c>
      <c r="CQ320" s="23">
        <v>0</v>
      </c>
      <c r="CR320" s="23" t="s">
        <v>143</v>
      </c>
      <c r="CS320" s="23">
        <v>1</v>
      </c>
      <c r="CT320" s="23">
        <v>64</v>
      </c>
      <c r="CU320" s="23">
        <v>0</v>
      </c>
      <c r="CV320" s="23">
        <v>375</v>
      </c>
      <c r="CW320" s="23">
        <v>1</v>
      </c>
      <c r="CX320" s="23"/>
      <c r="CY320" s="23">
        <v>2</v>
      </c>
      <c r="CZ320" s="23">
        <v>4</v>
      </c>
      <c r="DA320" s="23">
        <v>1</v>
      </c>
      <c r="DB320" s="23"/>
      <c r="DC320" s="23" t="s">
        <v>143</v>
      </c>
      <c r="DD320" s="23" t="str">
        <f t="shared" si="154"/>
        <v>2</v>
      </c>
      <c r="DE320" s="23" t="s">
        <v>165</v>
      </c>
      <c r="DF320" s="23" t="s">
        <v>165</v>
      </c>
      <c r="DG320" s="23" t="s">
        <v>165</v>
      </c>
      <c r="DH320" s="23" t="s">
        <v>636</v>
      </c>
      <c r="DI320" s="23" t="s">
        <v>150</v>
      </c>
      <c r="DJ320" s="23" t="s">
        <v>150</v>
      </c>
      <c r="DK320" s="23" t="s">
        <v>150</v>
      </c>
      <c r="DL320" s="23" t="s">
        <v>150</v>
      </c>
      <c r="DM320" s="23" t="s">
        <v>150</v>
      </c>
      <c r="DN320" s="23" t="s">
        <v>150</v>
      </c>
      <c r="DO320" s="23"/>
      <c r="DP320" s="23" t="s">
        <v>150</v>
      </c>
      <c r="DQ320" s="23" t="s">
        <v>150</v>
      </c>
      <c r="DR320" s="23" t="s">
        <v>150</v>
      </c>
      <c r="DS320" s="23"/>
      <c r="DT320" s="23" t="s">
        <v>159</v>
      </c>
      <c r="DU320" s="23" t="s">
        <v>150</v>
      </c>
      <c r="DV320" s="23"/>
      <c r="DW320" s="23" t="s">
        <v>159</v>
      </c>
      <c r="DX320" s="23" t="s">
        <v>150</v>
      </c>
      <c r="DY320" s="23"/>
      <c r="DZ320" s="23"/>
      <c r="EA320" s="23" t="s">
        <v>159</v>
      </c>
      <c r="EB320" s="23"/>
      <c r="EC320" s="23"/>
      <c r="ED320" s="23" t="s">
        <v>189</v>
      </c>
      <c r="EE320" s="49">
        <f t="shared" si="153"/>
        <v>24</v>
      </c>
      <c r="EF320" s="49">
        <v>1</v>
      </c>
      <c r="EG320" s="49"/>
      <c r="EH320" s="51">
        <f t="shared" si="138"/>
        <v>1</v>
      </c>
      <c r="EI320" s="51">
        <f t="shared" si="139"/>
        <v>0.9</v>
      </c>
      <c r="EJ320" s="52">
        <f t="shared" si="140"/>
        <v>-1.2</v>
      </c>
      <c r="EK320" s="52">
        <f t="shared" si="141"/>
        <v>-3.2000000000000001E-2</v>
      </c>
      <c r="EL320" s="49">
        <f t="shared" si="142"/>
        <v>-3.2000000000000001E-2</v>
      </c>
      <c r="EM320" s="53" t="s">
        <v>152</v>
      </c>
      <c r="EN320" s="54" t="str">
        <f t="shared" si="143"/>
        <v>1</v>
      </c>
    </row>
    <row r="321" spans="1:144" ht="33.75">
      <c r="A321" s="45">
        <v>3392</v>
      </c>
      <c r="B321" s="46" t="s">
        <v>1358</v>
      </c>
      <c r="C321" s="45">
        <v>35205262</v>
      </c>
      <c r="D321" s="23" t="s">
        <v>1359</v>
      </c>
      <c r="E321" s="23">
        <v>1</v>
      </c>
      <c r="F321" s="23" t="s">
        <v>146</v>
      </c>
      <c r="G321" s="23">
        <v>65</v>
      </c>
      <c r="H321" s="23">
        <v>63</v>
      </c>
      <c r="I321" s="23" t="s">
        <v>185</v>
      </c>
      <c r="J321" s="23">
        <v>4</v>
      </c>
      <c r="K321" s="23"/>
      <c r="L321" s="47"/>
      <c r="M321" s="47"/>
      <c r="N321" s="48">
        <v>44119</v>
      </c>
      <c r="O321" s="48"/>
      <c r="P321" s="47" t="e">
        <f t="shared" si="155"/>
        <v>#NUM!</v>
      </c>
      <c r="Q321" s="47">
        <f t="shared" ref="Q321:Q384" ca="1" si="156">DATEDIF(N321,TODAY(),"m")</f>
        <v>41</v>
      </c>
      <c r="R321" s="47">
        <v>24</v>
      </c>
      <c r="S321" s="47">
        <v>1</v>
      </c>
      <c r="T321" s="47"/>
      <c r="U321" s="47"/>
      <c r="V321" s="47" t="e">
        <f t="shared" ref="V321:V384" si="157">DATEDIF(N321,T321,"m")</f>
        <v>#NUM!</v>
      </c>
      <c r="W321" s="47"/>
      <c r="X321" s="47"/>
      <c r="Y321" s="47"/>
      <c r="Z321" s="47"/>
      <c r="AA321" s="47"/>
      <c r="AB321" s="47"/>
      <c r="AC321" s="47"/>
      <c r="AD321" s="47">
        <v>2</v>
      </c>
      <c r="AE321" s="47">
        <v>24</v>
      </c>
      <c r="AF321" s="47">
        <v>1</v>
      </c>
      <c r="AG321" s="47"/>
      <c r="AH321" s="47"/>
      <c r="AI321" s="35">
        <f t="shared" si="147"/>
        <v>24</v>
      </c>
      <c r="AJ321" s="49">
        <v>1</v>
      </c>
      <c r="AK321" s="47">
        <v>2</v>
      </c>
      <c r="AL321" s="47">
        <v>1</v>
      </c>
      <c r="AM321" s="47" t="s">
        <v>1360</v>
      </c>
      <c r="AN321" s="23" t="s">
        <v>1712</v>
      </c>
      <c r="AO321" s="23">
        <v>1</v>
      </c>
      <c r="AP321" s="23">
        <v>2.31</v>
      </c>
      <c r="AQ321" s="23">
        <v>22</v>
      </c>
      <c r="AR321" s="47">
        <v>1.2</v>
      </c>
      <c r="AS321" s="47">
        <f t="shared" si="145"/>
        <v>50.192091390942451</v>
      </c>
      <c r="AT321" s="47"/>
      <c r="AU321" s="47" t="e">
        <f t="shared" si="149"/>
        <v>#DIV/0!</v>
      </c>
      <c r="AV321" s="47"/>
      <c r="AW321" s="47"/>
      <c r="AX321" s="50" t="s">
        <v>1719</v>
      </c>
      <c r="AY321" s="50" t="s">
        <v>1719</v>
      </c>
      <c r="AZ321" s="50"/>
      <c r="BA321" s="50"/>
      <c r="BB321" s="23" t="s">
        <v>164</v>
      </c>
      <c r="BC321" s="23"/>
      <c r="BD321" s="23"/>
      <c r="BE321" s="23"/>
      <c r="BF321" s="50"/>
      <c r="BG321" s="23"/>
      <c r="BH321" s="23"/>
      <c r="BI321" s="23">
        <v>68</v>
      </c>
      <c r="BJ321" s="23">
        <v>160</v>
      </c>
      <c r="BK321" s="23">
        <f t="shared" ref="BK321:BK384" si="158">(0.007184*(BI321^0.425)*(BJ321^0.725))</f>
        <v>1.7106832340007569</v>
      </c>
      <c r="BL321" s="23">
        <v>1</v>
      </c>
      <c r="BM321" s="46" t="s">
        <v>1361</v>
      </c>
      <c r="BN321" s="23" t="s">
        <v>139</v>
      </c>
      <c r="BO321" s="23">
        <v>66</v>
      </c>
      <c r="BP321" s="23">
        <v>68</v>
      </c>
      <c r="BQ321" s="23">
        <v>168</v>
      </c>
      <c r="BR321" s="23">
        <f t="shared" ref="BR321:BR384" si="159">(0.007184*(BP321^0.425)*(BQ321^0.725))</f>
        <v>1.772277977015998</v>
      </c>
      <c r="BS321" s="23">
        <f t="shared" ref="BS321:BS384" si="160">(BK321/BR321)</f>
        <v>0.96524543902590909</v>
      </c>
      <c r="BT321" s="23" t="s">
        <v>147</v>
      </c>
      <c r="BU321" s="23" t="s">
        <v>158</v>
      </c>
      <c r="BV321" s="23" t="s">
        <v>148</v>
      </c>
      <c r="BW321" s="23" t="s">
        <v>149</v>
      </c>
      <c r="BX321" s="23">
        <v>5</v>
      </c>
      <c r="BY321" s="23" t="s">
        <v>150</v>
      </c>
      <c r="BZ321" s="23">
        <v>2</v>
      </c>
      <c r="CA321" s="23" t="s">
        <v>150</v>
      </c>
      <c r="CB321" s="23" t="s">
        <v>150</v>
      </c>
      <c r="CC321" s="23">
        <v>2</v>
      </c>
      <c r="CD321" s="23" t="s">
        <v>150</v>
      </c>
      <c r="CE321" s="23" t="s">
        <v>150</v>
      </c>
      <c r="CF321" s="23">
        <v>2</v>
      </c>
      <c r="CG321" s="23" t="s">
        <v>150</v>
      </c>
      <c r="CH321" s="23" t="s">
        <v>150</v>
      </c>
      <c r="CI321" s="23">
        <v>2</v>
      </c>
      <c r="CJ321" s="23" t="s">
        <v>150</v>
      </c>
      <c r="CK321" s="23">
        <v>17</v>
      </c>
      <c r="CL321" s="23">
        <v>0</v>
      </c>
      <c r="CM321" s="23" t="s">
        <v>0</v>
      </c>
      <c r="CN321" s="23">
        <v>0</v>
      </c>
      <c r="CO321" s="23"/>
      <c r="CP321" s="23"/>
      <c r="CQ321" s="23">
        <v>0</v>
      </c>
      <c r="CR321" s="23" t="s">
        <v>143</v>
      </c>
      <c r="CS321" s="23">
        <v>1</v>
      </c>
      <c r="CT321" s="23">
        <v>0</v>
      </c>
      <c r="CU321" s="23">
        <v>32</v>
      </c>
      <c r="CV321" s="23">
        <v>375</v>
      </c>
      <c r="CW321" s="23">
        <v>1</v>
      </c>
      <c r="CX321" s="23"/>
      <c r="CY321" s="23">
        <v>2</v>
      </c>
      <c r="CZ321" s="23">
        <v>3</v>
      </c>
      <c r="DA321" s="23">
        <v>1</v>
      </c>
      <c r="DB321" s="23"/>
      <c r="DC321" s="23" t="s">
        <v>143</v>
      </c>
      <c r="DD321" s="23" t="str">
        <f t="shared" si="154"/>
        <v>2</v>
      </c>
      <c r="DE321" s="23" t="s">
        <v>165</v>
      </c>
      <c r="DF321" s="23" t="s">
        <v>165</v>
      </c>
      <c r="DG321" s="23" t="s">
        <v>165</v>
      </c>
      <c r="DH321" s="23" t="s">
        <v>636</v>
      </c>
      <c r="DI321" s="23" t="s">
        <v>150</v>
      </c>
      <c r="DJ321" s="23" t="s">
        <v>159</v>
      </c>
      <c r="DK321" s="23" t="s">
        <v>150</v>
      </c>
      <c r="DL321" s="23" t="s">
        <v>150</v>
      </c>
      <c r="DM321" s="23" t="s">
        <v>150</v>
      </c>
      <c r="DN321" s="23" t="s">
        <v>150</v>
      </c>
      <c r="DO321" s="23"/>
      <c r="DP321" s="23" t="s">
        <v>150</v>
      </c>
      <c r="DQ321" s="23" t="s">
        <v>150</v>
      </c>
      <c r="DR321" s="23" t="s">
        <v>150</v>
      </c>
      <c r="DS321" s="23"/>
      <c r="DT321" s="23" t="s">
        <v>159</v>
      </c>
      <c r="DU321" s="23" t="s">
        <v>150</v>
      </c>
      <c r="DV321" s="23"/>
      <c r="DW321" s="23" t="s">
        <v>159</v>
      </c>
      <c r="DX321" s="23" t="s">
        <v>150</v>
      </c>
      <c r="DY321" s="23"/>
      <c r="DZ321" s="23"/>
      <c r="EA321" s="23" t="s">
        <v>159</v>
      </c>
      <c r="EB321" s="23"/>
      <c r="EC321" s="23"/>
      <c r="ED321" s="23" t="s">
        <v>189</v>
      </c>
      <c r="EE321" s="49">
        <f t="shared" si="153"/>
        <v>24</v>
      </c>
      <c r="EF321" s="49">
        <v>1</v>
      </c>
      <c r="EG321" s="49"/>
      <c r="EH321" s="51">
        <f t="shared" ref="EH321:EH384" si="161">IF(E321=2,1,1.012)</f>
        <v>1.012</v>
      </c>
      <c r="EI321" s="51">
        <f t="shared" ref="EI321:EI384" si="162">IF(E321=1,0.7,0.9)</f>
        <v>0.7</v>
      </c>
      <c r="EJ321" s="52">
        <f t="shared" ref="EJ321:EJ384" si="163">IF(E321=1,IF(AR321&lt;0.7,-0.241,-1.2),IF(AR321&lt;0.9,-0.032,-1.2))</f>
        <v>-1.2</v>
      </c>
      <c r="EK321" s="52">
        <f t="shared" ref="EK321:EK384" si="164">IF(E321=1,IF(AT321&lt;0.7,-0.241,-1.2),IF(AT321&lt;0.9,-0.032,-1.2))</f>
        <v>-0.24099999999999999</v>
      </c>
      <c r="EL321" s="49">
        <f t="shared" ref="EL321:EL384" si="165">IF(E321=1,IF(AV321&lt;0.7,-0.241,-1.2),IF(AV321&lt;0.9,-0.032,-1.2))</f>
        <v>-0.24099999999999999</v>
      </c>
      <c r="EM321" s="53" t="s">
        <v>152</v>
      </c>
      <c r="EN321" s="54" t="str">
        <f t="shared" ref="EN321:EN384" si="166">IF(EM321="HD", "1", IF(EM321="PD", "2","3"))</f>
        <v>1</v>
      </c>
    </row>
    <row r="322" spans="1:144" ht="33.75">
      <c r="A322" s="45">
        <v>3417</v>
      </c>
      <c r="B322" s="46" t="s">
        <v>1364</v>
      </c>
      <c r="C322" s="45">
        <v>35367431</v>
      </c>
      <c r="D322" s="23" t="s">
        <v>1365</v>
      </c>
      <c r="E322" s="23">
        <v>2</v>
      </c>
      <c r="F322" s="23" t="s">
        <v>139</v>
      </c>
      <c r="G322" s="23">
        <v>61</v>
      </c>
      <c r="H322" s="23">
        <v>59</v>
      </c>
      <c r="I322" s="23" t="s">
        <v>153</v>
      </c>
      <c r="J322" s="23">
        <v>3</v>
      </c>
      <c r="K322" s="23"/>
      <c r="L322" s="47"/>
      <c r="M322" s="47"/>
      <c r="N322" s="48">
        <v>44168</v>
      </c>
      <c r="O322" s="48"/>
      <c r="P322" s="47" t="e">
        <f t="shared" si="155"/>
        <v>#NUM!</v>
      </c>
      <c r="Q322" s="47">
        <f t="shared" ca="1" si="156"/>
        <v>40</v>
      </c>
      <c r="R322" s="47">
        <v>23</v>
      </c>
      <c r="S322" s="47">
        <v>1</v>
      </c>
      <c r="T322" s="47"/>
      <c r="U322" s="47"/>
      <c r="V322" s="47" t="e">
        <f t="shared" si="157"/>
        <v>#NUM!</v>
      </c>
      <c r="W322" s="47"/>
      <c r="X322" s="47"/>
      <c r="Y322" s="47"/>
      <c r="Z322" s="47"/>
      <c r="AA322" s="47"/>
      <c r="AB322" s="47"/>
      <c r="AC322" s="47"/>
      <c r="AD322" s="47">
        <v>2</v>
      </c>
      <c r="AE322" s="47">
        <v>23</v>
      </c>
      <c r="AF322" s="47">
        <v>1</v>
      </c>
      <c r="AG322" s="47"/>
      <c r="AH322" s="47"/>
      <c r="AI322" s="35">
        <f t="shared" si="147"/>
        <v>23</v>
      </c>
      <c r="AJ322" s="49">
        <v>1</v>
      </c>
      <c r="AK322" s="47">
        <v>2</v>
      </c>
      <c r="AL322" s="47">
        <v>0</v>
      </c>
      <c r="AM322" s="47"/>
      <c r="AN322" s="23" t="s">
        <v>1712</v>
      </c>
      <c r="AO322" s="23">
        <v>1</v>
      </c>
      <c r="AP322" s="23">
        <v>2.62</v>
      </c>
      <c r="AQ322" s="23">
        <v>26</v>
      </c>
      <c r="AR322" s="47">
        <v>1.04</v>
      </c>
      <c r="AS322" s="47">
        <f t="shared" ref="AS322:AS385" si="167">141*((AR322/EI322)^EJ322)*0.9938^(H322+1)*EH322</f>
        <v>81.622456553467984</v>
      </c>
      <c r="AT322" s="47"/>
      <c r="AU322" s="47" t="e">
        <f t="shared" si="149"/>
        <v>#DIV/0!</v>
      </c>
      <c r="AV322" s="47"/>
      <c r="AW322" s="47"/>
      <c r="AX322" s="50" t="s">
        <v>1719</v>
      </c>
      <c r="AY322" s="50" t="s">
        <v>1719</v>
      </c>
      <c r="AZ322" s="50"/>
      <c r="BA322" s="50"/>
      <c r="BB322" s="23" t="s">
        <v>164</v>
      </c>
      <c r="BC322" s="23"/>
      <c r="BD322" s="23"/>
      <c r="BE322" s="23"/>
      <c r="BF322" s="50"/>
      <c r="BG322" s="23"/>
      <c r="BH322" s="23"/>
      <c r="BI322" s="23">
        <v>66.8</v>
      </c>
      <c r="BJ322" s="23">
        <v>165</v>
      </c>
      <c r="BK322" s="23">
        <f t="shared" si="158"/>
        <v>1.7360897771103199</v>
      </c>
      <c r="BL322" s="23">
        <v>1</v>
      </c>
      <c r="BM322" s="46" t="s">
        <v>1366</v>
      </c>
      <c r="BN322" s="23" t="s">
        <v>146</v>
      </c>
      <c r="BO322" s="23">
        <v>58</v>
      </c>
      <c r="BP322" s="23">
        <v>57.1</v>
      </c>
      <c r="BQ322" s="23">
        <v>159</v>
      </c>
      <c r="BR322" s="23">
        <f t="shared" si="159"/>
        <v>1.5810644902759092</v>
      </c>
      <c r="BS322" s="23">
        <f t="shared" si="160"/>
        <v>1.0980512103003195</v>
      </c>
      <c r="BT322" s="23" t="s">
        <v>147</v>
      </c>
      <c r="BU322" s="23" t="s">
        <v>158</v>
      </c>
      <c r="BV322" s="23" t="s">
        <v>148</v>
      </c>
      <c r="BW322" s="23" t="s">
        <v>149</v>
      </c>
      <c r="BX322" s="23">
        <v>4</v>
      </c>
      <c r="BY322" s="23" t="s">
        <v>150</v>
      </c>
      <c r="BZ322" s="23">
        <v>2</v>
      </c>
      <c r="CA322" s="23" t="s">
        <v>150</v>
      </c>
      <c r="CB322" s="23" t="s">
        <v>150</v>
      </c>
      <c r="CC322" s="23">
        <v>2</v>
      </c>
      <c r="CD322" s="23" t="s">
        <v>150</v>
      </c>
      <c r="CE322" s="23" t="s">
        <v>150</v>
      </c>
      <c r="CF322" s="23">
        <v>2</v>
      </c>
      <c r="CG322" s="23" t="s">
        <v>150</v>
      </c>
      <c r="CH322" s="23" t="s">
        <v>150</v>
      </c>
      <c r="CI322" s="23">
        <v>2</v>
      </c>
      <c r="CJ322" s="23" t="s">
        <v>150</v>
      </c>
      <c r="CK322" s="23">
        <v>0</v>
      </c>
      <c r="CL322" s="23">
        <v>0</v>
      </c>
      <c r="CM322" s="23" t="s">
        <v>0</v>
      </c>
      <c r="CN322" s="23">
        <v>0</v>
      </c>
      <c r="CO322" s="23"/>
      <c r="CP322" s="23" t="s">
        <v>0</v>
      </c>
      <c r="CQ322" s="23">
        <v>0</v>
      </c>
      <c r="CR322" s="23" t="s">
        <v>165</v>
      </c>
      <c r="CS322" s="23">
        <v>2</v>
      </c>
      <c r="CT322" s="23"/>
      <c r="CU322" s="23"/>
      <c r="CV322" s="23"/>
      <c r="CW322" s="23">
        <v>2</v>
      </c>
      <c r="CX322" s="23"/>
      <c r="CY322" s="23">
        <v>2</v>
      </c>
      <c r="CZ322" s="23">
        <v>0</v>
      </c>
      <c r="DA322" s="23">
        <v>2</v>
      </c>
      <c r="DB322" s="23"/>
      <c r="DC322" s="23" t="s">
        <v>143</v>
      </c>
      <c r="DD322" s="23" t="str">
        <f t="shared" si="154"/>
        <v>2</v>
      </c>
      <c r="DE322" s="23" t="s">
        <v>165</v>
      </c>
      <c r="DF322" s="23" t="s">
        <v>165</v>
      </c>
      <c r="DG322" s="23" t="s">
        <v>165</v>
      </c>
      <c r="DH322" s="23" t="s">
        <v>636</v>
      </c>
      <c r="DI322" s="23" t="s">
        <v>150</v>
      </c>
      <c r="DJ322" s="23" t="s">
        <v>159</v>
      </c>
      <c r="DK322" s="23" t="s">
        <v>150</v>
      </c>
      <c r="DL322" s="23" t="s">
        <v>150</v>
      </c>
      <c r="DM322" s="23" t="s">
        <v>159</v>
      </c>
      <c r="DN322" s="23" t="s">
        <v>150</v>
      </c>
      <c r="DO322" s="23"/>
      <c r="DP322" s="23" t="s">
        <v>150</v>
      </c>
      <c r="DQ322" s="23" t="s">
        <v>150</v>
      </c>
      <c r="DR322" s="23" t="s">
        <v>150</v>
      </c>
      <c r="DS322" s="23"/>
      <c r="DT322" s="23" t="s">
        <v>159</v>
      </c>
      <c r="DU322" s="23" t="s">
        <v>150</v>
      </c>
      <c r="DV322" s="23"/>
      <c r="DW322" s="23" t="s">
        <v>159</v>
      </c>
      <c r="DX322" s="23" t="s">
        <v>150</v>
      </c>
      <c r="DY322" s="23"/>
      <c r="DZ322" s="23"/>
      <c r="EA322" s="23" t="s">
        <v>159</v>
      </c>
      <c r="EB322" s="23"/>
      <c r="EC322" s="23"/>
      <c r="ED322" s="23" t="s">
        <v>189</v>
      </c>
      <c r="EE322" s="49">
        <f t="shared" si="153"/>
        <v>23</v>
      </c>
      <c r="EF322" s="49">
        <v>1</v>
      </c>
      <c r="EG322" s="49"/>
      <c r="EH322" s="51">
        <f t="shared" si="161"/>
        <v>1</v>
      </c>
      <c r="EI322" s="51">
        <f t="shared" si="162"/>
        <v>0.9</v>
      </c>
      <c r="EJ322" s="52">
        <f t="shared" si="163"/>
        <v>-1.2</v>
      </c>
      <c r="EK322" s="52">
        <f t="shared" si="164"/>
        <v>-3.2000000000000001E-2</v>
      </c>
      <c r="EL322" s="49">
        <f t="shared" si="165"/>
        <v>-3.2000000000000001E-2</v>
      </c>
      <c r="EM322" s="55" t="s">
        <v>152</v>
      </c>
      <c r="EN322" s="54" t="str">
        <f t="shared" si="166"/>
        <v>1</v>
      </c>
    </row>
    <row r="323" spans="1:144" ht="33.75">
      <c r="A323" s="45">
        <v>3419</v>
      </c>
      <c r="B323" s="46" t="s">
        <v>1367</v>
      </c>
      <c r="C323" s="45">
        <v>6217015</v>
      </c>
      <c r="D323" s="23" t="s">
        <v>1368</v>
      </c>
      <c r="E323" s="23">
        <v>2</v>
      </c>
      <c r="F323" s="23" t="s">
        <v>139</v>
      </c>
      <c r="G323" s="23">
        <v>47</v>
      </c>
      <c r="H323" s="23">
        <v>45</v>
      </c>
      <c r="I323" s="23" t="s">
        <v>153</v>
      </c>
      <c r="J323" s="23">
        <v>3</v>
      </c>
      <c r="K323" s="23" t="s">
        <v>190</v>
      </c>
      <c r="L323" s="47"/>
      <c r="M323" s="47"/>
      <c r="N323" s="48">
        <v>44174</v>
      </c>
      <c r="O323" s="48"/>
      <c r="P323" s="47" t="e">
        <f t="shared" si="155"/>
        <v>#NUM!</v>
      </c>
      <c r="Q323" s="47">
        <f t="shared" ca="1" si="156"/>
        <v>40</v>
      </c>
      <c r="R323" s="47">
        <v>22</v>
      </c>
      <c r="S323" s="47">
        <v>1</v>
      </c>
      <c r="T323" s="47"/>
      <c r="U323" s="47"/>
      <c r="V323" s="47" t="e">
        <f t="shared" si="157"/>
        <v>#NUM!</v>
      </c>
      <c r="W323" s="47"/>
      <c r="X323" s="47"/>
      <c r="Y323" s="47"/>
      <c r="Z323" s="47"/>
      <c r="AA323" s="47"/>
      <c r="AB323" s="47"/>
      <c r="AC323" s="47"/>
      <c r="AD323" s="47">
        <v>2</v>
      </c>
      <c r="AE323" s="47">
        <v>22</v>
      </c>
      <c r="AF323" s="47">
        <v>1</v>
      </c>
      <c r="AG323" s="47"/>
      <c r="AH323" s="47"/>
      <c r="AI323" s="35">
        <f t="shared" si="147"/>
        <v>22</v>
      </c>
      <c r="AJ323" s="49">
        <v>1</v>
      </c>
      <c r="AK323" s="47">
        <v>2</v>
      </c>
      <c r="AL323" s="47">
        <v>0</v>
      </c>
      <c r="AM323" s="47"/>
      <c r="AN323" s="23" t="s">
        <v>1712</v>
      </c>
      <c r="AO323" s="23">
        <v>1</v>
      </c>
      <c r="AP323" s="23">
        <v>1.71</v>
      </c>
      <c r="AQ323" s="23">
        <v>47</v>
      </c>
      <c r="AR323" s="47">
        <v>1.22</v>
      </c>
      <c r="AS323" s="47">
        <f t="shared" si="167"/>
        <v>73.524482769203971</v>
      </c>
      <c r="AT323" s="47"/>
      <c r="AU323" s="47" t="e">
        <f t="shared" si="149"/>
        <v>#DIV/0!</v>
      </c>
      <c r="AV323" s="47"/>
      <c r="AW323" s="47"/>
      <c r="AX323" s="50" t="s">
        <v>1719</v>
      </c>
      <c r="AY323" s="50" t="s">
        <v>1719</v>
      </c>
      <c r="AZ323" s="50"/>
      <c r="BA323" s="50"/>
      <c r="BB323" s="23" t="s">
        <v>164</v>
      </c>
      <c r="BC323" s="23"/>
      <c r="BD323" s="23"/>
      <c r="BE323" s="23"/>
      <c r="BF323" s="50"/>
      <c r="BG323" s="23"/>
      <c r="BH323" s="23"/>
      <c r="BI323" s="23">
        <v>76</v>
      </c>
      <c r="BJ323" s="23">
        <v>165</v>
      </c>
      <c r="BK323" s="23">
        <f t="shared" si="158"/>
        <v>1.8339519798752777</v>
      </c>
      <c r="BL323" s="23">
        <v>1</v>
      </c>
      <c r="BM323" s="46" t="s">
        <v>1369</v>
      </c>
      <c r="BN323" s="23" t="s">
        <v>146</v>
      </c>
      <c r="BO323" s="23">
        <v>37</v>
      </c>
      <c r="BP323" s="23">
        <v>68</v>
      </c>
      <c r="BQ323" s="23">
        <v>156</v>
      </c>
      <c r="BR323" s="23">
        <f t="shared" si="159"/>
        <v>1.6795693679791153</v>
      </c>
      <c r="BS323" s="23">
        <f t="shared" si="160"/>
        <v>1.0919179730468163</v>
      </c>
      <c r="BT323" s="23" t="s">
        <v>162</v>
      </c>
      <c r="BU323" s="23" t="s">
        <v>158</v>
      </c>
      <c r="BV323" s="23" t="s">
        <v>148</v>
      </c>
      <c r="BW323" s="23" t="s">
        <v>149</v>
      </c>
      <c r="BX323" s="23">
        <v>4</v>
      </c>
      <c r="BY323" s="23" t="s">
        <v>150</v>
      </c>
      <c r="BZ323" s="23">
        <v>2</v>
      </c>
      <c r="CA323" s="23" t="s">
        <v>150</v>
      </c>
      <c r="CB323" s="23" t="s">
        <v>150</v>
      </c>
      <c r="CC323" s="23">
        <v>2</v>
      </c>
      <c r="CD323" s="23" t="s">
        <v>150</v>
      </c>
      <c r="CE323" s="23" t="s">
        <v>150</v>
      </c>
      <c r="CF323" s="23">
        <v>2</v>
      </c>
      <c r="CG323" s="23" t="s">
        <v>150</v>
      </c>
      <c r="CH323" s="23" t="s">
        <v>150</v>
      </c>
      <c r="CI323" s="23">
        <v>2</v>
      </c>
      <c r="CJ323" s="23" t="s">
        <v>150</v>
      </c>
      <c r="CK323" s="23">
        <v>0</v>
      </c>
      <c r="CL323" s="23">
        <v>0</v>
      </c>
      <c r="CM323" s="23" t="s">
        <v>0</v>
      </c>
      <c r="CN323" s="23">
        <v>0</v>
      </c>
      <c r="CO323" s="23"/>
      <c r="CP323" s="23" t="s">
        <v>0</v>
      </c>
      <c r="CQ323" s="23">
        <v>0</v>
      </c>
      <c r="CR323" s="23" t="s">
        <v>143</v>
      </c>
      <c r="CS323" s="23">
        <v>1</v>
      </c>
      <c r="CT323" s="23">
        <v>0</v>
      </c>
      <c r="CU323" s="23">
        <v>128</v>
      </c>
      <c r="CV323" s="23">
        <v>375</v>
      </c>
      <c r="CW323" s="23">
        <v>1</v>
      </c>
      <c r="CX323" s="23"/>
      <c r="CY323" s="23">
        <v>2</v>
      </c>
      <c r="CZ323" s="23">
        <v>7</v>
      </c>
      <c r="DA323" s="23">
        <v>1</v>
      </c>
      <c r="DB323" s="23" t="s">
        <v>143</v>
      </c>
      <c r="DC323" s="23"/>
      <c r="DD323" s="23" t="str">
        <f t="shared" si="154"/>
        <v>1</v>
      </c>
      <c r="DE323" s="23" t="s">
        <v>165</v>
      </c>
      <c r="DF323" s="23" t="s">
        <v>165</v>
      </c>
      <c r="DG323" s="23" t="s">
        <v>165</v>
      </c>
      <c r="DH323" s="23" t="s">
        <v>636</v>
      </c>
      <c r="DI323" s="23" t="s">
        <v>150</v>
      </c>
      <c r="DJ323" s="23" t="s">
        <v>159</v>
      </c>
      <c r="DK323" s="23" t="s">
        <v>150</v>
      </c>
      <c r="DL323" s="23" t="s">
        <v>150</v>
      </c>
      <c r="DM323" s="23" t="s">
        <v>150</v>
      </c>
      <c r="DN323" s="23" t="s">
        <v>150</v>
      </c>
      <c r="DO323" s="23"/>
      <c r="DP323" s="23" t="s">
        <v>150</v>
      </c>
      <c r="DQ323" s="23" t="s">
        <v>150</v>
      </c>
      <c r="DR323" s="23" t="s">
        <v>150</v>
      </c>
      <c r="DS323" s="23"/>
      <c r="DT323" s="23" t="s">
        <v>159</v>
      </c>
      <c r="DU323" s="23" t="s">
        <v>150</v>
      </c>
      <c r="DV323" s="23"/>
      <c r="DW323" s="23" t="s">
        <v>159</v>
      </c>
      <c r="DX323" s="23" t="s">
        <v>150</v>
      </c>
      <c r="DY323" s="23"/>
      <c r="DZ323" s="23"/>
      <c r="EA323" s="23" t="s">
        <v>159</v>
      </c>
      <c r="EB323" s="23"/>
      <c r="EC323" s="23"/>
      <c r="ED323" s="23" t="s">
        <v>189</v>
      </c>
      <c r="EE323" s="49">
        <f t="shared" si="153"/>
        <v>22</v>
      </c>
      <c r="EF323" s="49">
        <v>1</v>
      </c>
      <c r="EG323" s="49"/>
      <c r="EH323" s="51">
        <f t="shared" si="161"/>
        <v>1</v>
      </c>
      <c r="EI323" s="51">
        <f t="shared" si="162"/>
        <v>0.9</v>
      </c>
      <c r="EJ323" s="52">
        <f t="shared" si="163"/>
        <v>-1.2</v>
      </c>
      <c r="EK323" s="52">
        <f t="shared" si="164"/>
        <v>-3.2000000000000001E-2</v>
      </c>
      <c r="EL323" s="49">
        <f t="shared" si="165"/>
        <v>-3.2000000000000001E-2</v>
      </c>
      <c r="EM323" s="53" t="s">
        <v>152</v>
      </c>
      <c r="EN323" s="54" t="str">
        <f t="shared" si="166"/>
        <v>1</v>
      </c>
    </row>
    <row r="324" spans="1:144" ht="33.75">
      <c r="A324" s="45">
        <v>3425</v>
      </c>
      <c r="B324" s="46" t="s">
        <v>1370</v>
      </c>
      <c r="C324" s="45">
        <v>24663013</v>
      </c>
      <c r="D324" s="23" t="s">
        <v>1371</v>
      </c>
      <c r="E324" s="23">
        <v>1</v>
      </c>
      <c r="F324" s="23" t="s">
        <v>146</v>
      </c>
      <c r="G324" s="23">
        <v>43</v>
      </c>
      <c r="H324" s="23">
        <v>41</v>
      </c>
      <c r="I324" s="23" t="s">
        <v>153</v>
      </c>
      <c r="J324" s="23">
        <v>3</v>
      </c>
      <c r="K324" s="23" t="s">
        <v>179</v>
      </c>
      <c r="L324" s="47"/>
      <c r="M324" s="47"/>
      <c r="N324" s="48">
        <v>44181</v>
      </c>
      <c r="O324" s="48"/>
      <c r="P324" s="47" t="e">
        <f t="shared" si="155"/>
        <v>#NUM!</v>
      </c>
      <c r="Q324" s="47">
        <f t="shared" ca="1" si="156"/>
        <v>39</v>
      </c>
      <c r="R324" s="47">
        <v>22</v>
      </c>
      <c r="S324" s="47">
        <v>1</v>
      </c>
      <c r="T324" s="47"/>
      <c r="U324" s="47"/>
      <c r="V324" s="47" t="e">
        <f t="shared" si="157"/>
        <v>#NUM!</v>
      </c>
      <c r="W324" s="47"/>
      <c r="X324" s="47"/>
      <c r="Y324" s="47"/>
      <c r="Z324" s="47"/>
      <c r="AA324" s="47"/>
      <c r="AB324" s="47"/>
      <c r="AC324" s="47"/>
      <c r="AD324" s="47">
        <v>2</v>
      </c>
      <c r="AE324" s="47">
        <v>22</v>
      </c>
      <c r="AF324" s="47">
        <v>1</v>
      </c>
      <c r="AG324" s="47"/>
      <c r="AH324" s="47"/>
      <c r="AI324" s="35">
        <f t="shared" si="147"/>
        <v>22</v>
      </c>
      <c r="AJ324" s="49">
        <v>1</v>
      </c>
      <c r="AK324" s="47">
        <v>2</v>
      </c>
      <c r="AL324" s="47">
        <v>0</v>
      </c>
      <c r="AM324" s="47"/>
      <c r="AN324" s="23" t="s">
        <v>1712</v>
      </c>
      <c r="AO324" s="23">
        <v>1</v>
      </c>
      <c r="AP324" s="23">
        <v>0.95</v>
      </c>
      <c r="AQ324" s="23">
        <v>75</v>
      </c>
      <c r="AR324" s="47">
        <v>0.9</v>
      </c>
      <c r="AS324" s="47">
        <f t="shared" si="167"/>
        <v>81.280046434600607</v>
      </c>
      <c r="AT324" s="47"/>
      <c r="AU324" s="47" t="e">
        <f t="shared" si="149"/>
        <v>#DIV/0!</v>
      </c>
      <c r="AV324" s="47"/>
      <c r="AW324" s="47"/>
      <c r="AX324" s="50" t="s">
        <v>1719</v>
      </c>
      <c r="AY324" s="50" t="s">
        <v>1719</v>
      </c>
      <c r="AZ324" s="50"/>
      <c r="BA324" s="50"/>
      <c r="BB324" s="23" t="s">
        <v>164</v>
      </c>
      <c r="BC324" s="23"/>
      <c r="BD324" s="23"/>
      <c r="BE324" s="23"/>
      <c r="BF324" s="50"/>
      <c r="BG324" s="23"/>
      <c r="BH324" s="23"/>
      <c r="BI324" s="23">
        <v>53</v>
      </c>
      <c r="BJ324" s="23">
        <v>159</v>
      </c>
      <c r="BK324" s="23">
        <f t="shared" si="158"/>
        <v>1.5317803125042262</v>
      </c>
      <c r="BL324" s="23">
        <v>1</v>
      </c>
      <c r="BM324" s="46" t="s">
        <v>1372</v>
      </c>
      <c r="BN324" s="23" t="s">
        <v>139</v>
      </c>
      <c r="BO324" s="23">
        <v>41</v>
      </c>
      <c r="BP324" s="23">
        <v>65.8</v>
      </c>
      <c r="BQ324" s="23">
        <v>165</v>
      </c>
      <c r="BR324" s="23">
        <f t="shared" si="159"/>
        <v>1.7249963799242309</v>
      </c>
      <c r="BS324" s="23">
        <f t="shared" si="160"/>
        <v>0.88799045049097924</v>
      </c>
      <c r="BT324" s="23" t="s">
        <v>147</v>
      </c>
      <c r="BU324" s="23" t="s">
        <v>158</v>
      </c>
      <c r="BV324" s="23" t="s">
        <v>148</v>
      </c>
      <c r="BW324" s="23" t="s">
        <v>149</v>
      </c>
      <c r="BX324" s="23">
        <v>4</v>
      </c>
      <c r="BY324" s="23" t="s">
        <v>150</v>
      </c>
      <c r="BZ324" s="23">
        <v>2</v>
      </c>
      <c r="CA324" s="23" t="s">
        <v>150</v>
      </c>
      <c r="CB324" s="23" t="s">
        <v>150</v>
      </c>
      <c r="CC324" s="23">
        <v>2</v>
      </c>
      <c r="CD324" s="23" t="s">
        <v>150</v>
      </c>
      <c r="CE324" s="23" t="s">
        <v>150</v>
      </c>
      <c r="CF324" s="23">
        <v>2</v>
      </c>
      <c r="CG324" s="23" t="s">
        <v>150</v>
      </c>
      <c r="CH324" s="23" t="s">
        <v>150</v>
      </c>
      <c r="CI324" s="23">
        <v>2</v>
      </c>
      <c r="CJ324" s="23" t="s">
        <v>150</v>
      </c>
      <c r="CK324" s="23">
        <v>0</v>
      </c>
      <c r="CL324" s="23">
        <v>0</v>
      </c>
      <c r="CM324" s="23" t="s">
        <v>0</v>
      </c>
      <c r="CN324" s="23">
        <v>0</v>
      </c>
      <c r="CO324" s="23"/>
      <c r="CP324" s="23" t="s">
        <v>0</v>
      </c>
      <c r="CQ324" s="23">
        <v>0</v>
      </c>
      <c r="CR324" s="23" t="s">
        <v>143</v>
      </c>
      <c r="CS324" s="23">
        <v>1</v>
      </c>
      <c r="CT324" s="23">
        <v>16</v>
      </c>
      <c r="CU324" s="23">
        <v>0</v>
      </c>
      <c r="CV324" s="23">
        <v>375</v>
      </c>
      <c r="CW324" s="23">
        <v>1</v>
      </c>
      <c r="CX324" s="23"/>
      <c r="CY324" s="23">
        <v>2</v>
      </c>
      <c r="CZ324" s="23">
        <v>2</v>
      </c>
      <c r="DA324" s="23">
        <v>1</v>
      </c>
      <c r="DB324" s="23"/>
      <c r="DC324" s="23" t="s">
        <v>143</v>
      </c>
      <c r="DD324" s="23" t="str">
        <f t="shared" si="154"/>
        <v>2</v>
      </c>
      <c r="DE324" s="23" t="s">
        <v>165</v>
      </c>
      <c r="DF324" s="23" t="s">
        <v>165</v>
      </c>
      <c r="DG324" s="23" t="s">
        <v>165</v>
      </c>
      <c r="DH324" s="23" t="s">
        <v>636</v>
      </c>
      <c r="DI324" s="23" t="s">
        <v>150</v>
      </c>
      <c r="DJ324" s="23" t="s">
        <v>159</v>
      </c>
      <c r="DK324" s="23" t="s">
        <v>150</v>
      </c>
      <c r="DL324" s="23" t="s">
        <v>150</v>
      </c>
      <c r="DM324" s="23" t="s">
        <v>159</v>
      </c>
      <c r="DN324" s="23" t="s">
        <v>150</v>
      </c>
      <c r="DO324" s="23"/>
      <c r="DP324" s="23" t="s">
        <v>150</v>
      </c>
      <c r="DQ324" s="23" t="s">
        <v>150</v>
      </c>
      <c r="DR324" s="23" t="s">
        <v>150</v>
      </c>
      <c r="DS324" s="23"/>
      <c r="DT324" s="23" t="s">
        <v>159</v>
      </c>
      <c r="DU324" s="23" t="s">
        <v>150</v>
      </c>
      <c r="DV324" s="23"/>
      <c r="DW324" s="23" t="s">
        <v>159</v>
      </c>
      <c r="DX324" s="23" t="s">
        <v>150</v>
      </c>
      <c r="DY324" s="23"/>
      <c r="DZ324" s="23"/>
      <c r="EA324" s="23" t="s">
        <v>159</v>
      </c>
      <c r="EB324" s="23"/>
      <c r="EC324" s="23"/>
      <c r="ED324" s="23" t="s">
        <v>189</v>
      </c>
      <c r="EE324" s="49">
        <f t="shared" si="153"/>
        <v>22</v>
      </c>
      <c r="EF324" s="49">
        <v>1</v>
      </c>
      <c r="EG324" s="49"/>
      <c r="EH324" s="51">
        <f t="shared" si="161"/>
        <v>1.012</v>
      </c>
      <c r="EI324" s="51">
        <f t="shared" si="162"/>
        <v>0.7</v>
      </c>
      <c r="EJ324" s="52">
        <f t="shared" si="163"/>
        <v>-1.2</v>
      </c>
      <c r="EK324" s="52">
        <f t="shared" si="164"/>
        <v>-0.24099999999999999</v>
      </c>
      <c r="EL324" s="49">
        <f t="shared" si="165"/>
        <v>-0.24099999999999999</v>
      </c>
      <c r="EM324" s="53" t="s">
        <v>152</v>
      </c>
      <c r="EN324" s="54" t="str">
        <f t="shared" si="166"/>
        <v>1</v>
      </c>
    </row>
    <row r="325" spans="1:144" ht="33.75">
      <c r="A325" s="45">
        <v>3424</v>
      </c>
      <c r="B325" s="46" t="s">
        <v>1373</v>
      </c>
      <c r="C325" s="45">
        <v>11869884</v>
      </c>
      <c r="D325" s="23" t="s">
        <v>1374</v>
      </c>
      <c r="E325" s="23">
        <v>2</v>
      </c>
      <c r="F325" s="23" t="s">
        <v>139</v>
      </c>
      <c r="G325" s="23">
        <v>56</v>
      </c>
      <c r="H325" s="23">
        <v>55</v>
      </c>
      <c r="I325" s="23" t="s">
        <v>153</v>
      </c>
      <c r="J325" s="23">
        <v>3</v>
      </c>
      <c r="K325" s="23" t="s">
        <v>190</v>
      </c>
      <c r="L325" s="47"/>
      <c r="M325" s="47"/>
      <c r="N325" s="48">
        <v>44181</v>
      </c>
      <c r="O325" s="48"/>
      <c r="P325" s="47" t="e">
        <f t="shared" si="155"/>
        <v>#NUM!</v>
      </c>
      <c r="Q325" s="47">
        <f t="shared" ca="1" si="156"/>
        <v>39</v>
      </c>
      <c r="R325" s="47">
        <v>22</v>
      </c>
      <c r="S325" s="47">
        <v>1</v>
      </c>
      <c r="T325" s="47"/>
      <c r="U325" s="47"/>
      <c r="V325" s="47" t="e">
        <f t="shared" si="157"/>
        <v>#NUM!</v>
      </c>
      <c r="W325" s="47"/>
      <c r="X325" s="47"/>
      <c r="Y325" s="47"/>
      <c r="Z325" s="47"/>
      <c r="AA325" s="47"/>
      <c r="AB325" s="47"/>
      <c r="AC325" s="47"/>
      <c r="AD325" s="47">
        <v>2</v>
      </c>
      <c r="AE325" s="47">
        <v>22</v>
      </c>
      <c r="AF325" s="47">
        <v>1</v>
      </c>
      <c r="AG325" s="47"/>
      <c r="AH325" s="47"/>
      <c r="AI325" s="35">
        <f t="shared" si="147"/>
        <v>22</v>
      </c>
      <c r="AJ325" s="49">
        <v>1</v>
      </c>
      <c r="AK325" s="47">
        <v>2</v>
      </c>
      <c r="AL325" s="47">
        <v>0</v>
      </c>
      <c r="AM325" s="47"/>
      <c r="AN325" s="23" t="s">
        <v>1712</v>
      </c>
      <c r="AO325" s="23">
        <v>1</v>
      </c>
      <c r="AP325" s="23">
        <v>1.62</v>
      </c>
      <c r="AQ325" s="23">
        <v>47</v>
      </c>
      <c r="AR325" s="47">
        <v>0.98</v>
      </c>
      <c r="AS325" s="47">
        <f t="shared" si="167"/>
        <v>89.863309348495577</v>
      </c>
      <c r="AT325" s="47"/>
      <c r="AU325" s="47" t="e">
        <f t="shared" si="149"/>
        <v>#DIV/0!</v>
      </c>
      <c r="AV325" s="47"/>
      <c r="AW325" s="47"/>
      <c r="AX325" s="50" t="s">
        <v>1719</v>
      </c>
      <c r="AY325" s="50" t="s">
        <v>1719</v>
      </c>
      <c r="AZ325" s="50"/>
      <c r="BA325" s="50"/>
      <c r="BB325" s="23" t="s">
        <v>164</v>
      </c>
      <c r="BC325" s="23"/>
      <c r="BD325" s="23"/>
      <c r="BE325" s="23"/>
      <c r="BF325" s="50"/>
      <c r="BG325" s="23"/>
      <c r="BH325" s="23"/>
      <c r="BI325" s="23">
        <v>70</v>
      </c>
      <c r="BJ325" s="23">
        <v>170</v>
      </c>
      <c r="BK325" s="23">
        <f t="shared" si="158"/>
        <v>1.8097078017532482</v>
      </c>
      <c r="BL325" s="23">
        <v>1</v>
      </c>
      <c r="BM325" s="46" t="s">
        <v>1375</v>
      </c>
      <c r="BN325" s="23" t="s">
        <v>146</v>
      </c>
      <c r="BO325" s="23">
        <v>51</v>
      </c>
      <c r="BP325" s="23">
        <v>54</v>
      </c>
      <c r="BQ325" s="23">
        <v>157</v>
      </c>
      <c r="BR325" s="23">
        <f t="shared" si="159"/>
        <v>1.5298925140552995</v>
      </c>
      <c r="BS325" s="23">
        <f t="shared" si="160"/>
        <v>1.1828986579954168</v>
      </c>
      <c r="BT325" s="23" t="s">
        <v>147</v>
      </c>
      <c r="BU325" s="23" t="s">
        <v>158</v>
      </c>
      <c r="BV325" s="23" t="s">
        <v>148</v>
      </c>
      <c r="BW325" s="23" t="s">
        <v>149</v>
      </c>
      <c r="BX325" s="23">
        <v>4</v>
      </c>
      <c r="BY325" s="23" t="s">
        <v>150</v>
      </c>
      <c r="BZ325" s="23">
        <v>2</v>
      </c>
      <c r="CA325" s="23" t="s">
        <v>150</v>
      </c>
      <c r="CB325" s="23" t="s">
        <v>150</v>
      </c>
      <c r="CC325" s="23">
        <v>2</v>
      </c>
      <c r="CD325" s="23" t="s">
        <v>150</v>
      </c>
      <c r="CE325" s="23" t="s">
        <v>150</v>
      </c>
      <c r="CF325" s="23">
        <v>2</v>
      </c>
      <c r="CG325" s="23" t="s">
        <v>150</v>
      </c>
      <c r="CH325" s="23" t="s">
        <v>150</v>
      </c>
      <c r="CI325" s="23">
        <v>2</v>
      </c>
      <c r="CJ325" s="23" t="s">
        <v>150</v>
      </c>
      <c r="CK325" s="23">
        <v>0</v>
      </c>
      <c r="CL325" s="23">
        <v>0</v>
      </c>
      <c r="CM325" s="23" t="s">
        <v>0</v>
      </c>
      <c r="CN325" s="23">
        <v>0</v>
      </c>
      <c r="CO325" s="23"/>
      <c r="CP325" s="23" t="s">
        <v>0</v>
      </c>
      <c r="CQ325" s="23">
        <v>0</v>
      </c>
      <c r="CR325" s="23" t="s">
        <v>165</v>
      </c>
      <c r="CS325" s="23">
        <v>2</v>
      </c>
      <c r="CT325" s="23"/>
      <c r="CU325" s="23"/>
      <c r="CV325" s="23"/>
      <c r="CW325" s="23">
        <v>2</v>
      </c>
      <c r="CX325" s="23"/>
      <c r="CY325" s="23">
        <v>2</v>
      </c>
      <c r="CZ325" s="23">
        <v>0</v>
      </c>
      <c r="DA325" s="23">
        <v>2</v>
      </c>
      <c r="DB325" s="23"/>
      <c r="DC325" s="23" t="s">
        <v>143</v>
      </c>
      <c r="DD325" s="23" t="str">
        <f t="shared" si="154"/>
        <v>2</v>
      </c>
      <c r="DE325" s="23" t="s">
        <v>636</v>
      </c>
      <c r="DF325" s="23" t="s">
        <v>165</v>
      </c>
      <c r="DG325" s="23" t="s">
        <v>143</v>
      </c>
      <c r="DH325" s="23" t="s">
        <v>636</v>
      </c>
      <c r="DI325" s="23" t="s">
        <v>150</v>
      </c>
      <c r="DJ325" s="23" t="s">
        <v>150</v>
      </c>
      <c r="DK325" s="23" t="s">
        <v>150</v>
      </c>
      <c r="DL325" s="23" t="s">
        <v>150</v>
      </c>
      <c r="DM325" s="23" t="s">
        <v>150</v>
      </c>
      <c r="DN325" s="23" t="s">
        <v>150</v>
      </c>
      <c r="DO325" s="23"/>
      <c r="DP325" s="23" t="s">
        <v>150</v>
      </c>
      <c r="DQ325" s="23" t="s">
        <v>150</v>
      </c>
      <c r="DR325" s="23" t="s">
        <v>150</v>
      </c>
      <c r="DS325" s="23"/>
      <c r="DT325" s="23" t="s">
        <v>159</v>
      </c>
      <c r="DU325" s="23" t="s">
        <v>150</v>
      </c>
      <c r="DV325" s="23"/>
      <c r="DW325" s="23" t="s">
        <v>159</v>
      </c>
      <c r="DX325" s="23" t="s">
        <v>150</v>
      </c>
      <c r="DY325" s="23"/>
      <c r="DZ325" s="23"/>
      <c r="EA325" s="23" t="s">
        <v>159</v>
      </c>
      <c r="EB325" s="23"/>
      <c r="EC325" s="23"/>
      <c r="ED325" s="23" t="s">
        <v>189</v>
      </c>
      <c r="EE325" s="49">
        <f t="shared" si="153"/>
        <v>22</v>
      </c>
      <c r="EF325" s="49">
        <v>1</v>
      </c>
      <c r="EG325" s="49"/>
      <c r="EH325" s="51">
        <f t="shared" si="161"/>
        <v>1</v>
      </c>
      <c r="EI325" s="51">
        <f t="shared" si="162"/>
        <v>0.9</v>
      </c>
      <c r="EJ325" s="52">
        <f t="shared" si="163"/>
        <v>-1.2</v>
      </c>
      <c r="EK325" s="52">
        <f t="shared" si="164"/>
        <v>-3.2000000000000001E-2</v>
      </c>
      <c r="EL325" s="49">
        <f t="shared" si="165"/>
        <v>-3.2000000000000001E-2</v>
      </c>
      <c r="EM325" s="55" t="s">
        <v>176</v>
      </c>
      <c r="EN325" s="54" t="str">
        <f t="shared" si="166"/>
        <v>3</v>
      </c>
    </row>
    <row r="326" spans="1:144" ht="33.75">
      <c r="A326" s="45">
        <v>3427</v>
      </c>
      <c r="B326" s="46" t="s">
        <v>1376</v>
      </c>
      <c r="C326" s="45">
        <v>35258753</v>
      </c>
      <c r="D326" s="23" t="s">
        <v>1377</v>
      </c>
      <c r="E326" s="23">
        <v>2</v>
      </c>
      <c r="F326" s="23" t="s">
        <v>139</v>
      </c>
      <c r="G326" s="23">
        <v>45</v>
      </c>
      <c r="H326" s="23">
        <v>44</v>
      </c>
      <c r="I326" s="23" t="s">
        <v>185</v>
      </c>
      <c r="J326" s="23">
        <v>4</v>
      </c>
      <c r="K326" s="23"/>
      <c r="L326" s="47"/>
      <c r="M326" s="47"/>
      <c r="N326" s="48">
        <v>44186</v>
      </c>
      <c r="O326" s="48"/>
      <c r="P326" s="47" t="e">
        <f t="shared" si="155"/>
        <v>#NUM!</v>
      </c>
      <c r="Q326" s="47">
        <f t="shared" ca="1" si="156"/>
        <v>39</v>
      </c>
      <c r="R326" s="47">
        <v>22</v>
      </c>
      <c r="S326" s="47">
        <v>1</v>
      </c>
      <c r="T326" s="47"/>
      <c r="U326" s="47"/>
      <c r="V326" s="47" t="e">
        <f t="shared" si="157"/>
        <v>#NUM!</v>
      </c>
      <c r="W326" s="47"/>
      <c r="X326" s="47"/>
      <c r="Y326" s="47"/>
      <c r="Z326" s="47"/>
      <c r="AA326" s="47"/>
      <c r="AB326" s="47"/>
      <c r="AC326" s="47"/>
      <c r="AD326" s="47">
        <v>2</v>
      </c>
      <c r="AE326" s="47">
        <v>22</v>
      </c>
      <c r="AF326" s="47">
        <v>1</v>
      </c>
      <c r="AG326" s="47"/>
      <c r="AH326" s="47"/>
      <c r="AI326" s="35">
        <f t="shared" si="147"/>
        <v>22</v>
      </c>
      <c r="AJ326" s="49">
        <v>1</v>
      </c>
      <c r="AK326" s="47">
        <v>2</v>
      </c>
      <c r="AL326" s="47">
        <v>0</v>
      </c>
      <c r="AM326" s="47"/>
      <c r="AN326" s="23" t="s">
        <v>1712</v>
      </c>
      <c r="AO326" s="23">
        <v>1</v>
      </c>
      <c r="AP326" s="23">
        <v>3.08</v>
      </c>
      <c r="AQ326" s="23">
        <v>23</v>
      </c>
      <c r="AR326" s="47">
        <v>1.1000000000000001</v>
      </c>
      <c r="AS326" s="47">
        <f t="shared" si="167"/>
        <v>83.770973080619612</v>
      </c>
      <c r="AT326" s="47"/>
      <c r="AU326" s="47" t="e">
        <f t="shared" si="149"/>
        <v>#DIV/0!</v>
      </c>
      <c r="AV326" s="47"/>
      <c r="AW326" s="47"/>
      <c r="AX326" s="50" t="s">
        <v>1719</v>
      </c>
      <c r="AY326" s="50" t="s">
        <v>1719</v>
      </c>
      <c r="AZ326" s="50"/>
      <c r="BA326" s="50"/>
      <c r="BB326" s="23" t="s">
        <v>164</v>
      </c>
      <c r="BC326" s="23"/>
      <c r="BD326" s="23"/>
      <c r="BE326" s="23"/>
      <c r="BF326" s="50"/>
      <c r="BG326" s="23"/>
      <c r="BH326" s="23"/>
      <c r="BI326" s="23">
        <v>70.2</v>
      </c>
      <c r="BJ326" s="23">
        <v>180</v>
      </c>
      <c r="BK326" s="23">
        <f t="shared" si="158"/>
        <v>1.8885659814358611</v>
      </c>
      <c r="BL326" s="23">
        <v>1</v>
      </c>
      <c r="BM326" s="46" t="s">
        <v>1378</v>
      </c>
      <c r="BN326" s="23" t="s">
        <v>146</v>
      </c>
      <c r="BO326" s="23">
        <v>41</v>
      </c>
      <c r="BP326" s="23">
        <v>62</v>
      </c>
      <c r="BQ326" s="23">
        <v>174.8</v>
      </c>
      <c r="BR326" s="23">
        <f t="shared" si="159"/>
        <v>1.7537808646282107</v>
      </c>
      <c r="BS326" s="23">
        <f t="shared" si="160"/>
        <v>1.0768540240836895</v>
      </c>
      <c r="BT326" s="23" t="s">
        <v>162</v>
      </c>
      <c r="BU326" s="23" t="s">
        <v>158</v>
      </c>
      <c r="BV326" s="23" t="s">
        <v>148</v>
      </c>
      <c r="BW326" s="23" t="s">
        <v>149</v>
      </c>
      <c r="BX326" s="23">
        <v>5</v>
      </c>
      <c r="BY326" s="23" t="s">
        <v>150</v>
      </c>
      <c r="BZ326" s="23">
        <v>2</v>
      </c>
      <c r="CA326" s="23" t="s">
        <v>150</v>
      </c>
      <c r="CB326" s="23" t="s">
        <v>150</v>
      </c>
      <c r="CC326" s="23">
        <v>2</v>
      </c>
      <c r="CD326" s="23" t="s">
        <v>150</v>
      </c>
      <c r="CE326" s="23" t="s">
        <v>150</v>
      </c>
      <c r="CF326" s="23">
        <v>2</v>
      </c>
      <c r="CG326" s="23" t="s">
        <v>150</v>
      </c>
      <c r="CH326" s="23" t="s">
        <v>150</v>
      </c>
      <c r="CI326" s="23">
        <v>2</v>
      </c>
      <c r="CJ326" s="23" t="s">
        <v>150</v>
      </c>
      <c r="CK326" s="23">
        <v>8.3000000000000007</v>
      </c>
      <c r="CL326" s="23">
        <v>0</v>
      </c>
      <c r="CM326" s="23" t="s">
        <v>0</v>
      </c>
      <c r="CN326" s="23">
        <v>0</v>
      </c>
      <c r="CO326" s="23"/>
      <c r="CP326" s="23" t="s">
        <v>0</v>
      </c>
      <c r="CQ326" s="23">
        <v>0</v>
      </c>
      <c r="CR326" s="23" t="s">
        <v>143</v>
      </c>
      <c r="CS326" s="23">
        <v>1</v>
      </c>
      <c r="CT326" s="23">
        <v>0</v>
      </c>
      <c r="CU326" s="23">
        <v>64</v>
      </c>
      <c r="CV326" s="23"/>
      <c r="CW326" s="23">
        <v>2</v>
      </c>
      <c r="CX326" s="23"/>
      <c r="CY326" s="23">
        <v>2</v>
      </c>
      <c r="CZ326" s="23">
        <v>4</v>
      </c>
      <c r="DA326" s="23">
        <v>1</v>
      </c>
      <c r="DB326" s="23" t="s">
        <v>165</v>
      </c>
      <c r="DC326" s="23" t="s">
        <v>143</v>
      </c>
      <c r="DD326" s="23" t="str">
        <f t="shared" si="154"/>
        <v>2</v>
      </c>
      <c r="DE326" s="23" t="s">
        <v>165</v>
      </c>
      <c r="DF326" s="23" t="s">
        <v>165</v>
      </c>
      <c r="DG326" s="23" t="s">
        <v>165</v>
      </c>
      <c r="DH326" s="23" t="s">
        <v>636</v>
      </c>
      <c r="DI326" s="23" t="s">
        <v>150</v>
      </c>
      <c r="DJ326" s="23" t="s">
        <v>159</v>
      </c>
      <c r="DK326" s="23" t="s">
        <v>150</v>
      </c>
      <c r="DL326" s="23" t="s">
        <v>159</v>
      </c>
      <c r="DM326" s="23" t="s">
        <v>159</v>
      </c>
      <c r="DN326" s="23" t="s">
        <v>150</v>
      </c>
      <c r="DO326" s="23"/>
      <c r="DP326" s="23" t="s">
        <v>150</v>
      </c>
      <c r="DQ326" s="23" t="s">
        <v>150</v>
      </c>
      <c r="DR326" s="23" t="s">
        <v>150</v>
      </c>
      <c r="DS326" s="23"/>
      <c r="DT326" s="23" t="s">
        <v>159</v>
      </c>
      <c r="DU326" s="23" t="s">
        <v>150</v>
      </c>
      <c r="DV326" s="23"/>
      <c r="DW326" s="23" t="s">
        <v>159</v>
      </c>
      <c r="DX326" s="23" t="s">
        <v>150</v>
      </c>
      <c r="DY326" s="23" t="s">
        <v>159</v>
      </c>
      <c r="DZ326" s="23"/>
      <c r="EA326" s="23" t="s">
        <v>159</v>
      </c>
      <c r="EB326" s="23"/>
      <c r="EC326" s="23"/>
      <c r="ED326" s="23" t="s">
        <v>189</v>
      </c>
      <c r="EE326" s="49">
        <f t="shared" si="153"/>
        <v>22</v>
      </c>
      <c r="EF326" s="49">
        <v>1</v>
      </c>
      <c r="EG326" s="49"/>
      <c r="EH326" s="51">
        <f t="shared" si="161"/>
        <v>1</v>
      </c>
      <c r="EI326" s="51">
        <f t="shared" si="162"/>
        <v>0.9</v>
      </c>
      <c r="EJ326" s="52">
        <f t="shared" si="163"/>
        <v>-1.2</v>
      </c>
      <c r="EK326" s="52">
        <f t="shared" si="164"/>
        <v>-3.2000000000000001E-2</v>
      </c>
      <c r="EL326" s="49">
        <f t="shared" si="165"/>
        <v>-3.2000000000000001E-2</v>
      </c>
      <c r="EM326" s="53" t="s">
        <v>163</v>
      </c>
      <c r="EN326" s="54" t="str">
        <f t="shared" si="166"/>
        <v>2</v>
      </c>
    </row>
    <row r="327" spans="1:144" ht="33.75">
      <c r="A327" s="45">
        <v>3431</v>
      </c>
      <c r="B327" s="46" t="s">
        <v>1379</v>
      </c>
      <c r="C327" s="45">
        <v>35014583</v>
      </c>
      <c r="D327" s="23" t="s">
        <v>1380</v>
      </c>
      <c r="E327" s="23">
        <v>2</v>
      </c>
      <c r="F327" s="23" t="s">
        <v>139</v>
      </c>
      <c r="G327" s="23">
        <v>63</v>
      </c>
      <c r="H327" s="23">
        <v>61</v>
      </c>
      <c r="I327" s="23" t="s">
        <v>140</v>
      </c>
      <c r="J327" s="23">
        <v>1</v>
      </c>
      <c r="K327" s="23"/>
      <c r="L327" s="47"/>
      <c r="M327" s="47"/>
      <c r="N327" s="48">
        <v>44195</v>
      </c>
      <c r="O327" s="48"/>
      <c r="P327" s="47" t="e">
        <f t="shared" si="155"/>
        <v>#NUM!</v>
      </c>
      <c r="Q327" s="47">
        <f t="shared" ca="1" si="156"/>
        <v>39</v>
      </c>
      <c r="R327" s="47">
        <v>22</v>
      </c>
      <c r="S327" s="47">
        <v>1</v>
      </c>
      <c r="T327" s="47"/>
      <c r="U327" s="47"/>
      <c r="V327" s="47" t="e">
        <f t="shared" si="157"/>
        <v>#NUM!</v>
      </c>
      <c r="W327" s="47"/>
      <c r="X327" s="47"/>
      <c r="Y327" s="47"/>
      <c r="Z327" s="47"/>
      <c r="AA327" s="47"/>
      <c r="AB327" s="47"/>
      <c r="AC327" s="47"/>
      <c r="AD327" s="47">
        <v>2</v>
      </c>
      <c r="AE327" s="47">
        <v>22</v>
      </c>
      <c r="AF327" s="47">
        <v>1</v>
      </c>
      <c r="AG327" s="47"/>
      <c r="AH327" s="47"/>
      <c r="AI327" s="35">
        <f t="shared" si="147"/>
        <v>22</v>
      </c>
      <c r="AJ327" s="49">
        <v>1</v>
      </c>
      <c r="AK327" s="47">
        <v>2</v>
      </c>
      <c r="AL327" s="47">
        <v>0</v>
      </c>
      <c r="AM327" s="47"/>
      <c r="AN327" s="23" t="s">
        <v>1712</v>
      </c>
      <c r="AO327" s="23">
        <v>1</v>
      </c>
      <c r="AP327" s="23">
        <v>1.84</v>
      </c>
      <c r="AQ327" s="23">
        <v>39</v>
      </c>
      <c r="AR327" s="47">
        <v>1.27</v>
      </c>
      <c r="AS327" s="47">
        <f t="shared" si="167"/>
        <v>63.428317028779098</v>
      </c>
      <c r="AT327" s="47"/>
      <c r="AU327" s="47" t="e">
        <f t="shared" si="149"/>
        <v>#DIV/0!</v>
      </c>
      <c r="AV327" s="47"/>
      <c r="AW327" s="47"/>
      <c r="AX327" s="50" t="s">
        <v>1719</v>
      </c>
      <c r="AY327" s="50" t="s">
        <v>1719</v>
      </c>
      <c r="AZ327" s="50"/>
      <c r="BA327" s="50"/>
      <c r="BB327" s="23" t="s">
        <v>164</v>
      </c>
      <c r="BC327" s="23"/>
      <c r="BD327" s="23"/>
      <c r="BE327" s="23"/>
      <c r="BF327" s="50"/>
      <c r="BG327" s="23"/>
      <c r="BH327" s="23"/>
      <c r="BI327" s="23">
        <v>83</v>
      </c>
      <c r="BJ327" s="23">
        <v>173</v>
      </c>
      <c r="BK327" s="23">
        <f t="shared" si="158"/>
        <v>1.9704160559053114</v>
      </c>
      <c r="BL327" s="23">
        <v>1</v>
      </c>
      <c r="BM327" s="46" t="s">
        <v>1381</v>
      </c>
      <c r="BN327" s="23" t="s">
        <v>146</v>
      </c>
      <c r="BO327" s="23">
        <v>59</v>
      </c>
      <c r="BP327" s="23">
        <v>57</v>
      </c>
      <c r="BQ327" s="23">
        <v>162</v>
      </c>
      <c r="BR327" s="23">
        <f t="shared" si="159"/>
        <v>1.6014431378683764</v>
      </c>
      <c r="BS327" s="23">
        <f t="shared" si="160"/>
        <v>1.2304002616840093</v>
      </c>
      <c r="BT327" s="23" t="s">
        <v>162</v>
      </c>
      <c r="BU327" s="23" t="s">
        <v>147</v>
      </c>
      <c r="BV327" s="23" t="s">
        <v>148</v>
      </c>
      <c r="BW327" s="23" t="s">
        <v>149</v>
      </c>
      <c r="BX327" s="23">
        <v>4</v>
      </c>
      <c r="BY327" s="23" t="s">
        <v>150</v>
      </c>
      <c r="BZ327" s="23">
        <v>2</v>
      </c>
      <c r="CA327" s="23" t="s">
        <v>159</v>
      </c>
      <c r="CB327" s="23" t="s">
        <v>150</v>
      </c>
      <c r="CC327" s="23">
        <v>2</v>
      </c>
      <c r="CD327" s="23" t="s">
        <v>150</v>
      </c>
      <c r="CE327" s="23" t="s">
        <v>150</v>
      </c>
      <c r="CF327" s="23">
        <v>2</v>
      </c>
      <c r="CG327" s="23" t="s">
        <v>159</v>
      </c>
      <c r="CH327" s="23" t="s">
        <v>150</v>
      </c>
      <c r="CI327" s="23">
        <v>2</v>
      </c>
      <c r="CJ327" s="23" t="s">
        <v>150</v>
      </c>
      <c r="CK327" s="23">
        <v>0</v>
      </c>
      <c r="CL327" s="23">
        <v>0</v>
      </c>
      <c r="CM327" s="23" t="s">
        <v>0</v>
      </c>
      <c r="CN327" s="23">
        <v>0</v>
      </c>
      <c r="CO327" s="23"/>
      <c r="CP327" s="23" t="s">
        <v>0</v>
      </c>
      <c r="CQ327" s="23">
        <v>0</v>
      </c>
      <c r="CR327" s="23" t="s">
        <v>143</v>
      </c>
      <c r="CS327" s="23">
        <v>1</v>
      </c>
      <c r="CT327" s="23">
        <v>0</v>
      </c>
      <c r="CU327" s="23">
        <v>8</v>
      </c>
      <c r="CV327" s="23">
        <v>375</v>
      </c>
      <c r="CW327" s="23">
        <v>1</v>
      </c>
      <c r="CX327" s="23"/>
      <c r="CY327" s="23">
        <v>2</v>
      </c>
      <c r="CZ327" s="23">
        <v>2</v>
      </c>
      <c r="DA327" s="23">
        <v>1</v>
      </c>
      <c r="DB327" s="23"/>
      <c r="DC327" s="23" t="s">
        <v>143</v>
      </c>
      <c r="DD327" s="23" t="str">
        <f t="shared" si="154"/>
        <v>2</v>
      </c>
      <c r="DE327" s="23" t="s">
        <v>165</v>
      </c>
      <c r="DF327" s="23" t="s">
        <v>165</v>
      </c>
      <c r="DG327" s="23" t="s">
        <v>165</v>
      </c>
      <c r="DH327" s="23" t="s">
        <v>636</v>
      </c>
      <c r="DI327" s="23" t="s">
        <v>150</v>
      </c>
      <c r="DJ327" s="23" t="s">
        <v>150</v>
      </c>
      <c r="DK327" s="23" t="s">
        <v>150</v>
      </c>
      <c r="DL327" s="23" t="s">
        <v>150</v>
      </c>
      <c r="DM327" s="23" t="s">
        <v>150</v>
      </c>
      <c r="DN327" s="23" t="s">
        <v>150</v>
      </c>
      <c r="DO327" s="23"/>
      <c r="DP327" s="23" t="s">
        <v>150</v>
      </c>
      <c r="DQ327" s="23" t="s">
        <v>150</v>
      </c>
      <c r="DR327" s="23" t="s">
        <v>150</v>
      </c>
      <c r="DS327" s="23"/>
      <c r="DT327" s="23" t="s">
        <v>159</v>
      </c>
      <c r="DU327" s="23" t="s">
        <v>150</v>
      </c>
      <c r="DV327" s="23"/>
      <c r="DW327" s="23" t="s">
        <v>159</v>
      </c>
      <c r="DX327" s="23" t="s">
        <v>150</v>
      </c>
      <c r="DY327" s="23"/>
      <c r="DZ327" s="23"/>
      <c r="EA327" s="23" t="s">
        <v>159</v>
      </c>
      <c r="EB327" s="23"/>
      <c r="EC327" s="23"/>
      <c r="ED327" s="23" t="s">
        <v>189</v>
      </c>
      <c r="EE327" s="49">
        <f t="shared" si="153"/>
        <v>22</v>
      </c>
      <c r="EF327" s="49">
        <v>1</v>
      </c>
      <c r="EG327" s="49"/>
      <c r="EH327" s="51">
        <f t="shared" si="161"/>
        <v>1</v>
      </c>
      <c r="EI327" s="51">
        <f t="shared" si="162"/>
        <v>0.9</v>
      </c>
      <c r="EJ327" s="52">
        <f t="shared" si="163"/>
        <v>-1.2</v>
      </c>
      <c r="EK327" s="52">
        <f t="shared" si="164"/>
        <v>-3.2000000000000001E-2</v>
      </c>
      <c r="EL327" s="49">
        <f t="shared" si="165"/>
        <v>-3.2000000000000001E-2</v>
      </c>
      <c r="EM327" s="53" t="s">
        <v>152</v>
      </c>
      <c r="EN327" s="54" t="str">
        <f t="shared" si="166"/>
        <v>1</v>
      </c>
    </row>
    <row r="328" spans="1:144" ht="33.75">
      <c r="A328" s="45">
        <v>3432</v>
      </c>
      <c r="B328" s="46" t="s">
        <v>1382</v>
      </c>
      <c r="C328" s="45">
        <v>35323954</v>
      </c>
      <c r="D328" s="23" t="s">
        <v>1383</v>
      </c>
      <c r="E328" s="23">
        <v>2</v>
      </c>
      <c r="F328" s="23" t="s">
        <v>139</v>
      </c>
      <c r="G328" s="23">
        <v>62</v>
      </c>
      <c r="H328" s="23">
        <v>60</v>
      </c>
      <c r="I328" s="23" t="s">
        <v>174</v>
      </c>
      <c r="J328" s="23">
        <v>2</v>
      </c>
      <c r="K328" s="23"/>
      <c r="L328" s="47"/>
      <c r="M328" s="47"/>
      <c r="N328" s="48">
        <v>44195</v>
      </c>
      <c r="O328" s="48">
        <v>44314</v>
      </c>
      <c r="P328" s="47">
        <f t="shared" si="155"/>
        <v>3</v>
      </c>
      <c r="Q328" s="47">
        <f t="shared" ca="1" si="156"/>
        <v>39</v>
      </c>
      <c r="R328" s="47">
        <v>3</v>
      </c>
      <c r="S328" s="47">
        <v>0</v>
      </c>
      <c r="T328" s="48">
        <v>44314</v>
      </c>
      <c r="U328" s="48">
        <v>44314</v>
      </c>
      <c r="V328" s="47">
        <f t="shared" si="157"/>
        <v>3</v>
      </c>
      <c r="W328" s="47" t="s">
        <v>1785</v>
      </c>
      <c r="X328" s="47"/>
      <c r="Y328" s="47"/>
      <c r="Z328" s="47"/>
      <c r="AA328" s="47"/>
      <c r="AB328" s="47"/>
      <c r="AC328" s="47"/>
      <c r="AD328" s="47">
        <v>2</v>
      </c>
      <c r="AE328" s="47">
        <v>3</v>
      </c>
      <c r="AF328" s="47">
        <v>0</v>
      </c>
      <c r="AG328" s="47"/>
      <c r="AH328" s="47"/>
      <c r="AI328" s="35">
        <f t="shared" si="147"/>
        <v>3</v>
      </c>
      <c r="AJ328" s="49">
        <v>0</v>
      </c>
      <c r="AK328" s="47"/>
      <c r="AL328" s="47">
        <v>0</v>
      </c>
      <c r="AM328" s="47"/>
      <c r="AN328" s="23" t="s">
        <v>1712</v>
      </c>
      <c r="AO328" s="23">
        <v>1</v>
      </c>
      <c r="AP328" s="23">
        <v>1.46</v>
      </c>
      <c r="AQ328" s="23"/>
      <c r="AR328" s="47"/>
      <c r="AS328" s="47" t="e">
        <f t="shared" si="167"/>
        <v>#DIV/0!</v>
      </c>
      <c r="AT328" s="47"/>
      <c r="AU328" s="47" t="e">
        <f t="shared" si="149"/>
        <v>#DIV/0!</v>
      </c>
      <c r="AV328" s="47"/>
      <c r="AW328" s="47"/>
      <c r="AX328" s="50" t="s">
        <v>1721</v>
      </c>
      <c r="AY328" s="50" t="s">
        <v>1721</v>
      </c>
      <c r="AZ328" s="50" t="s">
        <v>1721</v>
      </c>
      <c r="BA328" s="50" t="s">
        <v>1721</v>
      </c>
      <c r="BB328" s="23" t="s">
        <v>142</v>
      </c>
      <c r="BC328" s="23" t="s">
        <v>143</v>
      </c>
      <c r="BD328" s="23" t="s">
        <v>156</v>
      </c>
      <c r="BE328" s="23" t="s">
        <v>143</v>
      </c>
      <c r="BF328" s="50">
        <v>44314</v>
      </c>
      <c r="BG328" s="23" t="s">
        <v>168</v>
      </c>
      <c r="BH328" s="23" t="s">
        <v>763</v>
      </c>
      <c r="BI328" s="23">
        <v>58</v>
      </c>
      <c r="BJ328" s="23">
        <v>172</v>
      </c>
      <c r="BK328" s="23">
        <f t="shared" si="158"/>
        <v>1.6849279903431638</v>
      </c>
      <c r="BL328" s="23">
        <v>1</v>
      </c>
      <c r="BM328" s="46" t="s">
        <v>1385</v>
      </c>
      <c r="BN328" s="23" t="s">
        <v>146</v>
      </c>
      <c r="BO328" s="23">
        <v>61</v>
      </c>
      <c r="BP328" s="23">
        <v>57</v>
      </c>
      <c r="BQ328" s="23">
        <v>161</v>
      </c>
      <c r="BR328" s="23">
        <f t="shared" si="159"/>
        <v>1.5942700864775605</v>
      </c>
      <c r="BS328" s="23">
        <f t="shared" si="160"/>
        <v>1.0568648340294122</v>
      </c>
      <c r="BT328" s="23" t="s">
        <v>162</v>
      </c>
      <c r="BU328" s="23" t="s">
        <v>147</v>
      </c>
      <c r="BV328" s="23" t="s">
        <v>148</v>
      </c>
      <c r="BW328" s="23" t="s">
        <v>149</v>
      </c>
      <c r="BX328" s="23">
        <v>0</v>
      </c>
      <c r="BY328" s="23" t="s">
        <v>150</v>
      </c>
      <c r="BZ328" s="23">
        <v>2</v>
      </c>
      <c r="CA328" s="23" t="s">
        <v>159</v>
      </c>
      <c r="CB328" s="23" t="s">
        <v>150</v>
      </c>
      <c r="CC328" s="23">
        <v>2</v>
      </c>
      <c r="CD328" s="23" t="s">
        <v>150</v>
      </c>
      <c r="CE328" s="23" t="s">
        <v>150</v>
      </c>
      <c r="CF328" s="23">
        <v>2</v>
      </c>
      <c r="CG328" s="23" t="s">
        <v>159</v>
      </c>
      <c r="CH328" s="23" t="s">
        <v>150</v>
      </c>
      <c r="CI328" s="23">
        <v>2</v>
      </c>
      <c r="CJ328" s="23" t="s">
        <v>150</v>
      </c>
      <c r="CK328" s="23">
        <v>0</v>
      </c>
      <c r="CL328" s="23">
        <v>0</v>
      </c>
      <c r="CM328" s="23" t="s">
        <v>0</v>
      </c>
      <c r="CN328" s="23">
        <v>0</v>
      </c>
      <c r="CO328" s="23"/>
      <c r="CP328" s="23" t="s">
        <v>0</v>
      </c>
      <c r="CQ328" s="23">
        <v>0</v>
      </c>
      <c r="CR328" s="23" t="s">
        <v>165</v>
      </c>
      <c r="CS328" s="23">
        <v>2</v>
      </c>
      <c r="CT328" s="23"/>
      <c r="CU328" s="23"/>
      <c r="CV328" s="23"/>
      <c r="CW328" s="23">
        <v>2</v>
      </c>
      <c r="CX328" s="23"/>
      <c r="CY328" s="23">
        <v>2</v>
      </c>
      <c r="CZ328" s="23">
        <v>0</v>
      </c>
      <c r="DA328" s="23">
        <v>2</v>
      </c>
      <c r="DB328" s="23"/>
      <c r="DC328" s="23" t="s">
        <v>143</v>
      </c>
      <c r="DD328" s="23" t="str">
        <f t="shared" si="154"/>
        <v>2</v>
      </c>
      <c r="DE328" s="23" t="s">
        <v>165</v>
      </c>
      <c r="DF328" s="23" t="s">
        <v>165</v>
      </c>
      <c r="DG328" s="23" t="s">
        <v>165</v>
      </c>
      <c r="DH328" s="23" t="s">
        <v>636</v>
      </c>
      <c r="DI328" s="23" t="s">
        <v>150</v>
      </c>
      <c r="DJ328" s="23" t="s">
        <v>150</v>
      </c>
      <c r="DK328" s="23" t="s">
        <v>150</v>
      </c>
      <c r="DL328" s="23" t="s">
        <v>150</v>
      </c>
      <c r="DM328" s="23" t="s">
        <v>150</v>
      </c>
      <c r="DN328" s="23" t="s">
        <v>150</v>
      </c>
      <c r="DO328" s="23"/>
      <c r="DP328" s="23" t="s">
        <v>150</v>
      </c>
      <c r="DQ328" s="23" t="s">
        <v>150</v>
      </c>
      <c r="DR328" s="23" t="s">
        <v>150</v>
      </c>
      <c r="DS328" s="23"/>
      <c r="DT328" s="23" t="s">
        <v>159</v>
      </c>
      <c r="DU328" s="23" t="s">
        <v>150</v>
      </c>
      <c r="DV328" s="23"/>
      <c r="DW328" s="23" t="s">
        <v>159</v>
      </c>
      <c r="DX328" s="23" t="s">
        <v>150</v>
      </c>
      <c r="DY328" s="23"/>
      <c r="DZ328" s="23"/>
      <c r="EA328" s="23" t="s">
        <v>159</v>
      </c>
      <c r="EB328" s="23"/>
      <c r="EC328" s="23"/>
      <c r="ED328" s="23" t="s">
        <v>189</v>
      </c>
      <c r="EE328" s="49">
        <f t="shared" si="153"/>
        <v>3</v>
      </c>
      <c r="EF328" s="49">
        <v>0</v>
      </c>
      <c r="EG328" s="49"/>
      <c r="EH328" s="51">
        <f t="shared" si="161"/>
        <v>1</v>
      </c>
      <c r="EI328" s="51">
        <f t="shared" si="162"/>
        <v>0.9</v>
      </c>
      <c r="EJ328" s="52">
        <f t="shared" si="163"/>
        <v>-3.2000000000000001E-2</v>
      </c>
      <c r="EK328" s="52">
        <f t="shared" si="164"/>
        <v>-3.2000000000000001E-2</v>
      </c>
      <c r="EL328" s="49">
        <f t="shared" si="165"/>
        <v>-3.2000000000000001E-2</v>
      </c>
      <c r="EM328" s="55" t="s">
        <v>176</v>
      </c>
      <c r="EN328" s="54" t="str">
        <f t="shared" si="166"/>
        <v>3</v>
      </c>
    </row>
    <row r="329" spans="1:144" ht="33.75">
      <c r="A329" s="45">
        <v>3438</v>
      </c>
      <c r="B329" s="46" t="s">
        <v>1386</v>
      </c>
      <c r="C329" s="45">
        <v>28036606</v>
      </c>
      <c r="D329" s="23" t="s">
        <v>1387</v>
      </c>
      <c r="E329" s="23">
        <v>2</v>
      </c>
      <c r="F329" s="23" t="s">
        <v>139</v>
      </c>
      <c r="G329" s="23">
        <v>66</v>
      </c>
      <c r="H329" s="23">
        <v>65</v>
      </c>
      <c r="I329" s="23" t="s">
        <v>174</v>
      </c>
      <c r="J329" s="23">
        <v>2</v>
      </c>
      <c r="K329" s="23"/>
      <c r="L329" s="47"/>
      <c r="M329" s="47"/>
      <c r="N329" s="48">
        <v>44207</v>
      </c>
      <c r="O329" s="48"/>
      <c r="P329" s="47" t="e">
        <f>DATEDIF(N329, O329, "m")</f>
        <v>#NUM!</v>
      </c>
      <c r="Q329" s="47">
        <f t="shared" ca="1" si="156"/>
        <v>38</v>
      </c>
      <c r="R329" s="47">
        <v>21</v>
      </c>
      <c r="S329" s="47">
        <v>1</v>
      </c>
      <c r="T329" s="47"/>
      <c r="U329" s="47"/>
      <c r="V329" s="47" t="e">
        <f t="shared" si="157"/>
        <v>#NUM!</v>
      </c>
      <c r="W329" s="47"/>
      <c r="X329" s="47"/>
      <c r="Y329" s="47"/>
      <c r="Z329" s="47"/>
      <c r="AA329" s="47"/>
      <c r="AB329" s="47"/>
      <c r="AC329" s="47"/>
      <c r="AD329" s="47">
        <v>2</v>
      </c>
      <c r="AE329" s="47">
        <v>21</v>
      </c>
      <c r="AF329" s="47">
        <v>1</v>
      </c>
      <c r="AG329" s="47"/>
      <c r="AH329" s="47"/>
      <c r="AI329" s="35">
        <f t="shared" si="147"/>
        <v>21</v>
      </c>
      <c r="AJ329" s="49">
        <v>1</v>
      </c>
      <c r="AK329" s="47">
        <v>2</v>
      </c>
      <c r="AL329" s="47">
        <v>0</v>
      </c>
      <c r="AM329" s="47"/>
      <c r="AN329" s="23" t="s">
        <v>1712</v>
      </c>
      <c r="AO329" s="23">
        <v>1</v>
      </c>
      <c r="AP329" s="23">
        <v>2.68</v>
      </c>
      <c r="AQ329" s="23">
        <v>24</v>
      </c>
      <c r="AR329" s="47">
        <v>0.91</v>
      </c>
      <c r="AS329" s="47">
        <f t="shared" si="167"/>
        <v>92.298353172888838</v>
      </c>
      <c r="AT329" s="47"/>
      <c r="AU329" s="47" t="e">
        <f t="shared" si="149"/>
        <v>#DIV/0!</v>
      </c>
      <c r="AV329" s="47"/>
      <c r="AW329" s="47"/>
      <c r="AX329" s="50" t="s">
        <v>1719</v>
      </c>
      <c r="AY329" s="50" t="s">
        <v>1719</v>
      </c>
      <c r="AZ329" s="50"/>
      <c r="BA329" s="50"/>
      <c r="BB329" s="23" t="s">
        <v>164</v>
      </c>
      <c r="BC329" s="23"/>
      <c r="BD329" s="23"/>
      <c r="BE329" s="23"/>
      <c r="BF329" s="50"/>
      <c r="BG329" s="23"/>
      <c r="BH329" s="23"/>
      <c r="BI329" s="23">
        <v>68</v>
      </c>
      <c r="BJ329" s="23">
        <v>165</v>
      </c>
      <c r="BK329" s="23">
        <f t="shared" si="158"/>
        <v>1.749276537463708</v>
      </c>
      <c r="BL329" s="23">
        <v>1</v>
      </c>
      <c r="BM329" s="46" t="s">
        <v>1388</v>
      </c>
      <c r="BN329" s="23" t="s">
        <v>146</v>
      </c>
      <c r="BO329" s="23">
        <v>62</v>
      </c>
      <c r="BP329" s="23">
        <v>61</v>
      </c>
      <c r="BQ329" s="23">
        <v>165</v>
      </c>
      <c r="BR329" s="23">
        <f t="shared" si="159"/>
        <v>1.6703495449321595</v>
      </c>
      <c r="BS329" s="23">
        <f t="shared" si="160"/>
        <v>1.0472517819824079</v>
      </c>
      <c r="BT329" s="23" t="s">
        <v>147</v>
      </c>
      <c r="BU329" s="23" t="s">
        <v>147</v>
      </c>
      <c r="BV329" s="23" t="s">
        <v>148</v>
      </c>
      <c r="BW329" s="23" t="s">
        <v>149</v>
      </c>
      <c r="BX329" s="23">
        <v>5</v>
      </c>
      <c r="BY329" s="23" t="s">
        <v>150</v>
      </c>
      <c r="BZ329" s="23">
        <v>2</v>
      </c>
      <c r="CA329" s="23" t="s">
        <v>150</v>
      </c>
      <c r="CB329" s="23" t="s">
        <v>150</v>
      </c>
      <c r="CC329" s="23">
        <v>2</v>
      </c>
      <c r="CD329" s="23" t="s">
        <v>150</v>
      </c>
      <c r="CE329" s="23" t="s">
        <v>150</v>
      </c>
      <c r="CF329" s="23">
        <v>2</v>
      </c>
      <c r="CG329" s="23" t="s">
        <v>150</v>
      </c>
      <c r="CH329" s="23" t="s">
        <v>150</v>
      </c>
      <c r="CI329" s="23">
        <v>2</v>
      </c>
      <c r="CJ329" s="23" t="s">
        <v>150</v>
      </c>
      <c r="CK329" s="23">
        <v>16</v>
      </c>
      <c r="CL329" s="23">
        <v>0</v>
      </c>
      <c r="CM329" s="23" t="s">
        <v>0</v>
      </c>
      <c r="CN329" s="23">
        <v>0</v>
      </c>
      <c r="CO329" s="23"/>
      <c r="CP329" s="23" t="s">
        <v>0</v>
      </c>
      <c r="CQ329" s="23">
        <v>0</v>
      </c>
      <c r="CR329" s="23" t="s">
        <v>165</v>
      </c>
      <c r="CS329" s="23">
        <v>2</v>
      </c>
      <c r="CT329" s="23"/>
      <c r="CU329" s="23"/>
      <c r="CV329" s="23"/>
      <c r="CW329" s="23">
        <v>2</v>
      </c>
      <c r="CX329" s="23"/>
      <c r="CY329" s="23">
        <v>2</v>
      </c>
      <c r="CZ329" s="23">
        <v>0</v>
      </c>
      <c r="DA329" s="23">
        <v>2</v>
      </c>
      <c r="DB329" s="23"/>
      <c r="DC329" s="23" t="s">
        <v>143</v>
      </c>
      <c r="DD329" s="23" t="str">
        <f t="shared" si="154"/>
        <v>2</v>
      </c>
      <c r="DE329" s="23" t="s">
        <v>165</v>
      </c>
      <c r="DF329" s="23" t="s">
        <v>165</v>
      </c>
      <c r="DG329" s="23" t="s">
        <v>165</v>
      </c>
      <c r="DH329" s="23" t="s">
        <v>636</v>
      </c>
      <c r="DI329" s="23" t="s">
        <v>150</v>
      </c>
      <c r="DJ329" s="23" t="s">
        <v>150</v>
      </c>
      <c r="DK329" s="23" t="s">
        <v>150</v>
      </c>
      <c r="DL329" s="23" t="s">
        <v>150</v>
      </c>
      <c r="DM329" s="23" t="s">
        <v>159</v>
      </c>
      <c r="DN329" s="23" t="s">
        <v>150</v>
      </c>
      <c r="DO329" s="23"/>
      <c r="DP329" s="23" t="s">
        <v>150</v>
      </c>
      <c r="DQ329" s="23" t="s">
        <v>150</v>
      </c>
      <c r="DR329" s="23" t="s">
        <v>150</v>
      </c>
      <c r="DS329" s="23"/>
      <c r="DT329" s="23" t="s">
        <v>159</v>
      </c>
      <c r="DU329" s="23" t="s">
        <v>150</v>
      </c>
      <c r="DV329" s="23"/>
      <c r="DW329" s="23" t="s">
        <v>159</v>
      </c>
      <c r="DX329" s="23" t="s">
        <v>150</v>
      </c>
      <c r="DY329" s="23"/>
      <c r="DZ329" s="23"/>
      <c r="EA329" s="23"/>
      <c r="EB329" s="23"/>
      <c r="EC329" s="23"/>
      <c r="ED329" s="23" t="s">
        <v>189</v>
      </c>
      <c r="EE329" s="49">
        <f t="shared" si="153"/>
        <v>21</v>
      </c>
      <c r="EF329" s="49">
        <v>1</v>
      </c>
      <c r="EG329" s="49"/>
      <c r="EH329" s="51">
        <f t="shared" si="161"/>
        <v>1</v>
      </c>
      <c r="EI329" s="51">
        <f t="shared" si="162"/>
        <v>0.9</v>
      </c>
      <c r="EJ329" s="52">
        <f t="shared" si="163"/>
        <v>-1.2</v>
      </c>
      <c r="EK329" s="52">
        <f t="shared" si="164"/>
        <v>-3.2000000000000001E-2</v>
      </c>
      <c r="EL329" s="49">
        <f t="shared" si="165"/>
        <v>-3.2000000000000001E-2</v>
      </c>
      <c r="EM329" s="55" t="s">
        <v>152</v>
      </c>
      <c r="EN329" s="54" t="str">
        <f t="shared" si="166"/>
        <v>1</v>
      </c>
    </row>
    <row r="330" spans="1:144" ht="33.75">
      <c r="A330" s="45">
        <v>3445</v>
      </c>
      <c r="B330" s="46" t="s">
        <v>1389</v>
      </c>
      <c r="C330" s="45">
        <v>32777062</v>
      </c>
      <c r="D330" s="23" t="s">
        <v>1390</v>
      </c>
      <c r="E330" s="23">
        <v>1</v>
      </c>
      <c r="F330" s="23" t="s">
        <v>146</v>
      </c>
      <c r="G330" s="23">
        <v>37</v>
      </c>
      <c r="H330" s="23">
        <v>35</v>
      </c>
      <c r="I330" s="23" t="s">
        <v>192</v>
      </c>
      <c r="J330" s="23">
        <v>3</v>
      </c>
      <c r="K330" s="23"/>
      <c r="L330" s="47"/>
      <c r="M330" s="47"/>
      <c r="N330" s="48">
        <v>44217</v>
      </c>
      <c r="O330" s="48"/>
      <c r="P330" s="47" t="e">
        <f t="shared" ref="P330:P348" si="168">DATEDIF(N330,O330,"m")</f>
        <v>#NUM!</v>
      </c>
      <c r="Q330" s="47">
        <f t="shared" ca="1" si="156"/>
        <v>38</v>
      </c>
      <c r="R330" s="47">
        <v>21</v>
      </c>
      <c r="S330" s="47">
        <v>1</v>
      </c>
      <c r="T330" s="47"/>
      <c r="U330" s="47"/>
      <c r="V330" s="47" t="e">
        <f t="shared" si="157"/>
        <v>#NUM!</v>
      </c>
      <c r="W330" s="47"/>
      <c r="X330" s="47"/>
      <c r="Y330" s="47"/>
      <c r="Z330" s="47"/>
      <c r="AA330" s="47"/>
      <c r="AB330" s="47"/>
      <c r="AC330" s="47"/>
      <c r="AD330" s="47">
        <v>2</v>
      </c>
      <c r="AE330" s="47">
        <v>21</v>
      </c>
      <c r="AF330" s="47">
        <v>1</v>
      </c>
      <c r="AG330" s="47"/>
      <c r="AH330" s="47"/>
      <c r="AI330" s="35">
        <f t="shared" si="147"/>
        <v>21</v>
      </c>
      <c r="AJ330" s="49">
        <v>1</v>
      </c>
      <c r="AK330" s="47">
        <v>2</v>
      </c>
      <c r="AL330" s="47">
        <v>0</v>
      </c>
      <c r="AM330" s="47"/>
      <c r="AN330" s="23" t="s">
        <v>1712</v>
      </c>
      <c r="AO330" s="23">
        <v>1</v>
      </c>
      <c r="AP330" s="23">
        <v>1.38</v>
      </c>
      <c r="AQ330" s="23">
        <v>50</v>
      </c>
      <c r="AR330" s="47">
        <v>1.5</v>
      </c>
      <c r="AS330" s="47">
        <f t="shared" si="167"/>
        <v>45.705818327030933</v>
      </c>
      <c r="AT330" s="47"/>
      <c r="AU330" s="47" t="e">
        <f t="shared" si="149"/>
        <v>#DIV/0!</v>
      </c>
      <c r="AV330" s="47"/>
      <c r="AW330" s="47"/>
      <c r="AX330" s="50" t="s">
        <v>1719</v>
      </c>
      <c r="AY330" s="50" t="s">
        <v>1719</v>
      </c>
      <c r="AZ330" s="50"/>
      <c r="BA330" s="50"/>
      <c r="BB330" s="23" t="s">
        <v>164</v>
      </c>
      <c r="BC330" s="23"/>
      <c r="BD330" s="23"/>
      <c r="BE330" s="23"/>
      <c r="BF330" s="50"/>
      <c r="BG330" s="23"/>
      <c r="BH330" s="23"/>
      <c r="BI330" s="23">
        <v>41</v>
      </c>
      <c r="BJ330" s="23">
        <v>163</v>
      </c>
      <c r="BK330" s="23">
        <f t="shared" si="158"/>
        <v>1.3984130751470796</v>
      </c>
      <c r="BL330" s="23">
        <v>1</v>
      </c>
      <c r="BM330" s="46" t="s">
        <v>1391</v>
      </c>
      <c r="BN330" s="23" t="s">
        <v>139</v>
      </c>
      <c r="BO330" s="23">
        <v>39</v>
      </c>
      <c r="BP330" s="23">
        <v>75</v>
      </c>
      <c r="BQ330" s="23">
        <v>168</v>
      </c>
      <c r="BR330" s="23">
        <f t="shared" si="159"/>
        <v>1.8476367413024035</v>
      </c>
      <c r="BS330" s="23">
        <f t="shared" si="160"/>
        <v>0.75686580802746695</v>
      </c>
      <c r="BT330" s="23" t="s">
        <v>162</v>
      </c>
      <c r="BU330" s="23" t="s">
        <v>158</v>
      </c>
      <c r="BV330" s="23" t="s">
        <v>148</v>
      </c>
      <c r="BW330" s="23" t="s">
        <v>149</v>
      </c>
      <c r="BX330" s="23">
        <v>5</v>
      </c>
      <c r="BY330" s="23" t="s">
        <v>150</v>
      </c>
      <c r="BZ330" s="23">
        <v>2</v>
      </c>
      <c r="CA330" s="23" t="s">
        <v>150</v>
      </c>
      <c r="CB330" s="23" t="s">
        <v>150</v>
      </c>
      <c r="CC330" s="23">
        <v>2</v>
      </c>
      <c r="CD330" s="23" t="s">
        <v>150</v>
      </c>
      <c r="CE330" s="23" t="s">
        <v>150</v>
      </c>
      <c r="CF330" s="23">
        <v>2</v>
      </c>
      <c r="CG330" s="23" t="s">
        <v>150</v>
      </c>
      <c r="CH330" s="23" t="s">
        <v>150</v>
      </c>
      <c r="CI330" s="23">
        <v>2</v>
      </c>
      <c r="CJ330" s="23" t="s">
        <v>150</v>
      </c>
      <c r="CK330" s="23">
        <v>0</v>
      </c>
      <c r="CL330" s="23">
        <v>0</v>
      </c>
      <c r="CM330" s="23" t="s">
        <v>0</v>
      </c>
      <c r="CN330" s="23">
        <v>0</v>
      </c>
      <c r="CO330" s="23"/>
      <c r="CP330" s="23" t="s">
        <v>0</v>
      </c>
      <c r="CQ330" s="23">
        <v>0</v>
      </c>
      <c r="CR330" s="23" t="s">
        <v>165</v>
      </c>
      <c r="CS330" s="23">
        <v>2</v>
      </c>
      <c r="CT330" s="23"/>
      <c r="CU330" s="23"/>
      <c r="CV330" s="23"/>
      <c r="CW330" s="23">
        <v>2</v>
      </c>
      <c r="CX330" s="23"/>
      <c r="CY330" s="23">
        <v>2</v>
      </c>
      <c r="CZ330" s="23">
        <v>0</v>
      </c>
      <c r="DA330" s="23">
        <v>2</v>
      </c>
      <c r="DB330" s="23"/>
      <c r="DC330" s="23" t="s">
        <v>143</v>
      </c>
      <c r="DD330" s="23" t="str">
        <f t="shared" si="154"/>
        <v>2</v>
      </c>
      <c r="DE330" s="23" t="s">
        <v>165</v>
      </c>
      <c r="DF330" s="23" t="s">
        <v>165</v>
      </c>
      <c r="DG330" s="23" t="s">
        <v>165</v>
      </c>
      <c r="DH330" s="23" t="s">
        <v>636</v>
      </c>
      <c r="DI330" s="23" t="s">
        <v>150</v>
      </c>
      <c r="DJ330" s="23" t="s">
        <v>150</v>
      </c>
      <c r="DK330" s="23" t="s">
        <v>150</v>
      </c>
      <c r="DL330" s="23" t="s">
        <v>150</v>
      </c>
      <c r="DM330" s="23" t="s">
        <v>150</v>
      </c>
      <c r="DN330" s="23" t="s">
        <v>150</v>
      </c>
      <c r="DO330" s="23"/>
      <c r="DP330" s="23" t="s">
        <v>150</v>
      </c>
      <c r="DQ330" s="23" t="s">
        <v>150</v>
      </c>
      <c r="DR330" s="23" t="s">
        <v>150</v>
      </c>
      <c r="DS330" s="23"/>
      <c r="DT330" s="23" t="s">
        <v>159</v>
      </c>
      <c r="DU330" s="23" t="s">
        <v>150</v>
      </c>
      <c r="DV330" s="23"/>
      <c r="DW330" s="23" t="s">
        <v>159</v>
      </c>
      <c r="DX330" s="23" t="s">
        <v>150</v>
      </c>
      <c r="DY330" s="23"/>
      <c r="DZ330" s="23"/>
      <c r="EA330" s="23" t="s">
        <v>159</v>
      </c>
      <c r="EB330" s="23"/>
      <c r="EC330" s="23"/>
      <c r="ED330" s="23" t="s">
        <v>189</v>
      </c>
      <c r="EE330" s="49">
        <f t="shared" si="153"/>
        <v>21</v>
      </c>
      <c r="EF330" s="49">
        <v>1</v>
      </c>
      <c r="EG330" s="49"/>
      <c r="EH330" s="51">
        <f t="shared" si="161"/>
        <v>1.012</v>
      </c>
      <c r="EI330" s="51">
        <f t="shared" si="162"/>
        <v>0.7</v>
      </c>
      <c r="EJ330" s="52">
        <f t="shared" si="163"/>
        <v>-1.2</v>
      </c>
      <c r="EK330" s="52">
        <f t="shared" si="164"/>
        <v>-0.24099999999999999</v>
      </c>
      <c r="EL330" s="49">
        <f t="shared" si="165"/>
        <v>-0.24099999999999999</v>
      </c>
      <c r="EM330" s="53" t="s">
        <v>152</v>
      </c>
      <c r="EN330" s="54" t="str">
        <f t="shared" si="166"/>
        <v>1</v>
      </c>
    </row>
    <row r="331" spans="1:144" ht="33.75">
      <c r="A331" s="45">
        <v>3446</v>
      </c>
      <c r="B331" s="46" t="s">
        <v>1392</v>
      </c>
      <c r="C331" s="45">
        <v>28522953</v>
      </c>
      <c r="D331" s="23" t="s">
        <v>1393</v>
      </c>
      <c r="E331" s="23">
        <v>1</v>
      </c>
      <c r="F331" s="23" t="s">
        <v>146</v>
      </c>
      <c r="G331" s="23">
        <v>41</v>
      </c>
      <c r="H331" s="23">
        <v>40</v>
      </c>
      <c r="I331" s="23" t="s">
        <v>140</v>
      </c>
      <c r="J331" s="23">
        <v>1</v>
      </c>
      <c r="K331" s="23"/>
      <c r="L331" s="47"/>
      <c r="M331" s="47"/>
      <c r="N331" s="48">
        <v>44221</v>
      </c>
      <c r="O331" s="48"/>
      <c r="P331" s="47" t="e">
        <f t="shared" si="168"/>
        <v>#NUM!</v>
      </c>
      <c r="Q331" s="47">
        <f t="shared" ca="1" si="156"/>
        <v>38</v>
      </c>
      <c r="R331" s="47">
        <v>21</v>
      </c>
      <c r="S331" s="47">
        <v>1</v>
      </c>
      <c r="T331" s="47"/>
      <c r="U331" s="47"/>
      <c r="V331" s="47" t="e">
        <f t="shared" si="157"/>
        <v>#NUM!</v>
      </c>
      <c r="W331" s="47"/>
      <c r="X331" s="47"/>
      <c r="Y331" s="47"/>
      <c r="Z331" s="47"/>
      <c r="AA331" s="47"/>
      <c r="AB331" s="47"/>
      <c r="AC331" s="47"/>
      <c r="AD331" s="47">
        <v>2</v>
      </c>
      <c r="AE331" s="47">
        <v>21</v>
      </c>
      <c r="AF331" s="47">
        <v>1</v>
      </c>
      <c r="AG331" s="47"/>
      <c r="AH331" s="47"/>
      <c r="AI331" s="35">
        <f t="shared" si="147"/>
        <v>21</v>
      </c>
      <c r="AJ331" s="49">
        <v>1</v>
      </c>
      <c r="AK331" s="47">
        <v>2</v>
      </c>
      <c r="AL331" s="47">
        <v>0</v>
      </c>
      <c r="AM331" s="47"/>
      <c r="AN331" s="23" t="s">
        <v>1712</v>
      </c>
      <c r="AO331" s="23">
        <v>1</v>
      </c>
      <c r="AP331" s="23">
        <v>1.5</v>
      </c>
      <c r="AQ331" s="23">
        <v>43</v>
      </c>
      <c r="AR331" s="47">
        <v>0.68</v>
      </c>
      <c r="AS331" s="47">
        <f t="shared" si="167"/>
        <v>111.35053131402017</v>
      </c>
      <c r="AT331" s="47"/>
      <c r="AU331" s="47" t="e">
        <f t="shared" si="149"/>
        <v>#DIV/0!</v>
      </c>
      <c r="AV331" s="47"/>
      <c r="AW331" s="47"/>
      <c r="AX331" s="50" t="s">
        <v>1719</v>
      </c>
      <c r="AY331" s="50" t="s">
        <v>1719</v>
      </c>
      <c r="AZ331" s="50"/>
      <c r="BA331" s="50"/>
      <c r="BB331" s="23" t="s">
        <v>164</v>
      </c>
      <c r="BC331" s="23"/>
      <c r="BD331" s="23"/>
      <c r="BE331" s="23"/>
      <c r="BF331" s="50"/>
      <c r="BG331" s="23"/>
      <c r="BH331" s="23"/>
      <c r="BI331" s="23">
        <v>52</v>
      </c>
      <c r="BJ331" s="23">
        <v>154</v>
      </c>
      <c r="BK331" s="23">
        <f t="shared" si="158"/>
        <v>1.4846369572958185</v>
      </c>
      <c r="BL331" s="23">
        <v>1</v>
      </c>
      <c r="BM331" s="46" t="s">
        <v>1394</v>
      </c>
      <c r="BN331" s="23" t="s">
        <v>139</v>
      </c>
      <c r="BO331" s="23">
        <v>43</v>
      </c>
      <c r="BP331" s="23">
        <v>82</v>
      </c>
      <c r="BQ331" s="23">
        <v>175</v>
      </c>
      <c r="BR331" s="23">
        <f t="shared" si="159"/>
        <v>1.9766956030212932</v>
      </c>
      <c r="BS331" s="23">
        <f t="shared" si="160"/>
        <v>0.75107009649164769</v>
      </c>
      <c r="BT331" s="23" t="s">
        <v>147</v>
      </c>
      <c r="BU331" s="23" t="s">
        <v>162</v>
      </c>
      <c r="BV331" s="23" t="s">
        <v>148</v>
      </c>
      <c r="BW331" s="23" t="s">
        <v>149</v>
      </c>
      <c r="BX331" s="23">
        <v>5</v>
      </c>
      <c r="BY331" s="23" t="s">
        <v>150</v>
      </c>
      <c r="BZ331" s="23">
        <v>2</v>
      </c>
      <c r="CA331" s="23" t="s">
        <v>159</v>
      </c>
      <c r="CB331" s="23" t="s">
        <v>150</v>
      </c>
      <c r="CC331" s="23">
        <v>2</v>
      </c>
      <c r="CD331" s="23" t="s">
        <v>150</v>
      </c>
      <c r="CE331" s="23" t="s">
        <v>150</v>
      </c>
      <c r="CF331" s="23">
        <v>2</v>
      </c>
      <c r="CG331" s="23" t="s">
        <v>159</v>
      </c>
      <c r="CH331" s="23" t="s">
        <v>150</v>
      </c>
      <c r="CI331" s="23">
        <v>2</v>
      </c>
      <c r="CJ331" s="23" t="s">
        <v>150</v>
      </c>
      <c r="CK331" s="23">
        <v>0</v>
      </c>
      <c r="CL331" s="23">
        <v>0</v>
      </c>
      <c r="CM331" s="23" t="s">
        <v>0</v>
      </c>
      <c r="CN331" s="23">
        <v>0</v>
      </c>
      <c r="CO331" s="23"/>
      <c r="CP331" s="23" t="s">
        <v>0</v>
      </c>
      <c r="CQ331" s="23">
        <v>0</v>
      </c>
      <c r="CR331" s="23" t="s">
        <v>143</v>
      </c>
      <c r="CS331" s="23">
        <v>1</v>
      </c>
      <c r="CT331" s="23" t="s">
        <v>635</v>
      </c>
      <c r="CU331" s="23">
        <v>16</v>
      </c>
      <c r="CV331" s="23">
        <v>375</v>
      </c>
      <c r="CW331" s="23">
        <v>1</v>
      </c>
      <c r="CX331" s="23"/>
      <c r="CY331" s="23">
        <v>2</v>
      </c>
      <c r="CZ331" s="23">
        <v>2</v>
      </c>
      <c r="DA331" s="23">
        <v>1</v>
      </c>
      <c r="DB331" s="23"/>
      <c r="DC331" s="23" t="s">
        <v>143</v>
      </c>
      <c r="DD331" s="23" t="str">
        <f t="shared" si="154"/>
        <v>2</v>
      </c>
      <c r="DE331" s="23" t="s">
        <v>165</v>
      </c>
      <c r="DF331" s="23" t="s">
        <v>165</v>
      </c>
      <c r="DG331" s="23" t="s">
        <v>165</v>
      </c>
      <c r="DH331" s="23" t="s">
        <v>636</v>
      </c>
      <c r="DI331" s="23" t="s">
        <v>150</v>
      </c>
      <c r="DJ331" s="23" t="s">
        <v>159</v>
      </c>
      <c r="DK331" s="23" t="s">
        <v>150</v>
      </c>
      <c r="DL331" s="23" t="s">
        <v>150</v>
      </c>
      <c r="DM331" s="23" t="s">
        <v>159</v>
      </c>
      <c r="DN331" s="23" t="s">
        <v>150</v>
      </c>
      <c r="DO331" s="23"/>
      <c r="DP331" s="23" t="s">
        <v>150</v>
      </c>
      <c r="DQ331" s="23" t="s">
        <v>150</v>
      </c>
      <c r="DR331" s="23" t="s">
        <v>150</v>
      </c>
      <c r="DS331" s="23"/>
      <c r="DT331" s="23" t="s">
        <v>159</v>
      </c>
      <c r="DU331" s="23" t="s">
        <v>150</v>
      </c>
      <c r="DV331" s="23"/>
      <c r="DW331" s="23" t="s">
        <v>159</v>
      </c>
      <c r="DX331" s="23" t="s">
        <v>150</v>
      </c>
      <c r="DY331" s="23"/>
      <c r="DZ331" s="23"/>
      <c r="EA331" s="23" t="s">
        <v>159</v>
      </c>
      <c r="EB331" s="23"/>
      <c r="EC331" s="23"/>
      <c r="ED331" s="23" t="s">
        <v>189</v>
      </c>
      <c r="EE331" s="49">
        <f t="shared" si="153"/>
        <v>21</v>
      </c>
      <c r="EF331" s="49">
        <v>1</v>
      </c>
      <c r="EG331" s="49"/>
      <c r="EH331" s="51">
        <f t="shared" si="161"/>
        <v>1.012</v>
      </c>
      <c r="EI331" s="51">
        <f t="shared" si="162"/>
        <v>0.7</v>
      </c>
      <c r="EJ331" s="52">
        <f t="shared" si="163"/>
        <v>-0.24099999999999999</v>
      </c>
      <c r="EK331" s="52">
        <f t="shared" si="164"/>
        <v>-0.24099999999999999</v>
      </c>
      <c r="EL331" s="49">
        <f t="shared" si="165"/>
        <v>-0.24099999999999999</v>
      </c>
      <c r="EM331" s="53" t="s">
        <v>176</v>
      </c>
      <c r="EN331" s="54" t="str">
        <f t="shared" si="166"/>
        <v>3</v>
      </c>
    </row>
    <row r="332" spans="1:144" ht="135">
      <c r="A332" s="45">
        <v>3465</v>
      </c>
      <c r="B332" s="46" t="s">
        <v>1395</v>
      </c>
      <c r="C332" s="45">
        <v>35516112</v>
      </c>
      <c r="D332" s="23" t="s">
        <v>1396</v>
      </c>
      <c r="E332" s="23">
        <v>2</v>
      </c>
      <c r="F332" s="23" t="s">
        <v>139</v>
      </c>
      <c r="G332" s="23">
        <v>56</v>
      </c>
      <c r="H332" s="23">
        <v>54</v>
      </c>
      <c r="I332" s="23" t="s">
        <v>174</v>
      </c>
      <c r="J332" s="23">
        <v>2</v>
      </c>
      <c r="K332" s="23"/>
      <c r="L332" s="47"/>
      <c r="M332" s="47"/>
      <c r="N332" s="48">
        <v>44245</v>
      </c>
      <c r="O332" s="48"/>
      <c r="P332" s="47" t="e">
        <f t="shared" si="168"/>
        <v>#NUM!</v>
      </c>
      <c r="Q332" s="47">
        <f t="shared" ca="1" si="156"/>
        <v>37</v>
      </c>
      <c r="R332" s="47">
        <v>20</v>
      </c>
      <c r="S332" s="47">
        <v>1</v>
      </c>
      <c r="T332" s="48">
        <v>44866</v>
      </c>
      <c r="U332" s="48"/>
      <c r="V332" s="47">
        <f t="shared" si="157"/>
        <v>20</v>
      </c>
      <c r="W332" s="47" t="s">
        <v>1786</v>
      </c>
      <c r="X332" s="47"/>
      <c r="Y332" s="47"/>
      <c r="Z332" s="47"/>
      <c r="AA332" s="47"/>
      <c r="AB332" s="47"/>
      <c r="AC332" s="47"/>
      <c r="AD332" s="47">
        <v>2</v>
      </c>
      <c r="AE332" s="47">
        <v>20</v>
      </c>
      <c r="AF332" s="47">
        <v>0</v>
      </c>
      <c r="AG332" s="47"/>
      <c r="AH332" s="47">
        <v>1</v>
      </c>
      <c r="AI332" s="35">
        <f t="shared" si="147"/>
        <v>20</v>
      </c>
      <c r="AJ332" s="49">
        <v>1</v>
      </c>
      <c r="AK332" s="47">
        <v>1</v>
      </c>
      <c r="AL332" s="47">
        <v>1</v>
      </c>
      <c r="AM332" s="47" t="s">
        <v>1398</v>
      </c>
      <c r="AN332" s="23" t="s">
        <v>1712</v>
      </c>
      <c r="AO332" s="23">
        <v>1</v>
      </c>
      <c r="AP332" s="23">
        <v>1.92</v>
      </c>
      <c r="AQ332" s="23">
        <v>39</v>
      </c>
      <c r="AR332" s="47">
        <v>1.44</v>
      </c>
      <c r="AS332" s="47">
        <f t="shared" si="167"/>
        <v>56.979641964337389</v>
      </c>
      <c r="AT332" s="47"/>
      <c r="AU332" s="47" t="e">
        <f t="shared" si="149"/>
        <v>#DIV/0!</v>
      </c>
      <c r="AV332" s="47"/>
      <c r="AW332" s="47"/>
      <c r="AX332" s="50" t="s">
        <v>1719</v>
      </c>
      <c r="AY332" s="50" t="s">
        <v>1719</v>
      </c>
      <c r="AZ332" s="50"/>
      <c r="BA332" s="50"/>
      <c r="BB332" s="23" t="s">
        <v>164</v>
      </c>
      <c r="BC332" s="23"/>
      <c r="BD332" s="23"/>
      <c r="BE332" s="23"/>
      <c r="BF332" s="50"/>
      <c r="BG332" s="23"/>
      <c r="BH332" s="23"/>
      <c r="BI332" s="23">
        <v>72</v>
      </c>
      <c r="BJ332" s="23">
        <v>168</v>
      </c>
      <c r="BK332" s="23">
        <f t="shared" si="158"/>
        <v>1.8158579171564599</v>
      </c>
      <c r="BL332" s="23">
        <v>1</v>
      </c>
      <c r="BM332" s="46" t="s">
        <v>1399</v>
      </c>
      <c r="BN332" s="23" t="s">
        <v>146</v>
      </c>
      <c r="BO332" s="23">
        <v>58</v>
      </c>
      <c r="BP332" s="23">
        <v>51</v>
      </c>
      <c r="BQ332" s="23">
        <v>151.19999999999999</v>
      </c>
      <c r="BR332" s="23">
        <f t="shared" si="159"/>
        <v>1.4529768576036537</v>
      </c>
      <c r="BS332" s="23">
        <f t="shared" si="160"/>
        <v>1.2497500615056554</v>
      </c>
      <c r="BT332" s="23" t="s">
        <v>158</v>
      </c>
      <c r="BU332" s="23" t="s">
        <v>162</v>
      </c>
      <c r="BV332" s="23" t="s">
        <v>148</v>
      </c>
      <c r="BW332" s="23" t="s">
        <v>149</v>
      </c>
      <c r="BX332" s="23">
        <v>5</v>
      </c>
      <c r="BY332" s="23" t="s">
        <v>150</v>
      </c>
      <c r="BZ332" s="23">
        <v>2</v>
      </c>
      <c r="CA332" s="23" t="s">
        <v>150</v>
      </c>
      <c r="CB332" s="23" t="s">
        <v>150</v>
      </c>
      <c r="CC332" s="23">
        <v>2</v>
      </c>
      <c r="CD332" s="23" t="s">
        <v>150</v>
      </c>
      <c r="CE332" s="23" t="s">
        <v>150</v>
      </c>
      <c r="CF332" s="23">
        <v>2</v>
      </c>
      <c r="CG332" s="23" t="s">
        <v>159</v>
      </c>
      <c r="CH332" s="23" t="s">
        <v>150</v>
      </c>
      <c r="CI332" s="23">
        <v>2</v>
      </c>
      <c r="CJ332" s="23" t="s">
        <v>150</v>
      </c>
      <c r="CK332" s="23">
        <v>8.3000000000000007</v>
      </c>
      <c r="CL332" s="23">
        <v>0</v>
      </c>
      <c r="CM332" s="23"/>
      <c r="CN332" s="23">
        <v>0</v>
      </c>
      <c r="CO332" s="23"/>
      <c r="CP332" s="23" t="s">
        <v>0</v>
      </c>
      <c r="CQ332" s="23">
        <v>0</v>
      </c>
      <c r="CR332" s="23" t="s">
        <v>143</v>
      </c>
      <c r="CS332" s="23">
        <v>1</v>
      </c>
      <c r="CT332" s="23">
        <v>0</v>
      </c>
      <c r="CU332" s="23">
        <v>16</v>
      </c>
      <c r="CV332" s="23">
        <v>375</v>
      </c>
      <c r="CW332" s="23">
        <v>1</v>
      </c>
      <c r="CX332" s="23"/>
      <c r="CY332" s="23">
        <v>2</v>
      </c>
      <c r="CZ332" s="23">
        <v>2</v>
      </c>
      <c r="DA332" s="23">
        <v>1</v>
      </c>
      <c r="DB332" s="23"/>
      <c r="DC332" s="23"/>
      <c r="DD332" s="23"/>
      <c r="DE332" s="23" t="s">
        <v>143</v>
      </c>
      <c r="DF332" s="23" t="s">
        <v>165</v>
      </c>
      <c r="DG332" s="23" t="s">
        <v>143</v>
      </c>
      <c r="DH332" s="23" t="s">
        <v>636</v>
      </c>
      <c r="DI332" s="23" t="s">
        <v>150</v>
      </c>
      <c r="DJ332" s="23" t="s">
        <v>150</v>
      </c>
      <c r="DK332" s="23" t="s">
        <v>150</v>
      </c>
      <c r="DL332" s="23" t="s">
        <v>150</v>
      </c>
      <c r="DM332" s="23" t="s">
        <v>159</v>
      </c>
      <c r="DN332" s="23" t="s">
        <v>150</v>
      </c>
      <c r="DO332" s="23"/>
      <c r="DP332" s="23" t="s">
        <v>150</v>
      </c>
      <c r="DQ332" s="23" t="s">
        <v>150</v>
      </c>
      <c r="DR332" s="23" t="s">
        <v>150</v>
      </c>
      <c r="DS332" s="23"/>
      <c r="DT332" s="23" t="s">
        <v>159</v>
      </c>
      <c r="DU332" s="23" t="s">
        <v>150</v>
      </c>
      <c r="DV332" s="23"/>
      <c r="DW332" s="23" t="s">
        <v>159</v>
      </c>
      <c r="DX332" s="23" t="s">
        <v>150</v>
      </c>
      <c r="DY332" s="23"/>
      <c r="DZ332" s="23"/>
      <c r="EA332" s="23" t="s">
        <v>159</v>
      </c>
      <c r="EB332" s="23"/>
      <c r="EC332" s="23"/>
      <c r="ED332" s="23" t="s">
        <v>189</v>
      </c>
      <c r="EE332" s="49">
        <f t="shared" si="153"/>
        <v>20</v>
      </c>
      <c r="EF332" s="49">
        <v>1</v>
      </c>
      <c r="EG332" s="49"/>
      <c r="EH332" s="51">
        <f t="shared" si="161"/>
        <v>1</v>
      </c>
      <c r="EI332" s="51">
        <f t="shared" si="162"/>
        <v>0.9</v>
      </c>
      <c r="EJ332" s="52">
        <f t="shared" si="163"/>
        <v>-1.2</v>
      </c>
      <c r="EK332" s="52">
        <f t="shared" si="164"/>
        <v>-3.2000000000000001E-2</v>
      </c>
      <c r="EL332" s="49">
        <f t="shared" si="165"/>
        <v>-3.2000000000000001E-2</v>
      </c>
      <c r="EM332" s="53" t="s">
        <v>152</v>
      </c>
      <c r="EN332" s="54" t="str">
        <f t="shared" si="166"/>
        <v>1</v>
      </c>
    </row>
    <row r="333" spans="1:144" ht="33.75">
      <c r="A333" s="45">
        <v>3469</v>
      </c>
      <c r="B333" s="46" t="s">
        <v>1400</v>
      </c>
      <c r="C333" s="45">
        <v>35128412</v>
      </c>
      <c r="D333" s="23" t="s">
        <v>1401</v>
      </c>
      <c r="E333" s="23">
        <v>2</v>
      </c>
      <c r="F333" s="23" t="s">
        <v>139</v>
      </c>
      <c r="G333" s="23">
        <v>55</v>
      </c>
      <c r="H333" s="23">
        <v>54</v>
      </c>
      <c r="I333" s="23" t="s">
        <v>153</v>
      </c>
      <c r="J333" s="23">
        <v>3</v>
      </c>
      <c r="K333" s="23"/>
      <c r="L333" s="47"/>
      <c r="M333" s="47"/>
      <c r="N333" s="48">
        <v>44252</v>
      </c>
      <c r="O333" s="48"/>
      <c r="P333" s="47" t="e">
        <f t="shared" si="168"/>
        <v>#NUM!</v>
      </c>
      <c r="Q333" s="47">
        <f t="shared" ca="1" si="156"/>
        <v>37</v>
      </c>
      <c r="R333" s="47">
        <v>20</v>
      </c>
      <c r="S333" s="47">
        <v>1</v>
      </c>
      <c r="T333" s="47"/>
      <c r="U333" s="47"/>
      <c r="V333" s="47" t="e">
        <f t="shared" si="157"/>
        <v>#NUM!</v>
      </c>
      <c r="W333" s="47"/>
      <c r="X333" s="47"/>
      <c r="Y333" s="47"/>
      <c r="Z333" s="47"/>
      <c r="AA333" s="47"/>
      <c r="AB333" s="47"/>
      <c r="AC333" s="47"/>
      <c r="AD333" s="47">
        <v>2</v>
      </c>
      <c r="AE333" s="47">
        <v>20</v>
      </c>
      <c r="AF333" s="47">
        <v>1</v>
      </c>
      <c r="AG333" s="47"/>
      <c r="AH333" s="47"/>
      <c r="AI333" s="35">
        <f t="shared" si="147"/>
        <v>20</v>
      </c>
      <c r="AJ333" s="49">
        <v>1</v>
      </c>
      <c r="AK333" s="47">
        <v>2</v>
      </c>
      <c r="AL333" s="47">
        <v>0</v>
      </c>
      <c r="AM333" s="47"/>
      <c r="AN333" s="23" t="s">
        <v>1712</v>
      </c>
      <c r="AO333" s="23">
        <v>1</v>
      </c>
      <c r="AP333" s="23">
        <v>1.71</v>
      </c>
      <c r="AQ333" s="23">
        <v>44</v>
      </c>
      <c r="AR333" s="47">
        <v>1.02</v>
      </c>
      <c r="AS333" s="47">
        <f t="shared" si="167"/>
        <v>86.185558520390927</v>
      </c>
      <c r="AT333" s="47"/>
      <c r="AU333" s="47" t="e">
        <f t="shared" si="149"/>
        <v>#DIV/0!</v>
      </c>
      <c r="AV333" s="47"/>
      <c r="AW333" s="47"/>
      <c r="AX333" s="50" t="s">
        <v>1719</v>
      </c>
      <c r="AY333" s="50" t="s">
        <v>1719</v>
      </c>
      <c r="AZ333" s="50"/>
      <c r="BA333" s="50"/>
      <c r="BB333" s="23" t="s">
        <v>164</v>
      </c>
      <c r="BC333" s="23"/>
      <c r="BD333" s="23"/>
      <c r="BE333" s="23"/>
      <c r="BF333" s="50"/>
      <c r="BG333" s="23"/>
      <c r="BH333" s="23"/>
      <c r="BI333" s="23">
        <v>61</v>
      </c>
      <c r="BJ333" s="23">
        <v>173</v>
      </c>
      <c r="BK333" s="23">
        <f t="shared" si="158"/>
        <v>1.7286812771665967</v>
      </c>
      <c r="BL333" s="23">
        <v>1</v>
      </c>
      <c r="BM333" s="46" t="s">
        <v>1402</v>
      </c>
      <c r="BN333" s="23" t="s">
        <v>146</v>
      </c>
      <c r="BO333" s="23">
        <v>53</v>
      </c>
      <c r="BP333" s="23">
        <v>59</v>
      </c>
      <c r="BQ333" s="23">
        <v>166</v>
      </c>
      <c r="BR333" s="23">
        <f t="shared" si="159"/>
        <v>1.6540810738466991</v>
      </c>
      <c r="BS333" s="23">
        <f t="shared" si="160"/>
        <v>1.0451006933695268</v>
      </c>
      <c r="BT333" s="23" t="s">
        <v>162</v>
      </c>
      <c r="BU333" s="23" t="s">
        <v>158</v>
      </c>
      <c r="BV333" s="23" t="s">
        <v>148</v>
      </c>
      <c r="BW333" s="23" t="s">
        <v>149</v>
      </c>
      <c r="BX333" s="23">
        <v>5</v>
      </c>
      <c r="BY333" s="23" t="s">
        <v>150</v>
      </c>
      <c r="BZ333" s="23">
        <v>2</v>
      </c>
      <c r="CA333" s="23" t="s">
        <v>150</v>
      </c>
      <c r="CB333" s="23" t="s">
        <v>150</v>
      </c>
      <c r="CC333" s="23">
        <v>2</v>
      </c>
      <c r="CD333" s="23" t="s">
        <v>150</v>
      </c>
      <c r="CE333" s="23" t="s">
        <v>150</v>
      </c>
      <c r="CF333" s="23">
        <v>2</v>
      </c>
      <c r="CG333" s="23" t="s">
        <v>150</v>
      </c>
      <c r="CH333" s="23" t="s">
        <v>150</v>
      </c>
      <c r="CI333" s="23">
        <v>2</v>
      </c>
      <c r="CJ333" s="23" t="s">
        <v>150</v>
      </c>
      <c r="CK333" s="23">
        <v>0</v>
      </c>
      <c r="CL333" s="23">
        <v>0</v>
      </c>
      <c r="CM333" s="23"/>
      <c r="CN333" s="23">
        <v>0</v>
      </c>
      <c r="CO333" s="23"/>
      <c r="CP333" s="23" t="s">
        <v>572</v>
      </c>
      <c r="CQ333" s="23">
        <v>3</v>
      </c>
      <c r="CR333" s="23" t="s">
        <v>165</v>
      </c>
      <c r="CS333" s="23">
        <v>2</v>
      </c>
      <c r="CT333" s="23"/>
      <c r="CU333" s="23"/>
      <c r="CV333" s="23">
        <v>375</v>
      </c>
      <c r="CW333" s="23">
        <v>1</v>
      </c>
      <c r="CX333" s="23"/>
      <c r="CY333" s="23">
        <v>2</v>
      </c>
      <c r="CZ333" s="23">
        <v>6</v>
      </c>
      <c r="DA333" s="23">
        <v>1</v>
      </c>
      <c r="DB333" s="23" t="s">
        <v>143</v>
      </c>
      <c r="DC333" s="23"/>
      <c r="DD333" s="23" t="str">
        <f t="shared" ref="DD333:DD346" si="169">IF(DC333= "Y", "2","1")</f>
        <v>1</v>
      </c>
      <c r="DE333" s="23" t="s">
        <v>165</v>
      </c>
      <c r="DF333" s="23" t="s">
        <v>165</v>
      </c>
      <c r="DG333" s="23" t="s">
        <v>165</v>
      </c>
      <c r="DH333" s="23" t="s">
        <v>636</v>
      </c>
      <c r="DI333" s="23" t="s">
        <v>150</v>
      </c>
      <c r="DJ333" s="23" t="s">
        <v>159</v>
      </c>
      <c r="DK333" s="23" t="s">
        <v>150</v>
      </c>
      <c r="DL333" s="23" t="s">
        <v>150</v>
      </c>
      <c r="DM333" s="23" t="s">
        <v>150</v>
      </c>
      <c r="DN333" s="23" t="s">
        <v>150</v>
      </c>
      <c r="DO333" s="23"/>
      <c r="DP333" s="23" t="s">
        <v>150</v>
      </c>
      <c r="DQ333" s="23" t="s">
        <v>150</v>
      </c>
      <c r="DR333" s="23" t="s">
        <v>150</v>
      </c>
      <c r="DS333" s="23"/>
      <c r="DT333" s="23" t="s">
        <v>159</v>
      </c>
      <c r="DU333" s="23" t="s">
        <v>150</v>
      </c>
      <c r="DV333" s="23"/>
      <c r="DW333" s="23" t="s">
        <v>159</v>
      </c>
      <c r="DX333" s="23" t="s">
        <v>150</v>
      </c>
      <c r="DY333" s="23"/>
      <c r="DZ333" s="23"/>
      <c r="EA333" s="23" t="s">
        <v>159</v>
      </c>
      <c r="EB333" s="23"/>
      <c r="EC333" s="23"/>
      <c r="ED333" s="23" t="s">
        <v>189</v>
      </c>
      <c r="EE333" s="49">
        <f t="shared" si="153"/>
        <v>20</v>
      </c>
      <c r="EF333" s="49">
        <v>1</v>
      </c>
      <c r="EG333" s="49"/>
      <c r="EH333" s="51">
        <f t="shared" si="161"/>
        <v>1</v>
      </c>
      <c r="EI333" s="51">
        <f t="shared" si="162"/>
        <v>0.9</v>
      </c>
      <c r="EJ333" s="52">
        <f t="shared" si="163"/>
        <v>-1.2</v>
      </c>
      <c r="EK333" s="52">
        <f t="shared" si="164"/>
        <v>-3.2000000000000001E-2</v>
      </c>
      <c r="EL333" s="49">
        <f t="shared" si="165"/>
        <v>-3.2000000000000001E-2</v>
      </c>
      <c r="EM333" s="53" t="s">
        <v>152</v>
      </c>
      <c r="EN333" s="54" t="str">
        <f t="shared" si="166"/>
        <v>1</v>
      </c>
    </row>
    <row r="334" spans="1:144" ht="33.75">
      <c r="A334" s="45">
        <v>3478</v>
      </c>
      <c r="B334" s="46" t="s">
        <v>1403</v>
      </c>
      <c r="C334" s="45">
        <v>34200145</v>
      </c>
      <c r="D334" s="23" t="s">
        <v>1404</v>
      </c>
      <c r="E334" s="23">
        <v>2</v>
      </c>
      <c r="F334" s="23" t="s">
        <v>139</v>
      </c>
      <c r="G334" s="23">
        <v>57</v>
      </c>
      <c r="H334" s="23">
        <v>56</v>
      </c>
      <c r="I334" s="23" t="s">
        <v>140</v>
      </c>
      <c r="J334" s="23">
        <v>1</v>
      </c>
      <c r="K334" s="23"/>
      <c r="L334" s="47"/>
      <c r="M334" s="47"/>
      <c r="N334" s="48">
        <v>44273</v>
      </c>
      <c r="O334" s="48"/>
      <c r="P334" s="47" t="e">
        <f t="shared" si="168"/>
        <v>#NUM!</v>
      </c>
      <c r="Q334" s="47">
        <f t="shared" ca="1" si="156"/>
        <v>36</v>
      </c>
      <c r="R334" s="47">
        <v>19</v>
      </c>
      <c r="S334" s="47">
        <v>1</v>
      </c>
      <c r="T334" s="47"/>
      <c r="U334" s="47"/>
      <c r="V334" s="47" t="e">
        <f t="shared" si="157"/>
        <v>#NUM!</v>
      </c>
      <c r="W334" s="47"/>
      <c r="X334" s="47"/>
      <c r="Y334" s="47"/>
      <c r="Z334" s="47"/>
      <c r="AA334" s="47"/>
      <c r="AB334" s="47"/>
      <c r="AC334" s="47"/>
      <c r="AD334" s="47">
        <v>2</v>
      </c>
      <c r="AE334" s="47">
        <v>19</v>
      </c>
      <c r="AF334" s="47">
        <v>1</v>
      </c>
      <c r="AG334" s="47"/>
      <c r="AH334" s="47"/>
      <c r="AI334" s="35">
        <f t="shared" si="147"/>
        <v>19</v>
      </c>
      <c r="AJ334" s="49">
        <v>1</v>
      </c>
      <c r="AK334" s="47">
        <v>2</v>
      </c>
      <c r="AL334" s="47">
        <v>0</v>
      </c>
      <c r="AM334" s="47"/>
      <c r="AN334" s="23" t="s">
        <v>1712</v>
      </c>
      <c r="AO334" s="23">
        <v>1</v>
      </c>
      <c r="AP334" s="23">
        <v>1.92</v>
      </c>
      <c r="AQ334" s="23">
        <v>38</v>
      </c>
      <c r="AR334" s="47">
        <v>1.2</v>
      </c>
      <c r="AS334" s="47">
        <f t="shared" si="167"/>
        <v>70.038235478250556</v>
      </c>
      <c r="AT334" s="47"/>
      <c r="AU334" s="47" t="e">
        <f t="shared" si="149"/>
        <v>#DIV/0!</v>
      </c>
      <c r="AV334" s="47"/>
      <c r="AW334" s="47"/>
      <c r="AX334" s="50" t="s">
        <v>1719</v>
      </c>
      <c r="AY334" s="50" t="s">
        <v>1719</v>
      </c>
      <c r="AZ334" s="50"/>
      <c r="BA334" s="50"/>
      <c r="BB334" s="23" t="s">
        <v>164</v>
      </c>
      <c r="BC334" s="23"/>
      <c r="BD334" s="23"/>
      <c r="BE334" s="23"/>
      <c r="BF334" s="50"/>
      <c r="BG334" s="23"/>
      <c r="BH334" s="23"/>
      <c r="BI334" s="23">
        <v>74</v>
      </c>
      <c r="BJ334" s="23">
        <v>177</v>
      </c>
      <c r="BK334" s="23">
        <f t="shared" si="158"/>
        <v>1.9079650833842317</v>
      </c>
      <c r="BL334" s="23">
        <v>1</v>
      </c>
      <c r="BM334" s="46" t="s">
        <v>1405</v>
      </c>
      <c r="BN334" s="23" t="s">
        <v>146</v>
      </c>
      <c r="BO334" s="23">
        <v>54</v>
      </c>
      <c r="BP334" s="23">
        <v>57</v>
      </c>
      <c r="BQ334" s="23">
        <v>161.1</v>
      </c>
      <c r="BR334" s="23">
        <f t="shared" si="159"/>
        <v>1.5949879418348309</v>
      </c>
      <c r="BS334" s="23">
        <f t="shared" si="160"/>
        <v>1.1962253966568301</v>
      </c>
      <c r="BT334" s="23" t="s">
        <v>171</v>
      </c>
      <c r="BU334" s="23" t="s">
        <v>158</v>
      </c>
      <c r="BV334" s="23" t="s">
        <v>148</v>
      </c>
      <c r="BW334" s="23" t="s">
        <v>149</v>
      </c>
      <c r="BX334" s="23">
        <v>4</v>
      </c>
      <c r="BY334" s="23" t="s">
        <v>150</v>
      </c>
      <c r="BZ334" s="23">
        <v>2</v>
      </c>
      <c r="CA334" s="23" t="s">
        <v>150</v>
      </c>
      <c r="CB334" s="23" t="s">
        <v>150</v>
      </c>
      <c r="CC334" s="23">
        <v>2</v>
      </c>
      <c r="CD334" s="23" t="s">
        <v>150</v>
      </c>
      <c r="CE334" s="23" t="s">
        <v>150</v>
      </c>
      <c r="CF334" s="23">
        <v>2</v>
      </c>
      <c r="CG334" s="23" t="s">
        <v>150</v>
      </c>
      <c r="CH334" s="23" t="s">
        <v>150</v>
      </c>
      <c r="CI334" s="23">
        <v>2</v>
      </c>
      <c r="CJ334" s="23" t="s">
        <v>150</v>
      </c>
      <c r="CK334" s="23">
        <v>0</v>
      </c>
      <c r="CL334" s="23">
        <v>0</v>
      </c>
      <c r="CM334" s="23" t="s">
        <v>0</v>
      </c>
      <c r="CN334" s="23">
        <v>0</v>
      </c>
      <c r="CO334" s="23"/>
      <c r="CP334" s="23" t="s">
        <v>562</v>
      </c>
      <c r="CQ334" s="23">
        <v>1</v>
      </c>
      <c r="CR334" s="23" t="s">
        <v>143</v>
      </c>
      <c r="CS334" s="23">
        <v>1</v>
      </c>
      <c r="CT334" s="23">
        <v>256</v>
      </c>
      <c r="CU334" s="23">
        <v>256</v>
      </c>
      <c r="CV334" s="23">
        <v>375</v>
      </c>
      <c r="CW334" s="23">
        <v>1</v>
      </c>
      <c r="CX334" s="23"/>
      <c r="CY334" s="23">
        <v>2</v>
      </c>
      <c r="CZ334" s="23">
        <v>5</v>
      </c>
      <c r="DA334" s="23">
        <v>1</v>
      </c>
      <c r="DB334" s="23" t="s">
        <v>143</v>
      </c>
      <c r="DC334" s="23"/>
      <c r="DD334" s="23" t="str">
        <f t="shared" si="169"/>
        <v>1</v>
      </c>
      <c r="DE334" s="23" t="s">
        <v>143</v>
      </c>
      <c r="DF334" s="23" t="s">
        <v>636</v>
      </c>
      <c r="DG334" s="23" t="s">
        <v>143</v>
      </c>
      <c r="DH334" s="23" t="s">
        <v>636</v>
      </c>
      <c r="DI334" s="23" t="s">
        <v>150</v>
      </c>
      <c r="DJ334" s="23" t="s">
        <v>159</v>
      </c>
      <c r="DK334" s="23" t="s">
        <v>150</v>
      </c>
      <c r="DL334" s="23" t="s">
        <v>150</v>
      </c>
      <c r="DM334" s="23" t="s">
        <v>159</v>
      </c>
      <c r="DN334" s="23" t="s">
        <v>150</v>
      </c>
      <c r="DO334" s="23"/>
      <c r="DP334" s="23" t="s">
        <v>150</v>
      </c>
      <c r="DQ334" s="23" t="s">
        <v>150</v>
      </c>
      <c r="DR334" s="23" t="s">
        <v>150</v>
      </c>
      <c r="DS334" s="23"/>
      <c r="DT334" s="23" t="s">
        <v>159</v>
      </c>
      <c r="DU334" s="23" t="s">
        <v>150</v>
      </c>
      <c r="DV334" s="23"/>
      <c r="DW334" s="23" t="s">
        <v>159</v>
      </c>
      <c r="DX334" s="23" t="s">
        <v>150</v>
      </c>
      <c r="DY334" s="23"/>
      <c r="DZ334" s="23"/>
      <c r="EA334" s="23" t="s">
        <v>159</v>
      </c>
      <c r="EB334" s="23"/>
      <c r="EC334" s="23"/>
      <c r="ED334" s="23" t="s">
        <v>189</v>
      </c>
      <c r="EE334" s="49">
        <f t="shared" si="153"/>
        <v>19</v>
      </c>
      <c r="EF334" s="49">
        <v>1</v>
      </c>
      <c r="EG334" s="49"/>
      <c r="EH334" s="51">
        <f t="shared" si="161"/>
        <v>1</v>
      </c>
      <c r="EI334" s="51">
        <f t="shared" si="162"/>
        <v>0.9</v>
      </c>
      <c r="EJ334" s="52">
        <f t="shared" si="163"/>
        <v>-1.2</v>
      </c>
      <c r="EK334" s="52">
        <f t="shared" si="164"/>
        <v>-3.2000000000000001E-2</v>
      </c>
      <c r="EL334" s="49">
        <f t="shared" si="165"/>
        <v>-3.2000000000000001E-2</v>
      </c>
      <c r="EM334" s="53" t="s">
        <v>176</v>
      </c>
      <c r="EN334" s="54" t="str">
        <f t="shared" si="166"/>
        <v>3</v>
      </c>
    </row>
    <row r="335" spans="1:144" ht="33.75">
      <c r="A335" s="45">
        <v>3484</v>
      </c>
      <c r="B335" s="46" t="s">
        <v>1406</v>
      </c>
      <c r="C335" s="45">
        <v>35375123</v>
      </c>
      <c r="D335" s="23" t="s">
        <v>1407</v>
      </c>
      <c r="E335" s="23">
        <v>1</v>
      </c>
      <c r="F335" s="23" t="s">
        <v>146</v>
      </c>
      <c r="G335" s="23">
        <v>56</v>
      </c>
      <c r="H335" s="23">
        <v>54</v>
      </c>
      <c r="I335" s="23" t="s">
        <v>153</v>
      </c>
      <c r="J335" s="23">
        <v>3</v>
      </c>
      <c r="K335" s="23" t="s">
        <v>179</v>
      </c>
      <c r="L335" s="47"/>
      <c r="M335" s="47"/>
      <c r="N335" s="48">
        <v>44284</v>
      </c>
      <c r="O335" s="48"/>
      <c r="P335" s="47" t="e">
        <f t="shared" si="168"/>
        <v>#NUM!</v>
      </c>
      <c r="Q335" s="47">
        <f t="shared" ca="1" si="156"/>
        <v>36</v>
      </c>
      <c r="R335" s="47">
        <v>19</v>
      </c>
      <c r="S335" s="47">
        <v>1</v>
      </c>
      <c r="T335" s="47"/>
      <c r="U335" s="47"/>
      <c r="V335" s="47" t="e">
        <f t="shared" si="157"/>
        <v>#NUM!</v>
      </c>
      <c r="W335" s="47"/>
      <c r="X335" s="47"/>
      <c r="Y335" s="47"/>
      <c r="Z335" s="47"/>
      <c r="AA335" s="47"/>
      <c r="AB335" s="47"/>
      <c r="AC335" s="47"/>
      <c r="AD335" s="47">
        <v>2</v>
      </c>
      <c r="AE335" s="47">
        <v>19</v>
      </c>
      <c r="AF335" s="47">
        <v>1</v>
      </c>
      <c r="AG335" s="47"/>
      <c r="AH335" s="47"/>
      <c r="AI335" s="35">
        <f t="shared" si="147"/>
        <v>19</v>
      </c>
      <c r="AJ335" s="49">
        <v>1</v>
      </c>
      <c r="AK335" s="47">
        <v>2</v>
      </c>
      <c r="AL335" s="47">
        <v>0</v>
      </c>
      <c r="AM335" s="47"/>
      <c r="AN335" s="23" t="s">
        <v>1712</v>
      </c>
      <c r="AO335" s="23">
        <v>1</v>
      </c>
      <c r="AP335" s="23">
        <v>1.43</v>
      </c>
      <c r="AQ335" s="23">
        <v>42</v>
      </c>
      <c r="AR335" s="47">
        <v>1.0900000000000001</v>
      </c>
      <c r="AS335" s="47">
        <f t="shared" si="167"/>
        <v>59.573080540952489</v>
      </c>
      <c r="AT335" s="47"/>
      <c r="AU335" s="47" t="e">
        <f t="shared" si="149"/>
        <v>#DIV/0!</v>
      </c>
      <c r="AV335" s="47"/>
      <c r="AW335" s="47"/>
      <c r="AX335" s="50" t="s">
        <v>1719</v>
      </c>
      <c r="AY335" s="50" t="s">
        <v>1719</v>
      </c>
      <c r="AZ335" s="50"/>
      <c r="BA335" s="50"/>
      <c r="BB335" s="23" t="s">
        <v>164</v>
      </c>
      <c r="BC335" s="23"/>
      <c r="BD335" s="23"/>
      <c r="BE335" s="23"/>
      <c r="BF335" s="50"/>
      <c r="BG335" s="23"/>
      <c r="BH335" s="23"/>
      <c r="BI335" s="23">
        <v>52</v>
      </c>
      <c r="BJ335" s="23">
        <v>160</v>
      </c>
      <c r="BK335" s="23">
        <f t="shared" si="158"/>
        <v>1.5263521126185904</v>
      </c>
      <c r="BL335" s="23">
        <v>1</v>
      </c>
      <c r="BM335" s="46" t="s">
        <v>1408</v>
      </c>
      <c r="BN335" s="23" t="s">
        <v>139</v>
      </c>
      <c r="BO335" s="23">
        <v>57</v>
      </c>
      <c r="BP335" s="23">
        <v>61</v>
      </c>
      <c r="BQ335" s="23">
        <v>167</v>
      </c>
      <c r="BR335" s="23">
        <f t="shared" si="159"/>
        <v>1.6850040347192023</v>
      </c>
      <c r="BS335" s="23">
        <f t="shared" si="160"/>
        <v>0.90584478207077379</v>
      </c>
      <c r="BT335" s="23" t="s">
        <v>162</v>
      </c>
      <c r="BU335" s="23" t="s">
        <v>147</v>
      </c>
      <c r="BV335" s="23" t="s">
        <v>148</v>
      </c>
      <c r="BW335" s="23" t="s">
        <v>149</v>
      </c>
      <c r="BX335" s="23">
        <v>4</v>
      </c>
      <c r="BY335" s="23" t="s">
        <v>150</v>
      </c>
      <c r="BZ335" s="23">
        <v>2</v>
      </c>
      <c r="CA335" s="23" t="s">
        <v>159</v>
      </c>
      <c r="CB335" s="23" t="s">
        <v>150</v>
      </c>
      <c r="CC335" s="23">
        <v>2</v>
      </c>
      <c r="CD335" s="23" t="s">
        <v>150</v>
      </c>
      <c r="CE335" s="23" t="s">
        <v>150</v>
      </c>
      <c r="CF335" s="23">
        <v>2</v>
      </c>
      <c r="CG335" s="23" t="s">
        <v>159</v>
      </c>
      <c r="CH335" s="23" t="s">
        <v>150</v>
      </c>
      <c r="CI335" s="23">
        <v>2</v>
      </c>
      <c r="CJ335" s="23" t="s">
        <v>150</v>
      </c>
      <c r="CK335" s="23">
        <v>0</v>
      </c>
      <c r="CL335" s="23">
        <v>0</v>
      </c>
      <c r="CM335" s="23" t="s">
        <v>0</v>
      </c>
      <c r="CN335" s="23">
        <v>0</v>
      </c>
      <c r="CO335" s="23"/>
      <c r="CP335" s="23" t="s">
        <v>562</v>
      </c>
      <c r="CQ335" s="23">
        <v>1</v>
      </c>
      <c r="CR335" s="23" t="s">
        <v>143</v>
      </c>
      <c r="CS335" s="23">
        <v>1</v>
      </c>
      <c r="CT335" s="23">
        <v>8</v>
      </c>
      <c r="CU335" s="23" t="s">
        <v>635</v>
      </c>
      <c r="CV335" s="23">
        <v>375</v>
      </c>
      <c r="CW335" s="23">
        <v>1</v>
      </c>
      <c r="CX335" s="23"/>
      <c r="CY335" s="23">
        <v>2</v>
      </c>
      <c r="CZ335" s="23">
        <v>2</v>
      </c>
      <c r="DA335" s="23">
        <v>1</v>
      </c>
      <c r="DB335" s="23" t="s">
        <v>143</v>
      </c>
      <c r="DC335" s="23"/>
      <c r="DD335" s="23" t="str">
        <f t="shared" si="169"/>
        <v>1</v>
      </c>
      <c r="DE335" s="23" t="s">
        <v>165</v>
      </c>
      <c r="DF335" s="23" t="s">
        <v>165</v>
      </c>
      <c r="DG335" s="23" t="s">
        <v>165</v>
      </c>
      <c r="DH335" s="23" t="s">
        <v>636</v>
      </c>
      <c r="DI335" s="23" t="s">
        <v>150</v>
      </c>
      <c r="DJ335" s="23" t="s">
        <v>159</v>
      </c>
      <c r="DK335" s="23" t="s">
        <v>150</v>
      </c>
      <c r="DL335" s="23" t="s">
        <v>150</v>
      </c>
      <c r="DM335" s="23" t="s">
        <v>150</v>
      </c>
      <c r="DN335" s="23" t="s">
        <v>150</v>
      </c>
      <c r="DO335" s="23"/>
      <c r="DP335" s="23" t="s">
        <v>150</v>
      </c>
      <c r="DQ335" s="23" t="s">
        <v>150</v>
      </c>
      <c r="DR335" s="23" t="s">
        <v>150</v>
      </c>
      <c r="DS335" s="23"/>
      <c r="DT335" s="23" t="s">
        <v>159</v>
      </c>
      <c r="DU335" s="23" t="s">
        <v>150</v>
      </c>
      <c r="DV335" s="23"/>
      <c r="DW335" s="23" t="s">
        <v>159</v>
      </c>
      <c r="DX335" s="23" t="s">
        <v>150</v>
      </c>
      <c r="DY335" s="23"/>
      <c r="DZ335" s="23"/>
      <c r="EA335" s="23" t="s">
        <v>159</v>
      </c>
      <c r="EB335" s="23"/>
      <c r="EC335" s="23"/>
      <c r="ED335" s="23" t="s">
        <v>189</v>
      </c>
      <c r="EE335" s="49">
        <f t="shared" si="153"/>
        <v>19</v>
      </c>
      <c r="EF335" s="49">
        <v>1</v>
      </c>
      <c r="EG335" s="49"/>
      <c r="EH335" s="51">
        <f t="shared" si="161"/>
        <v>1.012</v>
      </c>
      <c r="EI335" s="51">
        <f t="shared" si="162"/>
        <v>0.7</v>
      </c>
      <c r="EJ335" s="52">
        <f t="shared" si="163"/>
        <v>-1.2</v>
      </c>
      <c r="EK335" s="52">
        <f t="shared" si="164"/>
        <v>-0.24099999999999999</v>
      </c>
      <c r="EL335" s="49">
        <f t="shared" si="165"/>
        <v>-0.24099999999999999</v>
      </c>
      <c r="EM335" s="55" t="s">
        <v>152</v>
      </c>
      <c r="EN335" s="54" t="str">
        <f t="shared" si="166"/>
        <v>1</v>
      </c>
    </row>
    <row r="336" spans="1:144" ht="33.75">
      <c r="A336" s="45">
        <v>3488</v>
      </c>
      <c r="B336" s="46" t="s">
        <v>1410</v>
      </c>
      <c r="C336" s="45">
        <v>34498503</v>
      </c>
      <c r="D336" s="23" t="s">
        <v>1411</v>
      </c>
      <c r="E336" s="23">
        <v>2</v>
      </c>
      <c r="F336" s="23" t="s">
        <v>139</v>
      </c>
      <c r="G336" s="23">
        <v>49</v>
      </c>
      <c r="H336" s="23">
        <v>48</v>
      </c>
      <c r="I336" s="23" t="s">
        <v>153</v>
      </c>
      <c r="J336" s="23">
        <v>3</v>
      </c>
      <c r="K336" s="23" t="s">
        <v>190</v>
      </c>
      <c r="L336" s="47"/>
      <c r="M336" s="47"/>
      <c r="N336" s="48">
        <v>44293</v>
      </c>
      <c r="O336" s="48"/>
      <c r="P336" s="47" t="e">
        <f t="shared" si="168"/>
        <v>#NUM!</v>
      </c>
      <c r="Q336" s="47">
        <f t="shared" ca="1" si="156"/>
        <v>36</v>
      </c>
      <c r="R336" s="47">
        <v>18</v>
      </c>
      <c r="S336" s="47">
        <v>1</v>
      </c>
      <c r="T336" s="47"/>
      <c r="U336" s="47"/>
      <c r="V336" s="47" t="e">
        <f t="shared" si="157"/>
        <v>#NUM!</v>
      </c>
      <c r="W336" s="47"/>
      <c r="X336" s="47"/>
      <c r="Y336" s="47"/>
      <c r="Z336" s="47"/>
      <c r="AA336" s="47"/>
      <c r="AB336" s="47"/>
      <c r="AC336" s="47"/>
      <c r="AD336" s="47">
        <v>2</v>
      </c>
      <c r="AE336" s="47">
        <v>18</v>
      </c>
      <c r="AF336" s="47">
        <v>1</v>
      </c>
      <c r="AG336" s="47"/>
      <c r="AH336" s="47"/>
      <c r="AI336" s="35">
        <f t="shared" si="147"/>
        <v>18</v>
      </c>
      <c r="AJ336" s="49">
        <v>1</v>
      </c>
      <c r="AK336" s="47">
        <v>2</v>
      </c>
      <c r="AL336" s="47">
        <v>0</v>
      </c>
      <c r="AM336" s="47"/>
      <c r="AN336" s="23" t="s">
        <v>1712</v>
      </c>
      <c r="AO336" s="23">
        <v>1</v>
      </c>
      <c r="AP336" s="23">
        <v>1.9</v>
      </c>
      <c r="AQ336" s="23">
        <v>41</v>
      </c>
      <c r="AR336" s="47">
        <v>1.07</v>
      </c>
      <c r="AS336" s="47">
        <f t="shared" si="167"/>
        <v>84.469557445839641</v>
      </c>
      <c r="AT336" s="47"/>
      <c r="AU336" s="47" t="e">
        <f t="shared" si="149"/>
        <v>#DIV/0!</v>
      </c>
      <c r="AV336" s="47"/>
      <c r="AW336" s="47"/>
      <c r="AX336" s="50" t="s">
        <v>1719</v>
      </c>
      <c r="AY336" s="50"/>
      <c r="AZ336" s="50"/>
      <c r="BA336" s="50"/>
      <c r="BB336" s="23" t="s">
        <v>164</v>
      </c>
      <c r="BC336" s="23"/>
      <c r="BD336" s="23"/>
      <c r="BE336" s="23"/>
      <c r="BF336" s="50"/>
      <c r="BG336" s="23"/>
      <c r="BH336" s="23"/>
      <c r="BI336" s="23">
        <v>70</v>
      </c>
      <c r="BJ336" s="23">
        <v>164</v>
      </c>
      <c r="BK336" s="23">
        <f t="shared" si="158"/>
        <v>1.7631724062854834</v>
      </c>
      <c r="BL336" s="23">
        <v>1</v>
      </c>
      <c r="BM336" s="46" t="s">
        <v>1412</v>
      </c>
      <c r="BN336" s="23" t="s">
        <v>146</v>
      </c>
      <c r="BO336" s="23">
        <v>43</v>
      </c>
      <c r="BP336" s="23">
        <v>51</v>
      </c>
      <c r="BQ336" s="23">
        <v>159</v>
      </c>
      <c r="BR336" s="23">
        <f t="shared" si="159"/>
        <v>1.5069420914592366</v>
      </c>
      <c r="BS336" s="23">
        <f t="shared" si="160"/>
        <v>1.1700332854715922</v>
      </c>
      <c r="BT336" s="23" t="s">
        <v>158</v>
      </c>
      <c r="BU336" s="23" t="s">
        <v>158</v>
      </c>
      <c r="BV336" s="23" t="s">
        <v>148</v>
      </c>
      <c r="BW336" s="23" t="s">
        <v>149</v>
      </c>
      <c r="BX336" s="23">
        <v>4</v>
      </c>
      <c r="BY336" s="23" t="s">
        <v>150</v>
      </c>
      <c r="BZ336" s="23">
        <v>2</v>
      </c>
      <c r="CA336" s="23" t="s">
        <v>150</v>
      </c>
      <c r="CB336" s="23" t="s">
        <v>150</v>
      </c>
      <c r="CC336" s="23">
        <v>2</v>
      </c>
      <c r="CD336" s="23" t="s">
        <v>150</v>
      </c>
      <c r="CE336" s="23" t="s">
        <v>150</v>
      </c>
      <c r="CF336" s="23">
        <v>2</v>
      </c>
      <c r="CG336" s="23" t="s">
        <v>150</v>
      </c>
      <c r="CH336" s="23" t="s">
        <v>150</v>
      </c>
      <c r="CI336" s="23">
        <v>2</v>
      </c>
      <c r="CJ336" s="23" t="s">
        <v>150</v>
      </c>
      <c r="CK336" s="23">
        <v>0</v>
      </c>
      <c r="CL336" s="23">
        <v>0</v>
      </c>
      <c r="CM336" s="23"/>
      <c r="CN336" s="23">
        <v>0</v>
      </c>
      <c r="CO336" s="23"/>
      <c r="CP336" s="23" t="s">
        <v>0</v>
      </c>
      <c r="CQ336" s="23">
        <v>0</v>
      </c>
      <c r="CR336" s="23" t="s">
        <v>143</v>
      </c>
      <c r="CS336" s="23">
        <v>1</v>
      </c>
      <c r="CT336" s="23" t="s">
        <v>635</v>
      </c>
      <c r="CU336" s="23">
        <v>8</v>
      </c>
      <c r="CV336" s="23">
        <v>375</v>
      </c>
      <c r="CW336" s="23">
        <v>1</v>
      </c>
      <c r="CX336" s="23"/>
      <c r="CY336" s="23">
        <v>2</v>
      </c>
      <c r="CZ336" s="23">
        <v>2</v>
      </c>
      <c r="DA336" s="23">
        <v>1</v>
      </c>
      <c r="DB336" s="23" t="s">
        <v>143</v>
      </c>
      <c r="DC336" s="23"/>
      <c r="DD336" s="23" t="str">
        <f t="shared" si="169"/>
        <v>1</v>
      </c>
      <c r="DE336" s="23" t="s">
        <v>165</v>
      </c>
      <c r="DF336" s="23" t="s">
        <v>165</v>
      </c>
      <c r="DG336" s="23" t="s">
        <v>165</v>
      </c>
      <c r="DH336" s="23" t="s">
        <v>636</v>
      </c>
      <c r="DI336" s="23" t="s">
        <v>150</v>
      </c>
      <c r="DJ336" s="23" t="s">
        <v>150</v>
      </c>
      <c r="DK336" s="23" t="s">
        <v>150</v>
      </c>
      <c r="DL336" s="23" t="s">
        <v>150</v>
      </c>
      <c r="DM336" s="23" t="s">
        <v>159</v>
      </c>
      <c r="DN336" s="23" t="s">
        <v>150</v>
      </c>
      <c r="DO336" s="23"/>
      <c r="DP336" s="23" t="s">
        <v>150</v>
      </c>
      <c r="DQ336" s="23" t="s">
        <v>150</v>
      </c>
      <c r="DR336" s="23" t="s">
        <v>150</v>
      </c>
      <c r="DS336" s="23"/>
      <c r="DT336" s="23" t="s">
        <v>159</v>
      </c>
      <c r="DU336" s="23" t="s">
        <v>150</v>
      </c>
      <c r="DV336" s="23"/>
      <c r="DW336" s="23" t="s">
        <v>159</v>
      </c>
      <c r="DX336" s="23" t="s">
        <v>150</v>
      </c>
      <c r="DY336" s="23"/>
      <c r="DZ336" s="23"/>
      <c r="EA336" s="23" t="s">
        <v>159</v>
      </c>
      <c r="EB336" s="23"/>
      <c r="EC336" s="23"/>
      <c r="ED336" s="23" t="s">
        <v>189</v>
      </c>
      <c r="EE336" s="49">
        <f t="shared" si="153"/>
        <v>18</v>
      </c>
      <c r="EF336" s="49">
        <v>1</v>
      </c>
      <c r="EG336" s="49"/>
      <c r="EH336" s="51">
        <f t="shared" si="161"/>
        <v>1</v>
      </c>
      <c r="EI336" s="51">
        <f t="shared" si="162"/>
        <v>0.9</v>
      </c>
      <c r="EJ336" s="52">
        <f t="shared" si="163"/>
        <v>-1.2</v>
      </c>
      <c r="EK336" s="52">
        <f t="shared" si="164"/>
        <v>-3.2000000000000001E-2</v>
      </c>
      <c r="EL336" s="49">
        <f t="shared" si="165"/>
        <v>-3.2000000000000001E-2</v>
      </c>
      <c r="EM336" s="53" t="s">
        <v>176</v>
      </c>
      <c r="EN336" s="54" t="str">
        <f t="shared" si="166"/>
        <v>3</v>
      </c>
    </row>
    <row r="337" spans="1:144" ht="33.75">
      <c r="A337" s="45">
        <v>3497</v>
      </c>
      <c r="B337" s="46" t="s">
        <v>1414</v>
      </c>
      <c r="C337" s="45">
        <v>35715924</v>
      </c>
      <c r="D337" s="23" t="s">
        <v>1415</v>
      </c>
      <c r="E337" s="23">
        <v>2</v>
      </c>
      <c r="F337" s="23" t="s">
        <v>139</v>
      </c>
      <c r="G337" s="23">
        <v>62</v>
      </c>
      <c r="H337" s="23">
        <v>61</v>
      </c>
      <c r="I337" s="23" t="s">
        <v>153</v>
      </c>
      <c r="J337" s="23">
        <v>3</v>
      </c>
      <c r="K337" s="23"/>
      <c r="L337" s="47"/>
      <c r="M337" s="47"/>
      <c r="N337" s="48">
        <v>44312</v>
      </c>
      <c r="O337" s="48"/>
      <c r="P337" s="47" t="e">
        <f t="shared" si="168"/>
        <v>#NUM!</v>
      </c>
      <c r="Q337" s="47">
        <f t="shared" ca="1" si="156"/>
        <v>35</v>
      </c>
      <c r="R337" s="47">
        <v>18</v>
      </c>
      <c r="S337" s="47">
        <v>1</v>
      </c>
      <c r="T337" s="47"/>
      <c r="U337" s="47"/>
      <c r="V337" s="47" t="e">
        <f t="shared" si="157"/>
        <v>#NUM!</v>
      </c>
      <c r="W337" s="47"/>
      <c r="X337" s="47"/>
      <c r="Y337" s="47"/>
      <c r="Z337" s="47"/>
      <c r="AA337" s="47"/>
      <c r="AB337" s="47"/>
      <c r="AC337" s="47"/>
      <c r="AD337" s="47">
        <v>2</v>
      </c>
      <c r="AE337" s="47">
        <v>18</v>
      </c>
      <c r="AF337" s="47">
        <v>1</v>
      </c>
      <c r="AG337" s="47"/>
      <c r="AH337" s="47"/>
      <c r="AI337" s="35">
        <f t="shared" ref="AI337:AI396" si="170">IF(R337&lt;36,R337, IF(R337&gt;36, "36"))</f>
        <v>18</v>
      </c>
      <c r="AJ337" s="49">
        <v>1</v>
      </c>
      <c r="AK337" s="47">
        <v>2</v>
      </c>
      <c r="AL337" s="47"/>
      <c r="AM337" s="47"/>
      <c r="AN337" s="23" t="s">
        <v>1712</v>
      </c>
      <c r="AO337" s="23">
        <v>1</v>
      </c>
      <c r="AP337" s="23">
        <v>2.2400000000000002</v>
      </c>
      <c r="AQ337" s="23">
        <v>31</v>
      </c>
      <c r="AR337" s="47">
        <v>1.26</v>
      </c>
      <c r="AS337" s="47">
        <f t="shared" si="167"/>
        <v>64.032874655466742</v>
      </c>
      <c r="AT337" s="47"/>
      <c r="AU337" s="47" t="e">
        <f t="shared" si="149"/>
        <v>#DIV/0!</v>
      </c>
      <c r="AV337" s="47"/>
      <c r="AW337" s="47"/>
      <c r="AX337" s="50" t="s">
        <v>1719</v>
      </c>
      <c r="AY337" s="50"/>
      <c r="AZ337" s="50"/>
      <c r="BA337" s="50"/>
      <c r="BB337" s="23" t="s">
        <v>164</v>
      </c>
      <c r="BC337" s="23"/>
      <c r="BD337" s="23"/>
      <c r="BE337" s="23"/>
      <c r="BF337" s="50"/>
      <c r="BG337" s="23"/>
      <c r="BH337" s="23"/>
      <c r="BI337" s="23">
        <v>72</v>
      </c>
      <c r="BJ337" s="23">
        <v>169</v>
      </c>
      <c r="BK337" s="23">
        <f t="shared" si="158"/>
        <v>1.8236878113019588</v>
      </c>
      <c r="BL337" s="23">
        <v>1</v>
      </c>
      <c r="BM337" s="46" t="s">
        <v>1416</v>
      </c>
      <c r="BN337" s="23" t="s">
        <v>146</v>
      </c>
      <c r="BO337" s="23">
        <v>56</v>
      </c>
      <c r="BP337" s="23">
        <v>61</v>
      </c>
      <c r="BQ337" s="23">
        <v>157</v>
      </c>
      <c r="BR337" s="23">
        <f t="shared" si="159"/>
        <v>1.6112344964622276</v>
      </c>
      <c r="BS337" s="23">
        <f t="shared" si="160"/>
        <v>1.1318574765536693</v>
      </c>
      <c r="BT337" s="23" t="s">
        <v>171</v>
      </c>
      <c r="BU337" s="23" t="s">
        <v>147</v>
      </c>
      <c r="BV337" s="23" t="s">
        <v>148</v>
      </c>
      <c r="BW337" s="23" t="s">
        <v>149</v>
      </c>
      <c r="BX337" s="23">
        <v>5</v>
      </c>
      <c r="BY337" s="23" t="s">
        <v>150</v>
      </c>
      <c r="BZ337" s="23">
        <v>2</v>
      </c>
      <c r="CA337" s="23" t="s">
        <v>150</v>
      </c>
      <c r="CB337" s="23" t="s">
        <v>150</v>
      </c>
      <c r="CC337" s="23">
        <v>2</v>
      </c>
      <c r="CD337" s="23" t="s">
        <v>150</v>
      </c>
      <c r="CE337" s="23" t="s">
        <v>150</v>
      </c>
      <c r="CF337" s="23">
        <v>2</v>
      </c>
      <c r="CG337" s="23" t="s">
        <v>150</v>
      </c>
      <c r="CH337" s="23" t="s">
        <v>150</v>
      </c>
      <c r="CI337" s="23">
        <v>2</v>
      </c>
      <c r="CJ337" s="23" t="s">
        <v>150</v>
      </c>
      <c r="CK337" s="23">
        <v>0</v>
      </c>
      <c r="CL337" s="23">
        <v>0</v>
      </c>
      <c r="CM337" s="23"/>
      <c r="CN337" s="23">
        <v>0</v>
      </c>
      <c r="CO337" s="23"/>
      <c r="CP337" s="23" t="s">
        <v>0</v>
      </c>
      <c r="CQ337" s="23">
        <v>0</v>
      </c>
      <c r="CR337" s="23" t="s">
        <v>165</v>
      </c>
      <c r="CS337" s="23">
        <v>2</v>
      </c>
      <c r="CT337" s="23"/>
      <c r="CU337" s="23"/>
      <c r="CV337" s="23"/>
      <c r="CW337" s="23">
        <v>2</v>
      </c>
      <c r="CX337" s="23"/>
      <c r="CY337" s="23">
        <v>2</v>
      </c>
      <c r="CZ337" s="23">
        <v>0</v>
      </c>
      <c r="DA337" s="23">
        <v>2</v>
      </c>
      <c r="DB337" s="23"/>
      <c r="DC337" s="23" t="s">
        <v>143</v>
      </c>
      <c r="DD337" s="23" t="str">
        <f t="shared" si="169"/>
        <v>2</v>
      </c>
      <c r="DE337" s="23" t="s">
        <v>165</v>
      </c>
      <c r="DF337" s="23" t="s">
        <v>165</v>
      </c>
      <c r="DG337" s="23" t="s">
        <v>165</v>
      </c>
      <c r="DH337" s="23" t="s">
        <v>636</v>
      </c>
      <c r="DI337" s="23" t="s">
        <v>150</v>
      </c>
      <c r="DJ337" s="23" t="s">
        <v>159</v>
      </c>
      <c r="DK337" s="23" t="s">
        <v>150</v>
      </c>
      <c r="DL337" s="23" t="s">
        <v>150</v>
      </c>
      <c r="DM337" s="23" t="s">
        <v>150</v>
      </c>
      <c r="DN337" s="23" t="s">
        <v>150</v>
      </c>
      <c r="DO337" s="23"/>
      <c r="DP337" s="23" t="s">
        <v>150</v>
      </c>
      <c r="DQ337" s="23" t="s">
        <v>150</v>
      </c>
      <c r="DR337" s="23" t="s">
        <v>150</v>
      </c>
      <c r="DS337" s="23"/>
      <c r="DT337" s="23" t="s">
        <v>159</v>
      </c>
      <c r="DU337" s="23" t="s">
        <v>150</v>
      </c>
      <c r="DV337" s="23"/>
      <c r="DW337" s="23" t="s">
        <v>159</v>
      </c>
      <c r="DX337" s="23" t="s">
        <v>150</v>
      </c>
      <c r="DY337" s="23"/>
      <c r="DZ337" s="23"/>
      <c r="EA337" s="23" t="s">
        <v>159</v>
      </c>
      <c r="EB337" s="23"/>
      <c r="EC337" s="23"/>
      <c r="ED337" s="23" t="s">
        <v>189</v>
      </c>
      <c r="EE337" s="49">
        <f t="shared" si="153"/>
        <v>18</v>
      </c>
      <c r="EF337" s="49">
        <v>1</v>
      </c>
      <c r="EG337" s="49"/>
      <c r="EH337" s="51">
        <f t="shared" si="161"/>
        <v>1</v>
      </c>
      <c r="EI337" s="51">
        <f t="shared" si="162"/>
        <v>0.9</v>
      </c>
      <c r="EJ337" s="52">
        <f t="shared" si="163"/>
        <v>-1.2</v>
      </c>
      <c r="EK337" s="52">
        <f t="shared" si="164"/>
        <v>-3.2000000000000001E-2</v>
      </c>
      <c r="EL337" s="49">
        <f t="shared" si="165"/>
        <v>-3.2000000000000001E-2</v>
      </c>
      <c r="EM337" s="55" t="s">
        <v>163</v>
      </c>
      <c r="EN337" s="54" t="str">
        <f t="shared" si="166"/>
        <v>2</v>
      </c>
    </row>
    <row r="338" spans="1:144" ht="33.75">
      <c r="A338" s="45">
        <v>3499</v>
      </c>
      <c r="B338" s="46" t="s">
        <v>1417</v>
      </c>
      <c r="C338" s="45">
        <v>35793462</v>
      </c>
      <c r="D338" s="23" t="s">
        <v>1418</v>
      </c>
      <c r="E338" s="23">
        <v>2</v>
      </c>
      <c r="F338" s="23" t="s">
        <v>139</v>
      </c>
      <c r="G338" s="23">
        <v>49</v>
      </c>
      <c r="H338" s="23">
        <v>48</v>
      </c>
      <c r="I338" s="23" t="s">
        <v>153</v>
      </c>
      <c r="J338" s="23">
        <v>3</v>
      </c>
      <c r="K338" s="23" t="s">
        <v>179</v>
      </c>
      <c r="L338" s="47"/>
      <c r="M338" s="47"/>
      <c r="N338" s="48">
        <v>44314</v>
      </c>
      <c r="O338" s="48"/>
      <c r="P338" s="47" t="e">
        <f t="shared" si="168"/>
        <v>#NUM!</v>
      </c>
      <c r="Q338" s="47">
        <f t="shared" ca="1" si="156"/>
        <v>35</v>
      </c>
      <c r="R338" s="47">
        <v>18</v>
      </c>
      <c r="S338" s="47">
        <v>1</v>
      </c>
      <c r="T338" s="47"/>
      <c r="U338" s="47"/>
      <c r="V338" s="47" t="e">
        <f t="shared" si="157"/>
        <v>#NUM!</v>
      </c>
      <c r="W338" s="47"/>
      <c r="X338" s="47"/>
      <c r="Y338" s="47"/>
      <c r="Z338" s="47"/>
      <c r="AA338" s="47"/>
      <c r="AB338" s="47"/>
      <c r="AC338" s="47"/>
      <c r="AD338" s="47">
        <v>2</v>
      </c>
      <c r="AE338" s="47">
        <v>18</v>
      </c>
      <c r="AF338" s="47">
        <v>1</v>
      </c>
      <c r="AG338" s="47"/>
      <c r="AH338" s="47"/>
      <c r="AI338" s="35">
        <f t="shared" si="170"/>
        <v>18</v>
      </c>
      <c r="AJ338" s="49">
        <v>1</v>
      </c>
      <c r="AK338" s="47">
        <v>2</v>
      </c>
      <c r="AL338" s="47">
        <v>0</v>
      </c>
      <c r="AM338" s="47"/>
      <c r="AN338" s="23" t="s">
        <v>1712</v>
      </c>
      <c r="AO338" s="23">
        <v>1</v>
      </c>
      <c r="AP338" s="23">
        <v>1.49</v>
      </c>
      <c r="AQ338" s="23">
        <v>55</v>
      </c>
      <c r="AR338" s="47">
        <v>1.67</v>
      </c>
      <c r="AS338" s="47">
        <f t="shared" si="167"/>
        <v>49.510918895269903</v>
      </c>
      <c r="AT338" s="47"/>
      <c r="AU338" s="47" t="e">
        <f t="shared" si="149"/>
        <v>#DIV/0!</v>
      </c>
      <c r="AV338" s="47"/>
      <c r="AW338" s="47"/>
      <c r="AX338" s="50" t="s">
        <v>1719</v>
      </c>
      <c r="AY338" s="50"/>
      <c r="AZ338" s="50"/>
      <c r="BA338" s="50"/>
      <c r="BB338" s="23" t="s">
        <v>164</v>
      </c>
      <c r="BC338" s="23"/>
      <c r="BD338" s="23"/>
      <c r="BE338" s="23"/>
      <c r="BF338" s="50"/>
      <c r="BG338" s="23"/>
      <c r="BH338" s="23"/>
      <c r="BI338" s="23">
        <v>58</v>
      </c>
      <c r="BJ338" s="23">
        <v>167</v>
      </c>
      <c r="BK338" s="23">
        <f t="shared" si="158"/>
        <v>1.6492734300407768</v>
      </c>
      <c r="BL338" s="23">
        <v>1</v>
      </c>
      <c r="BM338" s="46" t="s">
        <v>1419</v>
      </c>
      <c r="BN338" s="23" t="s">
        <v>146</v>
      </c>
      <c r="BO338" s="23">
        <v>43</v>
      </c>
      <c r="BP338" s="23">
        <v>54</v>
      </c>
      <c r="BQ338" s="23">
        <v>163</v>
      </c>
      <c r="BR338" s="23">
        <f t="shared" si="159"/>
        <v>1.5720620533866729</v>
      </c>
      <c r="BS338" s="23">
        <f t="shared" si="160"/>
        <v>1.0491147130533227</v>
      </c>
      <c r="BT338" s="23" t="s">
        <v>147</v>
      </c>
      <c r="BU338" s="23" t="s">
        <v>162</v>
      </c>
      <c r="BV338" s="23" t="s">
        <v>148</v>
      </c>
      <c r="BW338" s="23" t="s">
        <v>149</v>
      </c>
      <c r="BX338" s="23">
        <v>5</v>
      </c>
      <c r="BY338" s="23" t="s">
        <v>150</v>
      </c>
      <c r="BZ338" s="23">
        <v>2</v>
      </c>
      <c r="CA338" s="23" t="s">
        <v>159</v>
      </c>
      <c r="CB338" s="23" t="s">
        <v>150</v>
      </c>
      <c r="CC338" s="23">
        <v>2</v>
      </c>
      <c r="CD338" s="23" t="s">
        <v>150</v>
      </c>
      <c r="CE338" s="23" t="s">
        <v>150</v>
      </c>
      <c r="CF338" s="23">
        <v>2</v>
      </c>
      <c r="CG338" s="23" t="s">
        <v>159</v>
      </c>
      <c r="CH338" s="23" t="s">
        <v>150</v>
      </c>
      <c r="CI338" s="23">
        <v>2</v>
      </c>
      <c r="CJ338" s="23" t="s">
        <v>150</v>
      </c>
      <c r="CK338" s="23">
        <v>0</v>
      </c>
      <c r="CL338" s="23">
        <v>0</v>
      </c>
      <c r="CM338" s="23" t="s">
        <v>0</v>
      </c>
      <c r="CN338" s="23">
        <v>0</v>
      </c>
      <c r="CO338" s="23"/>
      <c r="CP338" s="23" t="s">
        <v>0</v>
      </c>
      <c r="CQ338" s="23">
        <v>0</v>
      </c>
      <c r="CR338" s="23" t="s">
        <v>165</v>
      </c>
      <c r="CS338" s="23">
        <v>2</v>
      </c>
      <c r="CT338" s="23"/>
      <c r="CU338" s="23"/>
      <c r="CV338" s="23"/>
      <c r="CW338" s="23">
        <v>2</v>
      </c>
      <c r="CX338" s="23"/>
      <c r="CY338" s="23">
        <v>2</v>
      </c>
      <c r="CZ338" s="23">
        <v>0</v>
      </c>
      <c r="DA338" s="23">
        <v>2</v>
      </c>
      <c r="DB338" s="23"/>
      <c r="DC338" s="23" t="s">
        <v>143</v>
      </c>
      <c r="DD338" s="23" t="str">
        <f t="shared" si="169"/>
        <v>2</v>
      </c>
      <c r="DE338" s="23" t="s">
        <v>165</v>
      </c>
      <c r="DF338" s="23" t="s">
        <v>165</v>
      </c>
      <c r="DG338" s="23" t="s">
        <v>165</v>
      </c>
      <c r="DH338" s="23" t="s">
        <v>636</v>
      </c>
      <c r="DI338" s="23" t="s">
        <v>150</v>
      </c>
      <c r="DJ338" s="23" t="s">
        <v>159</v>
      </c>
      <c r="DK338" s="23" t="s">
        <v>150</v>
      </c>
      <c r="DL338" s="23" t="s">
        <v>150</v>
      </c>
      <c r="DM338" s="23" t="s">
        <v>159</v>
      </c>
      <c r="DN338" s="23" t="s">
        <v>150</v>
      </c>
      <c r="DO338" s="23"/>
      <c r="DP338" s="23" t="s">
        <v>150</v>
      </c>
      <c r="DQ338" s="23" t="s">
        <v>150</v>
      </c>
      <c r="DR338" s="23" t="s">
        <v>150</v>
      </c>
      <c r="DS338" s="23"/>
      <c r="DT338" s="23" t="s">
        <v>159</v>
      </c>
      <c r="DU338" s="23" t="s">
        <v>150</v>
      </c>
      <c r="DV338" s="23"/>
      <c r="DW338" s="23" t="s">
        <v>159</v>
      </c>
      <c r="DX338" s="23" t="s">
        <v>150</v>
      </c>
      <c r="DY338" s="23"/>
      <c r="DZ338" s="23"/>
      <c r="EA338" s="23" t="s">
        <v>159</v>
      </c>
      <c r="EB338" s="23"/>
      <c r="EC338" s="23"/>
      <c r="ED338" s="23" t="s">
        <v>189</v>
      </c>
      <c r="EE338" s="49">
        <f t="shared" si="153"/>
        <v>18</v>
      </c>
      <c r="EF338" s="49">
        <v>1</v>
      </c>
      <c r="EG338" s="49"/>
      <c r="EH338" s="51">
        <f t="shared" si="161"/>
        <v>1</v>
      </c>
      <c r="EI338" s="51">
        <f t="shared" si="162"/>
        <v>0.9</v>
      </c>
      <c r="EJ338" s="52">
        <f t="shared" si="163"/>
        <v>-1.2</v>
      </c>
      <c r="EK338" s="52">
        <f t="shared" si="164"/>
        <v>-3.2000000000000001E-2</v>
      </c>
      <c r="EL338" s="49">
        <f t="shared" si="165"/>
        <v>-3.2000000000000001E-2</v>
      </c>
      <c r="EM338" s="53" t="s">
        <v>152</v>
      </c>
      <c r="EN338" s="54" t="str">
        <f t="shared" si="166"/>
        <v>1</v>
      </c>
    </row>
    <row r="339" spans="1:144" ht="56.25">
      <c r="A339" s="45">
        <v>3500</v>
      </c>
      <c r="B339" s="46" t="s">
        <v>1420</v>
      </c>
      <c r="C339" s="45">
        <v>35756193</v>
      </c>
      <c r="D339" s="23" t="s">
        <v>1421</v>
      </c>
      <c r="E339" s="23">
        <v>2</v>
      </c>
      <c r="F339" s="23" t="s">
        <v>139</v>
      </c>
      <c r="G339" s="23">
        <v>54</v>
      </c>
      <c r="H339" s="23">
        <v>52</v>
      </c>
      <c r="I339" s="23" t="s">
        <v>153</v>
      </c>
      <c r="J339" s="23">
        <v>3</v>
      </c>
      <c r="K339" s="23" t="s">
        <v>190</v>
      </c>
      <c r="L339" s="47"/>
      <c r="M339" s="47"/>
      <c r="N339" s="48">
        <v>44315</v>
      </c>
      <c r="O339" s="48"/>
      <c r="P339" s="47" t="e">
        <f t="shared" si="168"/>
        <v>#NUM!</v>
      </c>
      <c r="Q339" s="47">
        <f t="shared" ca="1" si="156"/>
        <v>35</v>
      </c>
      <c r="R339" s="47">
        <v>18</v>
      </c>
      <c r="S339" s="47">
        <v>1</v>
      </c>
      <c r="T339" s="48">
        <v>44377</v>
      </c>
      <c r="U339" s="48"/>
      <c r="V339" s="47">
        <f t="shared" si="157"/>
        <v>2</v>
      </c>
      <c r="W339" s="47" t="s">
        <v>1787</v>
      </c>
      <c r="X339" s="47"/>
      <c r="Y339" s="47"/>
      <c r="Z339" s="47"/>
      <c r="AA339" s="47"/>
      <c r="AB339" s="47"/>
      <c r="AC339" s="47"/>
      <c r="AD339" s="47">
        <v>1</v>
      </c>
      <c r="AE339" s="47">
        <v>2</v>
      </c>
      <c r="AF339" s="47">
        <v>0</v>
      </c>
      <c r="AG339" s="47"/>
      <c r="AH339" s="47">
        <v>1</v>
      </c>
      <c r="AI339" s="35">
        <f t="shared" si="170"/>
        <v>18</v>
      </c>
      <c r="AJ339" s="49">
        <v>1</v>
      </c>
      <c r="AK339" s="47">
        <v>1</v>
      </c>
      <c r="AL339" s="47">
        <v>0</v>
      </c>
      <c r="AM339" s="47" t="s">
        <v>1423</v>
      </c>
      <c r="AN339" s="23" t="s">
        <v>1712</v>
      </c>
      <c r="AO339" s="23">
        <v>1</v>
      </c>
      <c r="AP339" s="23">
        <v>3.83</v>
      </c>
      <c r="AQ339" s="23">
        <v>17</v>
      </c>
      <c r="AR339" s="47">
        <v>1.42</v>
      </c>
      <c r="AS339" s="47">
        <f t="shared" si="167"/>
        <v>58.669273234429838</v>
      </c>
      <c r="AT339" s="47"/>
      <c r="AU339" s="47" t="e">
        <f t="shared" si="149"/>
        <v>#DIV/0!</v>
      </c>
      <c r="AV339" s="47"/>
      <c r="AW339" s="47"/>
      <c r="AX339" s="50" t="s">
        <v>1719</v>
      </c>
      <c r="AY339" s="50"/>
      <c r="AZ339" s="50"/>
      <c r="BA339" s="50"/>
      <c r="BB339" s="23" t="s">
        <v>164</v>
      </c>
      <c r="BC339" s="23"/>
      <c r="BD339" s="23"/>
      <c r="BE339" s="23"/>
      <c r="BF339" s="50"/>
      <c r="BG339" s="23"/>
      <c r="BH339" s="23"/>
      <c r="BI339" s="23">
        <v>77</v>
      </c>
      <c r="BJ339" s="23">
        <v>169</v>
      </c>
      <c r="BK339" s="23">
        <f t="shared" si="158"/>
        <v>1.876474826981146</v>
      </c>
      <c r="BL339" s="23">
        <v>1</v>
      </c>
      <c r="BM339" s="46" t="s">
        <v>1424</v>
      </c>
      <c r="BN339" s="23" t="s">
        <v>146</v>
      </c>
      <c r="BO339" s="23">
        <v>48</v>
      </c>
      <c r="BP339" s="23">
        <v>54</v>
      </c>
      <c r="BQ339" s="23">
        <v>161</v>
      </c>
      <c r="BR339" s="23">
        <f t="shared" si="159"/>
        <v>1.5580537347461783</v>
      </c>
      <c r="BS339" s="23">
        <f t="shared" si="160"/>
        <v>1.2043710593119188</v>
      </c>
      <c r="BT339" s="23" t="s">
        <v>162</v>
      </c>
      <c r="BU339" s="23" t="s">
        <v>162</v>
      </c>
      <c r="BV339" s="23" t="s">
        <v>148</v>
      </c>
      <c r="BW339" s="23" t="s">
        <v>149</v>
      </c>
      <c r="BX339" s="23">
        <v>4</v>
      </c>
      <c r="BY339" s="23" t="s">
        <v>150</v>
      </c>
      <c r="BZ339" s="23">
        <v>2</v>
      </c>
      <c r="CA339" s="23" t="s">
        <v>159</v>
      </c>
      <c r="CB339" s="23" t="s">
        <v>150</v>
      </c>
      <c r="CC339" s="23">
        <v>2</v>
      </c>
      <c r="CD339" s="23" t="s">
        <v>150</v>
      </c>
      <c r="CE339" s="23" t="s">
        <v>159</v>
      </c>
      <c r="CF339" s="23">
        <v>1</v>
      </c>
      <c r="CG339" s="23" t="s">
        <v>159</v>
      </c>
      <c r="CH339" s="23" t="s">
        <v>159</v>
      </c>
      <c r="CI339" s="23">
        <v>1</v>
      </c>
      <c r="CJ339" s="23" t="s">
        <v>159</v>
      </c>
      <c r="CK339" s="23">
        <v>25</v>
      </c>
      <c r="CL339" s="23">
        <v>0</v>
      </c>
      <c r="CM339" s="23" t="s">
        <v>585</v>
      </c>
      <c r="CN339" s="23">
        <v>2</v>
      </c>
      <c r="CO339" s="23"/>
      <c r="CP339" s="23" t="s">
        <v>0</v>
      </c>
      <c r="CQ339" s="23">
        <v>0</v>
      </c>
      <c r="CR339" s="23" t="s">
        <v>165</v>
      </c>
      <c r="CS339" s="23">
        <v>2</v>
      </c>
      <c r="CT339" s="23"/>
      <c r="CU339" s="23"/>
      <c r="CV339" s="23"/>
      <c r="CW339" s="23">
        <v>2</v>
      </c>
      <c r="CX339" s="23"/>
      <c r="CY339" s="23">
        <v>2</v>
      </c>
      <c r="CZ339" s="23">
        <v>0</v>
      </c>
      <c r="DA339" s="23">
        <v>2</v>
      </c>
      <c r="DB339" s="23"/>
      <c r="DC339" s="23" t="s">
        <v>143</v>
      </c>
      <c r="DD339" s="23" t="str">
        <f t="shared" si="169"/>
        <v>2</v>
      </c>
      <c r="DE339" s="23" t="s">
        <v>165</v>
      </c>
      <c r="DF339" s="23" t="s">
        <v>165</v>
      </c>
      <c r="DG339" s="23" t="s">
        <v>165</v>
      </c>
      <c r="DH339" s="23" t="s">
        <v>636</v>
      </c>
      <c r="DI339" s="23" t="s">
        <v>150</v>
      </c>
      <c r="DJ339" s="23" t="s">
        <v>159</v>
      </c>
      <c r="DK339" s="23" t="s">
        <v>150</v>
      </c>
      <c r="DL339" s="23" t="s">
        <v>150</v>
      </c>
      <c r="DM339" s="23" t="s">
        <v>150</v>
      </c>
      <c r="DN339" s="23" t="s">
        <v>150</v>
      </c>
      <c r="DO339" s="23"/>
      <c r="DP339" s="23" t="s">
        <v>150</v>
      </c>
      <c r="DQ339" s="23" t="s">
        <v>150</v>
      </c>
      <c r="DR339" s="23" t="s">
        <v>150</v>
      </c>
      <c r="DS339" s="23"/>
      <c r="DT339" s="23" t="s">
        <v>159</v>
      </c>
      <c r="DU339" s="23" t="s">
        <v>150</v>
      </c>
      <c r="DV339" s="23"/>
      <c r="DW339" s="23" t="s">
        <v>159</v>
      </c>
      <c r="DX339" s="23" t="s">
        <v>150</v>
      </c>
      <c r="DY339" s="23"/>
      <c r="DZ339" s="23"/>
      <c r="EA339" s="23" t="s">
        <v>159</v>
      </c>
      <c r="EB339" s="23"/>
      <c r="EC339" s="23"/>
      <c r="ED339" s="23" t="s">
        <v>187</v>
      </c>
      <c r="EE339" s="49">
        <f t="shared" si="153"/>
        <v>18</v>
      </c>
      <c r="EF339" s="49">
        <v>1</v>
      </c>
      <c r="EG339" s="49"/>
      <c r="EH339" s="51">
        <f t="shared" si="161"/>
        <v>1</v>
      </c>
      <c r="EI339" s="51">
        <f t="shared" si="162"/>
        <v>0.9</v>
      </c>
      <c r="EJ339" s="52">
        <f t="shared" si="163"/>
        <v>-1.2</v>
      </c>
      <c r="EK339" s="52">
        <f t="shared" si="164"/>
        <v>-3.2000000000000001E-2</v>
      </c>
      <c r="EL339" s="49">
        <f t="shared" si="165"/>
        <v>-3.2000000000000001E-2</v>
      </c>
      <c r="EM339" s="53" t="s">
        <v>152</v>
      </c>
      <c r="EN339" s="54" t="str">
        <f t="shared" si="166"/>
        <v>1</v>
      </c>
    </row>
    <row r="340" spans="1:144" ht="33.75">
      <c r="A340" s="45">
        <v>3505</v>
      </c>
      <c r="B340" s="46" t="s">
        <v>1425</v>
      </c>
      <c r="C340" s="45">
        <v>35112163</v>
      </c>
      <c r="D340" s="23" t="s">
        <v>1426</v>
      </c>
      <c r="E340" s="23">
        <v>2</v>
      </c>
      <c r="F340" s="23" t="s">
        <v>139</v>
      </c>
      <c r="G340" s="23">
        <v>66</v>
      </c>
      <c r="H340" s="23">
        <v>64</v>
      </c>
      <c r="I340" s="23" t="s">
        <v>174</v>
      </c>
      <c r="J340" s="23">
        <v>2</v>
      </c>
      <c r="K340" s="23"/>
      <c r="L340" s="47"/>
      <c r="M340" s="47"/>
      <c r="N340" s="48">
        <v>44326</v>
      </c>
      <c r="O340" s="48">
        <v>44474</v>
      </c>
      <c r="P340" s="47">
        <f t="shared" si="168"/>
        <v>4</v>
      </c>
      <c r="Q340" s="47">
        <f t="shared" ca="1" si="156"/>
        <v>34</v>
      </c>
      <c r="R340" s="47">
        <v>4</v>
      </c>
      <c r="S340" s="47">
        <v>0</v>
      </c>
      <c r="T340" s="48">
        <v>44474</v>
      </c>
      <c r="U340" s="48">
        <v>44474</v>
      </c>
      <c r="V340" s="47">
        <f t="shared" si="157"/>
        <v>4</v>
      </c>
      <c r="W340" s="47" t="s">
        <v>1741</v>
      </c>
      <c r="X340" s="47"/>
      <c r="Y340" s="47"/>
      <c r="Z340" s="47"/>
      <c r="AA340" s="47"/>
      <c r="AB340" s="47"/>
      <c r="AC340" s="47"/>
      <c r="AD340" s="47">
        <v>2</v>
      </c>
      <c r="AE340" s="47">
        <v>4</v>
      </c>
      <c r="AF340" s="47">
        <v>1</v>
      </c>
      <c r="AG340" s="47"/>
      <c r="AH340" s="47"/>
      <c r="AI340" s="35">
        <f t="shared" si="170"/>
        <v>4</v>
      </c>
      <c r="AJ340" s="49">
        <v>0</v>
      </c>
      <c r="AK340" s="47">
        <v>2</v>
      </c>
      <c r="AL340" s="47">
        <v>0</v>
      </c>
      <c r="AM340" s="47"/>
      <c r="AN340" s="23" t="s">
        <v>1712</v>
      </c>
      <c r="AO340" s="23">
        <v>1</v>
      </c>
      <c r="AP340" s="23">
        <v>1.87</v>
      </c>
      <c r="AQ340" s="23">
        <v>37</v>
      </c>
      <c r="AR340" s="47"/>
      <c r="AS340" s="47" t="e">
        <f t="shared" si="167"/>
        <v>#DIV/0!</v>
      </c>
      <c r="AT340" s="47"/>
      <c r="AU340" s="47" t="e">
        <f t="shared" si="149"/>
        <v>#DIV/0!</v>
      </c>
      <c r="AV340" s="47"/>
      <c r="AW340" s="47"/>
      <c r="AX340" s="50" t="s">
        <v>1721</v>
      </c>
      <c r="AY340" s="50" t="s">
        <v>1721</v>
      </c>
      <c r="AZ340" s="50" t="s">
        <v>1721</v>
      </c>
      <c r="BA340" s="50" t="s">
        <v>1721</v>
      </c>
      <c r="BB340" s="23" t="s">
        <v>142</v>
      </c>
      <c r="BC340" s="23" t="s">
        <v>143</v>
      </c>
      <c r="BD340" s="23" t="s">
        <v>1788</v>
      </c>
      <c r="BE340" s="23"/>
      <c r="BF340" s="50"/>
      <c r="BG340" s="23"/>
      <c r="BH340" s="23"/>
      <c r="BI340" s="23">
        <v>46</v>
      </c>
      <c r="BJ340" s="23">
        <v>158</v>
      </c>
      <c r="BK340" s="23">
        <f t="shared" si="158"/>
        <v>1.4357036026333296</v>
      </c>
      <c r="BL340" s="23">
        <v>1</v>
      </c>
      <c r="BM340" s="46" t="s">
        <v>1429</v>
      </c>
      <c r="BN340" s="23" t="s">
        <v>146</v>
      </c>
      <c r="BO340" s="23">
        <v>58</v>
      </c>
      <c r="BP340" s="23">
        <v>57.2</v>
      </c>
      <c r="BQ340" s="23">
        <v>161.5</v>
      </c>
      <c r="BR340" s="23">
        <f t="shared" si="159"/>
        <v>1.6002385106018142</v>
      </c>
      <c r="BS340" s="23">
        <f t="shared" si="160"/>
        <v>0.89718100965673753</v>
      </c>
      <c r="BT340" s="23" t="s">
        <v>158</v>
      </c>
      <c r="BU340" s="23" t="s">
        <v>147</v>
      </c>
      <c r="BV340" s="23" t="s">
        <v>148</v>
      </c>
      <c r="BW340" s="23" t="s">
        <v>149</v>
      </c>
      <c r="BX340" s="23">
        <v>5</v>
      </c>
      <c r="BY340" s="23" t="s">
        <v>150</v>
      </c>
      <c r="BZ340" s="23">
        <v>2</v>
      </c>
      <c r="CA340" s="23" t="s">
        <v>159</v>
      </c>
      <c r="CB340" s="23" t="s">
        <v>150</v>
      </c>
      <c r="CC340" s="23">
        <v>2</v>
      </c>
      <c r="CD340" s="23" t="s">
        <v>150</v>
      </c>
      <c r="CE340" s="23" t="s">
        <v>150</v>
      </c>
      <c r="CF340" s="23">
        <v>2</v>
      </c>
      <c r="CG340" s="23" t="s">
        <v>159</v>
      </c>
      <c r="CH340" s="23" t="s">
        <v>150</v>
      </c>
      <c r="CI340" s="23">
        <v>2</v>
      </c>
      <c r="CJ340" s="23" t="s">
        <v>150</v>
      </c>
      <c r="CK340" s="23">
        <v>0</v>
      </c>
      <c r="CL340" s="23">
        <v>0</v>
      </c>
      <c r="CM340" s="23"/>
      <c r="CN340" s="23">
        <v>0</v>
      </c>
      <c r="CO340" s="23"/>
      <c r="CP340" s="23" t="s">
        <v>0</v>
      </c>
      <c r="CQ340" s="23">
        <v>0</v>
      </c>
      <c r="CR340" s="23" t="s">
        <v>165</v>
      </c>
      <c r="CS340" s="23">
        <v>2</v>
      </c>
      <c r="CT340" s="23"/>
      <c r="CU340" s="23"/>
      <c r="CV340" s="23"/>
      <c r="CW340" s="23">
        <v>2</v>
      </c>
      <c r="CX340" s="23"/>
      <c r="CY340" s="23">
        <v>2</v>
      </c>
      <c r="CZ340" s="23">
        <v>0</v>
      </c>
      <c r="DA340" s="23">
        <v>2</v>
      </c>
      <c r="DB340" s="23"/>
      <c r="DC340" s="23" t="s">
        <v>143</v>
      </c>
      <c r="DD340" s="23" t="str">
        <f t="shared" si="169"/>
        <v>2</v>
      </c>
      <c r="DE340" s="23" t="s">
        <v>165</v>
      </c>
      <c r="DF340" s="23" t="s">
        <v>165</v>
      </c>
      <c r="DG340" s="23" t="s">
        <v>165</v>
      </c>
      <c r="DH340" s="23" t="s">
        <v>636</v>
      </c>
      <c r="DI340" s="23" t="s">
        <v>150</v>
      </c>
      <c r="DJ340" s="23" t="s">
        <v>150</v>
      </c>
      <c r="DK340" s="23" t="s">
        <v>150</v>
      </c>
      <c r="DL340" s="23" t="s">
        <v>150</v>
      </c>
      <c r="DM340" s="23" t="s">
        <v>150</v>
      </c>
      <c r="DN340" s="23"/>
      <c r="DO340" s="23"/>
      <c r="DP340" s="23" t="s">
        <v>150</v>
      </c>
      <c r="DQ340" s="23" t="s">
        <v>150</v>
      </c>
      <c r="DR340" s="23" t="s">
        <v>150</v>
      </c>
      <c r="DS340" s="23"/>
      <c r="DT340" s="23" t="s">
        <v>159</v>
      </c>
      <c r="DU340" s="23" t="s">
        <v>150</v>
      </c>
      <c r="DV340" s="23"/>
      <c r="DW340" s="23" t="s">
        <v>159</v>
      </c>
      <c r="DX340" s="23" t="s">
        <v>150</v>
      </c>
      <c r="DY340" s="23"/>
      <c r="DZ340" s="23"/>
      <c r="EA340" s="23" t="s">
        <v>159</v>
      </c>
      <c r="EB340" s="23"/>
      <c r="EC340" s="23"/>
      <c r="ED340" s="23" t="s">
        <v>189</v>
      </c>
      <c r="EE340" s="49">
        <f t="shared" si="153"/>
        <v>4</v>
      </c>
      <c r="EF340" s="49">
        <v>0</v>
      </c>
      <c r="EG340" s="49"/>
      <c r="EH340" s="51">
        <f t="shared" si="161"/>
        <v>1</v>
      </c>
      <c r="EI340" s="51">
        <f t="shared" si="162"/>
        <v>0.9</v>
      </c>
      <c r="EJ340" s="52">
        <f t="shared" si="163"/>
        <v>-3.2000000000000001E-2</v>
      </c>
      <c r="EK340" s="52">
        <f t="shared" si="164"/>
        <v>-3.2000000000000001E-2</v>
      </c>
      <c r="EL340" s="49">
        <f t="shared" si="165"/>
        <v>-3.2000000000000001E-2</v>
      </c>
      <c r="EM340" s="55" t="s">
        <v>1789</v>
      </c>
      <c r="EN340" s="54" t="str">
        <f t="shared" si="166"/>
        <v>1</v>
      </c>
    </row>
    <row r="341" spans="1:144" ht="33.75">
      <c r="A341" s="45">
        <v>3512</v>
      </c>
      <c r="B341" s="46" t="s">
        <v>1430</v>
      </c>
      <c r="C341" s="45">
        <v>35833303</v>
      </c>
      <c r="D341" s="23" t="s">
        <v>1431</v>
      </c>
      <c r="E341" s="23">
        <v>1</v>
      </c>
      <c r="F341" s="23" t="s">
        <v>146</v>
      </c>
      <c r="G341" s="23">
        <v>62</v>
      </c>
      <c r="H341" s="23">
        <v>61</v>
      </c>
      <c r="I341" s="23" t="s">
        <v>153</v>
      </c>
      <c r="J341" s="23">
        <v>3</v>
      </c>
      <c r="K341" s="23"/>
      <c r="L341" s="47"/>
      <c r="M341" s="47"/>
      <c r="N341" s="48">
        <v>44343</v>
      </c>
      <c r="O341" s="48"/>
      <c r="P341" s="47" t="e">
        <f t="shared" si="168"/>
        <v>#NUM!</v>
      </c>
      <c r="Q341" s="47">
        <f t="shared" ca="1" si="156"/>
        <v>34</v>
      </c>
      <c r="R341" s="47">
        <v>17</v>
      </c>
      <c r="S341" s="47">
        <v>1</v>
      </c>
      <c r="T341" s="47"/>
      <c r="U341" s="47"/>
      <c r="V341" s="47" t="e">
        <f t="shared" si="157"/>
        <v>#NUM!</v>
      </c>
      <c r="W341" s="47"/>
      <c r="X341" s="47"/>
      <c r="Y341" s="47"/>
      <c r="Z341" s="47"/>
      <c r="AA341" s="47"/>
      <c r="AB341" s="47"/>
      <c r="AC341" s="47"/>
      <c r="AD341" s="47">
        <v>2</v>
      </c>
      <c r="AE341" s="47">
        <v>17</v>
      </c>
      <c r="AF341" s="47">
        <v>1</v>
      </c>
      <c r="AG341" s="47"/>
      <c r="AH341" s="47"/>
      <c r="AI341" s="35">
        <f t="shared" si="170"/>
        <v>17</v>
      </c>
      <c r="AJ341" s="49">
        <v>1</v>
      </c>
      <c r="AK341" s="47">
        <v>2</v>
      </c>
      <c r="AL341" s="47">
        <v>0</v>
      </c>
      <c r="AM341" s="47"/>
      <c r="AN341" s="23" t="s">
        <v>1712</v>
      </c>
      <c r="AO341" s="23">
        <v>1</v>
      </c>
      <c r="AP341" s="23">
        <v>1.44</v>
      </c>
      <c r="AQ341" s="23">
        <v>39</v>
      </c>
      <c r="AR341" s="47">
        <v>1</v>
      </c>
      <c r="AS341" s="47">
        <f t="shared" si="167"/>
        <v>63.249165892740315</v>
      </c>
      <c r="AT341" s="47"/>
      <c r="AU341" s="47" t="e">
        <f t="shared" si="149"/>
        <v>#DIV/0!</v>
      </c>
      <c r="AV341" s="47"/>
      <c r="AW341" s="47"/>
      <c r="AX341" s="50" t="s">
        <v>1719</v>
      </c>
      <c r="AY341" s="50"/>
      <c r="AZ341" s="50"/>
      <c r="BA341" s="50"/>
      <c r="BB341" s="23" t="s">
        <v>164</v>
      </c>
      <c r="BC341" s="23"/>
      <c r="BD341" s="23"/>
      <c r="BE341" s="23"/>
      <c r="BF341" s="50"/>
      <c r="BG341" s="23"/>
      <c r="BH341" s="23"/>
      <c r="BI341" s="23">
        <v>45.7</v>
      </c>
      <c r="BJ341" s="23">
        <v>160</v>
      </c>
      <c r="BK341" s="23">
        <f t="shared" si="158"/>
        <v>1.4448331455214904</v>
      </c>
      <c r="BL341" s="23">
        <v>1</v>
      </c>
      <c r="BM341" s="46" t="s">
        <v>1432</v>
      </c>
      <c r="BN341" s="23" t="s">
        <v>139</v>
      </c>
      <c r="BO341" s="23">
        <v>69</v>
      </c>
      <c r="BP341" s="23">
        <v>66</v>
      </c>
      <c r="BQ341" s="23">
        <v>168</v>
      </c>
      <c r="BR341" s="23">
        <f t="shared" si="159"/>
        <v>1.7499342266302007</v>
      </c>
      <c r="BS341" s="23">
        <f t="shared" si="160"/>
        <v>0.82564997217281999</v>
      </c>
      <c r="BT341" s="23" t="s">
        <v>171</v>
      </c>
      <c r="BU341" s="23" t="s">
        <v>158</v>
      </c>
      <c r="BV341" s="23" t="s">
        <v>148</v>
      </c>
      <c r="BW341" s="23" t="s">
        <v>166</v>
      </c>
      <c r="BX341" s="23">
        <v>2</v>
      </c>
      <c r="BY341" s="23" t="s">
        <v>150</v>
      </c>
      <c r="BZ341" s="23">
        <v>2</v>
      </c>
      <c r="CA341" s="23" t="s">
        <v>150</v>
      </c>
      <c r="CB341" s="23" t="s">
        <v>150</v>
      </c>
      <c r="CC341" s="23">
        <v>2</v>
      </c>
      <c r="CD341" s="23" t="s">
        <v>150</v>
      </c>
      <c r="CE341" s="23" t="s">
        <v>150</v>
      </c>
      <c r="CF341" s="23">
        <v>2</v>
      </c>
      <c r="CG341" s="23" t="s">
        <v>150</v>
      </c>
      <c r="CH341" s="23" t="s">
        <v>150</v>
      </c>
      <c r="CI341" s="23">
        <v>2</v>
      </c>
      <c r="CJ341" s="23" t="s">
        <v>150</v>
      </c>
      <c r="CK341" s="23">
        <v>17</v>
      </c>
      <c r="CL341" s="23">
        <v>0</v>
      </c>
      <c r="CM341" s="23" t="s">
        <v>0</v>
      </c>
      <c r="CN341" s="23">
        <v>0</v>
      </c>
      <c r="CO341" s="23"/>
      <c r="CP341" s="23" t="s">
        <v>0</v>
      </c>
      <c r="CQ341" s="23">
        <v>0</v>
      </c>
      <c r="CR341" s="23" t="s">
        <v>165</v>
      </c>
      <c r="CS341" s="23">
        <v>2</v>
      </c>
      <c r="CT341" s="23"/>
      <c r="CU341" s="23"/>
      <c r="CV341" s="23"/>
      <c r="CW341" s="23">
        <v>2</v>
      </c>
      <c r="CX341" s="23"/>
      <c r="CY341" s="23">
        <v>2</v>
      </c>
      <c r="CZ341" s="23">
        <v>0</v>
      </c>
      <c r="DA341" s="23">
        <v>2</v>
      </c>
      <c r="DB341" s="23"/>
      <c r="DC341" s="23" t="s">
        <v>143</v>
      </c>
      <c r="DD341" s="23" t="str">
        <f t="shared" si="169"/>
        <v>2</v>
      </c>
      <c r="DE341" s="23" t="s">
        <v>165</v>
      </c>
      <c r="DF341" s="23" t="s">
        <v>165</v>
      </c>
      <c r="DG341" s="23" t="s">
        <v>165</v>
      </c>
      <c r="DH341" s="23" t="s">
        <v>636</v>
      </c>
      <c r="DI341" s="23" t="s">
        <v>150</v>
      </c>
      <c r="DJ341" s="23" t="s">
        <v>159</v>
      </c>
      <c r="DK341" s="23" t="s">
        <v>150</v>
      </c>
      <c r="DL341" s="23" t="s">
        <v>150</v>
      </c>
      <c r="DM341" s="23" t="s">
        <v>150</v>
      </c>
      <c r="DN341" s="23" t="s">
        <v>150</v>
      </c>
      <c r="DO341" s="23"/>
      <c r="DP341" s="23" t="s">
        <v>150</v>
      </c>
      <c r="DQ341" s="23" t="s">
        <v>150</v>
      </c>
      <c r="DR341" s="23" t="s">
        <v>150</v>
      </c>
      <c r="DS341" s="23"/>
      <c r="DT341" s="23" t="s">
        <v>159</v>
      </c>
      <c r="DU341" s="23" t="s">
        <v>150</v>
      </c>
      <c r="DV341" s="23"/>
      <c r="DW341" s="23" t="s">
        <v>159</v>
      </c>
      <c r="DX341" s="23" t="s">
        <v>150</v>
      </c>
      <c r="DY341" s="23"/>
      <c r="DZ341" s="23"/>
      <c r="EA341" s="23" t="s">
        <v>159</v>
      </c>
      <c r="EB341" s="23"/>
      <c r="EC341" s="23"/>
      <c r="ED341" s="23" t="s">
        <v>189</v>
      </c>
      <c r="EE341" s="49">
        <f t="shared" si="153"/>
        <v>17</v>
      </c>
      <c r="EF341" s="49">
        <v>1</v>
      </c>
      <c r="EG341" s="49"/>
      <c r="EH341" s="51">
        <f t="shared" si="161"/>
        <v>1.012</v>
      </c>
      <c r="EI341" s="51">
        <f t="shared" si="162"/>
        <v>0.7</v>
      </c>
      <c r="EJ341" s="52">
        <f t="shared" si="163"/>
        <v>-1.2</v>
      </c>
      <c r="EK341" s="52">
        <f t="shared" si="164"/>
        <v>-0.24099999999999999</v>
      </c>
      <c r="EL341" s="49">
        <f t="shared" si="165"/>
        <v>-0.24099999999999999</v>
      </c>
      <c r="EM341" s="53" t="s">
        <v>176</v>
      </c>
      <c r="EN341" s="54" t="str">
        <f t="shared" si="166"/>
        <v>3</v>
      </c>
    </row>
    <row r="342" spans="1:144" ht="33.75">
      <c r="A342" s="45">
        <v>3517</v>
      </c>
      <c r="B342" s="46" t="s">
        <v>1433</v>
      </c>
      <c r="C342" s="45">
        <v>30996382</v>
      </c>
      <c r="D342" s="23" t="s">
        <v>1434</v>
      </c>
      <c r="E342" s="23">
        <v>2</v>
      </c>
      <c r="F342" s="23" t="s">
        <v>139</v>
      </c>
      <c r="G342" s="23">
        <v>59</v>
      </c>
      <c r="H342" s="23">
        <v>58</v>
      </c>
      <c r="I342" s="23" t="s">
        <v>153</v>
      </c>
      <c r="J342" s="23">
        <v>3</v>
      </c>
      <c r="K342" s="23" t="s">
        <v>179</v>
      </c>
      <c r="L342" s="47"/>
      <c r="M342" s="47"/>
      <c r="N342" s="48">
        <v>44356</v>
      </c>
      <c r="O342" s="48"/>
      <c r="P342" s="47" t="e">
        <f t="shared" si="168"/>
        <v>#NUM!</v>
      </c>
      <c r="Q342" s="47">
        <f t="shared" ca="1" si="156"/>
        <v>34</v>
      </c>
      <c r="R342" s="47">
        <v>16</v>
      </c>
      <c r="S342" s="47">
        <v>1</v>
      </c>
      <c r="T342" s="47"/>
      <c r="U342" s="47"/>
      <c r="V342" s="47" t="e">
        <f t="shared" si="157"/>
        <v>#NUM!</v>
      </c>
      <c r="W342" s="47"/>
      <c r="X342" s="47"/>
      <c r="Y342" s="47"/>
      <c r="Z342" s="47"/>
      <c r="AA342" s="47"/>
      <c r="AB342" s="47"/>
      <c r="AC342" s="47"/>
      <c r="AD342" s="47">
        <v>2</v>
      </c>
      <c r="AE342" s="47">
        <v>16</v>
      </c>
      <c r="AF342" s="47">
        <v>1</v>
      </c>
      <c r="AG342" s="47"/>
      <c r="AH342" s="47"/>
      <c r="AI342" s="35">
        <f t="shared" si="170"/>
        <v>16</v>
      </c>
      <c r="AJ342" s="49">
        <v>1</v>
      </c>
      <c r="AK342" s="47">
        <v>2</v>
      </c>
      <c r="AL342" s="47">
        <v>0</v>
      </c>
      <c r="AM342" s="47"/>
      <c r="AN342" s="23" t="s">
        <v>1712</v>
      </c>
      <c r="AO342" s="23">
        <v>1</v>
      </c>
      <c r="AP342" s="23">
        <v>1.72</v>
      </c>
      <c r="AQ342" s="23">
        <v>43</v>
      </c>
      <c r="AR342" s="47">
        <v>2.02</v>
      </c>
      <c r="AS342" s="47">
        <f t="shared" si="167"/>
        <v>37.027895791023617</v>
      </c>
      <c r="AT342" s="47"/>
      <c r="AU342" s="47" t="e">
        <f t="shared" si="149"/>
        <v>#DIV/0!</v>
      </c>
      <c r="AV342" s="47"/>
      <c r="AW342" s="47"/>
      <c r="AX342" s="50" t="s">
        <v>1719</v>
      </c>
      <c r="AY342" s="50"/>
      <c r="AZ342" s="50"/>
      <c r="BA342" s="50"/>
      <c r="BB342" s="23" t="s">
        <v>164</v>
      </c>
      <c r="BC342" s="23"/>
      <c r="BD342" s="23"/>
      <c r="BE342" s="23"/>
      <c r="BF342" s="50"/>
      <c r="BG342" s="23"/>
      <c r="BH342" s="23"/>
      <c r="BI342" s="23">
        <v>67.5</v>
      </c>
      <c r="BJ342" s="23">
        <v>174.4</v>
      </c>
      <c r="BK342" s="23">
        <f t="shared" si="158"/>
        <v>1.815271651808833</v>
      </c>
      <c r="BL342" s="23">
        <v>1</v>
      </c>
      <c r="BM342" s="46" t="s">
        <v>1435</v>
      </c>
      <c r="BN342" s="23" t="s">
        <v>146</v>
      </c>
      <c r="BO342" s="23">
        <v>55</v>
      </c>
      <c r="BP342" s="23">
        <v>55</v>
      </c>
      <c r="BQ342" s="23">
        <v>160.1</v>
      </c>
      <c r="BR342" s="23">
        <f t="shared" si="159"/>
        <v>1.563882724917371</v>
      </c>
      <c r="BS342" s="23">
        <f t="shared" si="160"/>
        <v>1.1607466614254878</v>
      </c>
      <c r="BT342" s="23" t="s">
        <v>147</v>
      </c>
      <c r="BU342" s="23" t="s">
        <v>147</v>
      </c>
      <c r="BV342" s="23" t="s">
        <v>148</v>
      </c>
      <c r="BW342" s="23" t="s">
        <v>149</v>
      </c>
      <c r="BX342" s="23">
        <v>4</v>
      </c>
      <c r="BY342" s="23" t="s">
        <v>150</v>
      </c>
      <c r="BZ342" s="23">
        <v>2</v>
      </c>
      <c r="CA342" s="23" t="s">
        <v>150</v>
      </c>
      <c r="CB342" s="23" t="s">
        <v>150</v>
      </c>
      <c r="CC342" s="23">
        <v>2</v>
      </c>
      <c r="CD342" s="23" t="s">
        <v>150</v>
      </c>
      <c r="CE342" s="23" t="s">
        <v>150</v>
      </c>
      <c r="CF342" s="23">
        <v>2</v>
      </c>
      <c r="CG342" s="23" t="s">
        <v>150</v>
      </c>
      <c r="CH342" s="23" t="s">
        <v>150</v>
      </c>
      <c r="CI342" s="23">
        <v>2</v>
      </c>
      <c r="CJ342" s="23" t="s">
        <v>150</v>
      </c>
      <c r="CK342" s="23">
        <v>0</v>
      </c>
      <c r="CL342" s="23">
        <v>0</v>
      </c>
      <c r="CM342" s="23" t="s">
        <v>0</v>
      </c>
      <c r="CN342" s="23">
        <v>0</v>
      </c>
      <c r="CO342" s="23"/>
      <c r="CP342" s="55" t="s">
        <v>0</v>
      </c>
      <c r="CQ342" s="23">
        <v>0</v>
      </c>
      <c r="CR342" s="55" t="s">
        <v>143</v>
      </c>
      <c r="CS342" s="23">
        <v>1</v>
      </c>
      <c r="CT342" s="55">
        <v>32</v>
      </c>
      <c r="CU342" s="55" t="s">
        <v>635</v>
      </c>
      <c r="CV342" s="55">
        <v>375</v>
      </c>
      <c r="CW342" s="23">
        <v>1</v>
      </c>
      <c r="CX342" s="23"/>
      <c r="CY342" s="23">
        <v>2</v>
      </c>
      <c r="CZ342" s="55">
        <v>3</v>
      </c>
      <c r="DA342" s="23">
        <v>1</v>
      </c>
      <c r="DB342" s="55"/>
      <c r="DC342" s="55" t="s">
        <v>143</v>
      </c>
      <c r="DD342" s="23" t="str">
        <f t="shared" si="169"/>
        <v>2</v>
      </c>
      <c r="DE342" s="55" t="s">
        <v>165</v>
      </c>
      <c r="DF342" s="55" t="s">
        <v>165</v>
      </c>
      <c r="DG342" s="55" t="s">
        <v>165</v>
      </c>
      <c r="DH342" s="55" t="s">
        <v>636</v>
      </c>
      <c r="DI342" s="55" t="s">
        <v>150</v>
      </c>
      <c r="DJ342" s="55" t="s">
        <v>159</v>
      </c>
      <c r="DK342" s="55" t="s">
        <v>150</v>
      </c>
      <c r="DL342" s="55" t="s">
        <v>150</v>
      </c>
      <c r="DM342" s="55" t="s">
        <v>150</v>
      </c>
      <c r="DN342" s="55"/>
      <c r="DO342" s="55"/>
      <c r="DP342" s="55" t="s">
        <v>150</v>
      </c>
      <c r="DQ342" s="55" t="s">
        <v>150</v>
      </c>
      <c r="DR342" s="55" t="s">
        <v>150</v>
      </c>
      <c r="DS342" s="55"/>
      <c r="DT342" s="55" t="s">
        <v>159</v>
      </c>
      <c r="DU342" s="55" t="s">
        <v>150</v>
      </c>
      <c r="DV342" s="55"/>
      <c r="DW342" s="55" t="s">
        <v>159</v>
      </c>
      <c r="DX342" s="55" t="s">
        <v>150</v>
      </c>
      <c r="DY342" s="55"/>
      <c r="DZ342" s="55"/>
      <c r="EA342" s="55" t="s">
        <v>159</v>
      </c>
      <c r="EB342" s="55"/>
      <c r="EC342" s="55"/>
      <c r="ED342" s="55" t="s">
        <v>187</v>
      </c>
      <c r="EE342" s="49">
        <f t="shared" si="153"/>
        <v>16</v>
      </c>
      <c r="EF342" s="49">
        <v>1</v>
      </c>
      <c r="EG342" s="49"/>
      <c r="EH342" s="51">
        <f t="shared" si="161"/>
        <v>1</v>
      </c>
      <c r="EI342" s="51">
        <f t="shared" si="162"/>
        <v>0.9</v>
      </c>
      <c r="EJ342" s="52">
        <f t="shared" si="163"/>
        <v>-1.2</v>
      </c>
      <c r="EK342" s="52">
        <f t="shared" si="164"/>
        <v>-3.2000000000000001E-2</v>
      </c>
      <c r="EL342" s="49">
        <f t="shared" si="165"/>
        <v>-3.2000000000000001E-2</v>
      </c>
      <c r="EM342" s="55" t="s">
        <v>152</v>
      </c>
      <c r="EN342" s="54" t="str">
        <f t="shared" si="166"/>
        <v>1</v>
      </c>
    </row>
    <row r="343" spans="1:144" ht="33.75">
      <c r="A343" s="45">
        <v>3518</v>
      </c>
      <c r="B343" s="46" t="s">
        <v>1436</v>
      </c>
      <c r="C343" s="45">
        <v>33345513</v>
      </c>
      <c r="D343" s="23" t="s">
        <v>1437</v>
      </c>
      <c r="E343" s="23">
        <v>2</v>
      </c>
      <c r="F343" s="23" t="s">
        <v>139</v>
      </c>
      <c r="G343" s="23">
        <v>65</v>
      </c>
      <c r="H343" s="23">
        <v>64</v>
      </c>
      <c r="I343" s="23" t="s">
        <v>174</v>
      </c>
      <c r="J343" s="23">
        <v>2</v>
      </c>
      <c r="K343" s="23"/>
      <c r="L343" s="47"/>
      <c r="M343" s="47"/>
      <c r="N343" s="48">
        <v>44357</v>
      </c>
      <c r="O343" s="48"/>
      <c r="P343" s="47" t="e">
        <f t="shared" si="168"/>
        <v>#NUM!</v>
      </c>
      <c r="Q343" s="47">
        <f t="shared" ca="1" si="156"/>
        <v>33</v>
      </c>
      <c r="R343" s="47">
        <v>16</v>
      </c>
      <c r="S343" s="47">
        <v>1</v>
      </c>
      <c r="T343" s="47"/>
      <c r="U343" s="47"/>
      <c r="V343" s="47" t="e">
        <f t="shared" si="157"/>
        <v>#NUM!</v>
      </c>
      <c r="W343" s="47"/>
      <c r="X343" s="47"/>
      <c r="Y343" s="47"/>
      <c r="Z343" s="47"/>
      <c r="AA343" s="47"/>
      <c r="AB343" s="47"/>
      <c r="AC343" s="47"/>
      <c r="AD343" s="47">
        <v>2</v>
      </c>
      <c r="AE343" s="47">
        <v>16</v>
      </c>
      <c r="AF343" s="47">
        <v>1</v>
      </c>
      <c r="AG343" s="47"/>
      <c r="AH343" s="47"/>
      <c r="AI343" s="35">
        <f t="shared" si="170"/>
        <v>16</v>
      </c>
      <c r="AJ343" s="49">
        <v>1</v>
      </c>
      <c r="AK343" s="47">
        <v>2</v>
      </c>
      <c r="AL343" s="47">
        <v>0</v>
      </c>
      <c r="AM343" s="47"/>
      <c r="AN343" s="23" t="s">
        <v>1712</v>
      </c>
      <c r="AO343" s="23">
        <v>1</v>
      </c>
      <c r="AP343" s="23">
        <v>1.6</v>
      </c>
      <c r="AQ343" s="23">
        <v>45</v>
      </c>
      <c r="AR343" s="47">
        <v>1.08</v>
      </c>
      <c r="AS343" s="47">
        <f t="shared" si="167"/>
        <v>75.619904405645414</v>
      </c>
      <c r="AT343" s="47"/>
      <c r="AU343" s="47" t="e">
        <f t="shared" ref="AU343:AU396" si="171">141*((AT343/EI343)^EK343)*0.9938^(H343+3)*EH343</f>
        <v>#DIV/0!</v>
      </c>
      <c r="AV343" s="47"/>
      <c r="AW343" s="47"/>
      <c r="AX343" s="50" t="s">
        <v>1719</v>
      </c>
      <c r="AY343" s="50"/>
      <c r="AZ343" s="50"/>
      <c r="BA343" s="50"/>
      <c r="BB343" s="23" t="s">
        <v>164</v>
      </c>
      <c r="BC343" s="23"/>
      <c r="BD343" s="23"/>
      <c r="BE343" s="23"/>
      <c r="BF343" s="50"/>
      <c r="BG343" s="23"/>
      <c r="BH343" s="23"/>
      <c r="BI343" s="23">
        <v>64</v>
      </c>
      <c r="BJ343" s="23">
        <v>169</v>
      </c>
      <c r="BK343" s="23">
        <f t="shared" si="158"/>
        <v>1.7346452589004908</v>
      </c>
      <c r="BL343" s="23">
        <v>1</v>
      </c>
      <c r="BM343" s="46" t="s">
        <v>1438</v>
      </c>
      <c r="BN343" s="23" t="s">
        <v>146</v>
      </c>
      <c r="BO343" s="23">
        <v>62</v>
      </c>
      <c r="BP343" s="23">
        <v>56</v>
      </c>
      <c r="BQ343" s="23">
        <v>156.4</v>
      </c>
      <c r="BR343" s="23">
        <f t="shared" si="159"/>
        <v>1.5494154348048339</v>
      </c>
      <c r="BS343" s="23">
        <f t="shared" si="160"/>
        <v>1.1195481985881912</v>
      </c>
      <c r="BT343" s="23" t="s">
        <v>158</v>
      </c>
      <c r="BU343" s="23" t="s">
        <v>147</v>
      </c>
      <c r="BV343" s="23" t="s">
        <v>148</v>
      </c>
      <c r="BW343" s="23" t="s">
        <v>149</v>
      </c>
      <c r="BX343" s="23">
        <v>6</v>
      </c>
      <c r="BY343" s="23" t="s">
        <v>150</v>
      </c>
      <c r="BZ343" s="23">
        <v>2</v>
      </c>
      <c r="CA343" s="23" t="s">
        <v>159</v>
      </c>
      <c r="CB343" s="23" t="s">
        <v>150</v>
      </c>
      <c r="CC343" s="23">
        <v>2</v>
      </c>
      <c r="CD343" s="23" t="s">
        <v>150</v>
      </c>
      <c r="CE343" s="23" t="s">
        <v>159</v>
      </c>
      <c r="CF343" s="23">
        <v>1</v>
      </c>
      <c r="CG343" s="23" t="s">
        <v>159</v>
      </c>
      <c r="CH343" s="23" t="s">
        <v>150</v>
      </c>
      <c r="CI343" s="23">
        <v>2</v>
      </c>
      <c r="CJ343" s="23" t="s">
        <v>150</v>
      </c>
      <c r="CK343" s="23">
        <v>0</v>
      </c>
      <c r="CL343" s="23">
        <v>0</v>
      </c>
      <c r="CM343" s="23" t="s">
        <v>0</v>
      </c>
      <c r="CN343" s="23">
        <v>0</v>
      </c>
      <c r="CO343" s="23"/>
      <c r="CP343" s="55" t="s">
        <v>0</v>
      </c>
      <c r="CQ343" s="23">
        <v>0</v>
      </c>
      <c r="CR343" s="55" t="s">
        <v>165</v>
      </c>
      <c r="CS343" s="23">
        <v>2</v>
      </c>
      <c r="CT343" s="55"/>
      <c r="CU343" s="55"/>
      <c r="CV343" s="55"/>
      <c r="CW343" s="23">
        <v>2</v>
      </c>
      <c r="CX343" s="23"/>
      <c r="CY343" s="23">
        <v>2</v>
      </c>
      <c r="CZ343" s="55">
        <v>0</v>
      </c>
      <c r="DA343" s="23">
        <v>2</v>
      </c>
      <c r="DB343" s="55"/>
      <c r="DC343" s="55" t="s">
        <v>143</v>
      </c>
      <c r="DD343" s="23" t="str">
        <f t="shared" si="169"/>
        <v>2</v>
      </c>
      <c r="DE343" s="55" t="s">
        <v>143</v>
      </c>
      <c r="DF343" s="55" t="s">
        <v>165</v>
      </c>
      <c r="DG343" s="55" t="s">
        <v>143</v>
      </c>
      <c r="DH343" s="55" t="s">
        <v>636</v>
      </c>
      <c r="DI343" s="55" t="s">
        <v>150</v>
      </c>
      <c r="DJ343" s="55" t="s">
        <v>159</v>
      </c>
      <c r="DK343" s="55" t="s">
        <v>150</v>
      </c>
      <c r="DL343" s="55" t="s">
        <v>159</v>
      </c>
      <c r="DM343" s="55" t="s">
        <v>150</v>
      </c>
      <c r="DN343" s="55" t="s">
        <v>150</v>
      </c>
      <c r="DO343" s="55"/>
      <c r="DP343" s="55" t="s">
        <v>150</v>
      </c>
      <c r="DQ343" s="55" t="s">
        <v>150</v>
      </c>
      <c r="DR343" s="55" t="s">
        <v>150</v>
      </c>
      <c r="DS343" s="55"/>
      <c r="DT343" s="55" t="s">
        <v>159</v>
      </c>
      <c r="DU343" s="55" t="s">
        <v>150</v>
      </c>
      <c r="DV343" s="55"/>
      <c r="DW343" s="55" t="s">
        <v>159</v>
      </c>
      <c r="DX343" s="55" t="s">
        <v>150</v>
      </c>
      <c r="DY343" s="55"/>
      <c r="DZ343" s="55"/>
      <c r="EA343" s="55" t="s">
        <v>159</v>
      </c>
      <c r="EB343" s="55"/>
      <c r="EC343" s="55"/>
      <c r="ED343" s="55" t="s">
        <v>189</v>
      </c>
      <c r="EE343" s="49">
        <f t="shared" si="153"/>
        <v>16</v>
      </c>
      <c r="EF343" s="49">
        <v>1</v>
      </c>
      <c r="EG343" s="49"/>
      <c r="EH343" s="51">
        <f t="shared" si="161"/>
        <v>1</v>
      </c>
      <c r="EI343" s="51">
        <f t="shared" si="162"/>
        <v>0.9</v>
      </c>
      <c r="EJ343" s="52">
        <f t="shared" si="163"/>
        <v>-1.2</v>
      </c>
      <c r="EK343" s="52">
        <f t="shared" si="164"/>
        <v>-3.2000000000000001E-2</v>
      </c>
      <c r="EL343" s="49">
        <f t="shared" si="165"/>
        <v>-3.2000000000000001E-2</v>
      </c>
      <c r="EM343" s="55" t="s">
        <v>176</v>
      </c>
      <c r="EN343" s="54" t="str">
        <f t="shared" si="166"/>
        <v>3</v>
      </c>
    </row>
    <row r="344" spans="1:144" ht="56.25">
      <c r="A344" s="45">
        <v>3530</v>
      </c>
      <c r="B344" s="46" t="s">
        <v>1444</v>
      </c>
      <c r="C344" s="45">
        <v>33354654</v>
      </c>
      <c r="D344" s="23" t="s">
        <v>1445</v>
      </c>
      <c r="E344" s="23">
        <v>2</v>
      </c>
      <c r="F344" s="23" t="s">
        <v>139</v>
      </c>
      <c r="G344" s="23">
        <v>51</v>
      </c>
      <c r="H344" s="23">
        <v>50</v>
      </c>
      <c r="I344" s="23" t="s">
        <v>140</v>
      </c>
      <c r="J344" s="23">
        <v>1</v>
      </c>
      <c r="K344" s="23"/>
      <c r="L344" s="47"/>
      <c r="M344" s="47"/>
      <c r="N344" s="48">
        <v>44382</v>
      </c>
      <c r="O344" s="48"/>
      <c r="P344" s="47" t="e">
        <f t="shared" si="168"/>
        <v>#NUM!</v>
      </c>
      <c r="Q344" s="47">
        <f t="shared" ca="1" si="156"/>
        <v>33</v>
      </c>
      <c r="R344" s="47">
        <v>15</v>
      </c>
      <c r="S344" s="47">
        <v>1</v>
      </c>
      <c r="T344" s="48">
        <v>44487</v>
      </c>
      <c r="U344" s="48"/>
      <c r="V344" s="47">
        <f t="shared" si="157"/>
        <v>3</v>
      </c>
      <c r="W344" s="47" t="s">
        <v>1446</v>
      </c>
      <c r="X344" s="47"/>
      <c r="Y344" s="47"/>
      <c r="Z344" s="47"/>
      <c r="AA344" s="47"/>
      <c r="AB344" s="47"/>
      <c r="AC344" s="47"/>
      <c r="AD344" s="47">
        <v>1</v>
      </c>
      <c r="AE344" s="47">
        <v>3</v>
      </c>
      <c r="AF344" s="47">
        <v>0</v>
      </c>
      <c r="AG344" s="47"/>
      <c r="AH344" s="47">
        <v>1</v>
      </c>
      <c r="AI344" s="35">
        <f t="shared" si="170"/>
        <v>15</v>
      </c>
      <c r="AJ344" s="49">
        <v>1</v>
      </c>
      <c r="AK344" s="47">
        <v>1</v>
      </c>
      <c r="AL344" s="47">
        <v>0</v>
      </c>
      <c r="AM344" s="47"/>
      <c r="AN344" s="23" t="s">
        <v>1712</v>
      </c>
      <c r="AO344" s="23">
        <v>1</v>
      </c>
      <c r="AP344" s="23">
        <v>1.49</v>
      </c>
      <c r="AQ344" s="23">
        <v>54</v>
      </c>
      <c r="AR344" s="47">
        <v>1.08</v>
      </c>
      <c r="AS344" s="47">
        <f t="shared" si="167"/>
        <v>82.49929366896346</v>
      </c>
      <c r="AT344" s="47"/>
      <c r="AU344" s="47" t="e">
        <f t="shared" si="171"/>
        <v>#DIV/0!</v>
      </c>
      <c r="AV344" s="47"/>
      <c r="AW344" s="47"/>
      <c r="AX344" s="50" t="s">
        <v>1719</v>
      </c>
      <c r="AY344" s="50"/>
      <c r="AZ344" s="50"/>
      <c r="BA344" s="50"/>
      <c r="BB344" s="23" t="s">
        <v>164</v>
      </c>
      <c r="BC344" s="23"/>
      <c r="BD344" s="23"/>
      <c r="BE344" s="23"/>
      <c r="BF344" s="50"/>
      <c r="BG344" s="23"/>
      <c r="BH344" s="23"/>
      <c r="BI344" s="23">
        <v>62</v>
      </c>
      <c r="BJ344" s="23">
        <v>165</v>
      </c>
      <c r="BK344" s="23">
        <f t="shared" si="158"/>
        <v>1.6819328436037448</v>
      </c>
      <c r="BL344" s="23">
        <v>1</v>
      </c>
      <c r="BM344" s="46" t="s">
        <v>1447</v>
      </c>
      <c r="BN344" s="23" t="s">
        <v>146</v>
      </c>
      <c r="BO344" s="23">
        <v>50</v>
      </c>
      <c r="BP344" s="23">
        <v>56</v>
      </c>
      <c r="BQ344" s="23">
        <v>152</v>
      </c>
      <c r="BR344" s="23">
        <f t="shared" si="159"/>
        <v>1.5176891746030536</v>
      </c>
      <c r="BS344" s="23">
        <f t="shared" si="160"/>
        <v>1.1082195694277444</v>
      </c>
      <c r="BT344" s="23" t="s">
        <v>158</v>
      </c>
      <c r="BU344" s="23" t="s">
        <v>158</v>
      </c>
      <c r="BV344" s="23" t="s">
        <v>148</v>
      </c>
      <c r="BW344" s="23" t="s">
        <v>166</v>
      </c>
      <c r="BX344" s="23">
        <v>3</v>
      </c>
      <c r="BY344" s="23" t="s">
        <v>150</v>
      </c>
      <c r="BZ344" s="23">
        <v>2</v>
      </c>
      <c r="CA344" s="23" t="s">
        <v>150</v>
      </c>
      <c r="CB344" s="23" t="s">
        <v>150</v>
      </c>
      <c r="CC344" s="23">
        <v>2</v>
      </c>
      <c r="CD344" s="23" t="s">
        <v>150</v>
      </c>
      <c r="CE344" s="23" t="s">
        <v>150</v>
      </c>
      <c r="CF344" s="23">
        <v>2</v>
      </c>
      <c r="CG344" s="23" t="s">
        <v>150</v>
      </c>
      <c r="CH344" s="23" t="s">
        <v>150</v>
      </c>
      <c r="CI344" s="23">
        <v>2</v>
      </c>
      <c r="CJ344" s="23" t="s">
        <v>150</v>
      </c>
      <c r="CK344" s="23">
        <v>0</v>
      </c>
      <c r="CL344" s="23">
        <v>0</v>
      </c>
      <c r="CM344" s="23" t="s">
        <v>0</v>
      </c>
      <c r="CN344" s="23">
        <v>0</v>
      </c>
      <c r="CO344" s="23"/>
      <c r="CP344" s="53" t="s">
        <v>0</v>
      </c>
      <c r="CQ344" s="23">
        <v>0</v>
      </c>
      <c r="CR344" s="53" t="s">
        <v>143</v>
      </c>
      <c r="CS344" s="23">
        <v>1</v>
      </c>
      <c r="CT344" s="53">
        <v>0</v>
      </c>
      <c r="CU344" s="53">
        <v>64</v>
      </c>
      <c r="CV344" s="53">
        <v>375</v>
      </c>
      <c r="CW344" s="23">
        <v>1</v>
      </c>
      <c r="CX344" s="23"/>
      <c r="CY344" s="23">
        <v>2</v>
      </c>
      <c r="CZ344" s="53">
        <v>3</v>
      </c>
      <c r="DA344" s="23">
        <v>1</v>
      </c>
      <c r="DB344" s="53"/>
      <c r="DC344" s="53" t="s">
        <v>143</v>
      </c>
      <c r="DD344" s="23" t="str">
        <f t="shared" si="169"/>
        <v>2</v>
      </c>
      <c r="DE344" s="53" t="s">
        <v>165</v>
      </c>
      <c r="DF344" s="53" t="s">
        <v>165</v>
      </c>
      <c r="DG344" s="53" t="s">
        <v>165</v>
      </c>
      <c r="DH344" s="53" t="s">
        <v>636</v>
      </c>
      <c r="DI344" s="53" t="s">
        <v>150</v>
      </c>
      <c r="DJ344" s="53" t="s">
        <v>150</v>
      </c>
      <c r="DK344" s="53" t="s">
        <v>150</v>
      </c>
      <c r="DL344" s="53" t="s">
        <v>150</v>
      </c>
      <c r="DM344" s="53" t="s">
        <v>150</v>
      </c>
      <c r="DN344" s="53" t="s">
        <v>150</v>
      </c>
      <c r="DO344" s="53"/>
      <c r="DP344" s="53" t="s">
        <v>150</v>
      </c>
      <c r="DQ344" s="53" t="s">
        <v>150</v>
      </c>
      <c r="DR344" s="53" t="s">
        <v>150</v>
      </c>
      <c r="DS344" s="53"/>
      <c r="DT344" s="53" t="s">
        <v>159</v>
      </c>
      <c r="DU344" s="53" t="s">
        <v>150</v>
      </c>
      <c r="DV344" s="53"/>
      <c r="DW344" s="53" t="s">
        <v>159</v>
      </c>
      <c r="DX344" s="53" t="s">
        <v>150</v>
      </c>
      <c r="DY344" s="53"/>
      <c r="DZ344" s="53"/>
      <c r="EA344" s="53" t="s">
        <v>159</v>
      </c>
      <c r="EB344" s="53"/>
      <c r="EC344" s="53"/>
      <c r="ED344" s="53" t="s">
        <v>187</v>
      </c>
      <c r="EE344" s="49">
        <f t="shared" si="153"/>
        <v>15</v>
      </c>
      <c r="EF344" s="49">
        <v>1</v>
      </c>
      <c r="EG344" s="49"/>
      <c r="EH344" s="51">
        <f t="shared" si="161"/>
        <v>1</v>
      </c>
      <c r="EI344" s="51">
        <f t="shared" si="162"/>
        <v>0.9</v>
      </c>
      <c r="EJ344" s="52">
        <f t="shared" si="163"/>
        <v>-1.2</v>
      </c>
      <c r="EK344" s="52">
        <f t="shared" si="164"/>
        <v>-3.2000000000000001E-2</v>
      </c>
      <c r="EL344" s="49">
        <f t="shared" si="165"/>
        <v>-3.2000000000000001E-2</v>
      </c>
      <c r="EM344" s="53" t="s">
        <v>176</v>
      </c>
      <c r="EN344" s="54" t="str">
        <f t="shared" si="166"/>
        <v>3</v>
      </c>
    </row>
    <row r="345" spans="1:144" ht="33.75">
      <c r="A345" s="45">
        <v>3532</v>
      </c>
      <c r="B345" s="46" t="s">
        <v>1448</v>
      </c>
      <c r="C345" s="45">
        <v>35805766</v>
      </c>
      <c r="D345" s="23" t="s">
        <v>1449</v>
      </c>
      <c r="E345" s="23">
        <v>2</v>
      </c>
      <c r="F345" s="23" t="s">
        <v>139</v>
      </c>
      <c r="G345" s="23">
        <v>59</v>
      </c>
      <c r="H345" s="23">
        <v>57</v>
      </c>
      <c r="I345" s="23" t="s">
        <v>185</v>
      </c>
      <c r="J345" s="23">
        <v>4</v>
      </c>
      <c r="K345" s="23"/>
      <c r="L345" s="47"/>
      <c r="M345" s="47"/>
      <c r="N345" s="48">
        <v>44385</v>
      </c>
      <c r="O345" s="48"/>
      <c r="P345" s="47" t="e">
        <f t="shared" si="168"/>
        <v>#NUM!</v>
      </c>
      <c r="Q345" s="47">
        <f t="shared" ca="1" si="156"/>
        <v>33</v>
      </c>
      <c r="R345" s="47">
        <v>15</v>
      </c>
      <c r="S345" s="47">
        <v>1</v>
      </c>
      <c r="T345" s="47"/>
      <c r="U345" s="47"/>
      <c r="V345" s="47" t="e">
        <f t="shared" si="157"/>
        <v>#NUM!</v>
      </c>
      <c r="W345" s="47"/>
      <c r="X345" s="47"/>
      <c r="Y345" s="47"/>
      <c r="Z345" s="47"/>
      <c r="AA345" s="47"/>
      <c r="AB345" s="47"/>
      <c r="AC345" s="47"/>
      <c r="AD345" s="47">
        <v>2</v>
      </c>
      <c r="AE345" s="47">
        <v>15</v>
      </c>
      <c r="AF345" s="47">
        <v>1</v>
      </c>
      <c r="AG345" s="47"/>
      <c r="AH345" s="47"/>
      <c r="AI345" s="35">
        <f t="shared" si="170"/>
        <v>15</v>
      </c>
      <c r="AJ345" s="49">
        <v>1</v>
      </c>
      <c r="AK345" s="47">
        <v>2</v>
      </c>
      <c r="AL345" s="47">
        <v>0</v>
      </c>
      <c r="AM345" s="47"/>
      <c r="AN345" s="23" t="s">
        <v>1712</v>
      </c>
      <c r="AO345" s="23">
        <v>1</v>
      </c>
      <c r="AP345" s="23">
        <v>1.68</v>
      </c>
      <c r="AQ345" s="23">
        <v>44</v>
      </c>
      <c r="AR345" s="47">
        <v>0.86</v>
      </c>
      <c r="AS345" s="47">
        <f t="shared" si="167"/>
        <v>98.444732283877514</v>
      </c>
      <c r="AT345" s="47"/>
      <c r="AU345" s="47" t="e">
        <f t="shared" si="171"/>
        <v>#DIV/0!</v>
      </c>
      <c r="AV345" s="47"/>
      <c r="AW345" s="47"/>
      <c r="AX345" s="50" t="s">
        <v>1719</v>
      </c>
      <c r="AY345" s="50"/>
      <c r="AZ345" s="50"/>
      <c r="BA345" s="50"/>
      <c r="BB345" s="23" t="s">
        <v>164</v>
      </c>
      <c r="BC345" s="23"/>
      <c r="BD345" s="23"/>
      <c r="BE345" s="23"/>
      <c r="BF345" s="50"/>
      <c r="BG345" s="23"/>
      <c r="BH345" s="23"/>
      <c r="BI345" s="23">
        <v>60</v>
      </c>
      <c r="BJ345" s="23">
        <v>171</v>
      </c>
      <c r="BK345" s="23">
        <f t="shared" si="158"/>
        <v>1.7021694242787764</v>
      </c>
      <c r="BL345" s="23">
        <v>1</v>
      </c>
      <c r="BM345" s="46" t="s">
        <v>1450</v>
      </c>
      <c r="BN345" s="23" t="s">
        <v>146</v>
      </c>
      <c r="BO345" s="23">
        <v>52</v>
      </c>
      <c r="BP345" s="23">
        <v>65</v>
      </c>
      <c r="BQ345" s="23">
        <v>163</v>
      </c>
      <c r="BR345" s="23">
        <f t="shared" si="159"/>
        <v>1.7009459497034476</v>
      </c>
      <c r="BS345" s="23">
        <f t="shared" si="160"/>
        <v>1.0007192906838351</v>
      </c>
      <c r="BT345" s="23" t="s">
        <v>162</v>
      </c>
      <c r="BU345" s="23" t="s">
        <v>147</v>
      </c>
      <c r="BV345" s="23" t="s">
        <v>148</v>
      </c>
      <c r="BW345" s="23" t="s">
        <v>166</v>
      </c>
      <c r="BX345" s="23">
        <v>2</v>
      </c>
      <c r="BY345" s="23" t="s">
        <v>150</v>
      </c>
      <c r="BZ345" s="23">
        <v>2</v>
      </c>
      <c r="CA345" s="23" t="s">
        <v>159</v>
      </c>
      <c r="CB345" s="23" t="s">
        <v>150</v>
      </c>
      <c r="CC345" s="23">
        <v>2</v>
      </c>
      <c r="CD345" s="23" t="s">
        <v>150</v>
      </c>
      <c r="CE345" s="23" t="s">
        <v>150</v>
      </c>
      <c r="CF345" s="23">
        <v>2</v>
      </c>
      <c r="CG345" s="23" t="s">
        <v>159</v>
      </c>
      <c r="CH345" s="23" t="s">
        <v>150</v>
      </c>
      <c r="CI345" s="23">
        <v>2</v>
      </c>
      <c r="CJ345" s="23" t="s">
        <v>150</v>
      </c>
      <c r="CK345" s="23">
        <v>8</v>
      </c>
      <c r="CL345" s="23">
        <v>0</v>
      </c>
      <c r="CM345" s="23" t="s">
        <v>0</v>
      </c>
      <c r="CN345" s="23">
        <v>0</v>
      </c>
      <c r="CO345" s="23"/>
      <c r="CP345" s="53" t="s">
        <v>0</v>
      </c>
      <c r="CQ345" s="23">
        <v>0</v>
      </c>
      <c r="CR345" s="53" t="s">
        <v>143</v>
      </c>
      <c r="CS345" s="23">
        <v>1</v>
      </c>
      <c r="CT345" s="53">
        <v>32</v>
      </c>
      <c r="CU345" s="53">
        <v>0</v>
      </c>
      <c r="CV345" s="53">
        <v>375</v>
      </c>
      <c r="CW345" s="23">
        <v>1</v>
      </c>
      <c r="CX345" s="23"/>
      <c r="CY345" s="23">
        <v>2</v>
      </c>
      <c r="CZ345" s="53">
        <v>3</v>
      </c>
      <c r="DA345" s="23">
        <v>1</v>
      </c>
      <c r="DB345" s="53"/>
      <c r="DC345" s="53" t="s">
        <v>143</v>
      </c>
      <c r="DD345" s="23" t="str">
        <f t="shared" si="169"/>
        <v>2</v>
      </c>
      <c r="DE345" s="53" t="s">
        <v>636</v>
      </c>
      <c r="DF345" s="53" t="s">
        <v>143</v>
      </c>
      <c r="DG345" s="53" t="s">
        <v>143</v>
      </c>
      <c r="DH345" s="53" t="s">
        <v>636</v>
      </c>
      <c r="DI345" s="53" t="s">
        <v>150</v>
      </c>
      <c r="DJ345" s="53" t="s">
        <v>150</v>
      </c>
      <c r="DK345" s="53" t="s">
        <v>150</v>
      </c>
      <c r="DL345" s="53" t="s">
        <v>150</v>
      </c>
      <c r="DM345" s="53" t="s">
        <v>150</v>
      </c>
      <c r="DN345" s="53" t="s">
        <v>150</v>
      </c>
      <c r="DO345" s="53"/>
      <c r="DP345" s="53" t="s">
        <v>150</v>
      </c>
      <c r="DQ345" s="53" t="s">
        <v>150</v>
      </c>
      <c r="DR345" s="53" t="s">
        <v>150</v>
      </c>
      <c r="DS345" s="53"/>
      <c r="DT345" s="53" t="s">
        <v>159</v>
      </c>
      <c r="DU345" s="53" t="s">
        <v>150</v>
      </c>
      <c r="DV345" s="53"/>
      <c r="DW345" s="53" t="s">
        <v>159</v>
      </c>
      <c r="DX345" s="53" t="s">
        <v>150</v>
      </c>
      <c r="DY345" s="53"/>
      <c r="DZ345" s="53"/>
      <c r="EA345" s="53" t="s">
        <v>159</v>
      </c>
      <c r="EB345" s="53"/>
      <c r="EC345" s="53"/>
      <c r="ED345" s="53" t="s">
        <v>189</v>
      </c>
      <c r="EE345" s="49">
        <f t="shared" si="153"/>
        <v>15</v>
      </c>
      <c r="EF345" s="49">
        <v>1</v>
      </c>
      <c r="EG345" s="49"/>
      <c r="EH345" s="51">
        <f t="shared" si="161"/>
        <v>1</v>
      </c>
      <c r="EI345" s="51">
        <f t="shared" si="162"/>
        <v>0.9</v>
      </c>
      <c r="EJ345" s="52">
        <f t="shared" si="163"/>
        <v>-3.2000000000000001E-2</v>
      </c>
      <c r="EK345" s="52">
        <f t="shared" si="164"/>
        <v>-3.2000000000000001E-2</v>
      </c>
      <c r="EL345" s="49">
        <f t="shared" si="165"/>
        <v>-3.2000000000000001E-2</v>
      </c>
      <c r="EM345" s="53" t="s">
        <v>176</v>
      </c>
      <c r="EN345" s="54" t="str">
        <f t="shared" si="166"/>
        <v>3</v>
      </c>
    </row>
    <row r="346" spans="1:144" ht="33.75">
      <c r="A346" s="45">
        <v>3541</v>
      </c>
      <c r="B346" s="46" t="s">
        <v>1454</v>
      </c>
      <c r="C346" s="45">
        <v>35395971</v>
      </c>
      <c r="D346" s="23" t="s">
        <v>1455</v>
      </c>
      <c r="E346" s="23">
        <v>1</v>
      </c>
      <c r="F346" s="23" t="s">
        <v>146</v>
      </c>
      <c r="G346" s="23">
        <v>59</v>
      </c>
      <c r="H346" s="23">
        <v>58</v>
      </c>
      <c r="I346" s="23" t="s">
        <v>153</v>
      </c>
      <c r="J346" s="23">
        <v>3</v>
      </c>
      <c r="K346" s="23"/>
      <c r="L346" s="47" t="s">
        <v>1708</v>
      </c>
      <c r="M346" s="47">
        <v>1</v>
      </c>
      <c r="N346" s="48">
        <v>44399</v>
      </c>
      <c r="O346" s="48"/>
      <c r="P346" s="47" t="e">
        <f t="shared" si="168"/>
        <v>#NUM!</v>
      </c>
      <c r="Q346" s="47">
        <f t="shared" ca="1" si="156"/>
        <v>32</v>
      </c>
      <c r="R346" s="47">
        <v>15</v>
      </c>
      <c r="S346" s="47">
        <v>1</v>
      </c>
      <c r="T346" s="47"/>
      <c r="U346" s="47"/>
      <c r="V346" s="47" t="e">
        <f t="shared" si="157"/>
        <v>#NUM!</v>
      </c>
      <c r="W346" s="47"/>
      <c r="X346" s="47"/>
      <c r="Y346" s="47"/>
      <c r="Z346" s="47"/>
      <c r="AA346" s="47"/>
      <c r="AB346" s="47"/>
      <c r="AC346" s="47"/>
      <c r="AD346" s="47">
        <v>2</v>
      </c>
      <c r="AE346" s="47">
        <v>15</v>
      </c>
      <c r="AF346" s="47">
        <v>1</v>
      </c>
      <c r="AG346" s="47"/>
      <c r="AH346" s="47"/>
      <c r="AI346" s="35">
        <f t="shared" si="170"/>
        <v>15</v>
      </c>
      <c r="AJ346" s="49">
        <v>1</v>
      </c>
      <c r="AK346" s="47">
        <v>2</v>
      </c>
      <c r="AL346" s="47">
        <v>0</v>
      </c>
      <c r="AM346" s="47"/>
      <c r="AN346" s="23" t="s">
        <v>1712</v>
      </c>
      <c r="AO346" s="23">
        <v>1</v>
      </c>
      <c r="AP346" s="23">
        <v>1.01</v>
      </c>
      <c r="AQ346" s="23">
        <v>62</v>
      </c>
      <c r="AR346" s="47">
        <v>1.02</v>
      </c>
      <c r="AS346" s="47">
        <f t="shared" si="167"/>
        <v>62.92708572893897</v>
      </c>
      <c r="AT346" s="47"/>
      <c r="AU346" s="47" t="e">
        <f t="shared" si="171"/>
        <v>#DIV/0!</v>
      </c>
      <c r="AV346" s="47"/>
      <c r="AW346" s="47"/>
      <c r="AX346" s="50" t="s">
        <v>1719</v>
      </c>
      <c r="AY346" s="50"/>
      <c r="AZ346" s="50"/>
      <c r="BA346" s="50"/>
      <c r="BB346" s="23" t="s">
        <v>164</v>
      </c>
      <c r="BC346" s="23"/>
      <c r="BD346" s="23"/>
      <c r="BE346" s="23"/>
      <c r="BF346" s="50"/>
      <c r="BG346" s="23"/>
      <c r="BH346" s="23"/>
      <c r="BI346" s="23">
        <v>47.4</v>
      </c>
      <c r="BJ346" s="23">
        <v>158</v>
      </c>
      <c r="BK346" s="23">
        <f t="shared" si="158"/>
        <v>1.4541141711793815</v>
      </c>
      <c r="BL346" s="23">
        <v>1</v>
      </c>
      <c r="BM346" s="46" t="s">
        <v>1456</v>
      </c>
      <c r="BN346" s="23" t="s">
        <v>139</v>
      </c>
      <c r="BO346" s="23">
        <v>60</v>
      </c>
      <c r="BP346" s="23">
        <v>78</v>
      </c>
      <c r="BQ346" s="23">
        <v>177</v>
      </c>
      <c r="BR346" s="23">
        <f t="shared" si="159"/>
        <v>1.9511342291951068</v>
      </c>
      <c r="BS346" s="23">
        <f t="shared" si="160"/>
        <v>0.74526608647486081</v>
      </c>
      <c r="BT346" s="23" t="s">
        <v>158</v>
      </c>
      <c r="BU346" s="23" t="s">
        <v>158</v>
      </c>
      <c r="BV346" s="23" t="s">
        <v>148</v>
      </c>
      <c r="BW346" s="23" t="s">
        <v>149</v>
      </c>
      <c r="BX346" s="23">
        <v>4</v>
      </c>
      <c r="BY346" s="23" t="s">
        <v>150</v>
      </c>
      <c r="BZ346" s="23">
        <v>2</v>
      </c>
      <c r="CA346" s="23" t="s">
        <v>150</v>
      </c>
      <c r="CB346" s="23" t="s">
        <v>150</v>
      </c>
      <c r="CC346" s="23">
        <v>2</v>
      </c>
      <c r="CD346" s="23" t="s">
        <v>150</v>
      </c>
      <c r="CE346" s="23" t="s">
        <v>150</v>
      </c>
      <c r="CF346" s="23">
        <v>2</v>
      </c>
      <c r="CG346" s="23" t="s">
        <v>150</v>
      </c>
      <c r="CH346" s="23" t="s">
        <v>150</v>
      </c>
      <c r="CI346" s="23">
        <v>2</v>
      </c>
      <c r="CJ346" s="23" t="s">
        <v>150</v>
      </c>
      <c r="CK346" s="23">
        <v>8</v>
      </c>
      <c r="CL346" s="23">
        <v>0</v>
      </c>
      <c r="CM346" s="23" t="s">
        <v>0</v>
      </c>
      <c r="CN346" s="23">
        <v>0</v>
      </c>
      <c r="CO346" s="23"/>
      <c r="CP346" s="53" t="s">
        <v>0</v>
      </c>
      <c r="CQ346" s="23">
        <v>0</v>
      </c>
      <c r="CR346" s="53" t="s">
        <v>165</v>
      </c>
      <c r="CS346" s="23">
        <v>2</v>
      </c>
      <c r="CT346" s="53"/>
      <c r="CU346" s="53"/>
      <c r="CV346" s="53"/>
      <c r="CW346" s="23">
        <v>2</v>
      </c>
      <c r="CX346" s="23"/>
      <c r="CY346" s="23">
        <v>2</v>
      </c>
      <c r="CZ346" s="53">
        <v>0</v>
      </c>
      <c r="DA346" s="23">
        <v>2</v>
      </c>
      <c r="DB346" s="53"/>
      <c r="DC346" s="53" t="s">
        <v>143</v>
      </c>
      <c r="DD346" s="23" t="str">
        <f t="shared" si="169"/>
        <v>2</v>
      </c>
      <c r="DE346" s="53" t="s">
        <v>636</v>
      </c>
      <c r="DF346" s="53" t="s">
        <v>143</v>
      </c>
      <c r="DG346" s="53" t="s">
        <v>143</v>
      </c>
      <c r="DH346" s="53" t="s">
        <v>636</v>
      </c>
      <c r="DI346" s="53" t="s">
        <v>150</v>
      </c>
      <c r="DJ346" s="53" t="s">
        <v>159</v>
      </c>
      <c r="DK346" s="53" t="s">
        <v>150</v>
      </c>
      <c r="DL346" s="53" t="s">
        <v>150</v>
      </c>
      <c r="DM346" s="53" t="s">
        <v>150</v>
      </c>
      <c r="DN346" s="53"/>
      <c r="DO346" s="53"/>
      <c r="DP346" s="53" t="s">
        <v>150</v>
      </c>
      <c r="DQ346" s="53" t="s">
        <v>150</v>
      </c>
      <c r="DR346" s="53" t="s">
        <v>150</v>
      </c>
      <c r="DS346" s="53"/>
      <c r="DT346" s="53" t="s">
        <v>159</v>
      </c>
      <c r="DU346" s="53" t="s">
        <v>150</v>
      </c>
      <c r="DV346" s="53"/>
      <c r="DW346" s="53" t="s">
        <v>159</v>
      </c>
      <c r="DX346" s="53" t="s">
        <v>150</v>
      </c>
      <c r="DY346" s="53"/>
      <c r="DZ346" s="53"/>
      <c r="EA346" s="53" t="s">
        <v>159</v>
      </c>
      <c r="EB346" s="53"/>
      <c r="EC346" s="53"/>
      <c r="ED346" s="53" t="s">
        <v>189</v>
      </c>
      <c r="EE346" s="49">
        <f t="shared" si="153"/>
        <v>15</v>
      </c>
      <c r="EF346" s="49">
        <v>1</v>
      </c>
      <c r="EG346" s="49"/>
      <c r="EH346" s="51">
        <f t="shared" si="161"/>
        <v>1.012</v>
      </c>
      <c r="EI346" s="51">
        <f t="shared" si="162"/>
        <v>0.7</v>
      </c>
      <c r="EJ346" s="52">
        <f t="shared" si="163"/>
        <v>-1.2</v>
      </c>
      <c r="EK346" s="52">
        <f t="shared" si="164"/>
        <v>-0.24099999999999999</v>
      </c>
      <c r="EL346" s="49">
        <f t="shared" si="165"/>
        <v>-0.24099999999999999</v>
      </c>
      <c r="EM346" s="53" t="s">
        <v>152</v>
      </c>
      <c r="EN346" s="54" t="str">
        <f t="shared" si="166"/>
        <v>1</v>
      </c>
    </row>
    <row r="347" spans="1:144" ht="33.75">
      <c r="A347" s="45">
        <v>3545</v>
      </c>
      <c r="B347" s="46" t="s">
        <v>1457</v>
      </c>
      <c r="C347" s="45">
        <v>25894726</v>
      </c>
      <c r="D347" s="23" t="s">
        <v>1458</v>
      </c>
      <c r="E347" s="23">
        <v>2</v>
      </c>
      <c r="F347" s="23" t="s">
        <v>139</v>
      </c>
      <c r="G347" s="23">
        <v>62</v>
      </c>
      <c r="H347" s="23">
        <v>61</v>
      </c>
      <c r="I347" s="23"/>
      <c r="J347" s="23">
        <v>5</v>
      </c>
      <c r="K347" s="23"/>
      <c r="L347" s="47"/>
      <c r="M347" s="47"/>
      <c r="N347" s="48">
        <v>44405</v>
      </c>
      <c r="O347" s="48"/>
      <c r="P347" s="47" t="e">
        <f t="shared" si="168"/>
        <v>#NUM!</v>
      </c>
      <c r="Q347" s="47">
        <f t="shared" ca="1" si="156"/>
        <v>32</v>
      </c>
      <c r="R347" s="47">
        <v>15</v>
      </c>
      <c r="S347" s="47">
        <v>1</v>
      </c>
      <c r="T347" s="47"/>
      <c r="U347" s="47"/>
      <c r="V347" s="47" t="e">
        <f t="shared" si="157"/>
        <v>#NUM!</v>
      </c>
      <c r="W347" s="47"/>
      <c r="X347" s="47"/>
      <c r="Y347" s="47"/>
      <c r="Z347" s="47"/>
      <c r="AA347" s="47"/>
      <c r="AB347" s="47"/>
      <c r="AC347" s="47"/>
      <c r="AD347" s="47">
        <v>2</v>
      </c>
      <c r="AE347" s="47">
        <v>15</v>
      </c>
      <c r="AF347" s="47">
        <v>1</v>
      </c>
      <c r="AG347" s="47"/>
      <c r="AH347" s="47"/>
      <c r="AI347" s="35">
        <f t="shared" si="170"/>
        <v>15</v>
      </c>
      <c r="AJ347" s="49">
        <v>1</v>
      </c>
      <c r="AK347" s="47">
        <v>2</v>
      </c>
      <c r="AL347" s="47">
        <v>0</v>
      </c>
      <c r="AM347" s="47"/>
      <c r="AN347" s="23" t="s">
        <v>1712</v>
      </c>
      <c r="AO347" s="23">
        <v>1</v>
      </c>
      <c r="AP347" s="23">
        <v>1.29</v>
      </c>
      <c r="AQ347" s="23">
        <v>59</v>
      </c>
      <c r="AR347" s="47">
        <v>1.23</v>
      </c>
      <c r="AS347" s="47">
        <f t="shared" si="167"/>
        <v>65.911549219582326</v>
      </c>
      <c r="AT347" s="47"/>
      <c r="AU347" s="47" t="e">
        <f t="shared" si="171"/>
        <v>#DIV/0!</v>
      </c>
      <c r="AV347" s="47"/>
      <c r="AW347" s="47"/>
      <c r="AX347" s="50" t="s">
        <v>1719</v>
      </c>
      <c r="AY347" s="50"/>
      <c r="AZ347" s="50"/>
      <c r="BA347" s="50"/>
      <c r="BB347" s="23" t="s">
        <v>164</v>
      </c>
      <c r="BC347" s="23"/>
      <c r="BD347" s="23"/>
      <c r="BE347" s="23"/>
      <c r="BF347" s="50"/>
      <c r="BG347" s="23"/>
      <c r="BH347" s="23"/>
      <c r="BI347" s="23">
        <v>65</v>
      </c>
      <c r="BJ347" s="23">
        <v>166</v>
      </c>
      <c r="BK347" s="23">
        <f t="shared" si="158"/>
        <v>1.7235856278598529</v>
      </c>
      <c r="BL347" s="23">
        <v>1</v>
      </c>
      <c r="BM347" s="46" t="s">
        <v>1459</v>
      </c>
      <c r="BN347" s="23" t="s">
        <v>146</v>
      </c>
      <c r="BO347" s="23">
        <v>60</v>
      </c>
      <c r="BP347" s="23">
        <v>50</v>
      </c>
      <c r="BQ347" s="23">
        <v>148</v>
      </c>
      <c r="BR347" s="23">
        <f t="shared" si="159"/>
        <v>1.4186273196871928</v>
      </c>
      <c r="BS347" s="23">
        <f t="shared" si="160"/>
        <v>1.2149671756215039</v>
      </c>
      <c r="BT347" s="23" t="s">
        <v>147</v>
      </c>
      <c r="BU347" s="23" t="s">
        <v>147</v>
      </c>
      <c r="BV347" s="23" t="s">
        <v>148</v>
      </c>
      <c r="BW347" s="23" t="s">
        <v>149</v>
      </c>
      <c r="BX347" s="23">
        <v>5</v>
      </c>
      <c r="BY347" s="23" t="s">
        <v>150</v>
      </c>
      <c r="BZ347" s="23">
        <v>2</v>
      </c>
      <c r="CA347" s="23" t="s">
        <v>150</v>
      </c>
      <c r="CB347" s="23" t="s">
        <v>150</v>
      </c>
      <c r="CC347" s="23">
        <v>2</v>
      </c>
      <c r="CD347" s="23" t="s">
        <v>150</v>
      </c>
      <c r="CE347" s="23" t="s">
        <v>150</v>
      </c>
      <c r="CF347" s="23">
        <v>2</v>
      </c>
      <c r="CG347" s="23" t="s">
        <v>150</v>
      </c>
      <c r="CH347" s="23" t="s">
        <v>150</v>
      </c>
      <c r="CI347" s="23">
        <v>2</v>
      </c>
      <c r="CJ347" s="23" t="s">
        <v>150</v>
      </c>
      <c r="CK347" s="23">
        <v>0</v>
      </c>
      <c r="CL347" s="23">
        <v>0</v>
      </c>
      <c r="CM347" s="23" t="s">
        <v>0</v>
      </c>
      <c r="CN347" s="23">
        <v>0</v>
      </c>
      <c r="CO347" s="23"/>
      <c r="CP347" s="23" t="s">
        <v>0</v>
      </c>
      <c r="CQ347" s="23">
        <v>0</v>
      </c>
      <c r="CR347" s="23" t="s">
        <v>165</v>
      </c>
      <c r="CS347" s="23">
        <v>2</v>
      </c>
      <c r="CT347" s="23"/>
      <c r="CU347" s="23"/>
      <c r="CV347" s="23"/>
      <c r="CW347" s="23">
        <v>2</v>
      </c>
      <c r="CX347" s="23"/>
      <c r="CY347" s="23">
        <v>2</v>
      </c>
      <c r="CZ347" s="23">
        <v>0</v>
      </c>
      <c r="DA347" s="23">
        <v>2</v>
      </c>
      <c r="DB347" s="23"/>
      <c r="DC347" s="23" t="s">
        <v>143</v>
      </c>
      <c r="DD347" s="23">
        <v>2</v>
      </c>
      <c r="DE347" s="23" t="s">
        <v>165</v>
      </c>
      <c r="DF347" s="23" t="s">
        <v>165</v>
      </c>
      <c r="DG347" s="23" t="s">
        <v>165</v>
      </c>
      <c r="DH347" s="23" t="s">
        <v>165</v>
      </c>
      <c r="DI347" s="23" t="s">
        <v>150</v>
      </c>
      <c r="DJ347" s="23" t="s">
        <v>159</v>
      </c>
      <c r="DK347" s="23" t="s">
        <v>150</v>
      </c>
      <c r="DL347" s="23" t="s">
        <v>150</v>
      </c>
      <c r="DM347" s="23" t="s">
        <v>159</v>
      </c>
      <c r="DN347" s="23"/>
      <c r="DO347" s="23"/>
      <c r="DP347" s="23" t="s">
        <v>150</v>
      </c>
      <c r="DQ347" s="23" t="s">
        <v>150</v>
      </c>
      <c r="DR347" s="23" t="s">
        <v>150</v>
      </c>
      <c r="DS347" s="23"/>
      <c r="DT347" s="23" t="s">
        <v>159</v>
      </c>
      <c r="DU347" s="23" t="s">
        <v>150</v>
      </c>
      <c r="DV347" s="23"/>
      <c r="DW347" s="23" t="s">
        <v>159</v>
      </c>
      <c r="DX347" s="23" t="s">
        <v>150</v>
      </c>
      <c r="DY347" s="23" t="s">
        <v>150</v>
      </c>
      <c r="DZ347" s="23" t="s">
        <v>150</v>
      </c>
      <c r="EA347" s="23"/>
      <c r="EB347" s="23"/>
      <c r="EC347" s="23"/>
      <c r="ED347" s="23" t="s">
        <v>189</v>
      </c>
      <c r="EE347" s="49">
        <f t="shared" si="153"/>
        <v>15</v>
      </c>
      <c r="EF347" s="49">
        <v>1</v>
      </c>
      <c r="EG347" s="49"/>
      <c r="EH347" s="51">
        <f t="shared" si="161"/>
        <v>1</v>
      </c>
      <c r="EI347" s="51">
        <f t="shared" si="162"/>
        <v>0.9</v>
      </c>
      <c r="EJ347" s="52">
        <f t="shared" si="163"/>
        <v>-1.2</v>
      </c>
      <c r="EK347" s="52">
        <f t="shared" si="164"/>
        <v>-3.2000000000000001E-2</v>
      </c>
      <c r="EL347" s="49">
        <f t="shared" si="165"/>
        <v>-3.2000000000000001E-2</v>
      </c>
      <c r="EM347" s="53" t="s">
        <v>176</v>
      </c>
      <c r="EN347" s="54" t="str">
        <f t="shared" si="166"/>
        <v>3</v>
      </c>
    </row>
    <row r="348" spans="1:144" ht="33.75">
      <c r="A348" s="45">
        <v>3548</v>
      </c>
      <c r="B348" s="46" t="s">
        <v>1460</v>
      </c>
      <c r="C348" s="45">
        <v>35994792</v>
      </c>
      <c r="D348" s="23" t="s">
        <v>1461</v>
      </c>
      <c r="E348" s="23">
        <v>2</v>
      </c>
      <c r="F348" s="23" t="s">
        <v>139</v>
      </c>
      <c r="G348" s="23">
        <v>59</v>
      </c>
      <c r="H348" s="23">
        <v>58</v>
      </c>
      <c r="I348" s="23" t="s">
        <v>140</v>
      </c>
      <c r="J348" s="23">
        <v>1</v>
      </c>
      <c r="K348" s="23"/>
      <c r="L348" s="47"/>
      <c r="M348" s="47"/>
      <c r="N348" s="48">
        <v>44412</v>
      </c>
      <c r="O348" s="48"/>
      <c r="P348" s="47" t="e">
        <f t="shared" si="168"/>
        <v>#NUM!</v>
      </c>
      <c r="Q348" s="47">
        <f t="shared" ca="1" si="156"/>
        <v>32</v>
      </c>
      <c r="R348" s="47">
        <v>14</v>
      </c>
      <c r="S348" s="47">
        <v>1</v>
      </c>
      <c r="T348" s="47"/>
      <c r="U348" s="47"/>
      <c r="V348" s="47" t="e">
        <f t="shared" si="157"/>
        <v>#NUM!</v>
      </c>
      <c r="W348" s="47"/>
      <c r="X348" s="47"/>
      <c r="Y348" s="47"/>
      <c r="Z348" s="47"/>
      <c r="AA348" s="47"/>
      <c r="AB348" s="47"/>
      <c r="AC348" s="47"/>
      <c r="AD348" s="47">
        <v>2</v>
      </c>
      <c r="AE348" s="47">
        <v>14</v>
      </c>
      <c r="AF348" s="47">
        <v>1</v>
      </c>
      <c r="AG348" s="47"/>
      <c r="AH348" s="47"/>
      <c r="AI348" s="35">
        <f t="shared" si="170"/>
        <v>14</v>
      </c>
      <c r="AJ348" s="49">
        <v>1</v>
      </c>
      <c r="AK348" s="47">
        <v>2</v>
      </c>
      <c r="AL348" s="47">
        <v>0</v>
      </c>
      <c r="AM348" s="47"/>
      <c r="AN348" s="23" t="s">
        <v>1712</v>
      </c>
      <c r="AO348" s="23">
        <v>1</v>
      </c>
      <c r="AP348" s="23">
        <v>2.0499999999999998</v>
      </c>
      <c r="AQ348" s="23">
        <v>35</v>
      </c>
      <c r="AR348" s="47">
        <v>2.0499999999999998</v>
      </c>
      <c r="AS348" s="47">
        <f t="shared" si="167"/>
        <v>36.378605133770066</v>
      </c>
      <c r="AT348" s="47"/>
      <c r="AU348" s="47" t="e">
        <f t="shared" si="171"/>
        <v>#DIV/0!</v>
      </c>
      <c r="AV348" s="47"/>
      <c r="AW348" s="47"/>
      <c r="AX348" s="50" t="s">
        <v>1719</v>
      </c>
      <c r="AY348" s="50"/>
      <c r="AZ348" s="50"/>
      <c r="BA348" s="50"/>
      <c r="BB348" s="23" t="s">
        <v>164</v>
      </c>
      <c r="BC348" s="23"/>
      <c r="BD348" s="23"/>
      <c r="BE348" s="23"/>
      <c r="BF348" s="50"/>
      <c r="BG348" s="23"/>
      <c r="BH348" s="23"/>
      <c r="BI348" s="23">
        <v>79.7</v>
      </c>
      <c r="BJ348" s="23">
        <v>172.1</v>
      </c>
      <c r="BK348" s="23">
        <f t="shared" si="158"/>
        <v>1.9294220667887882</v>
      </c>
      <c r="BL348" s="23">
        <v>1</v>
      </c>
      <c r="BM348" s="46" t="s">
        <v>1462</v>
      </c>
      <c r="BN348" s="23" t="s">
        <v>146</v>
      </c>
      <c r="BO348" s="23">
        <v>59</v>
      </c>
      <c r="BP348" s="23">
        <v>45.3</v>
      </c>
      <c r="BQ348" s="23">
        <v>151.80000000000001</v>
      </c>
      <c r="BR348" s="23">
        <f t="shared" si="159"/>
        <v>1.3855751759467008</v>
      </c>
      <c r="BS348" s="23">
        <f t="shared" si="160"/>
        <v>1.3925062315514578</v>
      </c>
      <c r="BT348" s="23" t="s">
        <v>162</v>
      </c>
      <c r="BU348" s="23" t="s">
        <v>162</v>
      </c>
      <c r="BV348" s="23" t="s">
        <v>148</v>
      </c>
      <c r="BW348" s="23" t="s">
        <v>149</v>
      </c>
      <c r="BX348" s="23">
        <v>5</v>
      </c>
      <c r="BY348" s="23" t="s">
        <v>150</v>
      </c>
      <c r="BZ348" s="23">
        <v>2</v>
      </c>
      <c r="CA348" s="23" t="s">
        <v>150</v>
      </c>
      <c r="CB348" s="23" t="s">
        <v>150</v>
      </c>
      <c r="CC348" s="23">
        <v>2</v>
      </c>
      <c r="CD348" s="23" t="s">
        <v>150</v>
      </c>
      <c r="CE348" s="23" t="s">
        <v>150</v>
      </c>
      <c r="CF348" s="23">
        <v>2</v>
      </c>
      <c r="CG348" s="23" t="s">
        <v>150</v>
      </c>
      <c r="CH348" s="23" t="s">
        <v>150</v>
      </c>
      <c r="CI348" s="23">
        <v>2</v>
      </c>
      <c r="CJ348" s="23" t="s">
        <v>150</v>
      </c>
      <c r="CK348" s="23">
        <v>0</v>
      </c>
      <c r="CL348" s="23">
        <v>0</v>
      </c>
      <c r="CM348" s="23"/>
      <c r="CN348" s="23">
        <v>0</v>
      </c>
      <c r="CO348" s="23"/>
      <c r="CP348" s="23" t="s">
        <v>0</v>
      </c>
      <c r="CQ348" s="23">
        <v>0</v>
      </c>
      <c r="CR348" s="23" t="s">
        <v>143</v>
      </c>
      <c r="CS348" s="23">
        <v>1</v>
      </c>
      <c r="CT348" s="23"/>
      <c r="CU348" s="23"/>
      <c r="CV348" s="23">
        <v>100</v>
      </c>
      <c r="CW348" s="23">
        <v>1</v>
      </c>
      <c r="CX348" s="23"/>
      <c r="CY348" s="23">
        <v>2</v>
      </c>
      <c r="CZ348" s="23">
        <v>5</v>
      </c>
      <c r="DA348" s="23">
        <v>1</v>
      </c>
      <c r="DB348" s="23"/>
      <c r="DC348" s="23" t="s">
        <v>143</v>
      </c>
      <c r="DD348" s="23">
        <v>2</v>
      </c>
      <c r="DE348" s="23" t="s">
        <v>165</v>
      </c>
      <c r="DF348" s="23" t="s">
        <v>143</v>
      </c>
      <c r="DG348" s="23" t="s">
        <v>143</v>
      </c>
      <c r="DH348" s="23" t="s">
        <v>636</v>
      </c>
      <c r="DI348" s="23" t="s">
        <v>150</v>
      </c>
      <c r="DJ348" s="23" t="s">
        <v>159</v>
      </c>
      <c r="DK348" s="23" t="s">
        <v>150</v>
      </c>
      <c r="DL348" s="23" t="s">
        <v>150</v>
      </c>
      <c r="DM348" s="23" t="s">
        <v>150</v>
      </c>
      <c r="DN348" s="23"/>
      <c r="DO348" s="23"/>
      <c r="DP348" s="23" t="s">
        <v>150</v>
      </c>
      <c r="DQ348" s="23" t="s">
        <v>150</v>
      </c>
      <c r="DR348" s="23" t="s">
        <v>150</v>
      </c>
      <c r="DS348" s="23"/>
      <c r="DT348" s="23" t="s">
        <v>159</v>
      </c>
      <c r="DU348" s="23" t="s">
        <v>150</v>
      </c>
      <c r="DV348" s="23"/>
      <c r="DW348" s="23" t="s">
        <v>159</v>
      </c>
      <c r="DX348" s="23" t="s">
        <v>150</v>
      </c>
      <c r="DY348" s="23" t="s">
        <v>150</v>
      </c>
      <c r="DZ348" s="23"/>
      <c r="EA348" s="23"/>
      <c r="EB348" s="23"/>
      <c r="EC348" s="23" t="s">
        <v>184</v>
      </c>
      <c r="ED348" s="23" t="s">
        <v>189</v>
      </c>
      <c r="EE348" s="49">
        <f t="shared" si="153"/>
        <v>14</v>
      </c>
      <c r="EF348" s="49">
        <v>1</v>
      </c>
      <c r="EG348" s="49"/>
      <c r="EH348" s="51">
        <f t="shared" si="161"/>
        <v>1</v>
      </c>
      <c r="EI348" s="51">
        <f t="shared" si="162"/>
        <v>0.9</v>
      </c>
      <c r="EJ348" s="52">
        <f t="shared" si="163"/>
        <v>-1.2</v>
      </c>
      <c r="EK348" s="52">
        <f t="shared" si="164"/>
        <v>-3.2000000000000001E-2</v>
      </c>
      <c r="EL348" s="49">
        <f t="shared" si="165"/>
        <v>-3.2000000000000001E-2</v>
      </c>
      <c r="EM348" s="55" t="s">
        <v>152</v>
      </c>
      <c r="EN348" s="54" t="str">
        <f t="shared" si="166"/>
        <v>1</v>
      </c>
    </row>
    <row r="349" spans="1:144" ht="33.75">
      <c r="A349" s="45">
        <v>3551</v>
      </c>
      <c r="B349" s="46" t="s">
        <v>1463</v>
      </c>
      <c r="C349" s="45">
        <v>35934674</v>
      </c>
      <c r="D349" s="23" t="s">
        <v>1464</v>
      </c>
      <c r="E349" s="23">
        <v>2</v>
      </c>
      <c r="F349" s="23" t="s">
        <v>139</v>
      </c>
      <c r="G349" s="23">
        <v>65</v>
      </c>
      <c r="H349" s="23">
        <v>64</v>
      </c>
      <c r="I349" s="23" t="s">
        <v>180</v>
      </c>
      <c r="J349" s="23">
        <v>5</v>
      </c>
      <c r="K349" s="23"/>
      <c r="L349" s="47"/>
      <c r="M349" s="47"/>
      <c r="N349" s="48">
        <v>44417</v>
      </c>
      <c r="O349" s="48"/>
      <c r="P349" s="47" t="e">
        <f>DATEDIF(N349, O349, "m")</f>
        <v>#NUM!</v>
      </c>
      <c r="Q349" s="47">
        <f t="shared" ca="1" si="156"/>
        <v>32</v>
      </c>
      <c r="R349" s="47">
        <v>14</v>
      </c>
      <c r="S349" s="47">
        <v>1</v>
      </c>
      <c r="T349" s="47"/>
      <c r="U349" s="47"/>
      <c r="V349" s="47" t="e">
        <f t="shared" si="157"/>
        <v>#NUM!</v>
      </c>
      <c r="W349" s="47"/>
      <c r="X349" s="47"/>
      <c r="Y349" s="47"/>
      <c r="Z349" s="47"/>
      <c r="AA349" s="47"/>
      <c r="AB349" s="47"/>
      <c r="AC349" s="47"/>
      <c r="AD349" s="47">
        <v>2</v>
      </c>
      <c r="AE349" s="47">
        <v>14</v>
      </c>
      <c r="AF349" s="47">
        <v>1</v>
      </c>
      <c r="AG349" s="47"/>
      <c r="AH349" s="47"/>
      <c r="AI349" s="35">
        <f t="shared" si="170"/>
        <v>14</v>
      </c>
      <c r="AJ349" s="49">
        <v>1</v>
      </c>
      <c r="AK349" s="47">
        <v>2</v>
      </c>
      <c r="AL349" s="47">
        <v>0</v>
      </c>
      <c r="AM349" s="47"/>
      <c r="AN349" s="23" t="s">
        <v>1712</v>
      </c>
      <c r="AO349" s="23">
        <v>1</v>
      </c>
      <c r="AP349" s="23">
        <v>1.73</v>
      </c>
      <c r="AQ349" s="23">
        <v>41</v>
      </c>
      <c r="AR349" s="47">
        <v>1.48</v>
      </c>
      <c r="AS349" s="47">
        <f t="shared" si="167"/>
        <v>51.812025682434623</v>
      </c>
      <c r="AT349" s="47"/>
      <c r="AU349" s="47" t="e">
        <f t="shared" si="171"/>
        <v>#DIV/0!</v>
      </c>
      <c r="AV349" s="47"/>
      <c r="AW349" s="47"/>
      <c r="AX349" s="50" t="s">
        <v>1719</v>
      </c>
      <c r="AY349" s="50"/>
      <c r="AZ349" s="50"/>
      <c r="BA349" s="50"/>
      <c r="BB349" s="23" t="s">
        <v>164</v>
      </c>
      <c r="BC349" s="23"/>
      <c r="BD349" s="23"/>
      <c r="BE349" s="23"/>
      <c r="BF349" s="50"/>
      <c r="BG349" s="23"/>
      <c r="BH349" s="23"/>
      <c r="BI349" s="23">
        <v>65</v>
      </c>
      <c r="BJ349" s="23">
        <v>165</v>
      </c>
      <c r="BK349" s="23">
        <f t="shared" si="158"/>
        <v>1.7160516682260574</v>
      </c>
      <c r="BL349" s="23">
        <v>1</v>
      </c>
      <c r="BM349" s="46" t="s">
        <v>1465</v>
      </c>
      <c r="BN349" s="23" t="s">
        <v>146</v>
      </c>
      <c r="BO349" s="23">
        <v>56</v>
      </c>
      <c r="BP349" s="23">
        <v>50</v>
      </c>
      <c r="BQ349" s="23">
        <v>150</v>
      </c>
      <c r="BR349" s="23">
        <f t="shared" si="159"/>
        <v>1.4325003551708724</v>
      </c>
      <c r="BS349" s="23">
        <f t="shared" si="160"/>
        <v>1.1979415307170114</v>
      </c>
      <c r="BT349" s="23" t="s">
        <v>171</v>
      </c>
      <c r="BU349" s="23" t="s">
        <v>147</v>
      </c>
      <c r="BV349" s="23" t="s">
        <v>148</v>
      </c>
      <c r="BW349" s="23" t="s">
        <v>149</v>
      </c>
      <c r="BX349" s="23">
        <v>4</v>
      </c>
      <c r="BY349" s="23" t="s">
        <v>150</v>
      </c>
      <c r="BZ349" s="23">
        <v>2</v>
      </c>
      <c r="CA349" s="23" t="s">
        <v>150</v>
      </c>
      <c r="CB349" s="23" t="s">
        <v>150</v>
      </c>
      <c r="CC349" s="23">
        <v>2</v>
      </c>
      <c r="CD349" s="23" t="s">
        <v>150</v>
      </c>
      <c r="CE349" s="23" t="s">
        <v>150</v>
      </c>
      <c r="CF349" s="23">
        <v>2</v>
      </c>
      <c r="CG349" s="23" t="s">
        <v>150</v>
      </c>
      <c r="CH349" s="23" t="s">
        <v>150</v>
      </c>
      <c r="CI349" s="23">
        <v>2</v>
      </c>
      <c r="CJ349" s="23" t="s">
        <v>150</v>
      </c>
      <c r="CK349" s="23">
        <v>0</v>
      </c>
      <c r="CL349" s="23">
        <v>0</v>
      </c>
      <c r="CM349" s="23" t="s">
        <v>0</v>
      </c>
      <c r="CN349" s="23">
        <v>0</v>
      </c>
      <c r="CO349" s="23"/>
      <c r="CP349" s="23" t="s">
        <v>0</v>
      </c>
      <c r="CQ349" s="23">
        <v>0</v>
      </c>
      <c r="CR349" s="23" t="s">
        <v>143</v>
      </c>
      <c r="CS349" s="23">
        <v>1</v>
      </c>
      <c r="CT349" s="23">
        <v>256</v>
      </c>
      <c r="CU349" s="23" t="s">
        <v>635</v>
      </c>
      <c r="CV349" s="23">
        <v>375</v>
      </c>
      <c r="CW349" s="23">
        <v>1</v>
      </c>
      <c r="CX349" s="23"/>
      <c r="CY349" s="23">
        <v>2</v>
      </c>
      <c r="CZ349" s="23">
        <v>6</v>
      </c>
      <c r="DA349" s="23">
        <v>1</v>
      </c>
      <c r="DB349" s="23"/>
      <c r="DC349" s="23" t="s">
        <v>143</v>
      </c>
      <c r="DD349" s="23" t="str">
        <f>IF(DC349= "Y", "2","1")</f>
        <v>2</v>
      </c>
      <c r="DE349" s="23" t="s">
        <v>165</v>
      </c>
      <c r="DF349" s="23" t="s">
        <v>165</v>
      </c>
      <c r="DG349" s="23" t="s">
        <v>165</v>
      </c>
      <c r="DH349" s="23" t="s">
        <v>636</v>
      </c>
      <c r="DI349" s="23" t="s">
        <v>150</v>
      </c>
      <c r="DJ349" s="23" t="s">
        <v>150</v>
      </c>
      <c r="DK349" s="23" t="s">
        <v>150</v>
      </c>
      <c r="DL349" s="23" t="s">
        <v>150</v>
      </c>
      <c r="DM349" s="23" t="s">
        <v>159</v>
      </c>
      <c r="DN349" s="23" t="s">
        <v>150</v>
      </c>
      <c r="DO349" s="23"/>
      <c r="DP349" s="23" t="s">
        <v>150</v>
      </c>
      <c r="DQ349" s="23" t="s">
        <v>150</v>
      </c>
      <c r="DR349" s="23" t="s">
        <v>150</v>
      </c>
      <c r="DS349" s="23"/>
      <c r="DT349" s="23" t="s">
        <v>159</v>
      </c>
      <c r="DU349" s="23" t="s">
        <v>150</v>
      </c>
      <c r="DV349" s="23"/>
      <c r="DW349" s="23" t="s">
        <v>159</v>
      </c>
      <c r="DX349" s="23" t="s">
        <v>150</v>
      </c>
      <c r="DY349" s="23"/>
      <c r="DZ349" s="23"/>
      <c r="EA349" s="23" t="s">
        <v>159</v>
      </c>
      <c r="EB349" s="23"/>
      <c r="EC349" s="23"/>
      <c r="ED349" s="23" t="s">
        <v>187</v>
      </c>
      <c r="EE349" s="49">
        <f t="shared" si="153"/>
        <v>14</v>
      </c>
      <c r="EF349" s="49">
        <v>1</v>
      </c>
      <c r="EG349" s="49"/>
      <c r="EH349" s="51">
        <f t="shared" si="161"/>
        <v>1</v>
      </c>
      <c r="EI349" s="51">
        <f t="shared" si="162"/>
        <v>0.9</v>
      </c>
      <c r="EJ349" s="52">
        <f t="shared" si="163"/>
        <v>-1.2</v>
      </c>
      <c r="EK349" s="52">
        <f t="shared" si="164"/>
        <v>-3.2000000000000001E-2</v>
      </c>
      <c r="EL349" s="49">
        <f t="shared" si="165"/>
        <v>-3.2000000000000001E-2</v>
      </c>
      <c r="EM349" s="53" t="s">
        <v>152</v>
      </c>
      <c r="EN349" s="54" t="str">
        <f t="shared" si="166"/>
        <v>1</v>
      </c>
    </row>
    <row r="350" spans="1:144" ht="33.75">
      <c r="A350" s="45">
        <v>3552</v>
      </c>
      <c r="B350" s="46" t="s">
        <v>1466</v>
      </c>
      <c r="C350" s="45">
        <v>36090964</v>
      </c>
      <c r="D350" s="23" t="s">
        <v>1467</v>
      </c>
      <c r="E350" s="23">
        <v>2</v>
      </c>
      <c r="F350" s="23" t="s">
        <v>139</v>
      </c>
      <c r="G350" s="23">
        <v>51</v>
      </c>
      <c r="H350" s="23">
        <v>50</v>
      </c>
      <c r="I350" s="23" t="s">
        <v>153</v>
      </c>
      <c r="J350" s="23">
        <v>3</v>
      </c>
      <c r="K350" s="23" t="s">
        <v>179</v>
      </c>
      <c r="L350" s="47"/>
      <c r="M350" s="47"/>
      <c r="N350" s="48">
        <v>44419</v>
      </c>
      <c r="O350" s="48"/>
      <c r="P350" s="47" t="e">
        <f t="shared" ref="P350:P360" si="172">DATEDIF(N350,O350,"m")</f>
        <v>#NUM!</v>
      </c>
      <c r="Q350" s="47">
        <f t="shared" ca="1" si="156"/>
        <v>31</v>
      </c>
      <c r="R350" s="47">
        <v>14</v>
      </c>
      <c r="S350" s="47">
        <v>1</v>
      </c>
      <c r="T350" s="47"/>
      <c r="U350" s="47"/>
      <c r="V350" s="47" t="e">
        <f t="shared" si="157"/>
        <v>#NUM!</v>
      </c>
      <c r="W350" s="47"/>
      <c r="X350" s="47"/>
      <c r="Y350" s="47"/>
      <c r="Z350" s="47"/>
      <c r="AA350" s="47"/>
      <c r="AB350" s="47"/>
      <c r="AC350" s="47"/>
      <c r="AD350" s="47">
        <v>2</v>
      </c>
      <c r="AE350" s="47">
        <v>14</v>
      </c>
      <c r="AF350" s="47">
        <v>1</v>
      </c>
      <c r="AG350" s="47"/>
      <c r="AH350" s="47"/>
      <c r="AI350" s="35">
        <f t="shared" si="170"/>
        <v>14</v>
      </c>
      <c r="AJ350" s="49">
        <v>1</v>
      </c>
      <c r="AK350" s="47">
        <v>2</v>
      </c>
      <c r="AL350" s="47">
        <v>0</v>
      </c>
      <c r="AM350" s="47"/>
      <c r="AN350" s="23" t="s">
        <v>1712</v>
      </c>
      <c r="AO350" s="23">
        <v>1</v>
      </c>
      <c r="AP350" s="23">
        <v>1.53</v>
      </c>
      <c r="AQ350" s="23">
        <v>52</v>
      </c>
      <c r="AR350" s="47">
        <v>1.46</v>
      </c>
      <c r="AS350" s="47">
        <f t="shared" si="167"/>
        <v>57.45598969992102</v>
      </c>
      <c r="AT350" s="47"/>
      <c r="AU350" s="47" t="e">
        <f t="shared" si="171"/>
        <v>#DIV/0!</v>
      </c>
      <c r="AV350" s="47"/>
      <c r="AW350" s="47"/>
      <c r="AX350" s="50" t="s">
        <v>1719</v>
      </c>
      <c r="AY350" s="50"/>
      <c r="AZ350" s="50"/>
      <c r="BA350" s="50"/>
      <c r="BB350" s="23" t="s">
        <v>164</v>
      </c>
      <c r="BC350" s="23"/>
      <c r="BD350" s="23"/>
      <c r="BE350" s="23"/>
      <c r="BF350" s="50"/>
      <c r="BG350" s="23"/>
      <c r="BH350" s="23"/>
      <c r="BI350" s="23">
        <v>72</v>
      </c>
      <c r="BJ350" s="23">
        <v>180</v>
      </c>
      <c r="BK350" s="23">
        <f t="shared" si="158"/>
        <v>1.908996801953057</v>
      </c>
      <c r="BL350" s="23">
        <v>1</v>
      </c>
      <c r="BM350" s="46" t="s">
        <v>1468</v>
      </c>
      <c r="BN350" s="23" t="s">
        <v>146</v>
      </c>
      <c r="BO350" s="23">
        <v>48</v>
      </c>
      <c r="BP350" s="23">
        <v>65</v>
      </c>
      <c r="BQ350" s="23">
        <v>153</v>
      </c>
      <c r="BR350" s="23">
        <f t="shared" si="159"/>
        <v>1.6246349343089419</v>
      </c>
      <c r="BS350" s="23">
        <f t="shared" si="160"/>
        <v>1.1750312403352767</v>
      </c>
      <c r="BT350" s="23" t="s">
        <v>147</v>
      </c>
      <c r="BU350" s="23" t="s">
        <v>147</v>
      </c>
      <c r="BV350" s="23" t="s">
        <v>148</v>
      </c>
      <c r="BW350" s="23" t="s">
        <v>166</v>
      </c>
      <c r="BX350" s="23">
        <v>3</v>
      </c>
      <c r="BY350" s="23" t="s">
        <v>150</v>
      </c>
      <c r="BZ350" s="23">
        <v>2</v>
      </c>
      <c r="CA350" s="23" t="s">
        <v>150</v>
      </c>
      <c r="CB350" s="23" t="s">
        <v>150</v>
      </c>
      <c r="CC350" s="23">
        <v>2</v>
      </c>
      <c r="CD350" s="23" t="s">
        <v>150</v>
      </c>
      <c r="CE350" s="23" t="s">
        <v>150</v>
      </c>
      <c r="CF350" s="23">
        <v>2</v>
      </c>
      <c r="CG350" s="23" t="s">
        <v>150</v>
      </c>
      <c r="CH350" s="23" t="s">
        <v>150</v>
      </c>
      <c r="CI350" s="23">
        <v>2</v>
      </c>
      <c r="CJ350" s="23" t="s">
        <v>150</v>
      </c>
      <c r="CK350" s="23">
        <v>0</v>
      </c>
      <c r="CL350" s="23">
        <v>0</v>
      </c>
      <c r="CM350" s="23" t="s">
        <v>0</v>
      </c>
      <c r="CN350" s="23">
        <v>0</v>
      </c>
      <c r="CO350" s="23"/>
      <c r="CP350" s="23" t="s">
        <v>0</v>
      </c>
      <c r="CQ350" s="23">
        <v>0</v>
      </c>
      <c r="CR350" s="23" t="s">
        <v>165</v>
      </c>
      <c r="CS350" s="23">
        <v>2</v>
      </c>
      <c r="CT350" s="23"/>
      <c r="CU350" s="23"/>
      <c r="CV350" s="23"/>
      <c r="CW350" s="23">
        <v>2</v>
      </c>
      <c r="CX350" s="23"/>
      <c r="CY350" s="23">
        <v>2</v>
      </c>
      <c r="CZ350" s="23">
        <v>0</v>
      </c>
      <c r="DA350" s="23">
        <v>2</v>
      </c>
      <c r="DB350" s="23"/>
      <c r="DC350" s="23" t="s">
        <v>143</v>
      </c>
      <c r="DD350" s="23" t="str">
        <f>IF(DC350= "Y", "2","1")</f>
        <v>2</v>
      </c>
      <c r="DE350" s="23" t="s">
        <v>143</v>
      </c>
      <c r="DF350" s="23" t="s">
        <v>636</v>
      </c>
      <c r="DG350" s="23" t="s">
        <v>143</v>
      </c>
      <c r="DH350" s="23" t="s">
        <v>636</v>
      </c>
      <c r="DI350" s="23" t="s">
        <v>150</v>
      </c>
      <c r="DJ350" s="23" t="s">
        <v>159</v>
      </c>
      <c r="DK350" s="23" t="s">
        <v>150</v>
      </c>
      <c r="DL350" s="23" t="s">
        <v>150</v>
      </c>
      <c r="DM350" s="23" t="s">
        <v>150</v>
      </c>
      <c r="DN350" s="23" t="s">
        <v>150</v>
      </c>
      <c r="DO350" s="23"/>
      <c r="DP350" s="23" t="s">
        <v>150</v>
      </c>
      <c r="DQ350" s="23" t="s">
        <v>150</v>
      </c>
      <c r="DR350" s="23" t="s">
        <v>150</v>
      </c>
      <c r="DS350" s="23"/>
      <c r="DT350" s="23" t="s">
        <v>159</v>
      </c>
      <c r="DU350" s="23" t="s">
        <v>150</v>
      </c>
      <c r="DV350" s="23"/>
      <c r="DW350" s="23" t="s">
        <v>159</v>
      </c>
      <c r="DX350" s="23" t="s">
        <v>150</v>
      </c>
      <c r="DY350" s="23"/>
      <c r="DZ350" s="23"/>
      <c r="EA350" s="23" t="s">
        <v>159</v>
      </c>
      <c r="EB350" s="23"/>
      <c r="EC350" s="23"/>
      <c r="ED350" s="23" t="s">
        <v>189</v>
      </c>
      <c r="EE350" s="49">
        <f t="shared" si="153"/>
        <v>14</v>
      </c>
      <c r="EF350" s="49">
        <v>1</v>
      </c>
      <c r="EG350" s="49"/>
      <c r="EH350" s="51">
        <f t="shared" si="161"/>
        <v>1</v>
      </c>
      <c r="EI350" s="51">
        <f t="shared" si="162"/>
        <v>0.9</v>
      </c>
      <c r="EJ350" s="52">
        <f t="shared" si="163"/>
        <v>-1.2</v>
      </c>
      <c r="EK350" s="52">
        <f t="shared" si="164"/>
        <v>-3.2000000000000001E-2</v>
      </c>
      <c r="EL350" s="49">
        <f t="shared" si="165"/>
        <v>-3.2000000000000001E-2</v>
      </c>
      <c r="EM350" s="55" t="s">
        <v>176</v>
      </c>
      <c r="EN350" s="54" t="str">
        <f t="shared" si="166"/>
        <v>3</v>
      </c>
    </row>
    <row r="351" spans="1:144" ht="33.75">
      <c r="A351" s="45">
        <v>3554</v>
      </c>
      <c r="B351" s="46" t="s">
        <v>1790</v>
      </c>
      <c r="C351" s="45">
        <v>36123283</v>
      </c>
      <c r="D351" s="23" t="s">
        <v>1469</v>
      </c>
      <c r="E351" s="23">
        <v>1</v>
      </c>
      <c r="F351" s="23" t="s">
        <v>146</v>
      </c>
      <c r="G351" s="23">
        <v>64</v>
      </c>
      <c r="H351" s="23">
        <v>63</v>
      </c>
      <c r="I351" s="23" t="s">
        <v>140</v>
      </c>
      <c r="J351" s="23">
        <v>1</v>
      </c>
      <c r="K351" s="23"/>
      <c r="L351" s="47" t="s">
        <v>1708</v>
      </c>
      <c r="M351" s="47">
        <v>1</v>
      </c>
      <c r="N351" s="48">
        <v>44426</v>
      </c>
      <c r="O351" s="48"/>
      <c r="P351" s="47" t="e">
        <f t="shared" si="172"/>
        <v>#NUM!</v>
      </c>
      <c r="Q351" s="47">
        <f t="shared" ca="1" si="156"/>
        <v>31</v>
      </c>
      <c r="R351" s="47">
        <v>14</v>
      </c>
      <c r="S351" s="47">
        <v>1</v>
      </c>
      <c r="T351" s="47"/>
      <c r="U351" s="47"/>
      <c r="V351" s="47" t="e">
        <f t="shared" si="157"/>
        <v>#NUM!</v>
      </c>
      <c r="W351" s="47"/>
      <c r="X351" s="47"/>
      <c r="Y351" s="47"/>
      <c r="Z351" s="47"/>
      <c r="AA351" s="47"/>
      <c r="AB351" s="47"/>
      <c r="AC351" s="47"/>
      <c r="AD351" s="47">
        <v>2</v>
      </c>
      <c r="AE351" s="47">
        <v>14</v>
      </c>
      <c r="AF351" s="47">
        <v>1</v>
      </c>
      <c r="AG351" s="47"/>
      <c r="AH351" s="47"/>
      <c r="AI351" s="35">
        <f t="shared" si="170"/>
        <v>14</v>
      </c>
      <c r="AJ351" s="49">
        <v>1</v>
      </c>
      <c r="AK351" s="47">
        <v>2</v>
      </c>
      <c r="AL351" s="47">
        <v>0</v>
      </c>
      <c r="AM351" s="47"/>
      <c r="AN351" s="23" t="s">
        <v>1712</v>
      </c>
      <c r="AO351" s="23">
        <v>1</v>
      </c>
      <c r="AP351" s="23">
        <v>0.94</v>
      </c>
      <c r="AQ351" s="23">
        <v>65</v>
      </c>
      <c r="AR351" s="47">
        <v>0.61</v>
      </c>
      <c r="AS351" s="47">
        <f t="shared" si="167"/>
        <v>99.069341606343471</v>
      </c>
      <c r="AT351" s="47"/>
      <c r="AU351" s="47" t="e">
        <f t="shared" si="171"/>
        <v>#DIV/0!</v>
      </c>
      <c r="AV351" s="47"/>
      <c r="AW351" s="47"/>
      <c r="AX351" s="50" t="s">
        <v>1719</v>
      </c>
      <c r="AY351" s="50"/>
      <c r="AZ351" s="50"/>
      <c r="BA351" s="50"/>
      <c r="BB351" s="23" t="s">
        <v>164</v>
      </c>
      <c r="BC351" s="23"/>
      <c r="BD351" s="23"/>
      <c r="BE351" s="23"/>
      <c r="BF351" s="50"/>
      <c r="BG351" s="23"/>
      <c r="BH351" s="23"/>
      <c r="BI351" s="23">
        <v>46.5</v>
      </c>
      <c r="BJ351" s="23">
        <v>154</v>
      </c>
      <c r="BK351" s="23">
        <f t="shared" si="158"/>
        <v>1.4157492859072376</v>
      </c>
      <c r="BL351" s="23">
        <v>1</v>
      </c>
      <c r="BM351" s="46" t="s">
        <v>1470</v>
      </c>
      <c r="BN351" s="23" t="s">
        <v>139</v>
      </c>
      <c r="BO351" s="23">
        <v>65</v>
      </c>
      <c r="BP351" s="23">
        <v>71</v>
      </c>
      <c r="BQ351" s="23">
        <v>172</v>
      </c>
      <c r="BR351" s="23">
        <f t="shared" si="159"/>
        <v>1.8361546036792331</v>
      </c>
      <c r="BS351" s="23">
        <f t="shared" si="160"/>
        <v>0.77104034871050642</v>
      </c>
      <c r="BT351" s="23" t="s">
        <v>158</v>
      </c>
      <c r="BU351" s="23" t="s">
        <v>158</v>
      </c>
      <c r="BV351" s="23" t="s">
        <v>148</v>
      </c>
      <c r="BW351" s="23" t="s">
        <v>166</v>
      </c>
      <c r="BX351" s="23">
        <v>3</v>
      </c>
      <c r="BY351" s="23" t="s">
        <v>150</v>
      </c>
      <c r="BZ351" s="23">
        <v>2</v>
      </c>
      <c r="CA351" s="23" t="s">
        <v>150</v>
      </c>
      <c r="CB351" s="23" t="s">
        <v>150</v>
      </c>
      <c r="CC351" s="23">
        <v>2</v>
      </c>
      <c r="CD351" s="23" t="s">
        <v>150</v>
      </c>
      <c r="CE351" s="23" t="s">
        <v>150</v>
      </c>
      <c r="CF351" s="23">
        <v>2</v>
      </c>
      <c r="CG351" s="23" t="s">
        <v>150</v>
      </c>
      <c r="CH351" s="23" t="s">
        <v>150</v>
      </c>
      <c r="CI351" s="23">
        <v>2</v>
      </c>
      <c r="CJ351" s="23" t="s">
        <v>150</v>
      </c>
      <c r="CK351" s="23">
        <v>0</v>
      </c>
      <c r="CL351" s="23">
        <v>0</v>
      </c>
      <c r="CM351" s="23" t="s">
        <v>0</v>
      </c>
      <c r="CN351" s="23">
        <v>0</v>
      </c>
      <c r="CO351" s="23"/>
      <c r="CP351" s="23" t="s">
        <v>0</v>
      </c>
      <c r="CQ351" s="23">
        <v>0</v>
      </c>
      <c r="CR351" s="23" t="s">
        <v>165</v>
      </c>
      <c r="CS351" s="23">
        <v>2</v>
      </c>
      <c r="CT351" s="23"/>
      <c r="CU351" s="23"/>
      <c r="CV351" s="23"/>
      <c r="CW351" s="23">
        <v>2</v>
      </c>
      <c r="CX351" s="23"/>
      <c r="CY351" s="23">
        <v>2</v>
      </c>
      <c r="CZ351" s="23">
        <v>0</v>
      </c>
      <c r="DA351" s="23">
        <v>2</v>
      </c>
      <c r="DB351" s="23"/>
      <c r="DC351" s="23" t="s">
        <v>143</v>
      </c>
      <c r="DD351" s="23" t="str">
        <f>IF(DC351= "Y", "2","1")</f>
        <v>2</v>
      </c>
      <c r="DE351" s="23" t="s">
        <v>143</v>
      </c>
      <c r="DF351" s="23" t="s">
        <v>636</v>
      </c>
      <c r="DG351" s="23" t="s">
        <v>143</v>
      </c>
      <c r="DH351" s="23" t="s">
        <v>636</v>
      </c>
      <c r="DI351" s="23" t="s">
        <v>150</v>
      </c>
      <c r="DJ351" s="23" t="s">
        <v>159</v>
      </c>
      <c r="DK351" s="23" t="s">
        <v>150</v>
      </c>
      <c r="DL351" s="23" t="s">
        <v>150</v>
      </c>
      <c r="DM351" s="23" t="s">
        <v>159</v>
      </c>
      <c r="DN351" s="23" t="s">
        <v>150</v>
      </c>
      <c r="DO351" s="23"/>
      <c r="DP351" s="23" t="s">
        <v>150</v>
      </c>
      <c r="DQ351" s="23" t="s">
        <v>150</v>
      </c>
      <c r="DR351" s="23" t="s">
        <v>150</v>
      </c>
      <c r="DS351" s="23"/>
      <c r="DT351" s="23" t="s">
        <v>159</v>
      </c>
      <c r="DU351" s="23" t="s">
        <v>150</v>
      </c>
      <c r="DV351" s="23"/>
      <c r="DW351" s="23" t="s">
        <v>159</v>
      </c>
      <c r="DX351" s="23" t="s">
        <v>150</v>
      </c>
      <c r="DY351" s="23"/>
      <c r="DZ351" s="23"/>
      <c r="EA351" s="23"/>
      <c r="EB351" s="23"/>
      <c r="EC351" s="23"/>
      <c r="ED351" s="23" t="s">
        <v>189</v>
      </c>
      <c r="EE351" s="49">
        <f t="shared" si="153"/>
        <v>14</v>
      </c>
      <c r="EF351" s="49">
        <v>1</v>
      </c>
      <c r="EG351" s="49"/>
      <c r="EH351" s="51">
        <f t="shared" si="161"/>
        <v>1.012</v>
      </c>
      <c r="EI351" s="51">
        <f t="shared" si="162"/>
        <v>0.7</v>
      </c>
      <c r="EJ351" s="52">
        <f t="shared" si="163"/>
        <v>-0.24099999999999999</v>
      </c>
      <c r="EK351" s="52">
        <f t="shared" si="164"/>
        <v>-0.24099999999999999</v>
      </c>
      <c r="EL351" s="49">
        <f t="shared" si="165"/>
        <v>-0.24099999999999999</v>
      </c>
      <c r="EM351" s="53" t="s">
        <v>176</v>
      </c>
      <c r="EN351" s="54" t="str">
        <f t="shared" si="166"/>
        <v>3</v>
      </c>
    </row>
    <row r="352" spans="1:144" ht="45">
      <c r="A352" s="45">
        <v>3564</v>
      </c>
      <c r="B352" s="46" t="s">
        <v>1476</v>
      </c>
      <c r="C352" s="45">
        <v>32324873</v>
      </c>
      <c r="D352" s="23" t="s">
        <v>1477</v>
      </c>
      <c r="E352" s="23">
        <v>2</v>
      </c>
      <c r="F352" s="23" t="s">
        <v>139</v>
      </c>
      <c r="G352" s="23">
        <v>63</v>
      </c>
      <c r="H352" s="23">
        <v>62</v>
      </c>
      <c r="I352" s="23" t="s">
        <v>140</v>
      </c>
      <c r="J352" s="23">
        <v>1</v>
      </c>
      <c r="K352" s="23"/>
      <c r="L352" s="47"/>
      <c r="M352" s="47"/>
      <c r="N352" s="48">
        <v>44452</v>
      </c>
      <c r="O352" s="48">
        <v>44797</v>
      </c>
      <c r="P352" s="47">
        <f t="shared" si="172"/>
        <v>11</v>
      </c>
      <c r="Q352" s="47">
        <f t="shared" ca="1" si="156"/>
        <v>30</v>
      </c>
      <c r="R352" s="47">
        <v>11</v>
      </c>
      <c r="S352" s="47">
        <v>0</v>
      </c>
      <c r="T352" s="48">
        <v>44566</v>
      </c>
      <c r="U352" s="48">
        <v>44566</v>
      </c>
      <c r="V352" s="47">
        <f t="shared" si="157"/>
        <v>3</v>
      </c>
      <c r="W352" s="47" t="s">
        <v>1791</v>
      </c>
      <c r="X352" s="47"/>
      <c r="Y352" s="47"/>
      <c r="Z352" s="47"/>
      <c r="AA352" s="47"/>
      <c r="AB352" s="47"/>
      <c r="AC352" s="47"/>
      <c r="AD352" s="47">
        <v>2</v>
      </c>
      <c r="AE352" s="47">
        <v>11</v>
      </c>
      <c r="AF352" s="47">
        <v>1</v>
      </c>
      <c r="AG352" s="47"/>
      <c r="AH352" s="47"/>
      <c r="AI352" s="35">
        <f t="shared" si="170"/>
        <v>11</v>
      </c>
      <c r="AJ352" s="49">
        <v>0</v>
      </c>
      <c r="AK352" s="47">
        <v>2</v>
      </c>
      <c r="AL352" s="47">
        <v>0</v>
      </c>
      <c r="AM352" s="47"/>
      <c r="AN352" s="23" t="s">
        <v>1712</v>
      </c>
      <c r="AO352" s="23">
        <v>1</v>
      </c>
      <c r="AP352" s="23">
        <v>1.26</v>
      </c>
      <c r="AQ352" s="23">
        <v>61</v>
      </c>
      <c r="AR352" s="47">
        <v>4.6100000000000003</v>
      </c>
      <c r="AS352" s="47">
        <f t="shared" si="167"/>
        <v>13.418548347986015</v>
      </c>
      <c r="AT352" s="47"/>
      <c r="AU352" s="47" t="e">
        <f t="shared" si="171"/>
        <v>#DIV/0!</v>
      </c>
      <c r="AV352" s="47"/>
      <c r="AW352" s="47"/>
      <c r="AX352" s="50" t="s">
        <v>1719</v>
      </c>
      <c r="AY352" s="50"/>
      <c r="AZ352" s="50"/>
      <c r="BA352" s="50"/>
      <c r="BB352" s="23" t="s">
        <v>164</v>
      </c>
      <c r="BC352" s="23"/>
      <c r="BD352" s="23"/>
      <c r="BE352" s="23"/>
      <c r="BF352" s="50"/>
      <c r="BG352" s="23"/>
      <c r="BH352" s="23"/>
      <c r="BI352" s="23">
        <v>71.2</v>
      </c>
      <c r="BJ352" s="23">
        <v>172</v>
      </c>
      <c r="BK352" s="23">
        <f t="shared" si="158"/>
        <v>1.8383510393220168</v>
      </c>
      <c r="BL352" s="23">
        <v>1</v>
      </c>
      <c r="BM352" s="46" t="s">
        <v>1479</v>
      </c>
      <c r="BN352" s="23" t="s">
        <v>146</v>
      </c>
      <c r="BO352" s="23">
        <v>57</v>
      </c>
      <c r="BP352" s="23">
        <v>72</v>
      </c>
      <c r="BQ352" s="23">
        <v>164</v>
      </c>
      <c r="BR352" s="23">
        <f t="shared" si="159"/>
        <v>1.7844090799427808</v>
      </c>
      <c r="BS352" s="23">
        <f t="shared" si="160"/>
        <v>1.0302295925220051</v>
      </c>
      <c r="BT352" s="23" t="s">
        <v>147</v>
      </c>
      <c r="BU352" s="23" t="s">
        <v>171</v>
      </c>
      <c r="BV352" s="23" t="s">
        <v>148</v>
      </c>
      <c r="BW352" s="23" t="s">
        <v>149</v>
      </c>
      <c r="BX352" s="23">
        <v>4</v>
      </c>
      <c r="BY352" s="23" t="s">
        <v>150</v>
      </c>
      <c r="BZ352" s="23">
        <v>2</v>
      </c>
      <c r="CA352" s="23" t="s">
        <v>159</v>
      </c>
      <c r="CB352" s="23" t="s">
        <v>150</v>
      </c>
      <c r="CC352" s="23">
        <v>2</v>
      </c>
      <c r="CD352" s="23" t="s">
        <v>150</v>
      </c>
      <c r="CE352" s="23" t="s">
        <v>150</v>
      </c>
      <c r="CF352" s="23">
        <v>2</v>
      </c>
      <c r="CG352" s="23" t="s">
        <v>159</v>
      </c>
      <c r="CH352" s="23" t="s">
        <v>150</v>
      </c>
      <c r="CI352" s="23">
        <v>2</v>
      </c>
      <c r="CJ352" s="23" t="s">
        <v>150</v>
      </c>
      <c r="CK352" s="23">
        <v>0</v>
      </c>
      <c r="CL352" s="23">
        <v>20</v>
      </c>
      <c r="CM352" s="23" t="s">
        <v>0</v>
      </c>
      <c r="CN352" s="23">
        <v>0</v>
      </c>
      <c r="CO352" s="23"/>
      <c r="CP352" s="23" t="s">
        <v>562</v>
      </c>
      <c r="CQ352" s="23">
        <v>1</v>
      </c>
      <c r="CR352" s="23" t="s">
        <v>165</v>
      </c>
      <c r="CS352" s="23">
        <v>2</v>
      </c>
      <c r="CT352" s="23"/>
      <c r="CU352" s="23"/>
      <c r="CV352" s="23">
        <v>375</v>
      </c>
      <c r="CW352" s="23">
        <v>1</v>
      </c>
      <c r="CX352" s="23"/>
      <c r="CY352" s="23">
        <v>2</v>
      </c>
      <c r="CZ352" s="23">
        <v>2</v>
      </c>
      <c r="DA352" s="23">
        <v>1</v>
      </c>
      <c r="DB352" s="23" t="s">
        <v>143</v>
      </c>
      <c r="DC352" s="23"/>
      <c r="DD352" s="23" t="str">
        <f>IF(DC352= "Y", "2","1")</f>
        <v>1</v>
      </c>
      <c r="DE352" s="23" t="s">
        <v>165</v>
      </c>
      <c r="DF352" s="23" t="s">
        <v>165</v>
      </c>
      <c r="DG352" s="23" t="s">
        <v>165</v>
      </c>
      <c r="DH352" s="23" t="s">
        <v>636</v>
      </c>
      <c r="DI352" s="23" t="s">
        <v>150</v>
      </c>
      <c r="DJ352" s="23" t="s">
        <v>150</v>
      </c>
      <c r="DK352" s="23" t="s">
        <v>150</v>
      </c>
      <c r="DL352" s="23" t="s">
        <v>150</v>
      </c>
      <c r="DM352" s="23" t="s">
        <v>150</v>
      </c>
      <c r="DN352" s="23" t="s">
        <v>150</v>
      </c>
      <c r="DO352" s="23"/>
      <c r="DP352" s="23" t="s">
        <v>150</v>
      </c>
      <c r="DQ352" s="23" t="s">
        <v>150</v>
      </c>
      <c r="DR352" s="23" t="s">
        <v>150</v>
      </c>
      <c r="DS352" s="23"/>
      <c r="DT352" s="23" t="s">
        <v>159</v>
      </c>
      <c r="DU352" s="23" t="s">
        <v>150</v>
      </c>
      <c r="DV352" s="23"/>
      <c r="DW352" s="23" t="s">
        <v>159</v>
      </c>
      <c r="DX352" s="23" t="s">
        <v>150</v>
      </c>
      <c r="DY352" s="23"/>
      <c r="DZ352" s="23"/>
      <c r="EA352" s="23" t="s">
        <v>159</v>
      </c>
      <c r="EB352" s="23"/>
      <c r="EC352" s="23"/>
      <c r="ED352" s="23" t="s">
        <v>187</v>
      </c>
      <c r="EE352" s="49">
        <f t="shared" si="153"/>
        <v>11</v>
      </c>
      <c r="EF352" s="49">
        <v>0</v>
      </c>
      <c r="EG352" s="49"/>
      <c r="EH352" s="51">
        <f t="shared" si="161"/>
        <v>1</v>
      </c>
      <c r="EI352" s="51">
        <f t="shared" si="162"/>
        <v>0.9</v>
      </c>
      <c r="EJ352" s="52">
        <f t="shared" si="163"/>
        <v>-1.2</v>
      </c>
      <c r="EK352" s="52">
        <f t="shared" si="164"/>
        <v>-3.2000000000000001E-2</v>
      </c>
      <c r="EL352" s="49">
        <f t="shared" si="165"/>
        <v>-3.2000000000000001E-2</v>
      </c>
      <c r="EM352" s="55" t="s">
        <v>152</v>
      </c>
      <c r="EN352" s="54" t="str">
        <f t="shared" si="166"/>
        <v>1</v>
      </c>
    </row>
    <row r="353" spans="1:144" ht="33.75">
      <c r="A353" s="45">
        <v>3566</v>
      </c>
      <c r="B353" s="46" t="s">
        <v>1480</v>
      </c>
      <c r="C353" s="45">
        <v>30999642</v>
      </c>
      <c r="D353" s="23" t="s">
        <v>1481</v>
      </c>
      <c r="E353" s="23">
        <v>2</v>
      </c>
      <c r="F353" s="23" t="s">
        <v>139</v>
      </c>
      <c r="G353" s="23">
        <v>52</v>
      </c>
      <c r="H353" s="23">
        <v>51</v>
      </c>
      <c r="I353" s="23" t="s">
        <v>140</v>
      </c>
      <c r="J353" s="23">
        <v>1</v>
      </c>
      <c r="K353" s="23"/>
      <c r="L353" s="47"/>
      <c r="M353" s="47"/>
      <c r="N353" s="48">
        <v>44455</v>
      </c>
      <c r="O353" s="48"/>
      <c r="P353" s="47" t="e">
        <f t="shared" si="172"/>
        <v>#NUM!</v>
      </c>
      <c r="Q353" s="47">
        <f t="shared" ca="1" si="156"/>
        <v>30</v>
      </c>
      <c r="R353" s="47">
        <v>13</v>
      </c>
      <c r="S353" s="47">
        <v>1</v>
      </c>
      <c r="T353" s="47"/>
      <c r="U353" s="47"/>
      <c r="V353" s="47" t="e">
        <f t="shared" si="157"/>
        <v>#NUM!</v>
      </c>
      <c r="W353" s="47"/>
      <c r="X353" s="47"/>
      <c r="Y353" s="47"/>
      <c r="Z353" s="47"/>
      <c r="AA353" s="47"/>
      <c r="AB353" s="47"/>
      <c r="AC353" s="47"/>
      <c r="AD353" s="47">
        <v>2</v>
      </c>
      <c r="AE353" s="47">
        <v>13</v>
      </c>
      <c r="AF353" s="47">
        <v>1</v>
      </c>
      <c r="AG353" s="47"/>
      <c r="AH353" s="47"/>
      <c r="AI353" s="35">
        <f t="shared" si="170"/>
        <v>13</v>
      </c>
      <c r="AJ353" s="49">
        <v>1</v>
      </c>
      <c r="AK353" s="47">
        <v>2</v>
      </c>
      <c r="AL353" s="47">
        <v>0</v>
      </c>
      <c r="AM353" s="47"/>
      <c r="AN353" s="23" t="s">
        <v>1712</v>
      </c>
      <c r="AO353" s="23">
        <v>1</v>
      </c>
      <c r="AP353" s="23">
        <v>1.6</v>
      </c>
      <c r="AQ353" s="23">
        <v>49</v>
      </c>
      <c r="AR353" s="47">
        <v>0.84</v>
      </c>
      <c r="AS353" s="47">
        <f t="shared" si="167"/>
        <v>102.26465112476907</v>
      </c>
      <c r="AT353" s="47"/>
      <c r="AU353" s="47" t="e">
        <f t="shared" si="171"/>
        <v>#DIV/0!</v>
      </c>
      <c r="AV353" s="47"/>
      <c r="AW353" s="47"/>
      <c r="AX353" s="50" t="s">
        <v>1719</v>
      </c>
      <c r="AY353" s="50"/>
      <c r="AZ353" s="50"/>
      <c r="BA353" s="50"/>
      <c r="BB353" s="23" t="s">
        <v>164</v>
      </c>
      <c r="BC353" s="23"/>
      <c r="BD353" s="23"/>
      <c r="BE353" s="23"/>
      <c r="BF353" s="50"/>
      <c r="BG353" s="23"/>
      <c r="BH353" s="23"/>
      <c r="BI353" s="23">
        <v>72</v>
      </c>
      <c r="BJ353" s="23">
        <v>177</v>
      </c>
      <c r="BK353" s="23">
        <f t="shared" si="158"/>
        <v>1.8858765172577858</v>
      </c>
      <c r="BL353" s="23">
        <v>1</v>
      </c>
      <c r="BM353" s="46" t="s">
        <v>1482</v>
      </c>
      <c r="BN353" s="23" t="s">
        <v>146</v>
      </c>
      <c r="BO353" s="23">
        <v>51</v>
      </c>
      <c r="BP353" s="23">
        <v>61</v>
      </c>
      <c r="BQ353" s="23">
        <v>157</v>
      </c>
      <c r="BR353" s="23">
        <f t="shared" si="159"/>
        <v>1.6112344964622276</v>
      </c>
      <c r="BS353" s="23">
        <f t="shared" si="160"/>
        <v>1.170454407101255</v>
      </c>
      <c r="BT353" s="23" t="s">
        <v>147</v>
      </c>
      <c r="BU353" s="23" t="s">
        <v>147</v>
      </c>
      <c r="BV353" s="23" t="s">
        <v>148</v>
      </c>
      <c r="BW353" s="23" t="s">
        <v>149</v>
      </c>
      <c r="BX353" s="23">
        <v>5</v>
      </c>
      <c r="BY353" s="23" t="s">
        <v>150</v>
      </c>
      <c r="BZ353" s="23">
        <v>2</v>
      </c>
      <c r="CA353" s="23" t="s">
        <v>150</v>
      </c>
      <c r="CB353" s="23" t="s">
        <v>150</v>
      </c>
      <c r="CC353" s="23">
        <v>2</v>
      </c>
      <c r="CD353" s="23" t="s">
        <v>150</v>
      </c>
      <c r="CE353" s="23" t="s">
        <v>150</v>
      </c>
      <c r="CF353" s="23">
        <v>2</v>
      </c>
      <c r="CG353" s="23" t="s">
        <v>150</v>
      </c>
      <c r="CH353" s="23" t="s">
        <v>150</v>
      </c>
      <c r="CI353" s="23">
        <v>2</v>
      </c>
      <c r="CJ353" s="23" t="s">
        <v>150</v>
      </c>
      <c r="CK353" s="23">
        <v>0</v>
      </c>
      <c r="CL353" s="23">
        <v>20</v>
      </c>
      <c r="CM353" s="23" t="s">
        <v>0</v>
      </c>
      <c r="CN353" s="23">
        <v>0</v>
      </c>
      <c r="CO353" s="23"/>
      <c r="CP353" s="23" t="s">
        <v>0</v>
      </c>
      <c r="CQ353" s="23">
        <v>0</v>
      </c>
      <c r="CR353" s="23" t="s">
        <v>165</v>
      </c>
      <c r="CS353" s="23">
        <v>2</v>
      </c>
      <c r="CT353" s="23"/>
      <c r="CU353" s="23"/>
      <c r="CV353" s="23"/>
      <c r="CW353" s="23">
        <v>2</v>
      </c>
      <c r="CX353" s="23"/>
      <c r="CY353" s="23">
        <v>2</v>
      </c>
      <c r="CZ353" s="23">
        <v>0</v>
      </c>
      <c r="DA353" s="23">
        <v>2</v>
      </c>
      <c r="DB353" s="23"/>
      <c r="DC353" s="23" t="s">
        <v>143</v>
      </c>
      <c r="DD353" s="23">
        <v>2</v>
      </c>
      <c r="DE353" s="23" t="s">
        <v>165</v>
      </c>
      <c r="DF353" s="23" t="s">
        <v>143</v>
      </c>
      <c r="DG353" s="23" t="s">
        <v>143</v>
      </c>
      <c r="DH353" s="23" t="s">
        <v>165</v>
      </c>
      <c r="DI353" s="23" t="s">
        <v>150</v>
      </c>
      <c r="DJ353" s="23" t="s">
        <v>150</v>
      </c>
      <c r="DK353" s="23" t="s">
        <v>150</v>
      </c>
      <c r="DL353" s="23" t="s">
        <v>159</v>
      </c>
      <c r="DM353" s="23" t="s">
        <v>159</v>
      </c>
      <c r="DN353" s="23"/>
      <c r="DO353" s="23"/>
      <c r="DP353" s="23" t="s">
        <v>150</v>
      </c>
      <c r="DQ353" s="23" t="s">
        <v>150</v>
      </c>
      <c r="DR353" s="23" t="s">
        <v>150</v>
      </c>
      <c r="DS353" s="23"/>
      <c r="DT353" s="23" t="s">
        <v>159</v>
      </c>
      <c r="DU353" s="23" t="s">
        <v>150</v>
      </c>
      <c r="DV353" s="23"/>
      <c r="DW353" s="23" t="s">
        <v>159</v>
      </c>
      <c r="DX353" s="23" t="s">
        <v>150</v>
      </c>
      <c r="DY353" s="23" t="s">
        <v>150</v>
      </c>
      <c r="DZ353" s="23" t="s">
        <v>150</v>
      </c>
      <c r="EA353" s="23"/>
      <c r="EB353" s="23"/>
      <c r="EC353" s="23" t="s">
        <v>184</v>
      </c>
      <c r="ED353" s="23" t="s">
        <v>189</v>
      </c>
      <c r="EE353" s="49">
        <f t="shared" si="153"/>
        <v>13</v>
      </c>
      <c r="EF353" s="49">
        <v>1</v>
      </c>
      <c r="EG353" s="49"/>
      <c r="EH353" s="51">
        <f t="shared" si="161"/>
        <v>1</v>
      </c>
      <c r="EI353" s="51">
        <f t="shared" si="162"/>
        <v>0.9</v>
      </c>
      <c r="EJ353" s="52">
        <f t="shared" si="163"/>
        <v>-3.2000000000000001E-2</v>
      </c>
      <c r="EK353" s="52">
        <f t="shared" si="164"/>
        <v>-3.2000000000000001E-2</v>
      </c>
      <c r="EL353" s="49">
        <f t="shared" si="165"/>
        <v>-3.2000000000000001E-2</v>
      </c>
      <c r="EM353" s="55" t="s">
        <v>176</v>
      </c>
      <c r="EN353" s="54" t="str">
        <f t="shared" si="166"/>
        <v>3</v>
      </c>
    </row>
    <row r="354" spans="1:144" ht="33.75">
      <c r="A354" s="45">
        <v>3573</v>
      </c>
      <c r="B354" s="46" t="s">
        <v>1484</v>
      </c>
      <c r="C354" s="45">
        <v>35743743</v>
      </c>
      <c r="D354" s="23" t="s">
        <v>1485</v>
      </c>
      <c r="E354" s="23">
        <v>1</v>
      </c>
      <c r="F354" s="23" t="s">
        <v>146</v>
      </c>
      <c r="G354" s="23">
        <v>50</v>
      </c>
      <c r="H354" s="23">
        <v>49</v>
      </c>
      <c r="I354" s="23" t="s">
        <v>185</v>
      </c>
      <c r="J354" s="23">
        <v>4</v>
      </c>
      <c r="K354" s="23"/>
      <c r="L354" s="47"/>
      <c r="M354" s="47"/>
      <c r="N354" s="48">
        <v>44476</v>
      </c>
      <c r="O354" s="48"/>
      <c r="P354" s="47" t="e">
        <f t="shared" si="172"/>
        <v>#NUM!</v>
      </c>
      <c r="Q354" s="47">
        <f t="shared" ca="1" si="156"/>
        <v>30</v>
      </c>
      <c r="R354" s="47">
        <v>12</v>
      </c>
      <c r="S354" s="47">
        <v>1</v>
      </c>
      <c r="T354" s="47"/>
      <c r="U354" s="47"/>
      <c r="V354" s="47" t="e">
        <f t="shared" si="157"/>
        <v>#NUM!</v>
      </c>
      <c r="W354" s="47"/>
      <c r="X354" s="47"/>
      <c r="Y354" s="47"/>
      <c r="Z354" s="47"/>
      <c r="AA354" s="47"/>
      <c r="AB354" s="47"/>
      <c r="AC354" s="47"/>
      <c r="AD354" s="47">
        <v>2</v>
      </c>
      <c r="AE354" s="47">
        <v>12</v>
      </c>
      <c r="AF354" s="47">
        <v>1</v>
      </c>
      <c r="AG354" s="47"/>
      <c r="AH354" s="47"/>
      <c r="AI354" s="35">
        <f t="shared" si="170"/>
        <v>12</v>
      </c>
      <c r="AJ354" s="49">
        <v>1</v>
      </c>
      <c r="AK354" s="47">
        <v>2</v>
      </c>
      <c r="AL354" s="47">
        <v>0</v>
      </c>
      <c r="AM354" s="47"/>
      <c r="AN354" s="23" t="s">
        <v>1712</v>
      </c>
      <c r="AO354" s="23">
        <v>1</v>
      </c>
      <c r="AP354" s="23">
        <v>1.2</v>
      </c>
      <c r="AQ354" s="23">
        <v>53</v>
      </c>
      <c r="AR354" s="47">
        <v>0.83</v>
      </c>
      <c r="AS354" s="47">
        <f t="shared" si="167"/>
        <v>85.226211364965351</v>
      </c>
      <c r="AT354" s="47"/>
      <c r="AU354" s="47" t="e">
        <f t="shared" si="171"/>
        <v>#DIV/0!</v>
      </c>
      <c r="AV354" s="47"/>
      <c r="AW354" s="47"/>
      <c r="AX354" s="50" t="s">
        <v>1719</v>
      </c>
      <c r="AY354" s="50"/>
      <c r="AZ354" s="50"/>
      <c r="BA354" s="50"/>
      <c r="BB354" s="23" t="s">
        <v>164</v>
      </c>
      <c r="BC354" s="23"/>
      <c r="BD354" s="23"/>
      <c r="BE354" s="23"/>
      <c r="BF354" s="50"/>
      <c r="BG354" s="23"/>
      <c r="BH354" s="23"/>
      <c r="BI354" s="23">
        <v>44.9</v>
      </c>
      <c r="BJ354" s="23">
        <v>149.80000000000001</v>
      </c>
      <c r="BK354" s="23">
        <f t="shared" si="158"/>
        <v>1.3671528850514469</v>
      </c>
      <c r="BL354" s="23">
        <v>1</v>
      </c>
      <c r="BM354" s="46" t="s">
        <v>1486</v>
      </c>
      <c r="BN354" s="23" t="s">
        <v>139</v>
      </c>
      <c r="BO354" s="23">
        <v>50</v>
      </c>
      <c r="BP354" s="23">
        <v>71</v>
      </c>
      <c r="BQ354" s="23">
        <v>171</v>
      </c>
      <c r="BR354" s="23">
        <f t="shared" si="159"/>
        <v>1.8284087959951718</v>
      </c>
      <c r="BS354" s="23">
        <f t="shared" si="160"/>
        <v>0.74772823673019406</v>
      </c>
      <c r="BT354" s="23" t="s">
        <v>158</v>
      </c>
      <c r="BU354" s="23" t="s">
        <v>158</v>
      </c>
      <c r="BV354" s="23" t="s">
        <v>148</v>
      </c>
      <c r="BW354" s="23" t="s">
        <v>149</v>
      </c>
      <c r="BX354" s="23">
        <v>6</v>
      </c>
      <c r="BY354" s="23" t="s">
        <v>150</v>
      </c>
      <c r="BZ354" s="23">
        <v>2</v>
      </c>
      <c r="CA354" s="23" t="s">
        <v>150</v>
      </c>
      <c r="CB354" s="23" t="s">
        <v>150</v>
      </c>
      <c r="CC354" s="23">
        <v>2</v>
      </c>
      <c r="CD354" s="23" t="s">
        <v>150</v>
      </c>
      <c r="CE354" s="23" t="s">
        <v>150</v>
      </c>
      <c r="CF354" s="23">
        <v>2</v>
      </c>
      <c r="CG354" s="23" t="s">
        <v>150</v>
      </c>
      <c r="CH354" s="23" t="s">
        <v>150</v>
      </c>
      <c r="CI354" s="23">
        <v>2</v>
      </c>
      <c r="CJ354" s="23" t="s">
        <v>150</v>
      </c>
      <c r="CK354" s="23">
        <v>0</v>
      </c>
      <c r="CL354" s="23">
        <v>0</v>
      </c>
      <c r="CM354" s="23"/>
      <c r="CN354" s="23">
        <v>0</v>
      </c>
      <c r="CO354" s="23"/>
      <c r="CP354" s="23" t="s">
        <v>0</v>
      </c>
      <c r="CQ354" s="23">
        <v>0</v>
      </c>
      <c r="CR354" s="23" t="s">
        <v>165</v>
      </c>
      <c r="CS354" s="23">
        <v>2</v>
      </c>
      <c r="CT354" s="23"/>
      <c r="CU354" s="23"/>
      <c r="CV354" s="23"/>
      <c r="CW354" s="23">
        <v>2</v>
      </c>
      <c r="CX354" s="23"/>
      <c r="CY354" s="23">
        <v>2</v>
      </c>
      <c r="CZ354" s="23">
        <v>0</v>
      </c>
      <c r="DA354" s="23">
        <v>2</v>
      </c>
      <c r="DB354" s="23"/>
      <c r="DC354" s="23" t="s">
        <v>143</v>
      </c>
      <c r="DD354" s="23">
        <v>2</v>
      </c>
      <c r="DE354" s="23" t="s">
        <v>165</v>
      </c>
      <c r="DF354" s="23" t="s">
        <v>143</v>
      </c>
      <c r="DG354" s="23" t="s">
        <v>143</v>
      </c>
      <c r="DH354" s="23" t="s">
        <v>143</v>
      </c>
      <c r="DI354" s="23" t="s">
        <v>150</v>
      </c>
      <c r="DJ354" s="23" t="s">
        <v>150</v>
      </c>
      <c r="DK354" s="23" t="s">
        <v>150</v>
      </c>
      <c r="DL354" s="23" t="s">
        <v>150</v>
      </c>
      <c r="DM354" s="23" t="s">
        <v>150</v>
      </c>
      <c r="DN354" s="23"/>
      <c r="DO354" s="23"/>
      <c r="DP354" s="23" t="s">
        <v>150</v>
      </c>
      <c r="DQ354" s="23" t="s">
        <v>150</v>
      </c>
      <c r="DR354" s="23" t="s">
        <v>150</v>
      </c>
      <c r="DS354" s="23"/>
      <c r="DT354" s="23" t="s">
        <v>159</v>
      </c>
      <c r="DU354" s="23" t="s">
        <v>150</v>
      </c>
      <c r="DV354" s="23"/>
      <c r="DW354" s="23" t="s">
        <v>159</v>
      </c>
      <c r="DX354" s="23" t="s">
        <v>150</v>
      </c>
      <c r="DY354" s="23" t="s">
        <v>150</v>
      </c>
      <c r="DZ354" s="23" t="s">
        <v>150</v>
      </c>
      <c r="EA354" s="23"/>
      <c r="EB354" s="23"/>
      <c r="EC354" s="23" t="s">
        <v>184</v>
      </c>
      <c r="ED354" s="23" t="s">
        <v>187</v>
      </c>
      <c r="EE354" s="49">
        <f t="shared" si="153"/>
        <v>12</v>
      </c>
      <c r="EF354" s="49">
        <v>1</v>
      </c>
      <c r="EG354" s="49"/>
      <c r="EH354" s="51">
        <f t="shared" si="161"/>
        <v>1.012</v>
      </c>
      <c r="EI354" s="51">
        <f t="shared" si="162"/>
        <v>0.7</v>
      </c>
      <c r="EJ354" s="52">
        <f t="shared" si="163"/>
        <v>-1.2</v>
      </c>
      <c r="EK354" s="52">
        <f t="shared" si="164"/>
        <v>-0.24099999999999999</v>
      </c>
      <c r="EL354" s="49">
        <f t="shared" si="165"/>
        <v>-0.24099999999999999</v>
      </c>
      <c r="EM354" s="53" t="s">
        <v>176</v>
      </c>
      <c r="EN354" s="54" t="str">
        <f t="shared" si="166"/>
        <v>3</v>
      </c>
    </row>
    <row r="355" spans="1:144" ht="33.75">
      <c r="A355" s="45">
        <v>3575</v>
      </c>
      <c r="B355" s="46" t="s">
        <v>1487</v>
      </c>
      <c r="C355" s="45">
        <v>36316014</v>
      </c>
      <c r="D355" s="23" t="s">
        <v>1488</v>
      </c>
      <c r="E355" s="23">
        <v>2</v>
      </c>
      <c r="F355" s="23" t="s">
        <v>139</v>
      </c>
      <c r="G355" s="23">
        <v>65</v>
      </c>
      <c r="H355" s="23">
        <v>64</v>
      </c>
      <c r="I355" s="23" t="s">
        <v>140</v>
      </c>
      <c r="J355" s="23">
        <v>1</v>
      </c>
      <c r="K355" s="23"/>
      <c r="L355" s="47"/>
      <c r="M355" s="47"/>
      <c r="N355" s="48">
        <v>44483</v>
      </c>
      <c r="O355" s="48"/>
      <c r="P355" s="47" t="e">
        <f t="shared" si="172"/>
        <v>#NUM!</v>
      </c>
      <c r="Q355" s="47">
        <f t="shared" ca="1" si="156"/>
        <v>29</v>
      </c>
      <c r="R355" s="47">
        <v>12</v>
      </c>
      <c r="S355" s="47">
        <v>1</v>
      </c>
      <c r="T355" s="47"/>
      <c r="U355" s="47"/>
      <c r="V355" s="47" t="e">
        <f t="shared" si="157"/>
        <v>#NUM!</v>
      </c>
      <c r="W355" s="47"/>
      <c r="X355" s="47"/>
      <c r="Y355" s="47"/>
      <c r="Z355" s="47"/>
      <c r="AA355" s="47"/>
      <c r="AB355" s="47"/>
      <c r="AC355" s="47"/>
      <c r="AD355" s="47">
        <v>2</v>
      </c>
      <c r="AE355" s="47">
        <v>12</v>
      </c>
      <c r="AF355" s="47">
        <v>1</v>
      </c>
      <c r="AG355" s="47"/>
      <c r="AH355" s="47"/>
      <c r="AI355" s="35">
        <f t="shared" si="170"/>
        <v>12</v>
      </c>
      <c r="AJ355" s="49">
        <v>1</v>
      </c>
      <c r="AK355" s="47">
        <v>2</v>
      </c>
      <c r="AL355" s="47">
        <v>0</v>
      </c>
      <c r="AM355" s="47"/>
      <c r="AN355" s="23" t="s">
        <v>1712</v>
      </c>
      <c r="AO355" s="23">
        <v>1</v>
      </c>
      <c r="AP355" s="23">
        <v>2.48</v>
      </c>
      <c r="AQ355" s="23">
        <v>26</v>
      </c>
      <c r="AR355" s="47">
        <v>1.04</v>
      </c>
      <c r="AS355" s="47">
        <f t="shared" si="167"/>
        <v>79.123342145734014</v>
      </c>
      <c r="AT355" s="47"/>
      <c r="AU355" s="47" t="e">
        <f t="shared" si="171"/>
        <v>#DIV/0!</v>
      </c>
      <c r="AV355" s="47"/>
      <c r="AW355" s="47"/>
      <c r="AX355" s="50" t="s">
        <v>1719</v>
      </c>
      <c r="AY355" s="50"/>
      <c r="AZ355" s="50"/>
      <c r="BA355" s="50"/>
      <c r="BB355" s="23" t="s">
        <v>164</v>
      </c>
      <c r="BC355" s="23"/>
      <c r="BD355" s="23"/>
      <c r="BE355" s="23"/>
      <c r="BF355" s="50"/>
      <c r="BG355" s="23"/>
      <c r="BH355" s="23"/>
      <c r="BI355" s="23">
        <v>63.5</v>
      </c>
      <c r="BJ355" s="23">
        <v>165</v>
      </c>
      <c r="BK355" s="23">
        <f t="shared" si="158"/>
        <v>1.699108124254231</v>
      </c>
      <c r="BL355" s="23">
        <v>1</v>
      </c>
      <c r="BM355" s="46" t="s">
        <v>1489</v>
      </c>
      <c r="BN355" s="23" t="s">
        <v>146</v>
      </c>
      <c r="BO355" s="23">
        <v>63</v>
      </c>
      <c r="BP355" s="23">
        <v>55</v>
      </c>
      <c r="BQ355" s="23">
        <v>156</v>
      </c>
      <c r="BR355" s="23">
        <f t="shared" si="159"/>
        <v>1.5347434921704106</v>
      </c>
      <c r="BS355" s="23">
        <f t="shared" si="160"/>
        <v>1.1070958325754998</v>
      </c>
      <c r="BT355" s="23" t="s">
        <v>147</v>
      </c>
      <c r="BU355" s="23" t="s">
        <v>158</v>
      </c>
      <c r="BV355" s="23" t="s">
        <v>148</v>
      </c>
      <c r="BW355" s="23" t="s">
        <v>149</v>
      </c>
      <c r="BX355" s="23">
        <v>5</v>
      </c>
      <c r="BY355" s="23" t="s">
        <v>150</v>
      </c>
      <c r="BZ355" s="23">
        <v>2</v>
      </c>
      <c r="CA355" s="23" t="s">
        <v>150</v>
      </c>
      <c r="CB355" s="23" t="s">
        <v>150</v>
      </c>
      <c r="CC355" s="23">
        <v>2</v>
      </c>
      <c r="CD355" s="23" t="s">
        <v>150</v>
      </c>
      <c r="CE355" s="23"/>
      <c r="CF355" s="23">
        <v>2</v>
      </c>
      <c r="CG355" s="23" t="s">
        <v>159</v>
      </c>
      <c r="CH355" s="23" t="s">
        <v>150</v>
      </c>
      <c r="CI355" s="23">
        <v>2</v>
      </c>
      <c r="CJ355" s="23" t="s">
        <v>150</v>
      </c>
      <c r="CK355" s="23">
        <v>0</v>
      </c>
      <c r="CL355" s="23">
        <v>0</v>
      </c>
      <c r="CM355" s="23"/>
      <c r="CN355" s="23">
        <v>0</v>
      </c>
      <c r="CO355" s="23"/>
      <c r="CP355" s="23" t="s">
        <v>0</v>
      </c>
      <c r="CQ355" s="23">
        <v>0</v>
      </c>
      <c r="CR355" s="23" t="s">
        <v>165</v>
      </c>
      <c r="CS355" s="23">
        <v>2</v>
      </c>
      <c r="CT355" s="23"/>
      <c r="CU355" s="23"/>
      <c r="CV355" s="23"/>
      <c r="CW355" s="23">
        <v>2</v>
      </c>
      <c r="CX355" s="23"/>
      <c r="CY355" s="23">
        <v>2</v>
      </c>
      <c r="CZ355" s="23">
        <v>0</v>
      </c>
      <c r="DA355" s="23">
        <v>2</v>
      </c>
      <c r="DB355" s="23"/>
      <c r="DC355" s="23" t="s">
        <v>143</v>
      </c>
      <c r="DD355" s="23">
        <v>2</v>
      </c>
      <c r="DE355" s="23" t="s">
        <v>165</v>
      </c>
      <c r="DF355" s="23" t="s">
        <v>143</v>
      </c>
      <c r="DG355" s="23" t="s">
        <v>143</v>
      </c>
      <c r="DH355" s="23" t="s">
        <v>165</v>
      </c>
      <c r="DI355" s="23" t="s">
        <v>150</v>
      </c>
      <c r="DJ355" s="23" t="s">
        <v>150</v>
      </c>
      <c r="DK355" s="23" t="s">
        <v>150</v>
      </c>
      <c r="DL355" s="23" t="s">
        <v>150</v>
      </c>
      <c r="DM355" s="23" t="s">
        <v>150</v>
      </c>
      <c r="DN355" s="23"/>
      <c r="DO355" s="23"/>
      <c r="DP355" s="23" t="s">
        <v>150</v>
      </c>
      <c r="DQ355" s="23" t="s">
        <v>150</v>
      </c>
      <c r="DR355" s="23" t="s">
        <v>150</v>
      </c>
      <c r="DS355" s="23"/>
      <c r="DT355" s="23" t="s">
        <v>159</v>
      </c>
      <c r="DU355" s="23" t="s">
        <v>150</v>
      </c>
      <c r="DV355" s="23"/>
      <c r="DW355" s="23" t="s">
        <v>159</v>
      </c>
      <c r="DX355" s="23" t="s">
        <v>150</v>
      </c>
      <c r="DY355" s="23" t="s">
        <v>150</v>
      </c>
      <c r="DZ355" s="23" t="s">
        <v>150</v>
      </c>
      <c r="EA355" s="23"/>
      <c r="EB355" s="23"/>
      <c r="EC355" s="23" t="s">
        <v>304</v>
      </c>
      <c r="ED355" s="23" t="s">
        <v>189</v>
      </c>
      <c r="EE355" s="49">
        <f t="shared" si="153"/>
        <v>12</v>
      </c>
      <c r="EF355" s="49">
        <v>1</v>
      </c>
      <c r="EG355" s="49"/>
      <c r="EH355" s="51">
        <f t="shared" si="161"/>
        <v>1</v>
      </c>
      <c r="EI355" s="51">
        <f t="shared" si="162"/>
        <v>0.9</v>
      </c>
      <c r="EJ355" s="52">
        <f t="shared" si="163"/>
        <v>-1.2</v>
      </c>
      <c r="EK355" s="52">
        <f t="shared" si="164"/>
        <v>-3.2000000000000001E-2</v>
      </c>
      <c r="EL355" s="49">
        <f t="shared" si="165"/>
        <v>-3.2000000000000001E-2</v>
      </c>
      <c r="EM355" s="55" t="s">
        <v>152</v>
      </c>
      <c r="EN355" s="54" t="str">
        <f t="shared" si="166"/>
        <v>1</v>
      </c>
    </row>
    <row r="356" spans="1:144" ht="33.75">
      <c r="A356" s="45">
        <v>3585</v>
      </c>
      <c r="B356" s="46" t="s">
        <v>1491</v>
      </c>
      <c r="C356" s="45">
        <v>32444464</v>
      </c>
      <c r="D356" s="23" t="s">
        <v>1492</v>
      </c>
      <c r="E356" s="23">
        <v>2</v>
      </c>
      <c r="F356" s="23" t="s">
        <v>139</v>
      </c>
      <c r="G356" s="23">
        <v>62</v>
      </c>
      <c r="H356" s="23">
        <v>61</v>
      </c>
      <c r="I356" s="23" t="s">
        <v>140</v>
      </c>
      <c r="J356" s="23">
        <v>1</v>
      </c>
      <c r="K356" s="23"/>
      <c r="L356" s="47"/>
      <c r="M356" s="47"/>
      <c r="N356" s="48">
        <v>44517</v>
      </c>
      <c r="O356" s="48"/>
      <c r="P356" s="47" t="e">
        <f t="shared" si="172"/>
        <v>#NUM!</v>
      </c>
      <c r="Q356" s="47">
        <f t="shared" ca="1" si="156"/>
        <v>28</v>
      </c>
      <c r="R356" s="47">
        <v>11</v>
      </c>
      <c r="S356" s="47">
        <v>1</v>
      </c>
      <c r="T356" s="47"/>
      <c r="U356" s="47"/>
      <c r="V356" s="47" t="e">
        <f t="shared" si="157"/>
        <v>#NUM!</v>
      </c>
      <c r="W356" s="47"/>
      <c r="X356" s="47"/>
      <c r="Y356" s="47"/>
      <c r="Z356" s="47"/>
      <c r="AA356" s="47"/>
      <c r="AB356" s="47"/>
      <c r="AC356" s="47"/>
      <c r="AD356" s="47">
        <v>2</v>
      </c>
      <c r="AE356" s="47">
        <v>11</v>
      </c>
      <c r="AF356" s="47">
        <v>1</v>
      </c>
      <c r="AG356" s="47"/>
      <c r="AH356" s="47"/>
      <c r="AI356" s="35">
        <f t="shared" si="170"/>
        <v>11</v>
      </c>
      <c r="AJ356" s="49">
        <v>1</v>
      </c>
      <c r="AK356" s="47">
        <v>2</v>
      </c>
      <c r="AL356" s="47">
        <v>0</v>
      </c>
      <c r="AM356" s="47"/>
      <c r="AN356" s="23" t="s">
        <v>1712</v>
      </c>
      <c r="AO356" s="23">
        <v>1</v>
      </c>
      <c r="AP356" s="23">
        <v>1.83</v>
      </c>
      <c r="AQ356" s="23">
        <v>39</v>
      </c>
      <c r="AR356" s="47">
        <v>1.35</v>
      </c>
      <c r="AS356" s="47">
        <f t="shared" si="167"/>
        <v>58.945021599894346</v>
      </c>
      <c r="AT356" s="47"/>
      <c r="AU356" s="47" t="e">
        <f t="shared" si="171"/>
        <v>#DIV/0!</v>
      </c>
      <c r="AV356" s="47"/>
      <c r="AW356" s="47"/>
      <c r="AX356" s="50" t="s">
        <v>1719</v>
      </c>
      <c r="AY356" s="50"/>
      <c r="AZ356" s="50"/>
      <c r="BA356" s="50"/>
      <c r="BB356" s="23" t="s">
        <v>164</v>
      </c>
      <c r="BC356" s="23"/>
      <c r="BD356" s="23"/>
      <c r="BE356" s="23"/>
      <c r="BF356" s="50"/>
      <c r="BG356" s="23"/>
      <c r="BH356" s="23"/>
      <c r="BI356" s="23">
        <v>50</v>
      </c>
      <c r="BJ356" s="23">
        <v>160</v>
      </c>
      <c r="BK356" s="23">
        <f t="shared" si="158"/>
        <v>1.5011205242081451</v>
      </c>
      <c r="BL356" s="23">
        <v>1</v>
      </c>
      <c r="BM356" s="46" t="s">
        <v>1493</v>
      </c>
      <c r="BN356" s="23" t="s">
        <v>146</v>
      </c>
      <c r="BO356" s="23">
        <v>62</v>
      </c>
      <c r="BP356" s="23">
        <v>54</v>
      </c>
      <c r="BQ356" s="23">
        <v>155</v>
      </c>
      <c r="BR356" s="23">
        <f t="shared" si="159"/>
        <v>1.5157380492743733</v>
      </c>
      <c r="BS356" s="23">
        <f t="shared" si="160"/>
        <v>0.99035616670490922</v>
      </c>
      <c r="BT356" s="23" t="s">
        <v>171</v>
      </c>
      <c r="BU356" s="23" t="s">
        <v>147</v>
      </c>
      <c r="BV356" s="23" t="s">
        <v>148</v>
      </c>
      <c r="BW356" s="23" t="s">
        <v>149</v>
      </c>
      <c r="BX356" s="23">
        <v>5</v>
      </c>
      <c r="BY356" s="23" t="s">
        <v>150</v>
      </c>
      <c r="BZ356" s="23">
        <v>2</v>
      </c>
      <c r="CA356" s="23" t="s">
        <v>150</v>
      </c>
      <c r="CB356" s="23" t="s">
        <v>150</v>
      </c>
      <c r="CC356" s="23">
        <v>2</v>
      </c>
      <c r="CD356" s="23" t="s">
        <v>150</v>
      </c>
      <c r="CE356" s="23" t="s">
        <v>150</v>
      </c>
      <c r="CF356" s="23">
        <v>2</v>
      </c>
      <c r="CG356" s="23" t="s">
        <v>150</v>
      </c>
      <c r="CH356" s="23" t="s">
        <v>150</v>
      </c>
      <c r="CI356" s="23">
        <v>2</v>
      </c>
      <c r="CJ356" s="23" t="s">
        <v>150</v>
      </c>
      <c r="CK356" s="23">
        <v>0</v>
      </c>
      <c r="CL356" s="23">
        <v>0</v>
      </c>
      <c r="CM356" s="23"/>
      <c r="CN356" s="23">
        <v>0</v>
      </c>
      <c r="CO356" s="23"/>
      <c r="CP356" s="23" t="s">
        <v>585</v>
      </c>
      <c r="CQ356" s="23">
        <v>2</v>
      </c>
      <c r="CR356" s="23" t="s">
        <v>143</v>
      </c>
      <c r="CS356" s="23">
        <v>1</v>
      </c>
      <c r="CT356" s="23">
        <v>256</v>
      </c>
      <c r="CU356" s="23">
        <v>128</v>
      </c>
      <c r="CV356" s="23">
        <v>375</v>
      </c>
      <c r="CW356" s="23">
        <v>1</v>
      </c>
      <c r="CX356" s="23"/>
      <c r="CY356" s="23">
        <v>2</v>
      </c>
      <c r="CZ356" s="23">
        <v>6</v>
      </c>
      <c r="DA356" s="23">
        <v>1</v>
      </c>
      <c r="DB356" s="23"/>
      <c r="DC356" s="23" t="s">
        <v>143</v>
      </c>
      <c r="DD356" s="23">
        <v>2</v>
      </c>
      <c r="DE356" s="23" t="s">
        <v>165</v>
      </c>
      <c r="DF356" s="23" t="s">
        <v>165</v>
      </c>
      <c r="DG356" s="23" t="s">
        <v>165</v>
      </c>
      <c r="DH356" s="23" t="s">
        <v>165</v>
      </c>
      <c r="DI356" s="23" t="s">
        <v>150</v>
      </c>
      <c r="DJ356" s="23" t="s">
        <v>159</v>
      </c>
      <c r="DK356" s="23" t="s">
        <v>150</v>
      </c>
      <c r="DL356" s="23" t="s">
        <v>150</v>
      </c>
      <c r="DM356" s="23" t="s">
        <v>159</v>
      </c>
      <c r="DN356" s="23"/>
      <c r="DO356" s="23"/>
      <c r="DP356" s="23" t="s">
        <v>150</v>
      </c>
      <c r="DQ356" s="23" t="s">
        <v>150</v>
      </c>
      <c r="DR356" s="23" t="s">
        <v>150</v>
      </c>
      <c r="DS356" s="23"/>
      <c r="DT356" s="23" t="s">
        <v>159</v>
      </c>
      <c r="DU356" s="23" t="s">
        <v>150</v>
      </c>
      <c r="DV356" s="23"/>
      <c r="DW356" s="23" t="s">
        <v>159</v>
      </c>
      <c r="DX356" s="23" t="s">
        <v>150</v>
      </c>
      <c r="DY356" s="23" t="s">
        <v>150</v>
      </c>
      <c r="DZ356" s="23" t="s">
        <v>150</v>
      </c>
      <c r="EA356" s="23"/>
      <c r="EB356" s="23"/>
      <c r="EC356" s="23"/>
      <c r="ED356" s="23" t="s">
        <v>187</v>
      </c>
      <c r="EE356" s="49">
        <f t="shared" si="153"/>
        <v>11</v>
      </c>
      <c r="EF356" s="49">
        <v>1</v>
      </c>
      <c r="EG356" s="49"/>
      <c r="EH356" s="51">
        <f t="shared" si="161"/>
        <v>1</v>
      </c>
      <c r="EI356" s="51">
        <f t="shared" si="162"/>
        <v>0.9</v>
      </c>
      <c r="EJ356" s="52">
        <f t="shared" si="163"/>
        <v>-1.2</v>
      </c>
      <c r="EK356" s="52">
        <f t="shared" si="164"/>
        <v>-3.2000000000000001E-2</v>
      </c>
      <c r="EL356" s="49">
        <f t="shared" si="165"/>
        <v>-3.2000000000000001E-2</v>
      </c>
      <c r="EM356" s="53" t="s">
        <v>152</v>
      </c>
      <c r="EN356" s="54" t="str">
        <f t="shared" si="166"/>
        <v>1</v>
      </c>
    </row>
    <row r="357" spans="1:144" ht="33.75">
      <c r="A357" s="45">
        <v>3600</v>
      </c>
      <c r="B357" s="46" t="s">
        <v>1496</v>
      </c>
      <c r="C357" s="45">
        <v>35927092</v>
      </c>
      <c r="D357" s="23" t="s">
        <v>1497</v>
      </c>
      <c r="E357" s="23">
        <v>2</v>
      </c>
      <c r="F357" s="23" t="s">
        <v>139</v>
      </c>
      <c r="G357" s="23">
        <v>49</v>
      </c>
      <c r="H357" s="23">
        <v>48</v>
      </c>
      <c r="I357" s="23" t="s">
        <v>153</v>
      </c>
      <c r="J357" s="23">
        <v>3</v>
      </c>
      <c r="K357" s="23" t="s">
        <v>179</v>
      </c>
      <c r="L357" s="47"/>
      <c r="M357" s="47"/>
      <c r="N357" s="48">
        <v>44545</v>
      </c>
      <c r="O357" s="48"/>
      <c r="P357" s="47" t="e">
        <f t="shared" si="172"/>
        <v>#NUM!</v>
      </c>
      <c r="Q357" s="47">
        <f t="shared" ca="1" si="156"/>
        <v>27</v>
      </c>
      <c r="R357" s="47">
        <v>10</v>
      </c>
      <c r="S357" s="47">
        <v>1</v>
      </c>
      <c r="T357" s="47"/>
      <c r="U357" s="47"/>
      <c r="V357" s="47" t="e">
        <f t="shared" si="157"/>
        <v>#NUM!</v>
      </c>
      <c r="W357" s="47"/>
      <c r="X357" s="47"/>
      <c r="Y357" s="47"/>
      <c r="Z357" s="47"/>
      <c r="AA357" s="47"/>
      <c r="AB357" s="47"/>
      <c r="AC357" s="47"/>
      <c r="AD357" s="47"/>
      <c r="AE357" s="47">
        <v>10</v>
      </c>
      <c r="AF357" s="47">
        <v>1</v>
      </c>
      <c r="AG357" s="47"/>
      <c r="AH357" s="47"/>
      <c r="AI357" s="35">
        <f t="shared" si="170"/>
        <v>10</v>
      </c>
      <c r="AJ357" s="49">
        <v>1</v>
      </c>
      <c r="AK357" s="47">
        <v>2</v>
      </c>
      <c r="AL357" s="47">
        <v>0</v>
      </c>
      <c r="AM357" s="47"/>
      <c r="AN357" s="23" t="s">
        <v>1712</v>
      </c>
      <c r="AO357" s="23">
        <v>1</v>
      </c>
      <c r="AP357" s="23">
        <v>2.09</v>
      </c>
      <c r="AQ357" s="23">
        <v>36</v>
      </c>
      <c r="AR357" s="47"/>
      <c r="AS357" s="47" t="e">
        <f t="shared" si="167"/>
        <v>#DIV/0!</v>
      </c>
      <c r="AT357" s="47"/>
      <c r="AU357" s="47" t="e">
        <f t="shared" si="171"/>
        <v>#DIV/0!</v>
      </c>
      <c r="AV357" s="47"/>
      <c r="AW357" s="47"/>
      <c r="AX357" s="50" t="s">
        <v>1719</v>
      </c>
      <c r="AY357" s="50"/>
      <c r="AZ357" s="50"/>
      <c r="BA357" s="50"/>
      <c r="BB357" s="23" t="s">
        <v>164</v>
      </c>
      <c r="BC357" s="23"/>
      <c r="BD357" s="23"/>
      <c r="BE357" s="23"/>
      <c r="BF357" s="50"/>
      <c r="BG357" s="23"/>
      <c r="BH357" s="23"/>
      <c r="BI357" s="23">
        <v>75</v>
      </c>
      <c r="BJ357" s="23">
        <v>175</v>
      </c>
      <c r="BK357" s="23">
        <f t="shared" si="158"/>
        <v>1.9031365319240379</v>
      </c>
      <c r="BL357" s="23">
        <v>1</v>
      </c>
      <c r="BM357" s="46" t="s">
        <v>1498</v>
      </c>
      <c r="BN357" s="23" t="s">
        <v>146</v>
      </c>
      <c r="BO357" s="23">
        <v>48</v>
      </c>
      <c r="BP357" s="23">
        <v>60</v>
      </c>
      <c r="BQ357" s="23">
        <v>166</v>
      </c>
      <c r="BR357" s="23">
        <f t="shared" si="159"/>
        <v>1.6659385153654016</v>
      </c>
      <c r="BS357" s="23">
        <f t="shared" si="160"/>
        <v>1.1423810148879414</v>
      </c>
      <c r="BT357" s="23" t="s">
        <v>158</v>
      </c>
      <c r="BU357" s="23" t="s">
        <v>162</v>
      </c>
      <c r="BV357" s="23" t="s">
        <v>148</v>
      </c>
      <c r="BW357" s="23" t="s">
        <v>149</v>
      </c>
      <c r="BX357" s="23">
        <v>6</v>
      </c>
      <c r="BY357" s="23" t="s">
        <v>150</v>
      </c>
      <c r="BZ357" s="23">
        <v>2</v>
      </c>
      <c r="CA357" s="23" t="s">
        <v>159</v>
      </c>
      <c r="CB357" s="23" t="s">
        <v>150</v>
      </c>
      <c r="CC357" s="23">
        <v>2</v>
      </c>
      <c r="CD357" s="23" t="s">
        <v>150</v>
      </c>
      <c r="CE357" s="23" t="s">
        <v>150</v>
      </c>
      <c r="CF357" s="23">
        <v>2</v>
      </c>
      <c r="CG357" s="23" t="s">
        <v>159</v>
      </c>
      <c r="CH357" s="23" t="s">
        <v>150</v>
      </c>
      <c r="CI357" s="23">
        <v>2</v>
      </c>
      <c r="CJ357" s="23" t="s">
        <v>150</v>
      </c>
      <c r="CK357" s="23">
        <v>0</v>
      </c>
      <c r="CL357" s="23">
        <v>0</v>
      </c>
      <c r="CM357" s="23"/>
      <c r="CN357" s="23">
        <v>0</v>
      </c>
      <c r="CO357" s="23"/>
      <c r="CP357" s="23"/>
      <c r="CQ357" s="23">
        <v>0</v>
      </c>
      <c r="CR357" s="23" t="s">
        <v>143</v>
      </c>
      <c r="CS357" s="23">
        <v>1</v>
      </c>
      <c r="CT357" s="23">
        <v>128</v>
      </c>
      <c r="CU357" s="23">
        <v>8</v>
      </c>
      <c r="CV357" s="23">
        <v>375</v>
      </c>
      <c r="CW357" s="23">
        <v>1</v>
      </c>
      <c r="CX357" s="23"/>
      <c r="CY357" s="23">
        <v>2</v>
      </c>
      <c r="CZ357" s="23">
        <v>7</v>
      </c>
      <c r="DA357" s="23">
        <v>1</v>
      </c>
      <c r="DB357" s="23"/>
      <c r="DC357" s="23" t="s">
        <v>143</v>
      </c>
      <c r="DD357" s="23">
        <v>2</v>
      </c>
      <c r="DE357" s="23" t="s">
        <v>165</v>
      </c>
      <c r="DF357" s="23" t="s">
        <v>165</v>
      </c>
      <c r="DG357" s="23" t="s">
        <v>143</v>
      </c>
      <c r="DH357" s="23" t="s">
        <v>143</v>
      </c>
      <c r="DI357" s="23" t="s">
        <v>150</v>
      </c>
      <c r="DJ357" s="23" t="s">
        <v>150</v>
      </c>
      <c r="DK357" s="23" t="s">
        <v>150</v>
      </c>
      <c r="DL357" s="23" t="s">
        <v>150</v>
      </c>
      <c r="DM357" s="23" t="s">
        <v>150</v>
      </c>
      <c r="DN357" s="23"/>
      <c r="DO357" s="23"/>
      <c r="DP357" s="23" t="s">
        <v>150</v>
      </c>
      <c r="DQ357" s="23" t="s">
        <v>150</v>
      </c>
      <c r="DR357" s="23" t="s">
        <v>150</v>
      </c>
      <c r="DS357" s="23"/>
      <c r="DT357" s="23" t="s">
        <v>159</v>
      </c>
      <c r="DU357" s="23" t="s">
        <v>150</v>
      </c>
      <c r="DV357" s="23"/>
      <c r="DW357" s="23" t="s">
        <v>159</v>
      </c>
      <c r="DX357" s="23" t="s">
        <v>150</v>
      </c>
      <c r="DY357" s="23" t="s">
        <v>150</v>
      </c>
      <c r="DZ357" s="23"/>
      <c r="EA357" s="23"/>
      <c r="EB357" s="23"/>
      <c r="EC357" s="23" t="s">
        <v>184</v>
      </c>
      <c r="ED357" s="23" t="s">
        <v>187</v>
      </c>
      <c r="EE357" s="49">
        <f t="shared" si="153"/>
        <v>10</v>
      </c>
      <c r="EF357" s="49">
        <v>1</v>
      </c>
      <c r="EG357" s="49"/>
      <c r="EH357" s="51">
        <f t="shared" si="161"/>
        <v>1</v>
      </c>
      <c r="EI357" s="51">
        <f t="shared" si="162"/>
        <v>0.9</v>
      </c>
      <c r="EJ357" s="52">
        <f t="shared" si="163"/>
        <v>-3.2000000000000001E-2</v>
      </c>
      <c r="EK357" s="52">
        <f t="shared" si="164"/>
        <v>-3.2000000000000001E-2</v>
      </c>
      <c r="EL357" s="49">
        <f t="shared" si="165"/>
        <v>-3.2000000000000001E-2</v>
      </c>
      <c r="EM357" s="53" t="s">
        <v>176</v>
      </c>
      <c r="EN357" s="54" t="str">
        <f t="shared" si="166"/>
        <v>3</v>
      </c>
    </row>
    <row r="358" spans="1:144" ht="33.75">
      <c r="A358" s="45">
        <v>3608</v>
      </c>
      <c r="B358" s="46" t="s">
        <v>1499</v>
      </c>
      <c r="C358" s="45">
        <v>36583072</v>
      </c>
      <c r="D358" s="23" t="s">
        <v>1500</v>
      </c>
      <c r="E358" s="23">
        <v>1</v>
      </c>
      <c r="F358" s="23" t="s">
        <v>146</v>
      </c>
      <c r="G358" s="23">
        <v>42</v>
      </c>
      <c r="H358" s="23">
        <v>41</v>
      </c>
      <c r="I358" s="23" t="s">
        <v>153</v>
      </c>
      <c r="J358" s="23">
        <v>3</v>
      </c>
      <c r="K358" s="23" t="s">
        <v>179</v>
      </c>
      <c r="L358" s="47" t="s">
        <v>1708</v>
      </c>
      <c r="M358" s="47">
        <v>1</v>
      </c>
      <c r="N358" s="48">
        <v>44559</v>
      </c>
      <c r="O358" s="48"/>
      <c r="P358" s="47" t="e">
        <f t="shared" si="172"/>
        <v>#NUM!</v>
      </c>
      <c r="Q358" s="47">
        <f t="shared" ca="1" si="156"/>
        <v>27</v>
      </c>
      <c r="R358" s="47">
        <v>10</v>
      </c>
      <c r="S358" s="47">
        <v>1</v>
      </c>
      <c r="T358" s="47"/>
      <c r="U358" s="47"/>
      <c r="V358" s="47" t="e">
        <f t="shared" si="157"/>
        <v>#NUM!</v>
      </c>
      <c r="W358" s="47"/>
      <c r="X358" s="47"/>
      <c r="Y358" s="47"/>
      <c r="Z358" s="47"/>
      <c r="AA358" s="47"/>
      <c r="AB358" s="47"/>
      <c r="AC358" s="47"/>
      <c r="AD358" s="47"/>
      <c r="AE358" s="47">
        <v>10</v>
      </c>
      <c r="AF358" s="47">
        <v>1</v>
      </c>
      <c r="AG358" s="47"/>
      <c r="AH358" s="47"/>
      <c r="AI358" s="35">
        <f t="shared" si="170"/>
        <v>10</v>
      </c>
      <c r="AJ358" s="49">
        <v>1</v>
      </c>
      <c r="AK358" s="47">
        <v>2</v>
      </c>
      <c r="AL358" s="47">
        <v>0</v>
      </c>
      <c r="AM358" s="47"/>
      <c r="AN358" s="23" t="s">
        <v>1712</v>
      </c>
      <c r="AO358" s="23">
        <v>1</v>
      </c>
      <c r="AP358" s="23">
        <v>1.65</v>
      </c>
      <c r="AQ358" s="23">
        <v>38</v>
      </c>
      <c r="AR358" s="47"/>
      <c r="AS358" s="47" t="e">
        <f t="shared" si="167"/>
        <v>#DIV/0!</v>
      </c>
      <c r="AT358" s="47"/>
      <c r="AU358" s="47" t="e">
        <f t="shared" si="171"/>
        <v>#DIV/0!</v>
      </c>
      <c r="AV358" s="47"/>
      <c r="AW358" s="47"/>
      <c r="AX358" s="50" t="s">
        <v>1719</v>
      </c>
      <c r="AY358" s="50"/>
      <c r="AZ358" s="50"/>
      <c r="BA358" s="50"/>
      <c r="BB358" s="23" t="s">
        <v>164</v>
      </c>
      <c r="BC358" s="23"/>
      <c r="BD358" s="23"/>
      <c r="BE358" s="23"/>
      <c r="BF358" s="50"/>
      <c r="BG358" s="23"/>
      <c r="BH358" s="23"/>
      <c r="BI358" s="23">
        <v>69</v>
      </c>
      <c r="BJ358" s="23">
        <v>162</v>
      </c>
      <c r="BK358" s="23">
        <f t="shared" si="158"/>
        <v>1.7369030299156933</v>
      </c>
      <c r="BL358" s="23">
        <v>1</v>
      </c>
      <c r="BM358" s="46" t="s">
        <v>1501</v>
      </c>
      <c r="BN358" s="23" t="s">
        <v>139</v>
      </c>
      <c r="BO358" s="23">
        <v>38</v>
      </c>
      <c r="BP358" s="23">
        <v>96</v>
      </c>
      <c r="BQ358" s="23">
        <v>178</v>
      </c>
      <c r="BR358" s="23">
        <f t="shared" si="159"/>
        <v>2.1398636399485218</v>
      </c>
      <c r="BS358" s="23">
        <f t="shared" si="160"/>
        <v>0.81168865038403926</v>
      </c>
      <c r="BT358" s="23" t="s">
        <v>158</v>
      </c>
      <c r="BU358" s="23" t="s">
        <v>147</v>
      </c>
      <c r="BV358" s="23" t="s">
        <v>148</v>
      </c>
      <c r="BW358" s="23" t="s">
        <v>149</v>
      </c>
      <c r="BX358" s="23">
        <v>5</v>
      </c>
      <c r="BY358" s="23" t="s">
        <v>150</v>
      </c>
      <c r="BZ358" s="23">
        <v>2</v>
      </c>
      <c r="CA358" s="23" t="s">
        <v>159</v>
      </c>
      <c r="CB358" s="23" t="s">
        <v>150</v>
      </c>
      <c r="CC358" s="23">
        <v>2</v>
      </c>
      <c r="CD358" s="23" t="s">
        <v>150</v>
      </c>
      <c r="CE358" s="23" t="s">
        <v>150</v>
      </c>
      <c r="CF358" s="23">
        <v>2</v>
      </c>
      <c r="CG358" s="23" t="s">
        <v>159</v>
      </c>
      <c r="CH358" s="23" t="s">
        <v>150</v>
      </c>
      <c r="CI358" s="23">
        <v>2</v>
      </c>
      <c r="CJ358" s="23" t="s">
        <v>150</v>
      </c>
      <c r="CK358" s="23">
        <v>0</v>
      </c>
      <c r="CL358" s="23">
        <v>0</v>
      </c>
      <c r="CM358" s="23" t="s">
        <v>0</v>
      </c>
      <c r="CN358" s="23">
        <v>0</v>
      </c>
      <c r="CO358" s="23"/>
      <c r="CP358" s="23" t="s">
        <v>562</v>
      </c>
      <c r="CQ358" s="23">
        <v>1</v>
      </c>
      <c r="CR358" s="23" t="s">
        <v>165</v>
      </c>
      <c r="CS358" s="23">
        <v>2</v>
      </c>
      <c r="CT358" s="23"/>
      <c r="CU358" s="23"/>
      <c r="CV358" s="23">
        <v>375</v>
      </c>
      <c r="CW358" s="23">
        <v>1</v>
      </c>
      <c r="CX358" s="23"/>
      <c r="CY358" s="23">
        <v>2</v>
      </c>
      <c r="CZ358" s="23">
        <v>0</v>
      </c>
      <c r="DA358" s="23">
        <v>2</v>
      </c>
      <c r="DB358" s="23"/>
      <c r="DC358" s="23" t="s">
        <v>143</v>
      </c>
      <c r="DD358" s="23">
        <v>2</v>
      </c>
      <c r="DE358" s="23" t="s">
        <v>165</v>
      </c>
      <c r="DF358" s="23" t="s">
        <v>165</v>
      </c>
      <c r="DG358" s="23" t="s">
        <v>165</v>
      </c>
      <c r="DH358" s="23" t="s">
        <v>636</v>
      </c>
      <c r="DI358" s="23" t="s">
        <v>150</v>
      </c>
      <c r="DJ358" s="23" t="s">
        <v>159</v>
      </c>
      <c r="DK358" s="23" t="s">
        <v>150</v>
      </c>
      <c r="DL358" s="23" t="s">
        <v>150</v>
      </c>
      <c r="DM358" s="23" t="s">
        <v>159</v>
      </c>
      <c r="DN358" s="23"/>
      <c r="DO358" s="23"/>
      <c r="DP358" s="23" t="s">
        <v>150</v>
      </c>
      <c r="DQ358" s="23" t="s">
        <v>150</v>
      </c>
      <c r="DR358" s="23" t="s">
        <v>150</v>
      </c>
      <c r="DS358" s="23"/>
      <c r="DT358" s="23" t="s">
        <v>159</v>
      </c>
      <c r="DU358" s="23" t="s">
        <v>159</v>
      </c>
      <c r="DV358" s="23"/>
      <c r="DW358" s="23" t="s">
        <v>159</v>
      </c>
      <c r="DX358" s="23" t="s">
        <v>150</v>
      </c>
      <c r="DY358" s="23"/>
      <c r="DZ358" s="23"/>
      <c r="EA358" s="23"/>
      <c r="EB358" s="23"/>
      <c r="EC358" s="23" t="s">
        <v>184</v>
      </c>
      <c r="ED358" s="23" t="s">
        <v>187</v>
      </c>
      <c r="EE358" s="49">
        <f t="shared" si="153"/>
        <v>10</v>
      </c>
      <c r="EF358" s="49">
        <v>1</v>
      </c>
      <c r="EG358" s="49"/>
      <c r="EH358" s="51">
        <f t="shared" si="161"/>
        <v>1.012</v>
      </c>
      <c r="EI358" s="51">
        <f t="shared" si="162"/>
        <v>0.7</v>
      </c>
      <c r="EJ358" s="52">
        <f t="shared" si="163"/>
        <v>-0.24099999999999999</v>
      </c>
      <c r="EK358" s="52">
        <f t="shared" si="164"/>
        <v>-0.24099999999999999</v>
      </c>
      <c r="EL358" s="49">
        <f t="shared" si="165"/>
        <v>-0.24099999999999999</v>
      </c>
      <c r="EM358" s="53" t="s">
        <v>152</v>
      </c>
      <c r="EN358" s="54" t="str">
        <f t="shared" si="166"/>
        <v>1</v>
      </c>
    </row>
    <row r="359" spans="1:144" ht="33.75">
      <c r="A359" s="45">
        <v>3611</v>
      </c>
      <c r="B359" s="46" t="s">
        <v>1504</v>
      </c>
      <c r="C359" s="45">
        <v>36690454</v>
      </c>
      <c r="D359" s="23" t="s">
        <v>1505</v>
      </c>
      <c r="E359" s="23">
        <v>1</v>
      </c>
      <c r="F359" s="23" t="s">
        <v>146</v>
      </c>
      <c r="G359" s="23">
        <v>43</v>
      </c>
      <c r="H359" s="23">
        <v>42</v>
      </c>
      <c r="I359" s="23" t="s">
        <v>153</v>
      </c>
      <c r="J359" s="23">
        <v>3</v>
      </c>
      <c r="K359" s="23" t="s">
        <v>179</v>
      </c>
      <c r="L359" s="47"/>
      <c r="M359" s="47"/>
      <c r="N359" s="48">
        <v>44566</v>
      </c>
      <c r="O359" s="48"/>
      <c r="P359" s="47" t="e">
        <f t="shared" si="172"/>
        <v>#NUM!</v>
      </c>
      <c r="Q359" s="47">
        <f t="shared" ca="1" si="156"/>
        <v>27</v>
      </c>
      <c r="R359" s="47">
        <v>9</v>
      </c>
      <c r="S359" s="47">
        <v>1</v>
      </c>
      <c r="T359" s="47"/>
      <c r="U359" s="47"/>
      <c r="V359" s="47" t="e">
        <f t="shared" si="157"/>
        <v>#NUM!</v>
      </c>
      <c r="W359" s="47"/>
      <c r="X359" s="47"/>
      <c r="Y359" s="47"/>
      <c r="Z359" s="47"/>
      <c r="AA359" s="47"/>
      <c r="AB359" s="47"/>
      <c r="AC359" s="47"/>
      <c r="AD359" s="47"/>
      <c r="AE359" s="47">
        <v>9</v>
      </c>
      <c r="AF359" s="47">
        <v>1</v>
      </c>
      <c r="AG359" s="47"/>
      <c r="AH359" s="47"/>
      <c r="AI359" s="35">
        <f t="shared" si="170"/>
        <v>9</v>
      </c>
      <c r="AJ359" s="49">
        <v>1</v>
      </c>
      <c r="AK359" s="47">
        <v>2</v>
      </c>
      <c r="AL359" s="47">
        <v>0</v>
      </c>
      <c r="AM359" s="47"/>
      <c r="AN359" s="23" t="s">
        <v>1712</v>
      </c>
      <c r="AO359" s="23">
        <v>1</v>
      </c>
      <c r="AP359" s="23">
        <v>2.72</v>
      </c>
      <c r="AQ359" s="23">
        <v>21</v>
      </c>
      <c r="AR359" s="47"/>
      <c r="AS359" s="47" t="e">
        <f t="shared" si="167"/>
        <v>#DIV/0!</v>
      </c>
      <c r="AT359" s="47"/>
      <c r="AU359" s="47" t="e">
        <f t="shared" si="171"/>
        <v>#DIV/0!</v>
      </c>
      <c r="AV359" s="47"/>
      <c r="AW359" s="47"/>
      <c r="AX359" s="50" t="s">
        <v>1719</v>
      </c>
      <c r="AY359" s="50"/>
      <c r="AZ359" s="50"/>
      <c r="BA359" s="50"/>
      <c r="BB359" s="23" t="s">
        <v>164</v>
      </c>
      <c r="BC359" s="23"/>
      <c r="BD359" s="23"/>
      <c r="BE359" s="23"/>
      <c r="BF359" s="50"/>
      <c r="BG359" s="23"/>
      <c r="BH359" s="23"/>
      <c r="BI359" s="23">
        <v>87.7</v>
      </c>
      <c r="BJ359" s="23">
        <v>169.4</v>
      </c>
      <c r="BK359" s="23">
        <f t="shared" si="158"/>
        <v>1.9865677012503642</v>
      </c>
      <c r="BL359" s="23">
        <v>1</v>
      </c>
      <c r="BM359" s="46" t="s">
        <v>1506</v>
      </c>
      <c r="BN359" s="23" t="s">
        <v>139</v>
      </c>
      <c r="BO359" s="23">
        <v>47</v>
      </c>
      <c r="BP359" s="23">
        <v>63.65</v>
      </c>
      <c r="BQ359" s="23">
        <v>161</v>
      </c>
      <c r="BR359" s="23">
        <f t="shared" si="159"/>
        <v>1.6708190073245073</v>
      </c>
      <c r="BS359" s="23">
        <f t="shared" si="160"/>
        <v>1.188978394752324</v>
      </c>
      <c r="BT359" s="23" t="s">
        <v>162</v>
      </c>
      <c r="BU359" s="23" t="s">
        <v>158</v>
      </c>
      <c r="BV359" s="23" t="s">
        <v>148</v>
      </c>
      <c r="BW359" s="23" t="s">
        <v>149</v>
      </c>
      <c r="BX359" s="23">
        <v>5</v>
      </c>
      <c r="BY359" s="23" t="s">
        <v>150</v>
      </c>
      <c r="BZ359" s="23">
        <v>2</v>
      </c>
      <c r="CA359" s="23" t="s">
        <v>150</v>
      </c>
      <c r="CB359" s="23" t="s">
        <v>150</v>
      </c>
      <c r="CC359" s="23">
        <v>2</v>
      </c>
      <c r="CD359" s="23" t="s">
        <v>150</v>
      </c>
      <c r="CE359" s="23" t="s">
        <v>150</v>
      </c>
      <c r="CF359" s="23">
        <v>2</v>
      </c>
      <c r="CG359" s="23" t="s">
        <v>150</v>
      </c>
      <c r="CH359" s="23" t="s">
        <v>150</v>
      </c>
      <c r="CI359" s="23">
        <v>2</v>
      </c>
      <c r="CJ359" s="23" t="s">
        <v>150</v>
      </c>
      <c r="CK359" s="23">
        <v>0</v>
      </c>
      <c r="CL359" s="23">
        <v>0</v>
      </c>
      <c r="CM359" s="23"/>
      <c r="CN359" s="23">
        <v>0</v>
      </c>
      <c r="CO359" s="23"/>
      <c r="CP359" s="23" t="s">
        <v>0</v>
      </c>
      <c r="CQ359" s="23">
        <v>0</v>
      </c>
      <c r="CR359" s="23" t="s">
        <v>143</v>
      </c>
      <c r="CS359" s="23">
        <v>1</v>
      </c>
      <c r="CT359" s="23"/>
      <c r="CU359" s="23"/>
      <c r="CV359" s="23"/>
      <c r="CW359" s="23">
        <v>2</v>
      </c>
      <c r="CX359" s="23"/>
      <c r="CY359" s="23">
        <v>2</v>
      </c>
      <c r="CZ359" s="23">
        <v>2</v>
      </c>
      <c r="DA359" s="23">
        <v>1</v>
      </c>
      <c r="DB359" s="23"/>
      <c r="DC359" s="23" t="s">
        <v>143</v>
      </c>
      <c r="DD359" s="23" t="str">
        <f t="shared" ref="DD359:DD365" si="173">IF(DC359= "Y", "2","1")</f>
        <v>2</v>
      </c>
      <c r="DE359" s="23" t="s">
        <v>165</v>
      </c>
      <c r="DF359" s="23" t="s">
        <v>165</v>
      </c>
      <c r="DG359" s="23" t="s">
        <v>165</v>
      </c>
      <c r="DH359" s="23" t="s">
        <v>636</v>
      </c>
      <c r="DI359" s="23" t="s">
        <v>150</v>
      </c>
      <c r="DJ359" s="23" t="s">
        <v>159</v>
      </c>
      <c r="DK359" s="23" t="s">
        <v>150</v>
      </c>
      <c r="DL359" s="23" t="s">
        <v>150</v>
      </c>
      <c r="DM359" s="23" t="s">
        <v>150</v>
      </c>
      <c r="DN359" s="23"/>
      <c r="DO359" s="23"/>
      <c r="DP359" s="23" t="s">
        <v>150</v>
      </c>
      <c r="DQ359" s="23" t="s">
        <v>150</v>
      </c>
      <c r="DR359" s="23" t="s">
        <v>150</v>
      </c>
      <c r="DS359" s="23"/>
      <c r="DT359" s="23" t="s">
        <v>159</v>
      </c>
      <c r="DU359" s="23" t="s">
        <v>150</v>
      </c>
      <c r="DV359" s="23"/>
      <c r="DW359" s="23" t="s">
        <v>159</v>
      </c>
      <c r="DX359" s="23" t="s">
        <v>150</v>
      </c>
      <c r="DY359" s="23" t="s">
        <v>150</v>
      </c>
      <c r="DZ359" s="23"/>
      <c r="EA359" s="23"/>
      <c r="EB359" s="23"/>
      <c r="EC359" s="23"/>
      <c r="ED359" s="23" t="s">
        <v>187</v>
      </c>
      <c r="EE359" s="49">
        <f t="shared" si="153"/>
        <v>9</v>
      </c>
      <c r="EF359" s="49">
        <v>1</v>
      </c>
      <c r="EG359" s="49"/>
      <c r="EH359" s="51">
        <f t="shared" si="161"/>
        <v>1.012</v>
      </c>
      <c r="EI359" s="51">
        <f t="shared" si="162"/>
        <v>0.7</v>
      </c>
      <c r="EJ359" s="52">
        <f t="shared" si="163"/>
        <v>-0.24099999999999999</v>
      </c>
      <c r="EK359" s="52">
        <f t="shared" si="164"/>
        <v>-0.24099999999999999</v>
      </c>
      <c r="EL359" s="49">
        <f t="shared" si="165"/>
        <v>-0.24099999999999999</v>
      </c>
      <c r="EM359" s="55" t="s">
        <v>152</v>
      </c>
      <c r="EN359" s="54" t="str">
        <f t="shared" si="166"/>
        <v>1</v>
      </c>
    </row>
    <row r="360" spans="1:144" ht="33.75">
      <c r="A360" s="45">
        <v>3614</v>
      </c>
      <c r="B360" s="46" t="s">
        <v>1508</v>
      </c>
      <c r="C360" s="45">
        <v>33967184</v>
      </c>
      <c r="D360" s="23" t="s">
        <v>1509</v>
      </c>
      <c r="E360" s="23">
        <v>2</v>
      </c>
      <c r="F360" s="23" t="s">
        <v>139</v>
      </c>
      <c r="G360" s="23">
        <v>59</v>
      </c>
      <c r="H360" s="23">
        <v>58</v>
      </c>
      <c r="I360" s="23" t="s">
        <v>140</v>
      </c>
      <c r="J360" s="23">
        <v>1</v>
      </c>
      <c r="K360" s="23"/>
      <c r="L360" s="47"/>
      <c r="M360" s="47"/>
      <c r="N360" s="48">
        <v>44571</v>
      </c>
      <c r="O360" s="48"/>
      <c r="P360" s="47" t="e">
        <f t="shared" si="172"/>
        <v>#NUM!</v>
      </c>
      <c r="Q360" s="47">
        <f t="shared" ca="1" si="156"/>
        <v>26</v>
      </c>
      <c r="R360" s="47">
        <v>9</v>
      </c>
      <c r="S360" s="47">
        <v>1</v>
      </c>
      <c r="T360" s="48">
        <v>44601</v>
      </c>
      <c r="U360" s="48"/>
      <c r="V360" s="47">
        <f t="shared" si="157"/>
        <v>0</v>
      </c>
      <c r="W360" s="47" t="s">
        <v>1792</v>
      </c>
      <c r="X360" s="47"/>
      <c r="Y360" s="47"/>
      <c r="Z360" s="47"/>
      <c r="AA360" s="47"/>
      <c r="AB360" s="47"/>
      <c r="AC360" s="47"/>
      <c r="AD360" s="47"/>
      <c r="AE360" s="47">
        <v>0</v>
      </c>
      <c r="AF360" s="47">
        <v>0</v>
      </c>
      <c r="AG360" s="47"/>
      <c r="AH360" s="47">
        <v>1</v>
      </c>
      <c r="AI360" s="35">
        <f t="shared" si="170"/>
        <v>9</v>
      </c>
      <c r="AJ360" s="49">
        <v>1</v>
      </c>
      <c r="AK360" s="47">
        <v>1</v>
      </c>
      <c r="AL360" s="47">
        <v>0</v>
      </c>
      <c r="AM360" s="47"/>
      <c r="AN360" s="23" t="s">
        <v>1712</v>
      </c>
      <c r="AO360" s="23">
        <v>1</v>
      </c>
      <c r="AP360" s="23">
        <v>1.89</v>
      </c>
      <c r="AQ360" s="23">
        <v>38</v>
      </c>
      <c r="AR360" s="47"/>
      <c r="AS360" s="47" t="e">
        <f t="shared" si="167"/>
        <v>#DIV/0!</v>
      </c>
      <c r="AT360" s="47"/>
      <c r="AU360" s="47" t="e">
        <f t="shared" si="171"/>
        <v>#DIV/0!</v>
      </c>
      <c r="AV360" s="47"/>
      <c r="AW360" s="47"/>
      <c r="AX360" s="50" t="s">
        <v>1719</v>
      </c>
      <c r="AY360" s="50"/>
      <c r="AZ360" s="50"/>
      <c r="BA360" s="50"/>
      <c r="BB360" s="23" t="s">
        <v>164</v>
      </c>
      <c r="BC360" s="23"/>
      <c r="BD360" s="23"/>
      <c r="BE360" s="23"/>
      <c r="BF360" s="50"/>
      <c r="BG360" s="23"/>
      <c r="BH360" s="23"/>
      <c r="BI360" s="23">
        <v>75</v>
      </c>
      <c r="BJ360" s="23">
        <v>172</v>
      </c>
      <c r="BK360" s="23">
        <f t="shared" si="158"/>
        <v>1.8794270992519784</v>
      </c>
      <c r="BL360" s="23">
        <v>1</v>
      </c>
      <c r="BM360" s="46" t="s">
        <v>1511</v>
      </c>
      <c r="BN360" s="23" t="s">
        <v>146</v>
      </c>
      <c r="BO360" s="23">
        <v>54</v>
      </c>
      <c r="BP360" s="23">
        <v>52.8</v>
      </c>
      <c r="BQ360" s="23">
        <v>155</v>
      </c>
      <c r="BR360" s="23">
        <f t="shared" si="159"/>
        <v>1.5013302040589258</v>
      </c>
      <c r="BS360" s="23">
        <f t="shared" si="160"/>
        <v>1.2518412632816203</v>
      </c>
      <c r="BT360" s="23" t="s">
        <v>158</v>
      </c>
      <c r="BU360" s="23" t="s">
        <v>158</v>
      </c>
      <c r="BV360" s="23" t="s">
        <v>148</v>
      </c>
      <c r="BW360" s="23" t="s">
        <v>149</v>
      </c>
      <c r="BX360" s="23">
        <v>5</v>
      </c>
      <c r="BY360" s="23" t="s">
        <v>150</v>
      </c>
      <c r="BZ360" s="23">
        <v>2</v>
      </c>
      <c r="CA360" s="23" t="s">
        <v>150</v>
      </c>
      <c r="CB360" s="23" t="s">
        <v>150</v>
      </c>
      <c r="CC360" s="23">
        <v>2</v>
      </c>
      <c r="CD360" s="23" t="s">
        <v>150</v>
      </c>
      <c r="CE360" s="23" t="s">
        <v>150</v>
      </c>
      <c r="CF360" s="23">
        <v>2</v>
      </c>
      <c r="CG360" s="23" t="s">
        <v>150</v>
      </c>
      <c r="CH360" s="23" t="s">
        <v>150</v>
      </c>
      <c r="CI360" s="23">
        <v>2</v>
      </c>
      <c r="CJ360" s="23" t="s">
        <v>150</v>
      </c>
      <c r="CK360" s="23">
        <v>8</v>
      </c>
      <c r="CL360" s="23">
        <v>0</v>
      </c>
      <c r="CM360" s="23" t="s">
        <v>0</v>
      </c>
      <c r="CN360" s="23">
        <v>0</v>
      </c>
      <c r="CO360" s="23"/>
      <c r="CP360" s="23" t="s">
        <v>0</v>
      </c>
      <c r="CQ360" s="23">
        <v>0</v>
      </c>
      <c r="CR360" s="23" t="s">
        <v>165</v>
      </c>
      <c r="CS360" s="23">
        <v>2</v>
      </c>
      <c r="CT360" s="23"/>
      <c r="CU360" s="23"/>
      <c r="CV360" s="23"/>
      <c r="CW360" s="23">
        <v>2</v>
      </c>
      <c r="CX360" s="23"/>
      <c r="CY360" s="23">
        <v>2</v>
      </c>
      <c r="CZ360" s="23">
        <v>0</v>
      </c>
      <c r="DA360" s="23">
        <v>2</v>
      </c>
      <c r="DB360" s="23"/>
      <c r="DC360" s="23" t="s">
        <v>143</v>
      </c>
      <c r="DD360" s="23" t="str">
        <f t="shared" si="173"/>
        <v>2</v>
      </c>
      <c r="DE360" s="23" t="s">
        <v>165</v>
      </c>
      <c r="DF360" s="23" t="s">
        <v>165</v>
      </c>
      <c r="DG360" s="23" t="s">
        <v>165</v>
      </c>
      <c r="DH360" s="23" t="s">
        <v>636</v>
      </c>
      <c r="DI360" s="23" t="s">
        <v>150</v>
      </c>
      <c r="DJ360" s="23" t="s">
        <v>159</v>
      </c>
      <c r="DK360" s="23"/>
      <c r="DL360" s="23"/>
      <c r="DM360" s="23"/>
      <c r="DN360" s="23"/>
      <c r="DO360" s="23"/>
      <c r="DP360" s="23" t="s">
        <v>150</v>
      </c>
      <c r="DQ360" s="23" t="s">
        <v>150</v>
      </c>
      <c r="DR360" s="23" t="s">
        <v>150</v>
      </c>
      <c r="DS360" s="23"/>
      <c r="DT360" s="23" t="s">
        <v>159</v>
      </c>
      <c r="DU360" s="23" t="s">
        <v>150</v>
      </c>
      <c r="DV360" s="23"/>
      <c r="DW360" s="23" t="s">
        <v>159</v>
      </c>
      <c r="DX360" s="23" t="s">
        <v>150</v>
      </c>
      <c r="DY360" s="23"/>
      <c r="DZ360" s="23"/>
      <c r="EA360" s="23"/>
      <c r="EB360" s="23"/>
      <c r="EC360" s="23" t="s">
        <v>184</v>
      </c>
      <c r="ED360" s="23" t="s">
        <v>189</v>
      </c>
      <c r="EE360" s="49">
        <f t="shared" si="153"/>
        <v>9</v>
      </c>
      <c r="EF360" s="49">
        <v>1</v>
      </c>
      <c r="EG360" s="49"/>
      <c r="EH360" s="51">
        <f t="shared" si="161"/>
        <v>1</v>
      </c>
      <c r="EI360" s="51">
        <f t="shared" si="162"/>
        <v>0.9</v>
      </c>
      <c r="EJ360" s="52">
        <f t="shared" si="163"/>
        <v>-3.2000000000000001E-2</v>
      </c>
      <c r="EK360" s="52">
        <f t="shared" si="164"/>
        <v>-3.2000000000000001E-2</v>
      </c>
      <c r="EL360" s="49">
        <f t="shared" si="165"/>
        <v>-3.2000000000000001E-2</v>
      </c>
      <c r="EM360" s="55" t="s">
        <v>152</v>
      </c>
      <c r="EN360" s="54" t="str">
        <f t="shared" si="166"/>
        <v>1</v>
      </c>
    </row>
    <row r="361" spans="1:144" ht="33.75">
      <c r="A361" s="45">
        <v>3615</v>
      </c>
      <c r="B361" s="46" t="s">
        <v>1512</v>
      </c>
      <c r="C361" s="45">
        <v>36658123</v>
      </c>
      <c r="D361" s="23" t="s">
        <v>1513</v>
      </c>
      <c r="E361" s="23">
        <v>2</v>
      </c>
      <c r="F361" s="23" t="s">
        <v>139</v>
      </c>
      <c r="G361" s="23">
        <v>48</v>
      </c>
      <c r="H361" s="23">
        <v>47</v>
      </c>
      <c r="I361" s="23" t="s">
        <v>153</v>
      </c>
      <c r="J361" s="23">
        <v>3</v>
      </c>
      <c r="K361" s="23" t="s">
        <v>179</v>
      </c>
      <c r="L361" s="47"/>
      <c r="M361" s="47"/>
      <c r="N361" s="48">
        <v>44573</v>
      </c>
      <c r="O361" s="48"/>
      <c r="P361" s="47" t="e">
        <f>DATEDIF(N361, O361, "m")</f>
        <v>#NUM!</v>
      </c>
      <c r="Q361" s="47">
        <f t="shared" ca="1" si="156"/>
        <v>26</v>
      </c>
      <c r="R361" s="47">
        <v>9</v>
      </c>
      <c r="S361" s="47">
        <v>1</v>
      </c>
      <c r="T361" s="47"/>
      <c r="U361" s="47"/>
      <c r="V361" s="47" t="e">
        <f t="shared" si="157"/>
        <v>#NUM!</v>
      </c>
      <c r="W361" s="47"/>
      <c r="X361" s="47"/>
      <c r="Y361" s="47"/>
      <c r="Z361" s="47"/>
      <c r="AA361" s="47"/>
      <c r="AB361" s="47"/>
      <c r="AC361" s="47"/>
      <c r="AD361" s="47"/>
      <c r="AE361" s="47">
        <v>9</v>
      </c>
      <c r="AF361" s="47">
        <v>1</v>
      </c>
      <c r="AG361" s="47"/>
      <c r="AH361" s="47"/>
      <c r="AI361" s="35">
        <f t="shared" si="170"/>
        <v>9</v>
      </c>
      <c r="AJ361" s="49">
        <v>1</v>
      </c>
      <c r="AK361" s="47">
        <v>2</v>
      </c>
      <c r="AL361" s="47">
        <v>0</v>
      </c>
      <c r="AM361" s="47"/>
      <c r="AN361" s="23" t="s">
        <v>1712</v>
      </c>
      <c r="AO361" s="23">
        <v>1</v>
      </c>
      <c r="AP361" s="23">
        <v>2.56</v>
      </c>
      <c r="AQ361" s="23">
        <v>29</v>
      </c>
      <c r="AR361" s="47"/>
      <c r="AS361" s="47" t="e">
        <f t="shared" si="167"/>
        <v>#DIV/0!</v>
      </c>
      <c r="AT361" s="47"/>
      <c r="AU361" s="47" t="e">
        <f t="shared" si="171"/>
        <v>#DIV/0!</v>
      </c>
      <c r="AV361" s="47"/>
      <c r="AW361" s="47"/>
      <c r="AX361" s="50" t="s">
        <v>1719</v>
      </c>
      <c r="AY361" s="50"/>
      <c r="AZ361" s="50"/>
      <c r="BA361" s="50"/>
      <c r="BB361" s="23" t="s">
        <v>164</v>
      </c>
      <c r="BC361" s="23"/>
      <c r="BD361" s="23"/>
      <c r="BE361" s="23"/>
      <c r="BF361" s="50"/>
      <c r="BG361" s="23"/>
      <c r="BH361" s="23"/>
      <c r="BI361" s="23">
        <v>65.5</v>
      </c>
      <c r="BJ361" s="23">
        <v>172</v>
      </c>
      <c r="BK361" s="23">
        <f t="shared" si="158"/>
        <v>1.7742997859886143</v>
      </c>
      <c r="BL361" s="23">
        <v>1</v>
      </c>
      <c r="BM361" s="46" t="s">
        <v>1514</v>
      </c>
      <c r="BN361" s="23" t="s">
        <v>146</v>
      </c>
      <c r="BO361" s="23">
        <v>43</v>
      </c>
      <c r="BP361" s="23">
        <v>58</v>
      </c>
      <c r="BQ361" s="23">
        <v>165</v>
      </c>
      <c r="BR361" s="23">
        <f t="shared" si="159"/>
        <v>1.6349296895282495</v>
      </c>
      <c r="BS361" s="23">
        <f t="shared" si="160"/>
        <v>1.0852453150450643</v>
      </c>
      <c r="BT361" s="23" t="s">
        <v>147</v>
      </c>
      <c r="BU361" s="23" t="s">
        <v>162</v>
      </c>
      <c r="BV361" s="23" t="s">
        <v>148</v>
      </c>
      <c r="BW361" s="23" t="s">
        <v>149</v>
      </c>
      <c r="BX361" s="23">
        <v>5</v>
      </c>
      <c r="BY361" s="23" t="s">
        <v>150</v>
      </c>
      <c r="BZ361" s="23">
        <v>2</v>
      </c>
      <c r="CA361" s="23" t="s">
        <v>159</v>
      </c>
      <c r="CB361" s="23" t="s">
        <v>150</v>
      </c>
      <c r="CC361" s="23">
        <v>2</v>
      </c>
      <c r="CD361" s="23" t="s">
        <v>150</v>
      </c>
      <c r="CE361" s="23" t="s">
        <v>150</v>
      </c>
      <c r="CF361" s="23">
        <v>2</v>
      </c>
      <c r="CG361" s="23" t="s">
        <v>159</v>
      </c>
      <c r="CH361" s="23" t="s">
        <v>150</v>
      </c>
      <c r="CI361" s="23">
        <v>2</v>
      </c>
      <c r="CJ361" s="23" t="s">
        <v>150</v>
      </c>
      <c r="CK361" s="23">
        <v>0</v>
      </c>
      <c r="CL361" s="23">
        <v>0</v>
      </c>
      <c r="CM361" s="23"/>
      <c r="CN361" s="23">
        <v>0</v>
      </c>
      <c r="CO361" s="23"/>
      <c r="CP361" s="23" t="s">
        <v>0</v>
      </c>
      <c r="CQ361" s="23">
        <v>0</v>
      </c>
      <c r="CR361" s="23" t="s">
        <v>165</v>
      </c>
      <c r="CS361" s="23">
        <v>2</v>
      </c>
      <c r="CT361" s="23"/>
      <c r="CU361" s="23"/>
      <c r="CV361" s="23"/>
      <c r="CW361" s="23">
        <v>2</v>
      </c>
      <c r="CX361" s="23"/>
      <c r="CY361" s="23">
        <v>2</v>
      </c>
      <c r="CZ361" s="23">
        <v>0</v>
      </c>
      <c r="DA361" s="23">
        <v>2</v>
      </c>
      <c r="DB361" s="23"/>
      <c r="DC361" s="23" t="s">
        <v>143</v>
      </c>
      <c r="DD361" s="23" t="str">
        <f t="shared" si="173"/>
        <v>2</v>
      </c>
      <c r="DE361" s="23" t="s">
        <v>143</v>
      </c>
      <c r="DF361" s="23" t="s">
        <v>143</v>
      </c>
      <c r="DG361" s="23" t="s">
        <v>143</v>
      </c>
      <c r="DH361" s="23" t="s">
        <v>636</v>
      </c>
      <c r="DI361" s="23" t="s">
        <v>150</v>
      </c>
      <c r="DJ361" s="23" t="s">
        <v>159</v>
      </c>
      <c r="DK361" s="23" t="s">
        <v>150</v>
      </c>
      <c r="DL361" s="23" t="s">
        <v>150</v>
      </c>
      <c r="DM361" s="23"/>
      <c r="DN361" s="23"/>
      <c r="DO361" s="23"/>
      <c r="DP361" s="23" t="s">
        <v>150</v>
      </c>
      <c r="DQ361" s="23" t="s">
        <v>150</v>
      </c>
      <c r="DR361" s="23" t="s">
        <v>150</v>
      </c>
      <c r="DS361" s="23"/>
      <c r="DT361" s="23" t="s">
        <v>159</v>
      </c>
      <c r="DU361" s="23" t="s">
        <v>150</v>
      </c>
      <c r="DV361" s="23"/>
      <c r="DW361" s="23" t="s">
        <v>159</v>
      </c>
      <c r="DX361" s="23" t="s">
        <v>150</v>
      </c>
      <c r="DY361" s="23"/>
      <c r="DZ361" s="23"/>
      <c r="EA361" s="23"/>
      <c r="EB361" s="23"/>
      <c r="EC361" s="23"/>
      <c r="ED361" s="23" t="s">
        <v>187</v>
      </c>
      <c r="EE361" s="49">
        <f t="shared" si="153"/>
        <v>9</v>
      </c>
      <c r="EF361" s="49">
        <v>1</v>
      </c>
      <c r="EG361" s="49"/>
      <c r="EH361" s="51">
        <f t="shared" si="161"/>
        <v>1</v>
      </c>
      <c r="EI361" s="51">
        <f t="shared" si="162"/>
        <v>0.9</v>
      </c>
      <c r="EJ361" s="52">
        <f t="shared" si="163"/>
        <v>-3.2000000000000001E-2</v>
      </c>
      <c r="EK361" s="52">
        <f t="shared" si="164"/>
        <v>-3.2000000000000001E-2</v>
      </c>
      <c r="EL361" s="49">
        <f t="shared" si="165"/>
        <v>-3.2000000000000001E-2</v>
      </c>
      <c r="EM361" s="55" t="s">
        <v>152</v>
      </c>
      <c r="EN361" s="54" t="str">
        <f t="shared" si="166"/>
        <v>1</v>
      </c>
    </row>
    <row r="362" spans="1:144" ht="45">
      <c r="A362" s="45">
        <v>3618</v>
      </c>
      <c r="B362" s="46" t="s">
        <v>1515</v>
      </c>
      <c r="C362" s="45">
        <v>33958434</v>
      </c>
      <c r="D362" s="23" t="s">
        <v>1516</v>
      </c>
      <c r="E362" s="23">
        <v>2</v>
      </c>
      <c r="F362" s="23" t="s">
        <v>139</v>
      </c>
      <c r="G362" s="23">
        <v>60</v>
      </c>
      <c r="H362" s="23">
        <v>60</v>
      </c>
      <c r="I362" s="23" t="s">
        <v>153</v>
      </c>
      <c r="J362" s="23">
        <v>3</v>
      </c>
      <c r="K362" s="23" t="s">
        <v>179</v>
      </c>
      <c r="L362" s="47"/>
      <c r="M362" s="47"/>
      <c r="N362" s="48">
        <v>44578</v>
      </c>
      <c r="O362" s="48"/>
      <c r="P362" s="47" t="e">
        <f t="shared" ref="P362:P368" si="174">DATEDIF(N362,O362,"m")</f>
        <v>#NUM!</v>
      </c>
      <c r="Q362" s="47">
        <f t="shared" ca="1" si="156"/>
        <v>26</v>
      </c>
      <c r="R362" s="47">
        <v>9</v>
      </c>
      <c r="S362" s="47">
        <v>1</v>
      </c>
      <c r="T362" s="47"/>
      <c r="U362" s="47"/>
      <c r="V362" s="47" t="e">
        <f t="shared" si="157"/>
        <v>#NUM!</v>
      </c>
      <c r="W362" s="47"/>
      <c r="X362" s="47"/>
      <c r="Y362" s="47"/>
      <c r="Z362" s="47"/>
      <c r="AA362" s="47"/>
      <c r="AB362" s="47"/>
      <c r="AC362" s="47"/>
      <c r="AD362" s="47"/>
      <c r="AE362" s="47">
        <v>9</v>
      </c>
      <c r="AF362" s="47">
        <v>1</v>
      </c>
      <c r="AG362" s="47"/>
      <c r="AH362" s="47"/>
      <c r="AI362" s="35">
        <f t="shared" si="170"/>
        <v>9</v>
      </c>
      <c r="AJ362" s="49">
        <v>1</v>
      </c>
      <c r="AK362" s="47">
        <v>2</v>
      </c>
      <c r="AL362" s="47">
        <v>0</v>
      </c>
      <c r="AM362" s="47" t="s">
        <v>1517</v>
      </c>
      <c r="AN362" s="23" t="s">
        <v>1712</v>
      </c>
      <c r="AO362" s="23">
        <v>1</v>
      </c>
      <c r="AP362" s="23">
        <v>3.29</v>
      </c>
      <c r="AQ362" s="23">
        <v>19</v>
      </c>
      <c r="AR362" s="47"/>
      <c r="AS362" s="47" t="e">
        <f t="shared" si="167"/>
        <v>#DIV/0!</v>
      </c>
      <c r="AT362" s="47"/>
      <c r="AU362" s="47" t="e">
        <f t="shared" si="171"/>
        <v>#DIV/0!</v>
      </c>
      <c r="AV362" s="47"/>
      <c r="AW362" s="47"/>
      <c r="AX362" s="50" t="s">
        <v>1719</v>
      </c>
      <c r="AY362" s="50"/>
      <c r="AZ362" s="50"/>
      <c r="BA362" s="50"/>
      <c r="BB362" s="23" t="s">
        <v>164</v>
      </c>
      <c r="BC362" s="23"/>
      <c r="BD362" s="23"/>
      <c r="BE362" s="23"/>
      <c r="BF362" s="50"/>
      <c r="BG362" s="23"/>
      <c r="BH362" s="23"/>
      <c r="BI362" s="23">
        <v>63</v>
      </c>
      <c r="BJ362" s="23">
        <v>165</v>
      </c>
      <c r="BK362" s="23">
        <f t="shared" si="158"/>
        <v>1.6934092071865363</v>
      </c>
      <c r="BL362" s="23">
        <v>1</v>
      </c>
      <c r="BM362" s="46" t="s">
        <v>1518</v>
      </c>
      <c r="BN362" s="23" t="s">
        <v>146</v>
      </c>
      <c r="BO362" s="23">
        <v>49</v>
      </c>
      <c r="BP362" s="23">
        <v>69</v>
      </c>
      <c r="BQ362" s="23">
        <v>164</v>
      </c>
      <c r="BR362" s="23">
        <f t="shared" si="159"/>
        <v>1.7524231312833456</v>
      </c>
      <c r="BS362" s="23">
        <f t="shared" si="160"/>
        <v>0.96632438647760155</v>
      </c>
      <c r="BT362" s="23" t="s">
        <v>162</v>
      </c>
      <c r="BU362" s="23" t="s">
        <v>162</v>
      </c>
      <c r="BV362" s="23" t="s">
        <v>148</v>
      </c>
      <c r="BW362" s="23" t="s">
        <v>149</v>
      </c>
      <c r="BX362" s="23">
        <v>6</v>
      </c>
      <c r="BY362" s="23" t="s">
        <v>150</v>
      </c>
      <c r="BZ362" s="23">
        <v>2</v>
      </c>
      <c r="CA362" s="23" t="s">
        <v>150</v>
      </c>
      <c r="CB362" s="23" t="s">
        <v>150</v>
      </c>
      <c r="CC362" s="23">
        <v>2</v>
      </c>
      <c r="CD362" s="23" t="s">
        <v>150</v>
      </c>
      <c r="CE362" s="23" t="s">
        <v>150</v>
      </c>
      <c r="CF362" s="23">
        <v>2</v>
      </c>
      <c r="CG362" s="23" t="s">
        <v>150</v>
      </c>
      <c r="CH362" s="23" t="s">
        <v>150</v>
      </c>
      <c r="CI362" s="23">
        <v>2</v>
      </c>
      <c r="CJ362" s="23" t="s">
        <v>150</v>
      </c>
      <c r="CK362" s="23">
        <v>0</v>
      </c>
      <c r="CL362" s="23">
        <v>0</v>
      </c>
      <c r="CM362" s="23" t="s">
        <v>0</v>
      </c>
      <c r="CN362" s="23">
        <v>0</v>
      </c>
      <c r="CO362" s="23"/>
      <c r="CP362" s="23" t="s">
        <v>585</v>
      </c>
      <c r="CQ362" s="23">
        <v>2</v>
      </c>
      <c r="CR362" s="23" t="s">
        <v>165</v>
      </c>
      <c r="CS362" s="23">
        <v>2</v>
      </c>
      <c r="CT362" s="23"/>
      <c r="CU362" s="23"/>
      <c r="CV362" s="23">
        <v>375</v>
      </c>
      <c r="CW362" s="23">
        <v>1</v>
      </c>
      <c r="CX362" s="23"/>
      <c r="CY362" s="23">
        <v>2</v>
      </c>
      <c r="CZ362" s="23">
        <v>0</v>
      </c>
      <c r="DA362" s="23">
        <v>2</v>
      </c>
      <c r="DB362" s="23" t="s">
        <v>143</v>
      </c>
      <c r="DC362" s="23"/>
      <c r="DD362" s="23" t="str">
        <f t="shared" si="173"/>
        <v>1</v>
      </c>
      <c r="DE362" s="23" t="s">
        <v>165</v>
      </c>
      <c r="DF362" s="23" t="s">
        <v>165</v>
      </c>
      <c r="DG362" s="23" t="s">
        <v>165</v>
      </c>
      <c r="DH362" s="23" t="s">
        <v>636</v>
      </c>
      <c r="DI362" s="23" t="s">
        <v>150</v>
      </c>
      <c r="DJ362" s="23" t="s">
        <v>159</v>
      </c>
      <c r="DK362" s="23" t="s">
        <v>150</v>
      </c>
      <c r="DL362" s="23" t="s">
        <v>150</v>
      </c>
      <c r="DM362" s="23"/>
      <c r="DN362" s="23"/>
      <c r="DO362" s="23"/>
      <c r="DP362" s="23" t="s">
        <v>150</v>
      </c>
      <c r="DQ362" s="23" t="s">
        <v>150</v>
      </c>
      <c r="DR362" s="23" t="s">
        <v>150</v>
      </c>
      <c r="DS362" s="23"/>
      <c r="DT362" s="23" t="s">
        <v>159</v>
      </c>
      <c r="DU362" s="23" t="s">
        <v>150</v>
      </c>
      <c r="DV362" s="23"/>
      <c r="DW362" s="23" t="s">
        <v>159</v>
      </c>
      <c r="DX362" s="23" t="s">
        <v>150</v>
      </c>
      <c r="DY362" s="23"/>
      <c r="DZ362" s="23"/>
      <c r="EA362" s="23"/>
      <c r="EB362" s="23"/>
      <c r="EC362" s="23"/>
      <c r="ED362" s="23" t="s">
        <v>187</v>
      </c>
      <c r="EE362" s="49">
        <f t="shared" si="153"/>
        <v>9</v>
      </c>
      <c r="EF362" s="49">
        <v>1</v>
      </c>
      <c r="EG362" s="49"/>
      <c r="EH362" s="51">
        <f t="shared" si="161"/>
        <v>1</v>
      </c>
      <c r="EI362" s="51">
        <f t="shared" si="162"/>
        <v>0.9</v>
      </c>
      <c r="EJ362" s="52">
        <f t="shared" si="163"/>
        <v>-3.2000000000000001E-2</v>
      </c>
      <c r="EK362" s="52">
        <f t="shared" si="164"/>
        <v>-3.2000000000000001E-2</v>
      </c>
      <c r="EL362" s="49">
        <f t="shared" si="165"/>
        <v>-3.2000000000000001E-2</v>
      </c>
      <c r="EM362" s="55" t="s">
        <v>152</v>
      </c>
      <c r="EN362" s="54" t="str">
        <f t="shared" si="166"/>
        <v>1</v>
      </c>
    </row>
    <row r="363" spans="1:144" ht="33.75">
      <c r="A363" s="45">
        <v>3619</v>
      </c>
      <c r="B363" s="46" t="s">
        <v>1519</v>
      </c>
      <c r="C363" s="45">
        <v>36299281</v>
      </c>
      <c r="D363" s="23" t="s">
        <v>1520</v>
      </c>
      <c r="E363" s="23">
        <v>2</v>
      </c>
      <c r="F363" s="23" t="s">
        <v>139</v>
      </c>
      <c r="G363" s="23">
        <v>39</v>
      </c>
      <c r="H363" s="23">
        <v>39</v>
      </c>
      <c r="I363" s="23"/>
      <c r="J363" s="23">
        <v>5</v>
      </c>
      <c r="K363" s="23"/>
      <c r="L363" s="47"/>
      <c r="M363" s="47"/>
      <c r="N363" s="48">
        <v>44580</v>
      </c>
      <c r="O363" s="48"/>
      <c r="P363" s="47" t="e">
        <f t="shared" si="174"/>
        <v>#NUM!</v>
      </c>
      <c r="Q363" s="47">
        <f t="shared" ca="1" si="156"/>
        <v>26</v>
      </c>
      <c r="R363" s="47">
        <v>9</v>
      </c>
      <c r="S363" s="47">
        <v>1</v>
      </c>
      <c r="T363" s="47"/>
      <c r="U363" s="47"/>
      <c r="V363" s="47" t="e">
        <f t="shared" si="157"/>
        <v>#NUM!</v>
      </c>
      <c r="W363" s="47"/>
      <c r="X363" s="47"/>
      <c r="Y363" s="47"/>
      <c r="Z363" s="47"/>
      <c r="AA363" s="47"/>
      <c r="AB363" s="47"/>
      <c r="AC363" s="47"/>
      <c r="AD363" s="47"/>
      <c r="AE363" s="47">
        <v>9</v>
      </c>
      <c r="AF363" s="47">
        <v>1</v>
      </c>
      <c r="AG363" s="47"/>
      <c r="AH363" s="47"/>
      <c r="AI363" s="35">
        <f t="shared" si="170"/>
        <v>9</v>
      </c>
      <c r="AJ363" s="49">
        <v>1</v>
      </c>
      <c r="AK363" s="47">
        <v>2</v>
      </c>
      <c r="AL363" s="47">
        <v>0</v>
      </c>
      <c r="AM363" s="47"/>
      <c r="AN363" s="23" t="s">
        <v>1712</v>
      </c>
      <c r="AO363" s="23">
        <v>1</v>
      </c>
      <c r="AP363" s="23">
        <v>1.93</v>
      </c>
      <c r="AQ363" s="23">
        <v>43</v>
      </c>
      <c r="AR363" s="47"/>
      <c r="AS363" s="47" t="e">
        <f t="shared" si="167"/>
        <v>#DIV/0!</v>
      </c>
      <c r="AT363" s="47"/>
      <c r="AU363" s="47" t="e">
        <f t="shared" si="171"/>
        <v>#DIV/0!</v>
      </c>
      <c r="AV363" s="47"/>
      <c r="AW363" s="47"/>
      <c r="AX363" s="50" t="s">
        <v>1719</v>
      </c>
      <c r="AY363" s="50"/>
      <c r="AZ363" s="50"/>
      <c r="BA363" s="50"/>
      <c r="BB363" s="23" t="s">
        <v>164</v>
      </c>
      <c r="BC363" s="23"/>
      <c r="BD363" s="23"/>
      <c r="BE363" s="23"/>
      <c r="BF363" s="50"/>
      <c r="BG363" s="23"/>
      <c r="BH363" s="23"/>
      <c r="BI363" s="23">
        <v>84</v>
      </c>
      <c r="BJ363" s="23">
        <v>173</v>
      </c>
      <c r="BK363" s="23">
        <f t="shared" si="158"/>
        <v>1.9804708065701986</v>
      </c>
      <c r="BL363" s="23">
        <v>1</v>
      </c>
      <c r="BM363" s="46" t="s">
        <v>1521</v>
      </c>
      <c r="BN363" s="23" t="s">
        <v>146</v>
      </c>
      <c r="BO363" s="23">
        <v>40</v>
      </c>
      <c r="BP363" s="23">
        <v>76</v>
      </c>
      <c r="BQ363" s="23">
        <v>156</v>
      </c>
      <c r="BR363" s="23">
        <f t="shared" si="159"/>
        <v>1.7608705666453681</v>
      </c>
      <c r="BS363" s="23">
        <f t="shared" si="160"/>
        <v>1.1247111764399529</v>
      </c>
      <c r="BT363" s="23" t="s">
        <v>158</v>
      </c>
      <c r="BU363" s="23" t="s">
        <v>147</v>
      </c>
      <c r="BV363" s="23" t="s">
        <v>148</v>
      </c>
      <c r="BW363" s="23" t="s">
        <v>149</v>
      </c>
      <c r="BX363" s="23">
        <v>5</v>
      </c>
      <c r="BY363" s="23" t="s">
        <v>150</v>
      </c>
      <c r="BZ363" s="23">
        <v>2</v>
      </c>
      <c r="CA363" s="23" t="s">
        <v>159</v>
      </c>
      <c r="CB363" s="23" t="s">
        <v>150</v>
      </c>
      <c r="CC363" s="23">
        <v>2</v>
      </c>
      <c r="CD363" s="23" t="s">
        <v>150</v>
      </c>
      <c r="CE363" s="23" t="s">
        <v>150</v>
      </c>
      <c r="CF363" s="23">
        <v>2</v>
      </c>
      <c r="CG363" s="23" t="s">
        <v>159</v>
      </c>
      <c r="CH363" s="23" t="s">
        <v>150</v>
      </c>
      <c r="CI363" s="23">
        <v>2</v>
      </c>
      <c r="CJ363" s="23" t="s">
        <v>150</v>
      </c>
      <c r="CK363" s="23">
        <v>0</v>
      </c>
      <c r="CL363" s="23">
        <v>0</v>
      </c>
      <c r="CM363" s="23"/>
      <c r="CN363" s="23">
        <v>0</v>
      </c>
      <c r="CO363" s="23"/>
      <c r="CP363" s="23" t="s">
        <v>0</v>
      </c>
      <c r="CQ363" s="23">
        <v>0</v>
      </c>
      <c r="CR363" s="23" t="s">
        <v>165</v>
      </c>
      <c r="CS363" s="23">
        <v>2</v>
      </c>
      <c r="CT363" s="23"/>
      <c r="CU363" s="23"/>
      <c r="CV363" s="23"/>
      <c r="CW363" s="23">
        <v>2</v>
      </c>
      <c r="CX363" s="23"/>
      <c r="CY363" s="23">
        <v>2</v>
      </c>
      <c r="CZ363" s="23">
        <v>0</v>
      </c>
      <c r="DA363" s="23">
        <v>2</v>
      </c>
      <c r="DB363" s="23"/>
      <c r="DC363" s="23" t="s">
        <v>143</v>
      </c>
      <c r="DD363" s="23" t="str">
        <f t="shared" si="173"/>
        <v>2</v>
      </c>
      <c r="DE363" s="23" t="s">
        <v>165</v>
      </c>
      <c r="DF363" s="23" t="s">
        <v>165</v>
      </c>
      <c r="DG363" s="23" t="s">
        <v>165</v>
      </c>
      <c r="DH363" s="23" t="s">
        <v>636</v>
      </c>
      <c r="DI363" s="23" t="s">
        <v>150</v>
      </c>
      <c r="DJ363" s="23" t="s">
        <v>159</v>
      </c>
      <c r="DK363" s="23" t="s">
        <v>150</v>
      </c>
      <c r="DL363" s="23" t="s">
        <v>150</v>
      </c>
      <c r="DM363" s="23"/>
      <c r="DN363" s="23"/>
      <c r="DO363" s="23"/>
      <c r="DP363" s="23" t="s">
        <v>150</v>
      </c>
      <c r="DQ363" s="23" t="s">
        <v>150</v>
      </c>
      <c r="DR363" s="23" t="s">
        <v>150</v>
      </c>
      <c r="DS363" s="23"/>
      <c r="DT363" s="23" t="s">
        <v>159</v>
      </c>
      <c r="DU363" s="23" t="s">
        <v>150</v>
      </c>
      <c r="DV363" s="23"/>
      <c r="DW363" s="23" t="s">
        <v>159</v>
      </c>
      <c r="DX363" s="23" t="s">
        <v>150</v>
      </c>
      <c r="DY363" s="23"/>
      <c r="DZ363" s="23"/>
      <c r="EA363" s="23"/>
      <c r="EB363" s="23"/>
      <c r="EC363" s="23"/>
      <c r="ED363" s="23" t="s">
        <v>189</v>
      </c>
      <c r="EE363" s="49">
        <f t="shared" si="153"/>
        <v>9</v>
      </c>
      <c r="EF363" s="49">
        <v>1</v>
      </c>
      <c r="EG363" s="49"/>
      <c r="EH363" s="51">
        <f t="shared" si="161"/>
        <v>1</v>
      </c>
      <c r="EI363" s="51">
        <f t="shared" si="162"/>
        <v>0.9</v>
      </c>
      <c r="EJ363" s="52">
        <f t="shared" si="163"/>
        <v>-3.2000000000000001E-2</v>
      </c>
      <c r="EK363" s="52">
        <f t="shared" si="164"/>
        <v>-3.2000000000000001E-2</v>
      </c>
      <c r="EL363" s="49">
        <f t="shared" si="165"/>
        <v>-3.2000000000000001E-2</v>
      </c>
      <c r="EM363" s="55" t="s">
        <v>152</v>
      </c>
      <c r="EN363" s="54" t="str">
        <f t="shared" si="166"/>
        <v>1</v>
      </c>
    </row>
    <row r="364" spans="1:144" ht="33.75">
      <c r="A364" s="45">
        <v>3626</v>
      </c>
      <c r="B364" s="46" t="s">
        <v>1522</v>
      </c>
      <c r="C364" s="45">
        <v>36594122</v>
      </c>
      <c r="D364" s="23" t="s">
        <v>1523</v>
      </c>
      <c r="E364" s="23">
        <v>2</v>
      </c>
      <c r="F364" s="23" t="s">
        <v>139</v>
      </c>
      <c r="G364" s="23">
        <v>56</v>
      </c>
      <c r="H364" s="23">
        <v>56</v>
      </c>
      <c r="I364" s="23" t="s">
        <v>140</v>
      </c>
      <c r="J364" s="23">
        <v>1</v>
      </c>
      <c r="K364" s="23"/>
      <c r="L364" s="47"/>
      <c r="M364" s="47"/>
      <c r="N364" s="48">
        <v>44601</v>
      </c>
      <c r="O364" s="48"/>
      <c r="P364" s="47" t="e">
        <f t="shared" si="174"/>
        <v>#NUM!</v>
      </c>
      <c r="Q364" s="47">
        <f t="shared" ca="1" si="156"/>
        <v>26</v>
      </c>
      <c r="R364" s="47">
        <v>8</v>
      </c>
      <c r="S364" s="47">
        <v>1</v>
      </c>
      <c r="T364" s="47"/>
      <c r="U364" s="47"/>
      <c r="V364" s="47" t="e">
        <f t="shared" si="157"/>
        <v>#NUM!</v>
      </c>
      <c r="W364" s="47"/>
      <c r="X364" s="47"/>
      <c r="Y364" s="47"/>
      <c r="Z364" s="47"/>
      <c r="AA364" s="47"/>
      <c r="AB364" s="47"/>
      <c r="AC364" s="47"/>
      <c r="AD364" s="47"/>
      <c r="AE364" s="47">
        <v>8</v>
      </c>
      <c r="AF364" s="47">
        <v>1</v>
      </c>
      <c r="AG364" s="47"/>
      <c r="AH364" s="47"/>
      <c r="AI364" s="35">
        <f t="shared" si="170"/>
        <v>8</v>
      </c>
      <c r="AJ364" s="49">
        <v>1</v>
      </c>
      <c r="AK364" s="47">
        <v>2</v>
      </c>
      <c r="AL364" s="47">
        <v>0</v>
      </c>
      <c r="AM364" s="47"/>
      <c r="AN364" s="23" t="s">
        <v>1712</v>
      </c>
      <c r="AO364" s="23">
        <v>1</v>
      </c>
      <c r="AP364" s="23">
        <v>1.26</v>
      </c>
      <c r="AQ364" s="23">
        <v>63</v>
      </c>
      <c r="AR364" s="47"/>
      <c r="AS364" s="47" t="e">
        <f t="shared" si="167"/>
        <v>#DIV/0!</v>
      </c>
      <c r="AT364" s="47"/>
      <c r="AU364" s="47" t="e">
        <f t="shared" si="171"/>
        <v>#DIV/0!</v>
      </c>
      <c r="AV364" s="47"/>
      <c r="AW364" s="47"/>
      <c r="AX364" s="50" t="s">
        <v>1719</v>
      </c>
      <c r="AY364" s="50"/>
      <c r="AZ364" s="50"/>
      <c r="BA364" s="50"/>
      <c r="BB364" s="23" t="s">
        <v>164</v>
      </c>
      <c r="BC364" s="23"/>
      <c r="BD364" s="23"/>
      <c r="BE364" s="23"/>
      <c r="BF364" s="50"/>
      <c r="BG364" s="23"/>
      <c r="BH364" s="23"/>
      <c r="BI364" s="23">
        <v>64</v>
      </c>
      <c r="BJ364" s="23">
        <v>167</v>
      </c>
      <c r="BK364" s="23">
        <f t="shared" si="158"/>
        <v>1.719737867247449</v>
      </c>
      <c r="BL364" s="23">
        <v>1</v>
      </c>
      <c r="BM364" s="46" t="s">
        <v>1524</v>
      </c>
      <c r="BN364" s="23" t="s">
        <v>146</v>
      </c>
      <c r="BO364" s="23">
        <v>53</v>
      </c>
      <c r="BP364" s="23">
        <v>54.3</v>
      </c>
      <c r="BQ364" s="23">
        <v>159.30000000000001</v>
      </c>
      <c r="BR364" s="23">
        <f t="shared" si="159"/>
        <v>1.5497537242574007</v>
      </c>
      <c r="BS364" s="23">
        <f t="shared" si="160"/>
        <v>1.1096846165486713</v>
      </c>
      <c r="BT364" s="23" t="s">
        <v>147</v>
      </c>
      <c r="BU364" s="23" t="s">
        <v>158</v>
      </c>
      <c r="BV364" s="23" t="s">
        <v>148</v>
      </c>
      <c r="BW364" s="23" t="s">
        <v>149</v>
      </c>
      <c r="BX364" s="23">
        <v>6</v>
      </c>
      <c r="BY364" s="23" t="s">
        <v>150</v>
      </c>
      <c r="BZ364" s="23">
        <v>2</v>
      </c>
      <c r="CA364" s="23" t="s">
        <v>150</v>
      </c>
      <c r="CB364" s="23" t="s">
        <v>150</v>
      </c>
      <c r="CC364" s="23">
        <v>2</v>
      </c>
      <c r="CD364" s="23" t="s">
        <v>150</v>
      </c>
      <c r="CE364" s="23" t="s">
        <v>150</v>
      </c>
      <c r="CF364" s="23">
        <v>2</v>
      </c>
      <c r="CG364" s="23" t="s">
        <v>150</v>
      </c>
      <c r="CH364" s="23" t="s">
        <v>150</v>
      </c>
      <c r="CI364" s="23">
        <v>2</v>
      </c>
      <c r="CJ364" s="23" t="s">
        <v>150</v>
      </c>
      <c r="CK364" s="23">
        <v>0</v>
      </c>
      <c r="CL364" s="23">
        <v>0</v>
      </c>
      <c r="CM364" s="23"/>
      <c r="CN364" s="23">
        <v>0</v>
      </c>
      <c r="CO364" s="23"/>
      <c r="CP364" s="23"/>
      <c r="CQ364" s="23">
        <v>0</v>
      </c>
      <c r="CR364" s="23" t="s">
        <v>143</v>
      </c>
      <c r="CS364" s="23">
        <v>1</v>
      </c>
      <c r="CT364" s="23">
        <v>0</v>
      </c>
      <c r="CU364" s="23">
        <v>128</v>
      </c>
      <c r="CV364" s="23">
        <v>100</v>
      </c>
      <c r="CW364" s="23">
        <v>1</v>
      </c>
      <c r="CX364" s="23"/>
      <c r="CY364" s="23">
        <v>2</v>
      </c>
      <c r="CZ364" s="23">
        <v>6</v>
      </c>
      <c r="DA364" s="23">
        <v>1</v>
      </c>
      <c r="DB364" s="23"/>
      <c r="DC364" s="23" t="s">
        <v>143</v>
      </c>
      <c r="DD364" s="23" t="str">
        <f t="shared" si="173"/>
        <v>2</v>
      </c>
      <c r="DE364" s="23" t="s">
        <v>165</v>
      </c>
      <c r="DF364" s="23" t="s">
        <v>165</v>
      </c>
      <c r="DG364" s="23" t="s">
        <v>165</v>
      </c>
      <c r="DH364" s="23" t="s">
        <v>636</v>
      </c>
      <c r="DI364" s="23" t="s">
        <v>150</v>
      </c>
      <c r="DJ364" s="23" t="s">
        <v>159</v>
      </c>
      <c r="DK364" s="23" t="s">
        <v>150</v>
      </c>
      <c r="DL364" s="23" t="s">
        <v>150</v>
      </c>
      <c r="DM364" s="23" t="s">
        <v>159</v>
      </c>
      <c r="DN364" s="23"/>
      <c r="DO364" s="23"/>
      <c r="DP364" s="23" t="s">
        <v>150</v>
      </c>
      <c r="DQ364" s="23" t="s">
        <v>150</v>
      </c>
      <c r="DR364" s="23" t="s">
        <v>150</v>
      </c>
      <c r="DS364" s="23"/>
      <c r="DT364" s="23" t="s">
        <v>159</v>
      </c>
      <c r="DU364" s="23" t="s">
        <v>150</v>
      </c>
      <c r="DV364" s="23"/>
      <c r="DW364" s="23" t="s">
        <v>159</v>
      </c>
      <c r="DX364" s="23" t="s">
        <v>150</v>
      </c>
      <c r="DY364" s="23"/>
      <c r="DZ364" s="23"/>
      <c r="EA364" s="23" t="s">
        <v>150</v>
      </c>
      <c r="EB364" s="23"/>
      <c r="EC364" s="23"/>
      <c r="ED364" s="23" t="s">
        <v>189</v>
      </c>
      <c r="EE364" s="49">
        <f t="shared" si="153"/>
        <v>8</v>
      </c>
      <c r="EF364" s="49">
        <v>1</v>
      </c>
      <c r="EG364" s="49"/>
      <c r="EH364" s="51">
        <f t="shared" si="161"/>
        <v>1</v>
      </c>
      <c r="EI364" s="51">
        <f t="shared" si="162"/>
        <v>0.9</v>
      </c>
      <c r="EJ364" s="52">
        <f t="shared" si="163"/>
        <v>-3.2000000000000001E-2</v>
      </c>
      <c r="EK364" s="52">
        <f t="shared" si="164"/>
        <v>-3.2000000000000001E-2</v>
      </c>
      <c r="EL364" s="49">
        <f t="shared" si="165"/>
        <v>-3.2000000000000001E-2</v>
      </c>
      <c r="EM364" s="55" t="s">
        <v>152</v>
      </c>
      <c r="EN364" s="54" t="str">
        <f t="shared" si="166"/>
        <v>1</v>
      </c>
    </row>
    <row r="365" spans="1:144" ht="56.25">
      <c r="A365" s="45">
        <v>3629</v>
      </c>
      <c r="B365" s="46" t="s">
        <v>1525</v>
      </c>
      <c r="C365" s="45">
        <v>8173751</v>
      </c>
      <c r="D365" s="23" t="s">
        <v>1526</v>
      </c>
      <c r="E365" s="23">
        <v>2</v>
      </c>
      <c r="F365" s="23" t="s">
        <v>139</v>
      </c>
      <c r="G365" s="23">
        <v>72</v>
      </c>
      <c r="H365" s="23">
        <v>72</v>
      </c>
      <c r="I365" s="23" t="s">
        <v>180</v>
      </c>
      <c r="J365" s="23">
        <v>5</v>
      </c>
      <c r="K365" s="23"/>
      <c r="L365" s="47"/>
      <c r="M365" s="47"/>
      <c r="N365" s="48">
        <v>44606</v>
      </c>
      <c r="O365" s="48"/>
      <c r="P365" s="47" t="e">
        <f t="shared" si="174"/>
        <v>#NUM!</v>
      </c>
      <c r="Q365" s="47">
        <f t="shared" ca="1" si="156"/>
        <v>25</v>
      </c>
      <c r="R365" s="47">
        <v>8</v>
      </c>
      <c r="S365" s="47">
        <v>1</v>
      </c>
      <c r="T365" s="48">
        <v>44755</v>
      </c>
      <c r="U365" s="48">
        <v>44755</v>
      </c>
      <c r="V365" s="47">
        <f t="shared" si="157"/>
        <v>4</v>
      </c>
      <c r="W365" s="47" t="s">
        <v>1527</v>
      </c>
      <c r="X365" s="47"/>
      <c r="Y365" s="47"/>
      <c r="Z365" s="47"/>
      <c r="AA365" s="47"/>
      <c r="AB365" s="47"/>
      <c r="AC365" s="47"/>
      <c r="AD365" s="47"/>
      <c r="AE365" s="47">
        <v>8</v>
      </c>
      <c r="AF365" s="47">
        <v>1</v>
      </c>
      <c r="AG365" s="47"/>
      <c r="AH365" s="47"/>
      <c r="AI365" s="35">
        <f t="shared" si="170"/>
        <v>8</v>
      </c>
      <c r="AJ365" s="49">
        <v>1</v>
      </c>
      <c r="AK365" s="47">
        <v>2</v>
      </c>
      <c r="AL365" s="47">
        <v>0</v>
      </c>
      <c r="AM365" s="47"/>
      <c r="AN365" s="23" t="s">
        <v>1712</v>
      </c>
      <c r="AO365" s="23">
        <v>1</v>
      </c>
      <c r="AP365" s="23">
        <v>1.5</v>
      </c>
      <c r="AQ365" s="23">
        <v>46</v>
      </c>
      <c r="AR365" s="47"/>
      <c r="AS365" s="47" t="e">
        <f t="shared" si="167"/>
        <v>#DIV/0!</v>
      </c>
      <c r="AT365" s="47"/>
      <c r="AU365" s="47" t="e">
        <f t="shared" si="171"/>
        <v>#DIV/0!</v>
      </c>
      <c r="AV365" s="47"/>
      <c r="AW365" s="47"/>
      <c r="AX365" s="50" t="s">
        <v>1719</v>
      </c>
      <c r="AY365" s="50"/>
      <c r="AZ365" s="50"/>
      <c r="BA365" s="50"/>
      <c r="BB365" s="23" t="s">
        <v>164</v>
      </c>
      <c r="BC365" s="23"/>
      <c r="BD365" s="23"/>
      <c r="BE365" s="23"/>
      <c r="BF365" s="50"/>
      <c r="BG365" s="23"/>
      <c r="BH365" s="23"/>
      <c r="BI365" s="23">
        <v>58</v>
      </c>
      <c r="BJ365" s="23">
        <v>155</v>
      </c>
      <c r="BK365" s="23">
        <f t="shared" si="158"/>
        <v>1.5624772480375622</v>
      </c>
      <c r="BL365" s="23">
        <v>1</v>
      </c>
      <c r="BM365" s="46" t="s">
        <v>1528</v>
      </c>
      <c r="BN365" s="23" t="s">
        <v>146</v>
      </c>
      <c r="BO365" s="23">
        <v>65</v>
      </c>
      <c r="BP365" s="23">
        <v>68</v>
      </c>
      <c r="BQ365" s="23">
        <v>156</v>
      </c>
      <c r="BR365" s="23">
        <f t="shared" si="159"/>
        <v>1.6795693679791153</v>
      </c>
      <c r="BS365" s="23">
        <f t="shared" si="160"/>
        <v>0.93028443946769512</v>
      </c>
      <c r="BT365" s="23" t="s">
        <v>158</v>
      </c>
      <c r="BU365" s="23" t="s">
        <v>162</v>
      </c>
      <c r="BV365" s="23" t="s">
        <v>148</v>
      </c>
      <c r="BW365" s="23" t="s">
        <v>149</v>
      </c>
      <c r="BX365" s="23">
        <v>4</v>
      </c>
      <c r="BY365" s="23" t="s">
        <v>150</v>
      </c>
      <c r="BZ365" s="23">
        <v>2</v>
      </c>
      <c r="CA365" s="23" t="s">
        <v>150</v>
      </c>
      <c r="CB365" s="23" t="s">
        <v>150</v>
      </c>
      <c r="CC365" s="23">
        <v>2</v>
      </c>
      <c r="CD365" s="23" t="s">
        <v>150</v>
      </c>
      <c r="CE365" s="23" t="s">
        <v>150</v>
      </c>
      <c r="CF365" s="23">
        <v>2</v>
      </c>
      <c r="CG365" s="23" t="s">
        <v>159</v>
      </c>
      <c r="CH365" s="23" t="s">
        <v>150</v>
      </c>
      <c r="CI365" s="23">
        <v>2</v>
      </c>
      <c r="CJ365" s="23" t="s">
        <v>159</v>
      </c>
      <c r="CK365" s="23">
        <v>0</v>
      </c>
      <c r="CL365" s="23">
        <v>0</v>
      </c>
      <c r="CM365" s="23"/>
      <c r="CN365" s="23">
        <v>0</v>
      </c>
      <c r="CO365" s="23"/>
      <c r="CP365" s="23" t="s">
        <v>0</v>
      </c>
      <c r="CQ365" s="23">
        <v>0</v>
      </c>
      <c r="CR365" s="23" t="s">
        <v>143</v>
      </c>
      <c r="CS365" s="23">
        <v>1</v>
      </c>
      <c r="CT365" s="23">
        <v>0</v>
      </c>
      <c r="CU365" s="23">
        <v>8</v>
      </c>
      <c r="CV365" s="23">
        <v>375</v>
      </c>
      <c r="CW365" s="23">
        <v>1</v>
      </c>
      <c r="CX365" s="23"/>
      <c r="CY365" s="23">
        <v>2</v>
      </c>
      <c r="CZ365" s="23">
        <v>2</v>
      </c>
      <c r="DA365" s="23">
        <v>1</v>
      </c>
      <c r="DB365" s="23"/>
      <c r="DC365" s="23" t="s">
        <v>143</v>
      </c>
      <c r="DD365" s="23" t="str">
        <f t="shared" si="173"/>
        <v>2</v>
      </c>
      <c r="DE365" s="23" t="s">
        <v>165</v>
      </c>
      <c r="DF365" s="23" t="s">
        <v>165</v>
      </c>
      <c r="DG365" s="23" t="s">
        <v>165</v>
      </c>
      <c r="DH365" s="23" t="s">
        <v>636</v>
      </c>
      <c r="DI365" s="23" t="s">
        <v>150</v>
      </c>
      <c r="DJ365" s="23" t="s">
        <v>159</v>
      </c>
      <c r="DK365" s="23" t="s">
        <v>150</v>
      </c>
      <c r="DL365" s="23" t="s">
        <v>150</v>
      </c>
      <c r="DM365" s="23" t="s">
        <v>159</v>
      </c>
      <c r="DN365" s="23" t="s">
        <v>150</v>
      </c>
      <c r="DO365" s="23"/>
      <c r="DP365" s="23" t="s">
        <v>150</v>
      </c>
      <c r="DQ365" s="23" t="s">
        <v>150</v>
      </c>
      <c r="DR365" s="23" t="s">
        <v>150</v>
      </c>
      <c r="DS365" s="23"/>
      <c r="DT365" s="23" t="s">
        <v>159</v>
      </c>
      <c r="DU365" s="23" t="s">
        <v>150</v>
      </c>
      <c r="DV365" s="23"/>
      <c r="DW365" s="23" t="s">
        <v>159</v>
      </c>
      <c r="DX365" s="23" t="s">
        <v>150</v>
      </c>
      <c r="DY365" s="23"/>
      <c r="DZ365" s="23"/>
      <c r="EA365" s="23" t="s">
        <v>159</v>
      </c>
      <c r="EB365" s="23"/>
      <c r="EC365" s="23"/>
      <c r="ED365" s="23" t="s">
        <v>189</v>
      </c>
      <c r="EE365" s="49">
        <f t="shared" si="153"/>
        <v>8</v>
      </c>
      <c r="EF365" s="49">
        <v>1</v>
      </c>
      <c r="EG365" s="49"/>
      <c r="EH365" s="51">
        <f t="shared" si="161"/>
        <v>1</v>
      </c>
      <c r="EI365" s="51">
        <f t="shared" si="162"/>
        <v>0.9</v>
      </c>
      <c r="EJ365" s="52">
        <f t="shared" si="163"/>
        <v>-3.2000000000000001E-2</v>
      </c>
      <c r="EK365" s="52">
        <f t="shared" si="164"/>
        <v>-3.2000000000000001E-2</v>
      </c>
      <c r="EL365" s="49">
        <f t="shared" si="165"/>
        <v>-3.2000000000000001E-2</v>
      </c>
      <c r="EM365" s="53" t="s">
        <v>176</v>
      </c>
      <c r="EN365" s="54" t="str">
        <f t="shared" si="166"/>
        <v>3</v>
      </c>
    </row>
    <row r="366" spans="1:144" ht="22.5">
      <c r="A366" s="45">
        <v>3632</v>
      </c>
      <c r="B366" s="46" t="s">
        <v>1529</v>
      </c>
      <c r="C366" s="45">
        <v>36719321</v>
      </c>
      <c r="D366" s="23" t="s">
        <v>1530</v>
      </c>
      <c r="E366" s="23">
        <v>2</v>
      </c>
      <c r="F366" s="23" t="s">
        <v>139</v>
      </c>
      <c r="G366" s="23">
        <v>63</v>
      </c>
      <c r="H366" s="23">
        <v>62</v>
      </c>
      <c r="I366" s="23" t="s">
        <v>174</v>
      </c>
      <c r="J366" s="23">
        <v>2</v>
      </c>
      <c r="K366" s="23"/>
      <c r="L366" s="47"/>
      <c r="M366" s="47"/>
      <c r="N366" s="48">
        <v>44615</v>
      </c>
      <c r="O366" s="48"/>
      <c r="P366" s="47" t="e">
        <f t="shared" si="174"/>
        <v>#NUM!</v>
      </c>
      <c r="Q366" s="47">
        <f t="shared" ca="1" si="156"/>
        <v>25</v>
      </c>
      <c r="R366" s="47">
        <v>8</v>
      </c>
      <c r="S366" s="47">
        <v>1</v>
      </c>
      <c r="T366" s="47"/>
      <c r="U366" s="47"/>
      <c r="V366" s="47" t="e">
        <f t="shared" si="157"/>
        <v>#NUM!</v>
      </c>
      <c r="W366" s="47"/>
      <c r="X366" s="47"/>
      <c r="Y366" s="47"/>
      <c r="Z366" s="47"/>
      <c r="AA366" s="47"/>
      <c r="AB366" s="47"/>
      <c r="AC366" s="47"/>
      <c r="AD366" s="47"/>
      <c r="AE366" s="47">
        <v>8</v>
      </c>
      <c r="AF366" s="47">
        <v>1</v>
      </c>
      <c r="AG366" s="47"/>
      <c r="AH366" s="47"/>
      <c r="AI366" s="35">
        <f t="shared" si="170"/>
        <v>8</v>
      </c>
      <c r="AJ366" s="49">
        <v>1</v>
      </c>
      <c r="AK366" s="47">
        <v>2</v>
      </c>
      <c r="AL366" s="47">
        <v>0</v>
      </c>
      <c r="AM366" s="47"/>
      <c r="AN366" s="23" t="s">
        <v>1712</v>
      </c>
      <c r="AO366" s="23">
        <v>1</v>
      </c>
      <c r="AP366" s="23">
        <v>1.92</v>
      </c>
      <c r="AQ366" s="23">
        <v>36</v>
      </c>
      <c r="AR366" s="47"/>
      <c r="AS366" s="47" t="e">
        <f t="shared" si="167"/>
        <v>#DIV/0!</v>
      </c>
      <c r="AT366" s="47"/>
      <c r="AU366" s="47" t="e">
        <f t="shared" si="171"/>
        <v>#DIV/0!</v>
      </c>
      <c r="AV366" s="47"/>
      <c r="AW366" s="47"/>
      <c r="AX366" s="50" t="s">
        <v>1719</v>
      </c>
      <c r="AY366" s="50"/>
      <c r="AZ366" s="50"/>
      <c r="BA366" s="50"/>
      <c r="BB366" s="23" t="s">
        <v>164</v>
      </c>
      <c r="BC366" s="23"/>
      <c r="BD366" s="23"/>
      <c r="BE366" s="23"/>
      <c r="BF366" s="50"/>
      <c r="BG366" s="23"/>
      <c r="BH366" s="23"/>
      <c r="BI366" s="23">
        <v>78</v>
      </c>
      <c r="BJ366" s="23">
        <v>169</v>
      </c>
      <c r="BK366" s="23">
        <f t="shared" si="158"/>
        <v>1.8867935834797662</v>
      </c>
      <c r="BL366" s="23">
        <v>1</v>
      </c>
      <c r="BM366" s="46" t="s">
        <v>1531</v>
      </c>
      <c r="BN366" s="23" t="s">
        <v>146</v>
      </c>
      <c r="BO366" s="23">
        <v>55</v>
      </c>
      <c r="BP366" s="23">
        <v>62</v>
      </c>
      <c r="BQ366" s="23">
        <v>160</v>
      </c>
      <c r="BR366" s="23">
        <f t="shared" si="159"/>
        <v>1.6448253061462201</v>
      </c>
      <c r="BS366" s="23">
        <f t="shared" si="160"/>
        <v>1.1471088002047287</v>
      </c>
      <c r="BT366" s="23" t="s">
        <v>147</v>
      </c>
      <c r="BU366" s="23" t="s">
        <v>147</v>
      </c>
      <c r="BV366" s="23" t="s">
        <v>148</v>
      </c>
      <c r="BW366" s="23" t="s">
        <v>924</v>
      </c>
      <c r="BX366" s="23">
        <v>3</v>
      </c>
      <c r="BY366" s="23" t="s">
        <v>150</v>
      </c>
      <c r="BZ366" s="23">
        <v>2</v>
      </c>
      <c r="CA366" s="23" t="s">
        <v>150</v>
      </c>
      <c r="CB366" s="23" t="s">
        <v>150</v>
      </c>
      <c r="CC366" s="23">
        <v>2</v>
      </c>
      <c r="CD366" s="23" t="s">
        <v>150</v>
      </c>
      <c r="CE366" s="23" t="s">
        <v>150</v>
      </c>
      <c r="CF366" s="23">
        <v>2</v>
      </c>
      <c r="CG366" s="23" t="s">
        <v>150</v>
      </c>
      <c r="CH366" s="23" t="s">
        <v>150</v>
      </c>
      <c r="CI366" s="23">
        <v>2</v>
      </c>
      <c r="CJ366" s="23" t="s">
        <v>150</v>
      </c>
      <c r="CK366" s="23">
        <v>0</v>
      </c>
      <c r="CL366" s="23">
        <v>0</v>
      </c>
      <c r="CM366" s="23"/>
      <c r="CN366" s="23">
        <v>0</v>
      </c>
      <c r="CO366" s="23"/>
      <c r="CP366" s="23"/>
      <c r="CQ366" s="23"/>
      <c r="CR366" s="23"/>
      <c r="CS366" s="23">
        <v>2</v>
      </c>
      <c r="CT366" s="23"/>
      <c r="CU366" s="23"/>
      <c r="CV366" s="23"/>
      <c r="CW366" s="23">
        <v>2</v>
      </c>
      <c r="CX366" s="23"/>
      <c r="CY366" s="23">
        <v>2</v>
      </c>
      <c r="CZ366" s="23">
        <v>0</v>
      </c>
      <c r="DA366" s="23">
        <v>2</v>
      </c>
      <c r="DB366" s="23"/>
      <c r="DC366" s="23"/>
      <c r="DD366" s="23"/>
      <c r="DE366" s="23"/>
      <c r="DF366" s="23"/>
      <c r="DG366" s="23"/>
      <c r="DH366" s="23"/>
      <c r="DI366" s="23" t="s">
        <v>150</v>
      </c>
      <c r="DJ366" s="23" t="s">
        <v>150</v>
      </c>
      <c r="DK366" s="23"/>
      <c r="DL366" s="23"/>
      <c r="DM366" s="23"/>
      <c r="DN366" s="23"/>
      <c r="DO366" s="23"/>
      <c r="DP366" s="23" t="s">
        <v>159</v>
      </c>
      <c r="DQ366" s="23" t="s">
        <v>159</v>
      </c>
      <c r="DR366" s="23" t="s">
        <v>150</v>
      </c>
      <c r="DS366" s="23" t="s">
        <v>150</v>
      </c>
      <c r="DT366" s="23"/>
      <c r="DU366" s="23"/>
      <c r="DV366" s="23"/>
      <c r="DW366" s="23"/>
      <c r="DX366" s="23"/>
      <c r="DY366" s="23"/>
      <c r="DZ366" s="23"/>
      <c r="EA366" s="23"/>
      <c r="EB366" s="23"/>
      <c r="EC366" s="23" t="s">
        <v>184</v>
      </c>
      <c r="ED366" s="23" t="s">
        <v>151</v>
      </c>
      <c r="EE366" s="49">
        <f t="shared" si="153"/>
        <v>8</v>
      </c>
      <c r="EF366" s="49">
        <v>1</v>
      </c>
      <c r="EG366" s="49"/>
      <c r="EH366" s="51">
        <f t="shared" si="161"/>
        <v>1</v>
      </c>
      <c r="EI366" s="51">
        <f t="shared" si="162"/>
        <v>0.9</v>
      </c>
      <c r="EJ366" s="52">
        <f t="shared" si="163"/>
        <v>-3.2000000000000001E-2</v>
      </c>
      <c r="EK366" s="52">
        <f t="shared" si="164"/>
        <v>-3.2000000000000001E-2</v>
      </c>
      <c r="EL366" s="49">
        <f t="shared" si="165"/>
        <v>-3.2000000000000001E-2</v>
      </c>
      <c r="EM366" s="53" t="s">
        <v>152</v>
      </c>
      <c r="EN366" s="54" t="str">
        <f t="shared" si="166"/>
        <v>1</v>
      </c>
    </row>
    <row r="367" spans="1:144" ht="33.75">
      <c r="A367" s="45">
        <v>3634</v>
      </c>
      <c r="B367" s="46" t="s">
        <v>1532</v>
      </c>
      <c r="C367" s="45">
        <v>27187016</v>
      </c>
      <c r="D367" s="23" t="s">
        <v>1533</v>
      </c>
      <c r="E367" s="23">
        <v>1</v>
      </c>
      <c r="F367" s="23" t="s">
        <v>146</v>
      </c>
      <c r="G367" s="23">
        <v>34</v>
      </c>
      <c r="H367" s="23">
        <v>34</v>
      </c>
      <c r="I367" s="23" t="s">
        <v>153</v>
      </c>
      <c r="J367" s="23">
        <v>3</v>
      </c>
      <c r="K367" s="23" t="s">
        <v>179</v>
      </c>
      <c r="L367" s="47"/>
      <c r="M367" s="47"/>
      <c r="N367" s="48">
        <v>44620</v>
      </c>
      <c r="O367" s="48"/>
      <c r="P367" s="47" t="e">
        <f t="shared" si="174"/>
        <v>#NUM!</v>
      </c>
      <c r="Q367" s="47">
        <f t="shared" ca="1" si="156"/>
        <v>25</v>
      </c>
      <c r="R367" s="47">
        <v>8</v>
      </c>
      <c r="S367" s="47">
        <v>1</v>
      </c>
      <c r="T367" s="47"/>
      <c r="U367" s="47"/>
      <c r="V367" s="47" t="e">
        <f t="shared" si="157"/>
        <v>#NUM!</v>
      </c>
      <c r="W367" s="47"/>
      <c r="X367" s="47"/>
      <c r="Y367" s="47"/>
      <c r="Z367" s="47"/>
      <c r="AA367" s="47"/>
      <c r="AB367" s="47"/>
      <c r="AC367" s="47"/>
      <c r="AD367" s="47"/>
      <c r="AE367" s="47">
        <v>8</v>
      </c>
      <c r="AF367" s="47">
        <v>1</v>
      </c>
      <c r="AG367" s="47"/>
      <c r="AH367" s="47"/>
      <c r="AI367" s="35">
        <f t="shared" si="170"/>
        <v>8</v>
      </c>
      <c r="AJ367" s="49">
        <v>1</v>
      </c>
      <c r="AK367" s="47">
        <v>2</v>
      </c>
      <c r="AL367" s="47">
        <v>0</v>
      </c>
      <c r="AM367" s="47"/>
      <c r="AN367" s="23" t="s">
        <v>1712</v>
      </c>
      <c r="AO367" s="23">
        <v>1</v>
      </c>
      <c r="AP367" s="23">
        <v>1.64</v>
      </c>
      <c r="AQ367" s="23">
        <v>41</v>
      </c>
      <c r="AR367" s="47"/>
      <c r="AS367" s="47" t="e">
        <f t="shared" si="167"/>
        <v>#DIV/0!</v>
      </c>
      <c r="AT367" s="47"/>
      <c r="AU367" s="47" t="e">
        <f t="shared" si="171"/>
        <v>#DIV/0!</v>
      </c>
      <c r="AV367" s="47"/>
      <c r="AW367" s="47"/>
      <c r="AX367" s="50" t="s">
        <v>1719</v>
      </c>
      <c r="AY367" s="50"/>
      <c r="AZ367" s="50"/>
      <c r="BA367" s="50"/>
      <c r="BB367" s="23" t="s">
        <v>164</v>
      </c>
      <c r="BC367" s="23"/>
      <c r="BD367" s="23"/>
      <c r="BE367" s="23"/>
      <c r="BF367" s="50"/>
      <c r="BG367" s="23"/>
      <c r="BH367" s="23"/>
      <c r="BI367" s="23">
        <v>56.8</v>
      </c>
      <c r="BJ367" s="23">
        <v>165.6</v>
      </c>
      <c r="BK367" s="23">
        <f t="shared" si="158"/>
        <v>1.6247371370254808</v>
      </c>
      <c r="BL367" s="23">
        <v>1</v>
      </c>
      <c r="BM367" s="46" t="s">
        <v>1534</v>
      </c>
      <c r="BN367" s="23" t="s">
        <v>139</v>
      </c>
      <c r="BO367" s="23">
        <v>40</v>
      </c>
      <c r="BP367" s="23">
        <v>84</v>
      </c>
      <c r="BQ367" s="23">
        <v>170</v>
      </c>
      <c r="BR367" s="23">
        <f t="shared" si="159"/>
        <v>1.9555120130140042</v>
      </c>
      <c r="BS367" s="23">
        <f t="shared" si="160"/>
        <v>0.83084999029041784</v>
      </c>
      <c r="BT367" s="23" t="s">
        <v>158</v>
      </c>
      <c r="BU367" s="23" t="s">
        <v>147</v>
      </c>
      <c r="BV367" s="23" t="s">
        <v>148</v>
      </c>
      <c r="BW367" s="23" t="s">
        <v>149</v>
      </c>
      <c r="BX367" s="23">
        <v>3</v>
      </c>
      <c r="BY367" s="23" t="s">
        <v>150</v>
      </c>
      <c r="BZ367" s="23">
        <v>2</v>
      </c>
      <c r="CA367" s="23" t="s">
        <v>159</v>
      </c>
      <c r="CB367" s="23" t="s">
        <v>150</v>
      </c>
      <c r="CC367" s="23">
        <v>2</v>
      </c>
      <c r="CD367" s="23" t="s">
        <v>150</v>
      </c>
      <c r="CE367" s="23" t="s">
        <v>150</v>
      </c>
      <c r="CF367" s="23">
        <v>2</v>
      </c>
      <c r="CG367" s="23" t="s">
        <v>159</v>
      </c>
      <c r="CH367" s="23" t="s">
        <v>150</v>
      </c>
      <c r="CI367" s="23">
        <v>2</v>
      </c>
      <c r="CJ367" s="23" t="s">
        <v>150</v>
      </c>
      <c r="CK367" s="23">
        <v>0</v>
      </c>
      <c r="CL367" s="23">
        <v>0</v>
      </c>
      <c r="CM367" s="23" t="s">
        <v>0</v>
      </c>
      <c r="CN367" s="23">
        <v>0</v>
      </c>
      <c r="CO367" s="23"/>
      <c r="CP367" s="23" t="s">
        <v>0</v>
      </c>
      <c r="CQ367" s="23">
        <v>0</v>
      </c>
      <c r="CR367" s="23" t="s">
        <v>165</v>
      </c>
      <c r="CS367" s="23">
        <v>2</v>
      </c>
      <c r="CT367" s="23"/>
      <c r="CU367" s="23"/>
      <c r="CV367" s="23"/>
      <c r="CW367" s="23">
        <v>2</v>
      </c>
      <c r="CX367" s="23"/>
      <c r="CY367" s="23">
        <v>2</v>
      </c>
      <c r="CZ367" s="23">
        <v>0</v>
      </c>
      <c r="DA367" s="23">
        <v>2</v>
      </c>
      <c r="DB367" s="23"/>
      <c r="DC367" s="23" t="s">
        <v>143</v>
      </c>
      <c r="DD367" s="23" t="str">
        <f>IF(DC367= "Y", "2","1")</f>
        <v>2</v>
      </c>
      <c r="DE367" s="23" t="s">
        <v>165</v>
      </c>
      <c r="DF367" s="23" t="s">
        <v>165</v>
      </c>
      <c r="DG367" s="23" t="s">
        <v>165</v>
      </c>
      <c r="DH367" s="23" t="s">
        <v>636</v>
      </c>
      <c r="DI367" s="23" t="s">
        <v>150</v>
      </c>
      <c r="DJ367" s="23" t="s">
        <v>159</v>
      </c>
      <c r="DK367" s="23" t="s">
        <v>150</v>
      </c>
      <c r="DL367" s="23" t="s">
        <v>150</v>
      </c>
      <c r="DM367" s="23"/>
      <c r="DN367" s="23"/>
      <c r="DO367" s="23"/>
      <c r="DP367" s="23" t="s">
        <v>150</v>
      </c>
      <c r="DQ367" s="23" t="s">
        <v>150</v>
      </c>
      <c r="DR367" s="23" t="s">
        <v>150</v>
      </c>
      <c r="DS367" s="23"/>
      <c r="DT367" s="23" t="s">
        <v>159</v>
      </c>
      <c r="DU367" s="23" t="s">
        <v>150</v>
      </c>
      <c r="DV367" s="23"/>
      <c r="DW367" s="23" t="s">
        <v>159</v>
      </c>
      <c r="DX367" s="23" t="s">
        <v>150</v>
      </c>
      <c r="DY367" s="23"/>
      <c r="DZ367" s="23"/>
      <c r="EA367" s="23"/>
      <c r="EB367" s="23"/>
      <c r="EC367" s="23"/>
      <c r="ED367" s="23" t="s">
        <v>189</v>
      </c>
      <c r="EE367" s="49">
        <f t="shared" si="153"/>
        <v>8</v>
      </c>
      <c r="EF367" s="49">
        <v>1</v>
      </c>
      <c r="EG367" s="49"/>
      <c r="EH367" s="51">
        <f t="shared" si="161"/>
        <v>1.012</v>
      </c>
      <c r="EI367" s="51">
        <f t="shared" si="162"/>
        <v>0.7</v>
      </c>
      <c r="EJ367" s="52">
        <f t="shared" si="163"/>
        <v>-0.24099999999999999</v>
      </c>
      <c r="EK367" s="52">
        <f t="shared" si="164"/>
        <v>-0.24099999999999999</v>
      </c>
      <c r="EL367" s="49">
        <f t="shared" si="165"/>
        <v>-0.24099999999999999</v>
      </c>
      <c r="EM367" s="53" t="s">
        <v>176</v>
      </c>
      <c r="EN367" s="54" t="str">
        <f t="shared" si="166"/>
        <v>3</v>
      </c>
    </row>
    <row r="368" spans="1:144" ht="33.75">
      <c r="A368" s="45">
        <v>3636</v>
      </c>
      <c r="B368" s="46" t="s">
        <v>1535</v>
      </c>
      <c r="C368" s="45">
        <v>33173933</v>
      </c>
      <c r="D368" s="23" t="s">
        <v>1536</v>
      </c>
      <c r="E368" s="23">
        <v>2</v>
      </c>
      <c r="F368" s="23" t="s">
        <v>139</v>
      </c>
      <c r="G368" s="23">
        <v>46</v>
      </c>
      <c r="H368" s="23">
        <v>46</v>
      </c>
      <c r="I368" s="23" t="s">
        <v>309</v>
      </c>
      <c r="J368" s="23">
        <v>5</v>
      </c>
      <c r="K368" s="23"/>
      <c r="L368" s="47"/>
      <c r="M368" s="47"/>
      <c r="N368" s="48">
        <v>44627</v>
      </c>
      <c r="O368" s="48"/>
      <c r="P368" s="47" t="e">
        <f t="shared" si="174"/>
        <v>#NUM!</v>
      </c>
      <c r="Q368" s="47">
        <f t="shared" ca="1" si="156"/>
        <v>25</v>
      </c>
      <c r="R368" s="47">
        <v>7</v>
      </c>
      <c r="S368" s="47">
        <v>1</v>
      </c>
      <c r="T368" s="47"/>
      <c r="U368" s="47"/>
      <c r="V368" s="47" t="e">
        <f t="shared" si="157"/>
        <v>#NUM!</v>
      </c>
      <c r="W368" s="47"/>
      <c r="X368" s="47"/>
      <c r="Y368" s="47"/>
      <c r="Z368" s="47"/>
      <c r="AA368" s="47"/>
      <c r="AB368" s="47"/>
      <c r="AC368" s="47"/>
      <c r="AD368" s="47"/>
      <c r="AE368" s="47">
        <v>7</v>
      </c>
      <c r="AF368" s="47">
        <v>1</v>
      </c>
      <c r="AG368" s="47"/>
      <c r="AH368" s="47"/>
      <c r="AI368" s="35">
        <f t="shared" si="170"/>
        <v>7</v>
      </c>
      <c r="AJ368" s="49">
        <v>1</v>
      </c>
      <c r="AK368" s="47">
        <v>2</v>
      </c>
      <c r="AL368" s="47">
        <v>0</v>
      </c>
      <c r="AM368" s="47"/>
      <c r="AN368" s="23" t="s">
        <v>1712</v>
      </c>
      <c r="AO368" s="23">
        <v>1</v>
      </c>
      <c r="AP368" s="23">
        <v>1.78</v>
      </c>
      <c r="AQ368" s="23">
        <v>45</v>
      </c>
      <c r="AR368" s="47"/>
      <c r="AS368" s="47" t="e">
        <f t="shared" si="167"/>
        <v>#DIV/0!</v>
      </c>
      <c r="AT368" s="47"/>
      <c r="AU368" s="47" t="e">
        <f t="shared" si="171"/>
        <v>#DIV/0!</v>
      </c>
      <c r="AV368" s="47"/>
      <c r="AW368" s="47"/>
      <c r="AX368" s="50" t="s">
        <v>1719</v>
      </c>
      <c r="AY368" s="50"/>
      <c r="AZ368" s="50"/>
      <c r="BA368" s="50"/>
      <c r="BB368" s="23" t="s">
        <v>164</v>
      </c>
      <c r="BC368" s="23"/>
      <c r="BD368" s="23"/>
      <c r="BE368" s="23"/>
      <c r="BF368" s="50"/>
      <c r="BG368" s="23"/>
      <c r="BH368" s="23"/>
      <c r="BI368" s="23">
        <v>57.4</v>
      </c>
      <c r="BJ368" s="23">
        <v>170</v>
      </c>
      <c r="BK368" s="23">
        <f t="shared" si="158"/>
        <v>1.6633335440730732</v>
      </c>
      <c r="BL368" s="23">
        <v>1</v>
      </c>
      <c r="BM368" s="46" t="s">
        <v>1537</v>
      </c>
      <c r="BN368" s="23" t="s">
        <v>146</v>
      </c>
      <c r="BO368" s="23">
        <v>43</v>
      </c>
      <c r="BP368" s="23">
        <v>51</v>
      </c>
      <c r="BQ368" s="23">
        <v>163</v>
      </c>
      <c r="BR368" s="23">
        <f t="shared" si="159"/>
        <v>1.534333126725403</v>
      </c>
      <c r="BS368" s="23">
        <f t="shared" si="160"/>
        <v>1.0840758861949262</v>
      </c>
      <c r="BT368" s="23" t="s">
        <v>147</v>
      </c>
      <c r="BU368" s="23" t="s">
        <v>171</v>
      </c>
      <c r="BV368" s="23" t="s">
        <v>148</v>
      </c>
      <c r="BW368" s="23" t="s">
        <v>149</v>
      </c>
      <c r="BX368" s="23">
        <v>5</v>
      </c>
      <c r="BY368" s="23" t="s">
        <v>150</v>
      </c>
      <c r="BZ368" s="23">
        <v>2</v>
      </c>
      <c r="CA368" s="23" t="s">
        <v>159</v>
      </c>
      <c r="CB368" s="23" t="s">
        <v>150</v>
      </c>
      <c r="CC368" s="23">
        <v>2</v>
      </c>
      <c r="CD368" s="23" t="s">
        <v>150</v>
      </c>
      <c r="CE368" s="23" t="s">
        <v>150</v>
      </c>
      <c r="CF368" s="23">
        <v>2</v>
      </c>
      <c r="CG368" s="23" t="s">
        <v>159</v>
      </c>
      <c r="CH368" s="23" t="s">
        <v>150</v>
      </c>
      <c r="CI368" s="23">
        <v>2</v>
      </c>
      <c r="CJ368" s="23" t="s">
        <v>150</v>
      </c>
      <c r="CK368" s="23">
        <v>0</v>
      </c>
      <c r="CL368" s="23">
        <v>0</v>
      </c>
      <c r="CM368" s="23"/>
      <c r="CN368" s="23">
        <v>0</v>
      </c>
      <c r="CO368" s="23"/>
      <c r="CP368" s="23" t="s">
        <v>0</v>
      </c>
      <c r="CQ368" s="23">
        <v>0</v>
      </c>
      <c r="CR368" s="23" t="s">
        <v>143</v>
      </c>
      <c r="CS368" s="23">
        <v>1</v>
      </c>
      <c r="CT368" s="23"/>
      <c r="CU368" s="23"/>
      <c r="CV368" s="23">
        <v>100</v>
      </c>
      <c r="CW368" s="23">
        <v>1</v>
      </c>
      <c r="CX368" s="23"/>
      <c r="CY368" s="23">
        <v>2</v>
      </c>
      <c r="CZ368" s="23">
        <v>5</v>
      </c>
      <c r="DA368" s="23">
        <v>1</v>
      </c>
      <c r="DB368" s="23" t="s">
        <v>143</v>
      </c>
      <c r="DC368" s="23"/>
      <c r="DD368" s="23" t="str">
        <f>IF(DC368= "Y", "2","1")</f>
        <v>1</v>
      </c>
      <c r="DE368" s="23" t="s">
        <v>143</v>
      </c>
      <c r="DF368" s="23" t="s">
        <v>143</v>
      </c>
      <c r="DG368" s="23" t="s">
        <v>143</v>
      </c>
      <c r="DH368" s="23" t="s">
        <v>636</v>
      </c>
      <c r="DI368" s="23" t="s">
        <v>150</v>
      </c>
      <c r="DJ368" s="23" t="s">
        <v>159</v>
      </c>
      <c r="DK368" s="23" t="s">
        <v>150</v>
      </c>
      <c r="DL368" s="23" t="s">
        <v>150</v>
      </c>
      <c r="DM368" s="23" t="s">
        <v>159</v>
      </c>
      <c r="DN368" s="23"/>
      <c r="DO368" s="23"/>
      <c r="DP368" s="23" t="s">
        <v>150</v>
      </c>
      <c r="DQ368" s="23" t="s">
        <v>150</v>
      </c>
      <c r="DR368" s="23" t="s">
        <v>150</v>
      </c>
      <c r="DS368" s="23"/>
      <c r="DT368" s="23" t="s">
        <v>159</v>
      </c>
      <c r="DU368" s="23" t="s">
        <v>150</v>
      </c>
      <c r="DV368" s="23"/>
      <c r="DW368" s="23" t="s">
        <v>159</v>
      </c>
      <c r="DX368" s="23" t="s">
        <v>150</v>
      </c>
      <c r="DY368" s="23" t="s">
        <v>150</v>
      </c>
      <c r="DZ368" s="23"/>
      <c r="EA368" s="23"/>
      <c r="EB368" s="23"/>
      <c r="EC368" s="23" t="s">
        <v>184</v>
      </c>
      <c r="ED368" s="23" t="s">
        <v>187</v>
      </c>
      <c r="EE368" s="49">
        <f t="shared" si="153"/>
        <v>7</v>
      </c>
      <c r="EF368" s="49">
        <v>1</v>
      </c>
      <c r="EG368" s="49"/>
      <c r="EH368" s="51">
        <f t="shared" si="161"/>
        <v>1</v>
      </c>
      <c r="EI368" s="51">
        <f t="shared" si="162"/>
        <v>0.9</v>
      </c>
      <c r="EJ368" s="52">
        <f t="shared" si="163"/>
        <v>-3.2000000000000001E-2</v>
      </c>
      <c r="EK368" s="52">
        <f t="shared" si="164"/>
        <v>-3.2000000000000001E-2</v>
      </c>
      <c r="EL368" s="49">
        <f t="shared" si="165"/>
        <v>-3.2000000000000001E-2</v>
      </c>
      <c r="EM368" s="55" t="s">
        <v>152</v>
      </c>
      <c r="EN368" s="54" t="str">
        <f t="shared" si="166"/>
        <v>1</v>
      </c>
    </row>
    <row r="369" spans="1:144" ht="33.75">
      <c r="A369" s="45">
        <v>3639</v>
      </c>
      <c r="B369" s="46" t="s">
        <v>1540</v>
      </c>
      <c r="C369" s="45">
        <v>34107570</v>
      </c>
      <c r="D369" s="23" t="s">
        <v>1793</v>
      </c>
      <c r="E369" s="23">
        <v>2</v>
      </c>
      <c r="F369" s="23" t="s">
        <v>139</v>
      </c>
      <c r="G369" s="23">
        <v>52</v>
      </c>
      <c r="H369" s="23">
        <v>52</v>
      </c>
      <c r="I369" s="23" t="s">
        <v>153</v>
      </c>
      <c r="J369" s="23">
        <v>3</v>
      </c>
      <c r="K369" s="23"/>
      <c r="L369" s="47"/>
      <c r="M369" s="47"/>
      <c r="N369" s="48">
        <v>44637</v>
      </c>
      <c r="O369" s="48"/>
      <c r="P369" s="47" t="e">
        <f>DATEDIF(N369, O369, "m")</f>
        <v>#NUM!</v>
      </c>
      <c r="Q369" s="47">
        <f t="shared" ca="1" si="156"/>
        <v>24</v>
      </c>
      <c r="R369" s="47">
        <v>7</v>
      </c>
      <c r="S369" s="47">
        <v>1</v>
      </c>
      <c r="T369" s="47"/>
      <c r="U369" s="47"/>
      <c r="V369" s="47" t="e">
        <f t="shared" si="157"/>
        <v>#NUM!</v>
      </c>
      <c r="W369" s="47"/>
      <c r="X369" s="47"/>
      <c r="Y369" s="47"/>
      <c r="Z369" s="47"/>
      <c r="AA369" s="47"/>
      <c r="AB369" s="47"/>
      <c r="AC369" s="47"/>
      <c r="AD369" s="47"/>
      <c r="AE369" s="47">
        <v>7</v>
      </c>
      <c r="AF369" s="47">
        <v>1</v>
      </c>
      <c r="AG369" s="47"/>
      <c r="AH369" s="47"/>
      <c r="AI369" s="35">
        <f t="shared" si="170"/>
        <v>7</v>
      </c>
      <c r="AJ369" s="49">
        <v>1</v>
      </c>
      <c r="AK369" s="47">
        <v>2</v>
      </c>
      <c r="AL369" s="47">
        <v>0</v>
      </c>
      <c r="AM369" s="47"/>
      <c r="AN369" s="23" t="s">
        <v>1712</v>
      </c>
      <c r="AO369" s="23">
        <v>1</v>
      </c>
      <c r="AP369" s="23">
        <v>2.57</v>
      </c>
      <c r="AQ369" s="23">
        <v>28</v>
      </c>
      <c r="AR369" s="47"/>
      <c r="AS369" s="47" t="e">
        <f t="shared" si="167"/>
        <v>#DIV/0!</v>
      </c>
      <c r="AT369" s="47"/>
      <c r="AU369" s="47" t="e">
        <f t="shared" si="171"/>
        <v>#DIV/0!</v>
      </c>
      <c r="AV369" s="47"/>
      <c r="AW369" s="47"/>
      <c r="AX369" s="50" t="s">
        <v>1719</v>
      </c>
      <c r="AY369" s="50"/>
      <c r="AZ369" s="50"/>
      <c r="BA369" s="50"/>
      <c r="BB369" s="23" t="s">
        <v>164</v>
      </c>
      <c r="BC369" s="23"/>
      <c r="BD369" s="23"/>
      <c r="BE369" s="23"/>
      <c r="BF369" s="50"/>
      <c r="BG369" s="23"/>
      <c r="BH369" s="23"/>
      <c r="BI369" s="23">
        <v>70</v>
      </c>
      <c r="BJ369" s="23">
        <v>172</v>
      </c>
      <c r="BK369" s="23">
        <f t="shared" si="158"/>
        <v>1.8251186992028379</v>
      </c>
      <c r="BL369" s="23">
        <v>1</v>
      </c>
      <c r="BM369" s="46" t="s">
        <v>1541</v>
      </c>
      <c r="BN369" s="23" t="s">
        <v>146</v>
      </c>
      <c r="BO369" s="23">
        <v>44</v>
      </c>
      <c r="BP369" s="23">
        <v>60</v>
      </c>
      <c r="BQ369" s="23">
        <v>165</v>
      </c>
      <c r="BR369" s="23">
        <f t="shared" si="159"/>
        <v>1.6586565368409387</v>
      </c>
      <c r="BS369" s="23">
        <f t="shared" si="160"/>
        <v>1.1003596336339416</v>
      </c>
      <c r="BT369" s="23" t="s">
        <v>162</v>
      </c>
      <c r="BU369" s="23" t="s">
        <v>162</v>
      </c>
      <c r="BV369" s="23" t="s">
        <v>148</v>
      </c>
      <c r="BW369" s="23" t="s">
        <v>149</v>
      </c>
      <c r="BX369" s="23">
        <v>4</v>
      </c>
      <c r="BY369" s="23" t="s">
        <v>150</v>
      </c>
      <c r="BZ369" s="23">
        <v>2</v>
      </c>
      <c r="CA369" s="23" t="s">
        <v>150</v>
      </c>
      <c r="CB369" s="23" t="s">
        <v>150</v>
      </c>
      <c r="CC369" s="23">
        <v>2</v>
      </c>
      <c r="CD369" s="23" t="s">
        <v>150</v>
      </c>
      <c r="CE369" s="23" t="s">
        <v>150</v>
      </c>
      <c r="CF369" s="23">
        <v>2</v>
      </c>
      <c r="CG369" s="23" t="s">
        <v>150</v>
      </c>
      <c r="CH369" s="23" t="s">
        <v>150</v>
      </c>
      <c r="CI369" s="23">
        <v>2</v>
      </c>
      <c r="CJ369" s="23" t="s">
        <v>150</v>
      </c>
      <c r="CK369" s="23">
        <v>0</v>
      </c>
      <c r="CL369" s="23">
        <v>0</v>
      </c>
      <c r="CM369" s="23" t="s">
        <v>0</v>
      </c>
      <c r="CN369" s="23">
        <v>0</v>
      </c>
      <c r="CO369" s="23"/>
      <c r="CP369" s="23"/>
      <c r="CQ369" s="23"/>
      <c r="CR369" s="23" t="s">
        <v>165</v>
      </c>
      <c r="CS369" s="23">
        <v>2</v>
      </c>
      <c r="CT369" s="23"/>
      <c r="CU369" s="23"/>
      <c r="CV369" s="23"/>
      <c r="CW369" s="23">
        <v>2</v>
      </c>
      <c r="CX369" s="23"/>
      <c r="CY369" s="23">
        <v>2</v>
      </c>
      <c r="CZ369" s="23">
        <v>0</v>
      </c>
      <c r="DA369" s="23">
        <v>2</v>
      </c>
      <c r="DB369" s="23"/>
      <c r="DC369" s="23"/>
      <c r="DD369" s="23"/>
      <c r="DE369" s="23"/>
      <c r="DF369" s="23"/>
      <c r="DG369" s="23"/>
      <c r="DH369" s="23"/>
      <c r="DI369" s="23" t="s">
        <v>150</v>
      </c>
      <c r="DJ369" s="23" t="s">
        <v>159</v>
      </c>
      <c r="DK369" s="23" t="s">
        <v>150</v>
      </c>
      <c r="DL369" s="23" t="s">
        <v>159</v>
      </c>
      <c r="DM369" s="23" t="s">
        <v>159</v>
      </c>
      <c r="DN369" s="23"/>
      <c r="DO369" s="23"/>
      <c r="DP369" s="23" t="s">
        <v>150</v>
      </c>
      <c r="DQ369" s="23" t="s">
        <v>150</v>
      </c>
      <c r="DR369" s="23" t="s">
        <v>150</v>
      </c>
      <c r="DS369" s="23" t="s">
        <v>150</v>
      </c>
      <c r="DT369" s="23" t="s">
        <v>159</v>
      </c>
      <c r="DU369" s="23" t="s">
        <v>150</v>
      </c>
      <c r="DV369" s="23"/>
      <c r="DW369" s="23" t="s">
        <v>159</v>
      </c>
      <c r="DX369" s="23" t="s">
        <v>150</v>
      </c>
      <c r="DY369" s="23"/>
      <c r="DZ369" s="23"/>
      <c r="EA369" s="23"/>
      <c r="EB369" s="23"/>
      <c r="EC369" s="23" t="s">
        <v>304</v>
      </c>
      <c r="ED369" s="23" t="s">
        <v>189</v>
      </c>
      <c r="EE369" s="49">
        <f t="shared" si="153"/>
        <v>7</v>
      </c>
      <c r="EF369" s="49">
        <v>1</v>
      </c>
      <c r="EG369" s="49"/>
      <c r="EH369" s="51">
        <f t="shared" si="161"/>
        <v>1</v>
      </c>
      <c r="EI369" s="51">
        <f t="shared" si="162"/>
        <v>0.9</v>
      </c>
      <c r="EJ369" s="52">
        <f t="shared" si="163"/>
        <v>-3.2000000000000001E-2</v>
      </c>
      <c r="EK369" s="52">
        <f t="shared" si="164"/>
        <v>-3.2000000000000001E-2</v>
      </c>
      <c r="EL369" s="49">
        <f t="shared" si="165"/>
        <v>-3.2000000000000001E-2</v>
      </c>
      <c r="EM369" s="55" t="s">
        <v>152</v>
      </c>
      <c r="EN369" s="54" t="str">
        <f t="shared" si="166"/>
        <v>1</v>
      </c>
    </row>
    <row r="370" spans="1:144" ht="33.75">
      <c r="A370" s="45">
        <v>3642</v>
      </c>
      <c r="B370" s="46" t="s">
        <v>1542</v>
      </c>
      <c r="C370" s="45">
        <v>35655435</v>
      </c>
      <c r="D370" s="23" t="s">
        <v>1543</v>
      </c>
      <c r="E370" s="23">
        <v>2</v>
      </c>
      <c r="F370" s="23" t="s">
        <v>139</v>
      </c>
      <c r="G370" s="23">
        <v>65</v>
      </c>
      <c r="H370" s="23">
        <v>64</v>
      </c>
      <c r="I370" s="23" t="s">
        <v>309</v>
      </c>
      <c r="J370" s="23">
        <v>5</v>
      </c>
      <c r="K370" s="23"/>
      <c r="L370" s="47"/>
      <c r="M370" s="47"/>
      <c r="N370" s="48">
        <v>44648</v>
      </c>
      <c r="O370" s="48"/>
      <c r="P370" s="47" t="e">
        <f t="shared" ref="P370:P375" si="175">DATEDIF(N370,O370,"m")</f>
        <v>#NUM!</v>
      </c>
      <c r="Q370" s="47">
        <f t="shared" ca="1" si="156"/>
        <v>24</v>
      </c>
      <c r="R370" s="47">
        <v>7</v>
      </c>
      <c r="S370" s="47">
        <v>1</v>
      </c>
      <c r="T370" s="47"/>
      <c r="U370" s="47"/>
      <c r="V370" s="47" t="e">
        <f t="shared" si="157"/>
        <v>#NUM!</v>
      </c>
      <c r="W370" s="47"/>
      <c r="X370" s="47"/>
      <c r="Y370" s="47"/>
      <c r="Z370" s="47"/>
      <c r="AA370" s="47"/>
      <c r="AB370" s="47"/>
      <c r="AC370" s="47"/>
      <c r="AD370" s="47"/>
      <c r="AE370" s="47">
        <v>7</v>
      </c>
      <c r="AF370" s="47">
        <v>1</v>
      </c>
      <c r="AG370" s="47"/>
      <c r="AH370" s="47"/>
      <c r="AI370" s="35">
        <f t="shared" si="170"/>
        <v>7</v>
      </c>
      <c r="AJ370" s="49">
        <v>1</v>
      </c>
      <c r="AK370" s="47">
        <v>2</v>
      </c>
      <c r="AL370" s="47">
        <v>0</v>
      </c>
      <c r="AM370" s="47"/>
      <c r="AN370" s="23" t="s">
        <v>1712</v>
      </c>
      <c r="AO370" s="23">
        <v>1</v>
      </c>
      <c r="AP370" s="23">
        <v>1.82</v>
      </c>
      <c r="AQ370" s="23">
        <v>38</v>
      </c>
      <c r="AR370" s="47"/>
      <c r="AS370" s="47" t="e">
        <f t="shared" si="167"/>
        <v>#DIV/0!</v>
      </c>
      <c r="AT370" s="47"/>
      <c r="AU370" s="47" t="e">
        <f t="shared" si="171"/>
        <v>#DIV/0!</v>
      </c>
      <c r="AV370" s="47"/>
      <c r="AW370" s="47"/>
      <c r="AX370" s="50" t="s">
        <v>1719</v>
      </c>
      <c r="AY370" s="50"/>
      <c r="AZ370" s="50"/>
      <c r="BA370" s="50"/>
      <c r="BB370" s="23" t="s">
        <v>164</v>
      </c>
      <c r="BC370" s="23"/>
      <c r="BD370" s="23"/>
      <c r="BE370" s="23"/>
      <c r="BF370" s="50"/>
      <c r="BG370" s="23"/>
      <c r="BH370" s="23"/>
      <c r="BI370" s="23">
        <v>71</v>
      </c>
      <c r="BJ370" s="23">
        <v>168</v>
      </c>
      <c r="BK370" s="23">
        <f t="shared" si="158"/>
        <v>1.8050961965056032</v>
      </c>
      <c r="BL370" s="23">
        <v>1</v>
      </c>
      <c r="BM370" s="46" t="s">
        <v>1544</v>
      </c>
      <c r="BN370" s="23" t="s">
        <v>146</v>
      </c>
      <c r="BO370" s="23">
        <v>61</v>
      </c>
      <c r="BP370" s="23">
        <v>58</v>
      </c>
      <c r="BQ370" s="23">
        <v>158</v>
      </c>
      <c r="BR370" s="23">
        <f t="shared" si="159"/>
        <v>1.5843444577384338</v>
      </c>
      <c r="BS370" s="23">
        <f t="shared" si="160"/>
        <v>1.1393331719557251</v>
      </c>
      <c r="BT370" s="23" t="s">
        <v>147</v>
      </c>
      <c r="BU370" s="23" t="s">
        <v>162</v>
      </c>
      <c r="BV370" s="23" t="s">
        <v>148</v>
      </c>
      <c r="BW370" s="23" t="s">
        <v>166</v>
      </c>
      <c r="BX370" s="23">
        <v>3</v>
      </c>
      <c r="BY370" s="23" t="s">
        <v>150</v>
      </c>
      <c r="BZ370" s="23">
        <v>2</v>
      </c>
      <c r="CA370" s="23" t="s">
        <v>159</v>
      </c>
      <c r="CB370" s="23" t="s">
        <v>150</v>
      </c>
      <c r="CC370" s="23">
        <v>2</v>
      </c>
      <c r="CD370" s="23" t="s">
        <v>150</v>
      </c>
      <c r="CE370" s="23" t="s">
        <v>150</v>
      </c>
      <c r="CF370" s="23">
        <v>2</v>
      </c>
      <c r="CG370" s="23" t="s">
        <v>159</v>
      </c>
      <c r="CH370" s="23" t="s">
        <v>150</v>
      </c>
      <c r="CI370" s="23">
        <v>2</v>
      </c>
      <c r="CJ370" s="23" t="s">
        <v>150</v>
      </c>
      <c r="CK370" s="23">
        <v>8.3000000000000007</v>
      </c>
      <c r="CL370" s="23">
        <v>0</v>
      </c>
      <c r="CM370" s="23" t="s">
        <v>0</v>
      </c>
      <c r="CN370" s="23">
        <v>0</v>
      </c>
      <c r="CO370" s="23"/>
      <c r="CP370" s="23"/>
      <c r="CQ370" s="23"/>
      <c r="CR370" s="23" t="s">
        <v>165</v>
      </c>
      <c r="CS370" s="23">
        <v>2</v>
      </c>
      <c r="CT370" s="23"/>
      <c r="CU370" s="23"/>
      <c r="CV370" s="23"/>
      <c r="CW370" s="23">
        <v>2</v>
      </c>
      <c r="CX370" s="23"/>
      <c r="CY370" s="23">
        <v>2</v>
      </c>
      <c r="CZ370" s="23">
        <v>0</v>
      </c>
      <c r="DA370" s="23">
        <v>2</v>
      </c>
      <c r="DB370" s="23"/>
      <c r="DC370" s="23"/>
      <c r="DD370" s="23"/>
      <c r="DE370" s="23"/>
      <c r="DF370" s="23"/>
      <c r="DG370" s="23"/>
      <c r="DH370" s="23"/>
      <c r="DI370" s="23"/>
      <c r="DJ370" s="23"/>
      <c r="DK370" s="23"/>
      <c r="DL370" s="23"/>
      <c r="DM370" s="23"/>
      <c r="DN370" s="23"/>
      <c r="DO370" s="23"/>
      <c r="DP370" s="23"/>
      <c r="DQ370" s="23"/>
      <c r="DR370" s="23"/>
      <c r="DS370" s="23"/>
      <c r="DT370" s="23"/>
      <c r="DU370" s="23"/>
      <c r="DV370" s="23"/>
      <c r="DW370" s="23"/>
      <c r="DX370" s="23"/>
      <c r="DY370" s="23"/>
      <c r="DZ370" s="23"/>
      <c r="EA370" s="23"/>
      <c r="EB370" s="23"/>
      <c r="EC370" s="23" t="s">
        <v>184</v>
      </c>
      <c r="ED370" s="23" t="s">
        <v>189</v>
      </c>
      <c r="EE370" s="49">
        <f t="shared" si="153"/>
        <v>7</v>
      </c>
      <c r="EF370" s="49">
        <v>1</v>
      </c>
      <c r="EG370" s="49"/>
      <c r="EH370" s="51">
        <f t="shared" si="161"/>
        <v>1</v>
      </c>
      <c r="EI370" s="51">
        <f t="shared" si="162"/>
        <v>0.9</v>
      </c>
      <c r="EJ370" s="52">
        <f t="shared" si="163"/>
        <v>-3.2000000000000001E-2</v>
      </c>
      <c r="EK370" s="52">
        <f t="shared" si="164"/>
        <v>-3.2000000000000001E-2</v>
      </c>
      <c r="EL370" s="49">
        <f t="shared" si="165"/>
        <v>-3.2000000000000001E-2</v>
      </c>
      <c r="EM370" s="53" t="s">
        <v>152</v>
      </c>
      <c r="EN370" s="54" t="str">
        <f t="shared" si="166"/>
        <v>1</v>
      </c>
    </row>
    <row r="371" spans="1:144" ht="33.75">
      <c r="A371" s="45">
        <v>3643</v>
      </c>
      <c r="B371" s="46" t="s">
        <v>1547</v>
      </c>
      <c r="C371" s="45">
        <v>25233712</v>
      </c>
      <c r="D371" s="23" t="s">
        <v>1548</v>
      </c>
      <c r="E371" s="23">
        <v>2</v>
      </c>
      <c r="F371" s="23" t="s">
        <v>139</v>
      </c>
      <c r="G371" s="23">
        <v>68</v>
      </c>
      <c r="H371" s="23">
        <v>67</v>
      </c>
      <c r="I371" s="23" t="s">
        <v>180</v>
      </c>
      <c r="J371" s="23">
        <v>5</v>
      </c>
      <c r="K371" s="23"/>
      <c r="L371" s="47"/>
      <c r="M371" s="47"/>
      <c r="N371" s="48">
        <v>44650</v>
      </c>
      <c r="O371" s="48"/>
      <c r="P371" s="47" t="e">
        <f t="shared" si="175"/>
        <v>#NUM!</v>
      </c>
      <c r="Q371" s="47">
        <f t="shared" ca="1" si="156"/>
        <v>24</v>
      </c>
      <c r="R371" s="47">
        <v>7</v>
      </c>
      <c r="S371" s="47">
        <v>1</v>
      </c>
      <c r="T371" s="47"/>
      <c r="U371" s="47"/>
      <c r="V371" s="47" t="e">
        <f t="shared" si="157"/>
        <v>#NUM!</v>
      </c>
      <c r="W371" s="47"/>
      <c r="X371" s="47"/>
      <c r="Y371" s="47"/>
      <c r="Z371" s="47"/>
      <c r="AA371" s="47"/>
      <c r="AB371" s="47"/>
      <c r="AC371" s="47"/>
      <c r="AD371" s="47"/>
      <c r="AE371" s="47">
        <v>7</v>
      </c>
      <c r="AF371" s="47">
        <v>1</v>
      </c>
      <c r="AG371" s="47"/>
      <c r="AH371" s="47"/>
      <c r="AI371" s="35">
        <f t="shared" si="170"/>
        <v>7</v>
      </c>
      <c r="AJ371" s="49">
        <v>1</v>
      </c>
      <c r="AK371" s="47">
        <v>2</v>
      </c>
      <c r="AL371" s="47">
        <v>0</v>
      </c>
      <c r="AM371" s="47"/>
      <c r="AN371" s="23" t="s">
        <v>1712</v>
      </c>
      <c r="AO371" s="23">
        <v>1</v>
      </c>
      <c r="AP371" s="23">
        <v>1.86</v>
      </c>
      <c r="AQ371" s="23">
        <v>37</v>
      </c>
      <c r="AR371" s="47"/>
      <c r="AS371" s="47" t="e">
        <f t="shared" si="167"/>
        <v>#DIV/0!</v>
      </c>
      <c r="AT371" s="47"/>
      <c r="AU371" s="47" t="e">
        <f t="shared" si="171"/>
        <v>#DIV/0!</v>
      </c>
      <c r="AV371" s="47"/>
      <c r="AW371" s="47"/>
      <c r="AX371" s="50" t="s">
        <v>1719</v>
      </c>
      <c r="AY371" s="50"/>
      <c r="AZ371" s="50"/>
      <c r="BA371" s="50"/>
      <c r="BB371" s="23" t="s">
        <v>164</v>
      </c>
      <c r="BC371" s="23"/>
      <c r="BD371" s="23"/>
      <c r="BE371" s="23"/>
      <c r="BF371" s="50"/>
      <c r="BG371" s="23"/>
      <c r="BH371" s="23"/>
      <c r="BI371" s="23">
        <v>74.400000000000006</v>
      </c>
      <c r="BJ371" s="23">
        <v>167.5</v>
      </c>
      <c r="BK371" s="23">
        <f t="shared" si="158"/>
        <v>1.8373655088555081</v>
      </c>
      <c r="BL371" s="23">
        <v>1</v>
      </c>
      <c r="BM371" s="46" t="s">
        <v>1549</v>
      </c>
      <c r="BN371" s="23" t="s">
        <v>146</v>
      </c>
      <c r="BO371" s="23">
        <v>62</v>
      </c>
      <c r="BP371" s="23">
        <v>61.25</v>
      </c>
      <c r="BQ371" s="23">
        <v>154.80000000000001</v>
      </c>
      <c r="BR371" s="23">
        <f t="shared" si="159"/>
        <v>1.5976084780730004</v>
      </c>
      <c r="BS371" s="23">
        <f t="shared" si="160"/>
        <v>1.1500724577223684</v>
      </c>
      <c r="BT371" s="23" t="s">
        <v>147</v>
      </c>
      <c r="BU371" s="23" t="s">
        <v>171</v>
      </c>
      <c r="BV371" s="23" t="s">
        <v>148</v>
      </c>
      <c r="BW371" s="23" t="s">
        <v>149</v>
      </c>
      <c r="BX371" s="23">
        <v>5</v>
      </c>
      <c r="BY371" s="23" t="s">
        <v>150</v>
      </c>
      <c r="BZ371" s="23">
        <v>2</v>
      </c>
      <c r="CA371" s="23" t="s">
        <v>159</v>
      </c>
      <c r="CB371" s="23" t="s">
        <v>150</v>
      </c>
      <c r="CC371" s="23">
        <v>2</v>
      </c>
      <c r="CD371" s="23" t="s">
        <v>150</v>
      </c>
      <c r="CE371" s="23" t="s">
        <v>150</v>
      </c>
      <c r="CF371" s="23">
        <v>2</v>
      </c>
      <c r="CG371" s="23" t="s">
        <v>159</v>
      </c>
      <c r="CH371" s="23" t="s">
        <v>150</v>
      </c>
      <c r="CI371" s="23">
        <v>2</v>
      </c>
      <c r="CJ371" s="23" t="s">
        <v>150</v>
      </c>
      <c r="CK371" s="23">
        <v>0</v>
      </c>
      <c r="CL371" s="23">
        <v>0</v>
      </c>
      <c r="CM371" s="23" t="s">
        <v>0</v>
      </c>
      <c r="CN371" s="23">
        <v>0</v>
      </c>
      <c r="CO371" s="23"/>
      <c r="CP371" s="23"/>
      <c r="CQ371" s="23"/>
      <c r="CR371" s="23" t="s">
        <v>165</v>
      </c>
      <c r="CS371" s="23">
        <v>2</v>
      </c>
      <c r="CT371" s="23"/>
      <c r="CU371" s="23"/>
      <c r="CV371" s="23"/>
      <c r="CW371" s="23">
        <v>2</v>
      </c>
      <c r="CX371" s="23"/>
      <c r="CY371" s="23">
        <v>2</v>
      </c>
      <c r="CZ371" s="23">
        <v>0</v>
      </c>
      <c r="DA371" s="23">
        <v>2</v>
      </c>
      <c r="DB371" s="23"/>
      <c r="DC371" s="23"/>
      <c r="DD371" s="23"/>
      <c r="DE371" s="23"/>
      <c r="DF371" s="23"/>
      <c r="DG371" s="23"/>
      <c r="DH371" s="23"/>
      <c r="DI371" s="23" t="s">
        <v>150</v>
      </c>
      <c r="DJ371" s="23" t="s">
        <v>159</v>
      </c>
      <c r="DK371" s="23" t="s">
        <v>150</v>
      </c>
      <c r="DL371" s="23" t="s">
        <v>159</v>
      </c>
      <c r="DM371" s="23" t="s">
        <v>159</v>
      </c>
      <c r="DN371" s="23"/>
      <c r="DO371" s="23"/>
      <c r="DP371" s="23" t="s">
        <v>150</v>
      </c>
      <c r="DQ371" s="23" t="s">
        <v>150</v>
      </c>
      <c r="DR371" s="23" t="s">
        <v>150</v>
      </c>
      <c r="DS371" s="23" t="s">
        <v>150</v>
      </c>
      <c r="DT371" s="23" t="s">
        <v>159</v>
      </c>
      <c r="DU371" s="23" t="s">
        <v>150</v>
      </c>
      <c r="DV371" s="23"/>
      <c r="DW371" s="23" t="s">
        <v>159</v>
      </c>
      <c r="DX371" s="23" t="s">
        <v>150</v>
      </c>
      <c r="DY371" s="23"/>
      <c r="DZ371" s="23"/>
      <c r="EA371" s="23"/>
      <c r="EB371" s="23"/>
      <c r="EC371" s="23" t="s">
        <v>184</v>
      </c>
      <c r="ED371" s="23" t="s">
        <v>189</v>
      </c>
      <c r="EE371" s="49">
        <f t="shared" si="153"/>
        <v>7</v>
      </c>
      <c r="EF371" s="49">
        <v>1</v>
      </c>
      <c r="EG371" s="49"/>
      <c r="EH371" s="51">
        <f t="shared" si="161"/>
        <v>1</v>
      </c>
      <c r="EI371" s="51">
        <f t="shared" si="162"/>
        <v>0.9</v>
      </c>
      <c r="EJ371" s="52">
        <f t="shared" si="163"/>
        <v>-3.2000000000000001E-2</v>
      </c>
      <c r="EK371" s="52">
        <f t="shared" si="164"/>
        <v>-3.2000000000000001E-2</v>
      </c>
      <c r="EL371" s="49">
        <f t="shared" si="165"/>
        <v>-3.2000000000000001E-2</v>
      </c>
      <c r="EM371" s="55" t="s">
        <v>152</v>
      </c>
      <c r="EN371" s="54" t="str">
        <f t="shared" si="166"/>
        <v>1</v>
      </c>
    </row>
    <row r="372" spans="1:144" ht="157.5">
      <c r="A372" s="45">
        <v>3657</v>
      </c>
      <c r="B372" s="46" t="s">
        <v>1551</v>
      </c>
      <c r="C372" s="45">
        <v>36558481</v>
      </c>
      <c r="D372" s="23" t="s">
        <v>1552</v>
      </c>
      <c r="E372" s="23">
        <v>2</v>
      </c>
      <c r="F372" s="23" t="s">
        <v>139</v>
      </c>
      <c r="G372" s="23">
        <v>48</v>
      </c>
      <c r="H372" s="23">
        <v>47</v>
      </c>
      <c r="I372" s="23" t="s">
        <v>140</v>
      </c>
      <c r="J372" s="23">
        <v>1</v>
      </c>
      <c r="K372" s="23"/>
      <c r="L372" s="47"/>
      <c r="M372" s="47"/>
      <c r="N372" s="48">
        <v>44679</v>
      </c>
      <c r="O372" s="48"/>
      <c r="P372" s="47" t="e">
        <f t="shared" si="175"/>
        <v>#NUM!</v>
      </c>
      <c r="Q372" s="47">
        <f t="shared" ca="1" si="156"/>
        <v>23</v>
      </c>
      <c r="R372" s="47">
        <v>6</v>
      </c>
      <c r="S372" s="47">
        <v>1</v>
      </c>
      <c r="T372" s="47"/>
      <c r="U372" s="47"/>
      <c r="V372" s="47" t="e">
        <f t="shared" si="157"/>
        <v>#NUM!</v>
      </c>
      <c r="W372" s="47"/>
      <c r="X372" s="47"/>
      <c r="Y372" s="47"/>
      <c r="Z372" s="47"/>
      <c r="AA372" s="47"/>
      <c r="AB372" s="47"/>
      <c r="AC372" s="47"/>
      <c r="AD372" s="47"/>
      <c r="AE372" s="47">
        <v>6</v>
      </c>
      <c r="AF372" s="47">
        <v>1</v>
      </c>
      <c r="AG372" s="47"/>
      <c r="AH372" s="47"/>
      <c r="AI372" s="35">
        <f t="shared" si="170"/>
        <v>6</v>
      </c>
      <c r="AJ372" s="49">
        <v>1</v>
      </c>
      <c r="AK372" s="47">
        <v>2</v>
      </c>
      <c r="AL372" s="47">
        <v>1</v>
      </c>
      <c r="AM372" s="47" t="s">
        <v>1794</v>
      </c>
      <c r="AN372" s="23" t="s">
        <v>1712</v>
      </c>
      <c r="AO372" s="23">
        <v>1</v>
      </c>
      <c r="AP372" s="23">
        <v>1.72</v>
      </c>
      <c r="AQ372" s="23">
        <v>46</v>
      </c>
      <c r="AR372" s="47"/>
      <c r="AS372" s="47" t="e">
        <f t="shared" si="167"/>
        <v>#DIV/0!</v>
      </c>
      <c r="AT372" s="47"/>
      <c r="AU372" s="47" t="e">
        <f t="shared" si="171"/>
        <v>#DIV/0!</v>
      </c>
      <c r="AV372" s="47"/>
      <c r="AW372" s="47"/>
      <c r="AX372" s="50"/>
      <c r="AY372" s="50"/>
      <c r="AZ372" s="50"/>
      <c r="BA372" s="50"/>
      <c r="BB372" s="23" t="s">
        <v>164</v>
      </c>
      <c r="BC372" s="23"/>
      <c r="BD372" s="23"/>
      <c r="BE372" s="23"/>
      <c r="BF372" s="50"/>
      <c r="BG372" s="23"/>
      <c r="BH372" s="23"/>
      <c r="BI372" s="23">
        <v>67</v>
      </c>
      <c r="BJ372" s="23">
        <v>167</v>
      </c>
      <c r="BK372" s="23">
        <f t="shared" si="158"/>
        <v>1.753547588291263</v>
      </c>
      <c r="BL372" s="23">
        <v>1</v>
      </c>
      <c r="BM372" s="46" t="s">
        <v>1554</v>
      </c>
      <c r="BN372" s="23" t="s">
        <v>146</v>
      </c>
      <c r="BO372" s="23">
        <v>37</v>
      </c>
      <c r="BP372" s="23">
        <v>48</v>
      </c>
      <c r="BQ372" s="23">
        <v>158</v>
      </c>
      <c r="BR372" s="23">
        <f t="shared" si="159"/>
        <v>1.4619086560272359</v>
      </c>
      <c r="BS372" s="23">
        <f t="shared" si="160"/>
        <v>1.1994918978430305</v>
      </c>
      <c r="BT372" s="23" t="s">
        <v>171</v>
      </c>
      <c r="BU372" s="23" t="s">
        <v>162</v>
      </c>
      <c r="BV372" s="23" t="s">
        <v>148</v>
      </c>
      <c r="BW372" s="23" t="s">
        <v>149</v>
      </c>
      <c r="BX372" s="23">
        <v>6</v>
      </c>
      <c r="BY372" s="23" t="s">
        <v>150</v>
      </c>
      <c r="BZ372" s="23">
        <v>2</v>
      </c>
      <c r="CA372" s="23" t="s">
        <v>159</v>
      </c>
      <c r="CB372" s="23" t="s">
        <v>150</v>
      </c>
      <c r="CC372" s="23">
        <v>2</v>
      </c>
      <c r="CD372" s="23" t="s">
        <v>150</v>
      </c>
      <c r="CE372" s="23" t="s">
        <v>159</v>
      </c>
      <c r="CF372" s="23">
        <v>1</v>
      </c>
      <c r="CG372" s="23" t="s">
        <v>159</v>
      </c>
      <c r="CH372" s="23" t="s">
        <v>150</v>
      </c>
      <c r="CI372" s="23">
        <v>2</v>
      </c>
      <c r="CJ372" s="23" t="s">
        <v>150</v>
      </c>
      <c r="CK372" s="23">
        <v>8</v>
      </c>
      <c r="CL372" s="23">
        <v>0</v>
      </c>
      <c r="CM372" s="23" t="s">
        <v>0</v>
      </c>
      <c r="CN372" s="23">
        <v>0</v>
      </c>
      <c r="CO372" s="23"/>
      <c r="CP372" s="23"/>
      <c r="CQ372" s="23"/>
      <c r="CR372" s="23" t="s">
        <v>165</v>
      </c>
      <c r="CS372" s="23">
        <v>2</v>
      </c>
      <c r="CT372" s="23"/>
      <c r="CU372" s="23"/>
      <c r="CV372" s="23"/>
      <c r="CW372" s="23">
        <v>2</v>
      </c>
      <c r="CX372" s="23"/>
      <c r="CY372" s="23">
        <v>2</v>
      </c>
      <c r="CZ372" s="23">
        <v>0</v>
      </c>
      <c r="DA372" s="23">
        <v>2</v>
      </c>
      <c r="DB372" s="23"/>
      <c r="DC372" s="23" t="s">
        <v>143</v>
      </c>
      <c r="DD372" s="23">
        <v>2</v>
      </c>
      <c r="DE372" s="23"/>
      <c r="DF372" s="23"/>
      <c r="DG372" s="23"/>
      <c r="DH372" s="23"/>
      <c r="DI372" s="23" t="s">
        <v>150</v>
      </c>
      <c r="DJ372" s="23" t="s">
        <v>159</v>
      </c>
      <c r="DK372" s="23" t="s">
        <v>150</v>
      </c>
      <c r="DL372" s="23" t="s">
        <v>159</v>
      </c>
      <c r="DM372" s="23" t="s">
        <v>159</v>
      </c>
      <c r="DN372" s="23"/>
      <c r="DO372" s="23"/>
      <c r="DP372" s="23" t="s">
        <v>150</v>
      </c>
      <c r="DQ372" s="23" t="s">
        <v>150</v>
      </c>
      <c r="DR372" s="23" t="s">
        <v>150</v>
      </c>
      <c r="DS372" s="23"/>
      <c r="DT372" s="23" t="s">
        <v>159</v>
      </c>
      <c r="DU372" s="23" t="s">
        <v>150</v>
      </c>
      <c r="DV372" s="23"/>
      <c r="DW372" s="23" t="s">
        <v>159</v>
      </c>
      <c r="DX372" s="23" t="s">
        <v>150</v>
      </c>
      <c r="DY372" s="23"/>
      <c r="DZ372" s="23"/>
      <c r="EA372" s="23"/>
      <c r="EB372" s="23"/>
      <c r="EC372" s="23" t="s">
        <v>184</v>
      </c>
      <c r="ED372" s="23" t="s">
        <v>189</v>
      </c>
      <c r="EE372" s="49">
        <f t="shared" ref="EE372:EE396" si="176">IF(R372&lt;36,R372, IF(R372&gt;36, "36"))</f>
        <v>6</v>
      </c>
      <c r="EF372" s="49">
        <v>1</v>
      </c>
      <c r="EG372" s="49"/>
      <c r="EH372" s="51">
        <f t="shared" si="161"/>
        <v>1</v>
      </c>
      <c r="EI372" s="51">
        <f t="shared" si="162"/>
        <v>0.9</v>
      </c>
      <c r="EJ372" s="52">
        <f t="shared" si="163"/>
        <v>-3.2000000000000001E-2</v>
      </c>
      <c r="EK372" s="52">
        <f t="shared" si="164"/>
        <v>-3.2000000000000001E-2</v>
      </c>
      <c r="EL372" s="49">
        <f t="shared" si="165"/>
        <v>-3.2000000000000001E-2</v>
      </c>
      <c r="EM372" s="53" t="s">
        <v>163</v>
      </c>
      <c r="EN372" s="54" t="str">
        <f t="shared" si="166"/>
        <v>2</v>
      </c>
    </row>
    <row r="373" spans="1:144" ht="33.75">
      <c r="A373" s="45">
        <v>3658</v>
      </c>
      <c r="B373" s="46" t="s">
        <v>1555</v>
      </c>
      <c r="C373" s="45">
        <v>34982641</v>
      </c>
      <c r="D373" s="23" t="s">
        <v>1556</v>
      </c>
      <c r="E373" s="23">
        <v>2</v>
      </c>
      <c r="F373" s="23" t="s">
        <v>139</v>
      </c>
      <c r="G373" s="23">
        <v>62</v>
      </c>
      <c r="H373" s="23">
        <v>61</v>
      </c>
      <c r="I373" s="23" t="s">
        <v>140</v>
      </c>
      <c r="J373" s="23">
        <v>1</v>
      </c>
      <c r="K373" s="23"/>
      <c r="L373" s="47"/>
      <c r="M373" s="47"/>
      <c r="N373" s="48">
        <v>44683</v>
      </c>
      <c r="O373" s="48"/>
      <c r="P373" s="47" t="e">
        <f t="shared" si="175"/>
        <v>#NUM!</v>
      </c>
      <c r="Q373" s="47">
        <f t="shared" ca="1" si="156"/>
        <v>23</v>
      </c>
      <c r="R373" s="47">
        <v>6</v>
      </c>
      <c r="S373" s="47">
        <v>1</v>
      </c>
      <c r="T373" s="47"/>
      <c r="U373" s="47"/>
      <c r="V373" s="47" t="e">
        <f t="shared" si="157"/>
        <v>#NUM!</v>
      </c>
      <c r="W373" s="47"/>
      <c r="X373" s="47"/>
      <c r="Y373" s="47"/>
      <c r="Z373" s="47"/>
      <c r="AA373" s="47"/>
      <c r="AB373" s="47"/>
      <c r="AC373" s="47"/>
      <c r="AD373" s="47"/>
      <c r="AE373" s="47">
        <v>6</v>
      </c>
      <c r="AF373" s="47">
        <v>1</v>
      </c>
      <c r="AG373" s="47"/>
      <c r="AH373" s="47"/>
      <c r="AI373" s="35">
        <f t="shared" si="170"/>
        <v>6</v>
      </c>
      <c r="AJ373" s="49">
        <v>1</v>
      </c>
      <c r="AK373" s="47"/>
      <c r="AL373" s="47">
        <v>0</v>
      </c>
      <c r="AM373" s="47"/>
      <c r="AN373" s="23" t="s">
        <v>1704</v>
      </c>
      <c r="AO373" s="23">
        <v>2</v>
      </c>
      <c r="AP373" s="23">
        <v>6.84</v>
      </c>
      <c r="AQ373" s="23">
        <v>8</v>
      </c>
      <c r="AR373" s="47"/>
      <c r="AS373" s="47" t="e">
        <f t="shared" si="167"/>
        <v>#DIV/0!</v>
      </c>
      <c r="AT373" s="47"/>
      <c r="AU373" s="47" t="e">
        <f t="shared" si="171"/>
        <v>#DIV/0!</v>
      </c>
      <c r="AV373" s="47"/>
      <c r="AW373" s="47"/>
      <c r="AX373" s="50"/>
      <c r="AY373" s="50"/>
      <c r="AZ373" s="50"/>
      <c r="BA373" s="50"/>
      <c r="BB373" s="23" t="s">
        <v>164</v>
      </c>
      <c r="BC373" s="23"/>
      <c r="BD373" s="23"/>
      <c r="BE373" s="23"/>
      <c r="BF373" s="50"/>
      <c r="BG373" s="23"/>
      <c r="BH373" s="23"/>
      <c r="BI373" s="23">
        <v>84</v>
      </c>
      <c r="BJ373" s="23">
        <v>175</v>
      </c>
      <c r="BK373" s="23">
        <f t="shared" si="158"/>
        <v>1.9970438709513985</v>
      </c>
      <c r="BL373" s="23">
        <v>1</v>
      </c>
      <c r="BM373" s="46" t="s">
        <v>1557</v>
      </c>
      <c r="BN373" s="23" t="s">
        <v>146</v>
      </c>
      <c r="BO373" s="23">
        <v>63</v>
      </c>
      <c r="BP373" s="23">
        <v>59</v>
      </c>
      <c r="BQ373" s="23">
        <v>151</v>
      </c>
      <c r="BR373" s="23">
        <f t="shared" si="159"/>
        <v>1.544317935792286</v>
      </c>
      <c r="BS373" s="23">
        <f t="shared" si="160"/>
        <v>1.2931559134724735</v>
      </c>
      <c r="BT373" s="23" t="s">
        <v>162</v>
      </c>
      <c r="BU373" s="23" t="s">
        <v>147</v>
      </c>
      <c r="BV373" s="23" t="s">
        <v>148</v>
      </c>
      <c r="BW373" s="23" t="s">
        <v>149</v>
      </c>
      <c r="BX373" s="23">
        <v>6</v>
      </c>
      <c r="BY373" s="23" t="s">
        <v>150</v>
      </c>
      <c r="BZ373" s="23">
        <v>2</v>
      </c>
      <c r="CA373" s="23" t="s">
        <v>159</v>
      </c>
      <c r="CB373" s="23" t="s">
        <v>150</v>
      </c>
      <c r="CC373" s="23">
        <v>2</v>
      </c>
      <c r="CD373" s="23" t="s">
        <v>150</v>
      </c>
      <c r="CE373" s="23" t="s">
        <v>150</v>
      </c>
      <c r="CF373" s="23">
        <v>2</v>
      </c>
      <c r="CG373" s="23" t="s">
        <v>159</v>
      </c>
      <c r="CH373" s="23" t="s">
        <v>150</v>
      </c>
      <c r="CI373" s="23">
        <v>2</v>
      </c>
      <c r="CJ373" s="23" t="s">
        <v>150</v>
      </c>
      <c r="CK373" s="23">
        <v>0</v>
      </c>
      <c r="CL373" s="23">
        <v>0</v>
      </c>
      <c r="CM373" s="23" t="s">
        <v>0</v>
      </c>
      <c r="CN373" s="23">
        <v>0</v>
      </c>
      <c r="CO373" s="23"/>
      <c r="CP373" s="23"/>
      <c r="CQ373" s="23"/>
      <c r="CR373" s="23" t="s">
        <v>143</v>
      </c>
      <c r="CS373" s="23">
        <v>1</v>
      </c>
      <c r="CT373" s="23"/>
      <c r="CU373" s="23"/>
      <c r="CV373" s="23">
        <v>100</v>
      </c>
      <c r="CW373" s="23">
        <v>1</v>
      </c>
      <c r="CX373" s="23"/>
      <c r="CY373" s="23">
        <v>2</v>
      </c>
      <c r="CZ373" s="23">
        <v>8</v>
      </c>
      <c r="DA373" s="23">
        <v>1</v>
      </c>
      <c r="DB373" s="23"/>
      <c r="DC373" s="23" t="s">
        <v>143</v>
      </c>
      <c r="DD373" s="23">
        <v>2</v>
      </c>
      <c r="DE373" s="23"/>
      <c r="DF373" s="23"/>
      <c r="DG373" s="23"/>
      <c r="DH373" s="23"/>
      <c r="DI373" s="23" t="s">
        <v>150</v>
      </c>
      <c r="DJ373" s="23" t="s">
        <v>159</v>
      </c>
      <c r="DK373" s="23" t="s">
        <v>150</v>
      </c>
      <c r="DL373" s="23" t="s">
        <v>150</v>
      </c>
      <c r="DM373" s="23" t="s">
        <v>159</v>
      </c>
      <c r="DN373" s="23"/>
      <c r="DO373" s="23"/>
      <c r="DP373" s="23" t="s">
        <v>150</v>
      </c>
      <c r="DQ373" s="23" t="s">
        <v>150</v>
      </c>
      <c r="DR373" s="23" t="s">
        <v>150</v>
      </c>
      <c r="DS373" s="23"/>
      <c r="DT373" s="23" t="s">
        <v>159</v>
      </c>
      <c r="DU373" s="23" t="s">
        <v>150</v>
      </c>
      <c r="DV373" s="23"/>
      <c r="DW373" s="23" t="s">
        <v>159</v>
      </c>
      <c r="DX373" s="23" t="s">
        <v>150</v>
      </c>
      <c r="DY373" s="23" t="s">
        <v>150</v>
      </c>
      <c r="DZ373" s="23" t="s">
        <v>150</v>
      </c>
      <c r="EA373" s="23"/>
      <c r="EB373" s="23"/>
      <c r="EC373" s="23" t="s">
        <v>184</v>
      </c>
      <c r="ED373" s="23" t="s">
        <v>189</v>
      </c>
      <c r="EE373" s="49">
        <f t="shared" si="176"/>
        <v>6</v>
      </c>
      <c r="EF373" s="49">
        <v>1</v>
      </c>
      <c r="EG373" s="49"/>
      <c r="EH373" s="51">
        <f t="shared" si="161"/>
        <v>1</v>
      </c>
      <c r="EI373" s="51">
        <f t="shared" si="162"/>
        <v>0.9</v>
      </c>
      <c r="EJ373" s="52">
        <f t="shared" si="163"/>
        <v>-3.2000000000000001E-2</v>
      </c>
      <c r="EK373" s="52">
        <f t="shared" si="164"/>
        <v>-3.2000000000000001E-2</v>
      </c>
      <c r="EL373" s="49">
        <f t="shared" si="165"/>
        <v>-3.2000000000000001E-2</v>
      </c>
      <c r="EM373" s="55" t="s">
        <v>176</v>
      </c>
      <c r="EN373" s="54" t="str">
        <f t="shared" si="166"/>
        <v>3</v>
      </c>
    </row>
    <row r="374" spans="1:144" ht="33.75">
      <c r="A374" s="45">
        <v>3659</v>
      </c>
      <c r="B374" s="46" t="s">
        <v>1558</v>
      </c>
      <c r="C374" s="45">
        <v>36952324</v>
      </c>
      <c r="D374" s="23" t="s">
        <v>1559</v>
      </c>
      <c r="E374" s="23">
        <v>2</v>
      </c>
      <c r="F374" s="23" t="s">
        <v>139</v>
      </c>
      <c r="G374" s="23">
        <v>56</v>
      </c>
      <c r="H374" s="23">
        <v>56</v>
      </c>
      <c r="I374" s="23" t="s">
        <v>153</v>
      </c>
      <c r="J374" s="23">
        <v>3</v>
      </c>
      <c r="K374" s="23" t="s">
        <v>179</v>
      </c>
      <c r="L374" s="47"/>
      <c r="M374" s="47"/>
      <c r="N374" s="48">
        <v>44685</v>
      </c>
      <c r="O374" s="48"/>
      <c r="P374" s="47" t="e">
        <f t="shared" si="175"/>
        <v>#NUM!</v>
      </c>
      <c r="Q374" s="47">
        <f t="shared" ca="1" si="156"/>
        <v>23</v>
      </c>
      <c r="R374" s="47">
        <v>5</v>
      </c>
      <c r="S374" s="47">
        <v>1</v>
      </c>
      <c r="T374" s="47"/>
      <c r="U374" s="47"/>
      <c r="V374" s="47" t="e">
        <f t="shared" si="157"/>
        <v>#NUM!</v>
      </c>
      <c r="W374" s="47"/>
      <c r="X374" s="47"/>
      <c r="Y374" s="47"/>
      <c r="Z374" s="47"/>
      <c r="AA374" s="47"/>
      <c r="AB374" s="47"/>
      <c r="AC374" s="47"/>
      <c r="AD374" s="47"/>
      <c r="AE374" s="47">
        <v>5</v>
      </c>
      <c r="AF374" s="47">
        <v>1</v>
      </c>
      <c r="AG374" s="47"/>
      <c r="AH374" s="47"/>
      <c r="AI374" s="35">
        <f t="shared" si="170"/>
        <v>5</v>
      </c>
      <c r="AJ374" s="49">
        <v>1</v>
      </c>
      <c r="AK374" s="47"/>
      <c r="AL374" s="47">
        <v>0</v>
      </c>
      <c r="AM374" s="47"/>
      <c r="AN374" s="23" t="s">
        <v>1712</v>
      </c>
      <c r="AO374" s="23">
        <v>1</v>
      </c>
      <c r="AP374" s="23">
        <v>1.9</v>
      </c>
      <c r="AQ374" s="23">
        <v>39</v>
      </c>
      <c r="AR374" s="47"/>
      <c r="AS374" s="47" t="e">
        <f t="shared" si="167"/>
        <v>#DIV/0!</v>
      </c>
      <c r="AT374" s="47"/>
      <c r="AU374" s="47" t="e">
        <f t="shared" si="171"/>
        <v>#DIV/0!</v>
      </c>
      <c r="AV374" s="47"/>
      <c r="AW374" s="47"/>
      <c r="AX374" s="50"/>
      <c r="AY374" s="50"/>
      <c r="AZ374" s="50"/>
      <c r="BA374" s="50"/>
      <c r="BB374" s="23" t="s">
        <v>164</v>
      </c>
      <c r="BC374" s="23"/>
      <c r="BD374" s="23"/>
      <c r="BE374" s="23"/>
      <c r="BF374" s="50"/>
      <c r="BG374" s="23"/>
      <c r="BH374" s="23"/>
      <c r="BI374" s="23">
        <v>77</v>
      </c>
      <c r="BJ374" s="23">
        <v>166</v>
      </c>
      <c r="BK374" s="23">
        <f t="shared" si="158"/>
        <v>1.8522655340513428</v>
      </c>
      <c r="BL374" s="23">
        <v>1</v>
      </c>
      <c r="BM374" s="46" t="s">
        <v>1560</v>
      </c>
      <c r="BN374" s="23" t="s">
        <v>146</v>
      </c>
      <c r="BO374" s="23">
        <v>54</v>
      </c>
      <c r="BP374" s="23">
        <v>58.9</v>
      </c>
      <c r="BQ374" s="23">
        <v>155</v>
      </c>
      <c r="BR374" s="23">
        <f t="shared" si="159"/>
        <v>1.5727359174168234</v>
      </c>
      <c r="BS374" s="23">
        <f t="shared" si="160"/>
        <v>1.1777346174516312</v>
      </c>
      <c r="BT374" s="23" t="s">
        <v>147</v>
      </c>
      <c r="BU374" s="23" t="s">
        <v>158</v>
      </c>
      <c r="BV374" s="23" t="s">
        <v>148</v>
      </c>
      <c r="BW374" s="23" t="s">
        <v>149</v>
      </c>
      <c r="BX374" s="23">
        <v>6</v>
      </c>
      <c r="BY374" s="23" t="s">
        <v>150</v>
      </c>
      <c r="BZ374" s="23">
        <v>2</v>
      </c>
      <c r="CA374" s="23" t="s">
        <v>150</v>
      </c>
      <c r="CB374" s="23" t="s">
        <v>150</v>
      </c>
      <c r="CC374" s="23">
        <v>2</v>
      </c>
      <c r="CD374" s="23" t="s">
        <v>150</v>
      </c>
      <c r="CE374" s="23" t="s">
        <v>150</v>
      </c>
      <c r="CF374" s="23">
        <v>2</v>
      </c>
      <c r="CG374" s="23" t="s">
        <v>150</v>
      </c>
      <c r="CH374" s="23" t="s">
        <v>150</v>
      </c>
      <c r="CI374" s="23">
        <v>2</v>
      </c>
      <c r="CJ374" s="23" t="s">
        <v>150</v>
      </c>
      <c r="CK374" s="23">
        <v>0</v>
      </c>
      <c r="CL374" s="23">
        <v>0</v>
      </c>
      <c r="CM374" s="23" t="s">
        <v>0</v>
      </c>
      <c r="CN374" s="23">
        <v>0</v>
      </c>
      <c r="CO374" s="23"/>
      <c r="CP374" s="23" t="s">
        <v>0</v>
      </c>
      <c r="CQ374" s="23">
        <v>0</v>
      </c>
      <c r="CR374" s="23" t="s">
        <v>165</v>
      </c>
      <c r="CS374" s="23">
        <v>2</v>
      </c>
      <c r="CT374" s="23"/>
      <c r="CU374" s="23"/>
      <c r="CV374" s="23"/>
      <c r="CW374" s="23">
        <v>2</v>
      </c>
      <c r="CX374" s="23"/>
      <c r="CY374" s="23">
        <v>2</v>
      </c>
      <c r="CZ374" s="23">
        <v>0</v>
      </c>
      <c r="DA374" s="23">
        <v>2</v>
      </c>
      <c r="DB374" s="23"/>
      <c r="DC374" s="23" t="s">
        <v>143</v>
      </c>
      <c r="DD374" s="23">
        <v>2</v>
      </c>
      <c r="DE374" s="23" t="s">
        <v>165</v>
      </c>
      <c r="DF374" s="23" t="s">
        <v>165</v>
      </c>
      <c r="DG374" s="23" t="s">
        <v>165</v>
      </c>
      <c r="DH374" s="23" t="s">
        <v>165</v>
      </c>
      <c r="DI374" s="23" t="s">
        <v>159</v>
      </c>
      <c r="DJ374" s="23" t="s">
        <v>150</v>
      </c>
      <c r="DK374" s="23" t="s">
        <v>150</v>
      </c>
      <c r="DL374" s="23" t="s">
        <v>150</v>
      </c>
      <c r="DM374" s="23" t="s">
        <v>159</v>
      </c>
      <c r="DN374" s="23"/>
      <c r="DO374" s="23"/>
      <c r="DP374" s="23" t="s">
        <v>150</v>
      </c>
      <c r="DQ374" s="23" t="s">
        <v>150</v>
      </c>
      <c r="DR374" s="23" t="s">
        <v>150</v>
      </c>
      <c r="DS374" s="23"/>
      <c r="DT374" s="23" t="s">
        <v>159</v>
      </c>
      <c r="DU374" s="23" t="s">
        <v>150</v>
      </c>
      <c r="DV374" s="23"/>
      <c r="DW374" s="23" t="s">
        <v>159</v>
      </c>
      <c r="DX374" s="23" t="s">
        <v>150</v>
      </c>
      <c r="DY374" s="23" t="s">
        <v>150</v>
      </c>
      <c r="DZ374" s="23" t="s">
        <v>150</v>
      </c>
      <c r="EA374" s="23"/>
      <c r="EB374" s="23"/>
      <c r="EC374" s="23" t="s">
        <v>184</v>
      </c>
      <c r="ED374" s="23" t="s">
        <v>187</v>
      </c>
      <c r="EE374" s="49">
        <f t="shared" si="176"/>
        <v>5</v>
      </c>
      <c r="EF374" s="49">
        <v>1</v>
      </c>
      <c r="EG374" s="49"/>
      <c r="EH374" s="51">
        <f t="shared" si="161"/>
        <v>1</v>
      </c>
      <c r="EI374" s="51">
        <f t="shared" si="162"/>
        <v>0.9</v>
      </c>
      <c r="EJ374" s="52">
        <f t="shared" si="163"/>
        <v>-3.2000000000000001E-2</v>
      </c>
      <c r="EK374" s="52">
        <f t="shared" si="164"/>
        <v>-3.2000000000000001E-2</v>
      </c>
      <c r="EL374" s="49">
        <f t="shared" si="165"/>
        <v>-3.2000000000000001E-2</v>
      </c>
      <c r="EM374" s="53" t="s">
        <v>152</v>
      </c>
      <c r="EN374" s="54" t="str">
        <f t="shared" si="166"/>
        <v>1</v>
      </c>
    </row>
    <row r="375" spans="1:144" ht="33.75">
      <c r="A375" s="45">
        <v>3662</v>
      </c>
      <c r="B375" s="46" t="s">
        <v>1561</v>
      </c>
      <c r="C375" s="45">
        <v>36628053</v>
      </c>
      <c r="D375" s="23" t="s">
        <v>1562</v>
      </c>
      <c r="E375" s="23">
        <v>2</v>
      </c>
      <c r="F375" s="23" t="s">
        <v>139</v>
      </c>
      <c r="G375" s="23">
        <v>37</v>
      </c>
      <c r="H375" s="23">
        <v>37</v>
      </c>
      <c r="I375" s="23" t="s">
        <v>180</v>
      </c>
      <c r="J375" s="23">
        <v>5</v>
      </c>
      <c r="K375" s="23"/>
      <c r="L375" s="47"/>
      <c r="M375" s="47"/>
      <c r="N375" s="48">
        <v>44697</v>
      </c>
      <c r="O375" s="48"/>
      <c r="P375" s="47" t="e">
        <f t="shared" si="175"/>
        <v>#NUM!</v>
      </c>
      <c r="Q375" s="47">
        <f t="shared" ca="1" si="156"/>
        <v>22</v>
      </c>
      <c r="R375" s="47">
        <v>5</v>
      </c>
      <c r="S375" s="47">
        <v>1</v>
      </c>
      <c r="T375" s="47"/>
      <c r="U375" s="47"/>
      <c r="V375" s="47" t="e">
        <f t="shared" si="157"/>
        <v>#NUM!</v>
      </c>
      <c r="W375" s="47"/>
      <c r="X375" s="47"/>
      <c r="Y375" s="47"/>
      <c r="Z375" s="47"/>
      <c r="AA375" s="47"/>
      <c r="AB375" s="47"/>
      <c r="AC375" s="47"/>
      <c r="AD375" s="47"/>
      <c r="AE375" s="47">
        <v>5</v>
      </c>
      <c r="AF375" s="47">
        <v>1</v>
      </c>
      <c r="AG375" s="47"/>
      <c r="AH375" s="47"/>
      <c r="AI375" s="35">
        <f t="shared" si="170"/>
        <v>5</v>
      </c>
      <c r="AJ375" s="49">
        <v>1</v>
      </c>
      <c r="AK375" s="47"/>
      <c r="AL375" s="47">
        <v>0</v>
      </c>
      <c r="AM375" s="47"/>
      <c r="AN375" s="23" t="s">
        <v>1704</v>
      </c>
      <c r="AO375" s="23">
        <v>2</v>
      </c>
      <c r="AP375" s="23">
        <v>5.78</v>
      </c>
      <c r="AQ375" s="23">
        <v>11</v>
      </c>
      <c r="AR375" s="47"/>
      <c r="AS375" s="47" t="e">
        <f t="shared" si="167"/>
        <v>#DIV/0!</v>
      </c>
      <c r="AT375" s="47"/>
      <c r="AU375" s="47" t="e">
        <f t="shared" si="171"/>
        <v>#DIV/0!</v>
      </c>
      <c r="AV375" s="47"/>
      <c r="AW375" s="47"/>
      <c r="AX375" s="50"/>
      <c r="AY375" s="50"/>
      <c r="AZ375" s="50"/>
      <c r="BA375" s="50"/>
      <c r="BB375" s="23" t="s">
        <v>164</v>
      </c>
      <c r="BC375" s="23"/>
      <c r="BD375" s="23"/>
      <c r="BE375" s="23"/>
      <c r="BF375" s="50"/>
      <c r="BG375" s="23"/>
      <c r="BH375" s="23"/>
      <c r="BI375" s="23">
        <v>70</v>
      </c>
      <c r="BJ375" s="23">
        <v>164</v>
      </c>
      <c r="BK375" s="23">
        <f t="shared" si="158"/>
        <v>1.7631724062854834</v>
      </c>
      <c r="BL375" s="23">
        <v>1</v>
      </c>
      <c r="BM375" s="46" t="s">
        <v>1563</v>
      </c>
      <c r="BN375" s="23" t="s">
        <v>146</v>
      </c>
      <c r="BO375" s="23">
        <v>43</v>
      </c>
      <c r="BP375" s="23">
        <v>70</v>
      </c>
      <c r="BQ375" s="23">
        <v>160</v>
      </c>
      <c r="BR375" s="23">
        <f t="shared" si="159"/>
        <v>1.7318886979699168</v>
      </c>
      <c r="BS375" s="23">
        <f t="shared" si="160"/>
        <v>1.0180633480386105</v>
      </c>
      <c r="BT375" s="23" t="s">
        <v>158</v>
      </c>
      <c r="BU375" s="23" t="s">
        <v>162</v>
      </c>
      <c r="BV375" s="23" t="s">
        <v>148</v>
      </c>
      <c r="BW375" s="23" t="s">
        <v>149</v>
      </c>
      <c r="BX375" s="23">
        <v>5</v>
      </c>
      <c r="BY375" s="23" t="s">
        <v>150</v>
      </c>
      <c r="BZ375" s="23">
        <v>2</v>
      </c>
      <c r="CA375" s="23" t="s">
        <v>159</v>
      </c>
      <c r="CB375" s="23" t="s">
        <v>150</v>
      </c>
      <c r="CC375" s="23">
        <v>2</v>
      </c>
      <c r="CD375" s="23" t="s">
        <v>150</v>
      </c>
      <c r="CE375" s="23" t="s">
        <v>150</v>
      </c>
      <c r="CF375" s="23">
        <v>2</v>
      </c>
      <c r="CG375" s="23" t="s">
        <v>159</v>
      </c>
      <c r="CH375" s="23" t="s">
        <v>150</v>
      </c>
      <c r="CI375" s="23">
        <v>2</v>
      </c>
      <c r="CJ375" s="23" t="s">
        <v>150</v>
      </c>
      <c r="CK375" s="23">
        <v>0</v>
      </c>
      <c r="CL375" s="23">
        <v>0</v>
      </c>
      <c r="CM375" s="23" t="s">
        <v>0</v>
      </c>
      <c r="CN375" s="23">
        <v>0</v>
      </c>
      <c r="CO375" s="23"/>
      <c r="CP375" s="23" t="s">
        <v>0</v>
      </c>
      <c r="CQ375" s="23">
        <v>0</v>
      </c>
      <c r="CR375" s="23" t="s">
        <v>143</v>
      </c>
      <c r="CS375" s="23">
        <v>1</v>
      </c>
      <c r="CT375" s="23"/>
      <c r="CU375" s="23"/>
      <c r="CV375" s="23">
        <v>375</v>
      </c>
      <c r="CW375" s="23">
        <v>1</v>
      </c>
      <c r="CX375" s="23"/>
      <c r="CY375" s="23">
        <v>2</v>
      </c>
      <c r="CZ375" s="23">
        <v>2</v>
      </c>
      <c r="DA375" s="23">
        <v>1</v>
      </c>
      <c r="DB375" s="23"/>
      <c r="DC375" s="23" t="s">
        <v>143</v>
      </c>
      <c r="DD375" s="23" t="str">
        <f>IF(DC375= "Y", "2","1")</f>
        <v>2</v>
      </c>
      <c r="DE375" s="23" t="s">
        <v>165</v>
      </c>
      <c r="DF375" s="23" t="s">
        <v>165</v>
      </c>
      <c r="DG375" s="23" t="s">
        <v>165</v>
      </c>
      <c r="DH375" s="23" t="s">
        <v>636</v>
      </c>
      <c r="DI375" s="23" t="s">
        <v>150</v>
      </c>
      <c r="DJ375" s="23" t="s">
        <v>150</v>
      </c>
      <c r="DK375" s="23" t="s">
        <v>150</v>
      </c>
      <c r="DL375" s="23" t="s">
        <v>150</v>
      </c>
      <c r="DM375" s="23"/>
      <c r="DN375" s="23"/>
      <c r="DO375" s="23"/>
      <c r="DP375" s="23" t="s">
        <v>150</v>
      </c>
      <c r="DQ375" s="23" t="s">
        <v>150</v>
      </c>
      <c r="DR375" s="23" t="s">
        <v>150</v>
      </c>
      <c r="DS375" s="23"/>
      <c r="DT375" s="23" t="s">
        <v>159</v>
      </c>
      <c r="DU375" s="23" t="s">
        <v>150</v>
      </c>
      <c r="DV375" s="23"/>
      <c r="DW375" s="23" t="s">
        <v>159</v>
      </c>
      <c r="DX375" s="23" t="s">
        <v>150</v>
      </c>
      <c r="DY375" s="23"/>
      <c r="DZ375" s="23"/>
      <c r="EA375" s="23"/>
      <c r="EB375" s="23"/>
      <c r="EC375" s="23" t="s">
        <v>184</v>
      </c>
      <c r="ED375" s="23" t="s">
        <v>187</v>
      </c>
      <c r="EE375" s="49">
        <f t="shared" si="176"/>
        <v>5</v>
      </c>
      <c r="EF375" s="49">
        <v>1</v>
      </c>
      <c r="EG375" s="49"/>
      <c r="EH375" s="51">
        <f t="shared" si="161"/>
        <v>1</v>
      </c>
      <c r="EI375" s="51">
        <f t="shared" si="162"/>
        <v>0.9</v>
      </c>
      <c r="EJ375" s="52">
        <f t="shared" si="163"/>
        <v>-3.2000000000000001E-2</v>
      </c>
      <c r="EK375" s="52">
        <f t="shared" si="164"/>
        <v>-3.2000000000000001E-2</v>
      </c>
      <c r="EL375" s="49">
        <f t="shared" si="165"/>
        <v>-3.2000000000000001E-2</v>
      </c>
      <c r="EM375" s="53" t="s">
        <v>176</v>
      </c>
      <c r="EN375" s="54" t="str">
        <f t="shared" si="166"/>
        <v>3</v>
      </c>
    </row>
    <row r="376" spans="1:144" ht="33.75">
      <c r="A376" s="45">
        <v>3664</v>
      </c>
      <c r="B376" s="46" t="s">
        <v>1564</v>
      </c>
      <c r="C376" s="45">
        <v>37133293</v>
      </c>
      <c r="D376" s="23" t="s">
        <v>1565</v>
      </c>
      <c r="E376" s="23">
        <v>2</v>
      </c>
      <c r="F376" s="23" t="s">
        <v>139</v>
      </c>
      <c r="G376" s="23">
        <v>32</v>
      </c>
      <c r="H376" s="23">
        <v>32</v>
      </c>
      <c r="I376" s="23" t="s">
        <v>140</v>
      </c>
      <c r="J376" s="23">
        <v>1</v>
      </c>
      <c r="K376" s="23"/>
      <c r="L376" s="47"/>
      <c r="M376" s="47"/>
      <c r="N376" s="48">
        <v>44704</v>
      </c>
      <c r="O376" s="48"/>
      <c r="P376" s="47" t="e">
        <f>DATEDIF(N376, O376, "m")</f>
        <v>#NUM!</v>
      </c>
      <c r="Q376" s="47">
        <f t="shared" ca="1" si="156"/>
        <v>22</v>
      </c>
      <c r="R376" s="47">
        <v>5</v>
      </c>
      <c r="S376" s="47">
        <v>1</v>
      </c>
      <c r="T376" s="47"/>
      <c r="U376" s="47"/>
      <c r="V376" s="47" t="e">
        <f t="shared" si="157"/>
        <v>#NUM!</v>
      </c>
      <c r="W376" s="47"/>
      <c r="X376" s="47"/>
      <c r="Y376" s="47"/>
      <c r="Z376" s="47"/>
      <c r="AA376" s="47"/>
      <c r="AB376" s="47"/>
      <c r="AC376" s="47"/>
      <c r="AD376" s="47"/>
      <c r="AE376" s="47">
        <v>5</v>
      </c>
      <c r="AF376" s="47">
        <v>1</v>
      </c>
      <c r="AG376" s="47"/>
      <c r="AH376" s="47"/>
      <c r="AI376" s="35">
        <f t="shared" si="170"/>
        <v>5</v>
      </c>
      <c r="AJ376" s="49">
        <v>1</v>
      </c>
      <c r="AK376" s="47"/>
      <c r="AL376" s="47">
        <v>0</v>
      </c>
      <c r="AM376" s="47"/>
      <c r="AN376" s="23" t="s">
        <v>1704</v>
      </c>
      <c r="AO376" s="23">
        <v>2</v>
      </c>
      <c r="AP376" s="23">
        <v>2.16</v>
      </c>
      <c r="AQ376" s="23">
        <v>39</v>
      </c>
      <c r="AR376" s="47"/>
      <c r="AS376" s="47" t="e">
        <f t="shared" si="167"/>
        <v>#DIV/0!</v>
      </c>
      <c r="AT376" s="47"/>
      <c r="AU376" s="47" t="e">
        <f t="shared" si="171"/>
        <v>#DIV/0!</v>
      </c>
      <c r="AV376" s="47"/>
      <c r="AW376" s="47"/>
      <c r="AX376" s="50"/>
      <c r="AY376" s="50"/>
      <c r="AZ376" s="50"/>
      <c r="BA376" s="50"/>
      <c r="BB376" s="23" t="s">
        <v>164</v>
      </c>
      <c r="BC376" s="23"/>
      <c r="BD376" s="23"/>
      <c r="BE376" s="23"/>
      <c r="BF376" s="50"/>
      <c r="BG376" s="23"/>
      <c r="BH376" s="23"/>
      <c r="BI376" s="23">
        <v>73</v>
      </c>
      <c r="BJ376" s="23">
        <v>170</v>
      </c>
      <c r="BK376" s="23">
        <f t="shared" si="158"/>
        <v>1.8422730848309394</v>
      </c>
      <c r="BL376" s="23">
        <v>1</v>
      </c>
      <c r="BM376" s="46" t="s">
        <v>1566</v>
      </c>
      <c r="BN376" s="23" t="s">
        <v>146</v>
      </c>
      <c r="BO376" s="23">
        <v>28</v>
      </c>
      <c r="BP376" s="23">
        <v>60</v>
      </c>
      <c r="BQ376" s="23">
        <v>161</v>
      </c>
      <c r="BR376" s="23">
        <f t="shared" si="159"/>
        <v>1.6294062026186178</v>
      </c>
      <c r="BS376" s="23">
        <f t="shared" si="160"/>
        <v>1.13064077077295</v>
      </c>
      <c r="BT376" s="23" t="s">
        <v>147</v>
      </c>
      <c r="BU376" s="23" t="s">
        <v>162</v>
      </c>
      <c r="BV376" s="23" t="s">
        <v>148</v>
      </c>
      <c r="BW376" s="23" t="s">
        <v>149</v>
      </c>
      <c r="BX376" s="23">
        <v>4</v>
      </c>
      <c r="BY376" s="23" t="s">
        <v>150</v>
      </c>
      <c r="BZ376" s="23">
        <v>2</v>
      </c>
      <c r="CA376" s="23" t="s">
        <v>159</v>
      </c>
      <c r="CB376" s="23" t="s">
        <v>150</v>
      </c>
      <c r="CC376" s="23">
        <v>2</v>
      </c>
      <c r="CD376" s="23" t="s">
        <v>150</v>
      </c>
      <c r="CE376" s="23" t="s">
        <v>150</v>
      </c>
      <c r="CF376" s="23">
        <v>2</v>
      </c>
      <c r="CG376" s="23" t="s">
        <v>159</v>
      </c>
      <c r="CH376" s="23" t="s">
        <v>150</v>
      </c>
      <c r="CI376" s="23">
        <v>2</v>
      </c>
      <c r="CJ376" s="23" t="s">
        <v>150</v>
      </c>
      <c r="CK376" s="23">
        <v>0</v>
      </c>
      <c r="CL376" s="23">
        <v>0</v>
      </c>
      <c r="CM376" s="23" t="s">
        <v>0</v>
      </c>
      <c r="CN376" s="23">
        <v>0</v>
      </c>
      <c r="CO376" s="23"/>
      <c r="CP376" s="23" t="s">
        <v>0</v>
      </c>
      <c r="CQ376" s="23">
        <v>0</v>
      </c>
      <c r="CR376" s="23" t="s">
        <v>143</v>
      </c>
      <c r="CS376" s="23">
        <v>1</v>
      </c>
      <c r="CT376" s="23"/>
      <c r="CU376" s="23"/>
      <c r="CV376" s="23">
        <v>375</v>
      </c>
      <c r="CW376" s="23">
        <v>1</v>
      </c>
      <c r="CX376" s="23"/>
      <c r="CY376" s="23">
        <v>2</v>
      </c>
      <c r="CZ376" s="23">
        <v>4</v>
      </c>
      <c r="DA376" s="23">
        <v>1</v>
      </c>
      <c r="DB376" s="23"/>
      <c r="DC376" s="23" t="s">
        <v>143</v>
      </c>
      <c r="DD376" s="23" t="str">
        <f>IF(DC376= "Y", "2","1")</f>
        <v>2</v>
      </c>
      <c r="DE376" s="23" t="s">
        <v>165</v>
      </c>
      <c r="DF376" s="23" t="s">
        <v>165</v>
      </c>
      <c r="DG376" s="23" t="s">
        <v>165</v>
      </c>
      <c r="DH376" s="23" t="s">
        <v>636</v>
      </c>
      <c r="DI376" s="23" t="s">
        <v>150</v>
      </c>
      <c r="DJ376" s="23" t="s">
        <v>159</v>
      </c>
      <c r="DK376" s="23" t="s">
        <v>150</v>
      </c>
      <c r="DL376" s="23" t="s">
        <v>159</v>
      </c>
      <c r="DM376" s="23" t="s">
        <v>159</v>
      </c>
      <c r="DN376" s="23"/>
      <c r="DO376" s="23"/>
      <c r="DP376" s="23" t="s">
        <v>150</v>
      </c>
      <c r="DQ376" s="23" t="s">
        <v>150</v>
      </c>
      <c r="DR376" s="23" t="s">
        <v>150</v>
      </c>
      <c r="DS376" s="23"/>
      <c r="DT376" s="23" t="s">
        <v>159</v>
      </c>
      <c r="DU376" s="23" t="s">
        <v>150</v>
      </c>
      <c r="DV376" s="23"/>
      <c r="DW376" s="23" t="s">
        <v>159</v>
      </c>
      <c r="DX376" s="23" t="s">
        <v>150</v>
      </c>
      <c r="DY376" s="23"/>
      <c r="DZ376" s="23"/>
      <c r="EA376" s="23"/>
      <c r="EB376" s="23"/>
      <c r="EC376" s="23" t="s">
        <v>184</v>
      </c>
      <c r="ED376" s="23" t="s">
        <v>189</v>
      </c>
      <c r="EE376" s="49">
        <f t="shared" si="176"/>
        <v>5</v>
      </c>
      <c r="EF376" s="49">
        <v>1</v>
      </c>
      <c r="EG376" s="49"/>
      <c r="EH376" s="51">
        <f t="shared" si="161"/>
        <v>1</v>
      </c>
      <c r="EI376" s="51">
        <f t="shared" si="162"/>
        <v>0.9</v>
      </c>
      <c r="EJ376" s="52">
        <f t="shared" si="163"/>
        <v>-3.2000000000000001E-2</v>
      </c>
      <c r="EK376" s="52">
        <f t="shared" si="164"/>
        <v>-3.2000000000000001E-2</v>
      </c>
      <c r="EL376" s="49">
        <f t="shared" si="165"/>
        <v>-3.2000000000000001E-2</v>
      </c>
      <c r="EM376" s="53" t="s">
        <v>176</v>
      </c>
      <c r="EN376" s="54" t="str">
        <f t="shared" si="166"/>
        <v>3</v>
      </c>
    </row>
    <row r="377" spans="1:144" ht="33.75">
      <c r="A377" s="45">
        <v>3667</v>
      </c>
      <c r="B377" s="46" t="s">
        <v>1567</v>
      </c>
      <c r="C377" s="45">
        <v>37131210</v>
      </c>
      <c r="D377" s="23" t="s">
        <v>1568</v>
      </c>
      <c r="E377" s="23">
        <v>2</v>
      </c>
      <c r="F377" s="23" t="s">
        <v>139</v>
      </c>
      <c r="G377" s="23">
        <v>65</v>
      </c>
      <c r="H377" s="23">
        <v>64</v>
      </c>
      <c r="I377" s="23" t="s">
        <v>153</v>
      </c>
      <c r="J377" s="23">
        <v>3</v>
      </c>
      <c r="K377" s="23" t="s">
        <v>179</v>
      </c>
      <c r="L377" s="47"/>
      <c r="M377" s="47"/>
      <c r="N377" s="48">
        <v>44720</v>
      </c>
      <c r="O377" s="48"/>
      <c r="P377" s="47" t="e">
        <f t="shared" ref="P377:P387" si="177">DATEDIF(N377,O377,"m")</f>
        <v>#NUM!</v>
      </c>
      <c r="Q377" s="47">
        <f t="shared" ca="1" si="156"/>
        <v>22</v>
      </c>
      <c r="R377" s="47">
        <v>4</v>
      </c>
      <c r="S377" s="47">
        <v>1</v>
      </c>
      <c r="T377" s="47"/>
      <c r="U377" s="47"/>
      <c r="V377" s="47" t="e">
        <f t="shared" si="157"/>
        <v>#NUM!</v>
      </c>
      <c r="W377" s="47"/>
      <c r="X377" s="47"/>
      <c r="Y377" s="47"/>
      <c r="Z377" s="47"/>
      <c r="AA377" s="47"/>
      <c r="AB377" s="47"/>
      <c r="AC377" s="47"/>
      <c r="AD377" s="47"/>
      <c r="AE377" s="47">
        <v>4</v>
      </c>
      <c r="AF377" s="47">
        <v>1</v>
      </c>
      <c r="AG377" s="47"/>
      <c r="AH377" s="47"/>
      <c r="AI377" s="35">
        <f t="shared" si="170"/>
        <v>4</v>
      </c>
      <c r="AJ377" s="49">
        <v>1</v>
      </c>
      <c r="AK377" s="47"/>
      <c r="AL377" s="47">
        <v>0</v>
      </c>
      <c r="AM377" s="47"/>
      <c r="AN377" s="23" t="s">
        <v>1712</v>
      </c>
      <c r="AO377" s="23">
        <v>1</v>
      </c>
      <c r="AP377" s="23">
        <v>1.52</v>
      </c>
      <c r="AQ377" s="23">
        <v>48</v>
      </c>
      <c r="AR377" s="47"/>
      <c r="AS377" s="47" t="e">
        <f t="shared" si="167"/>
        <v>#DIV/0!</v>
      </c>
      <c r="AT377" s="47"/>
      <c r="AU377" s="47" t="e">
        <f t="shared" si="171"/>
        <v>#DIV/0!</v>
      </c>
      <c r="AV377" s="47"/>
      <c r="AW377" s="47"/>
      <c r="AX377" s="50"/>
      <c r="AY377" s="50"/>
      <c r="AZ377" s="50"/>
      <c r="BA377" s="50"/>
      <c r="BB377" s="23" t="s">
        <v>164</v>
      </c>
      <c r="BC377" s="23"/>
      <c r="BD377" s="23"/>
      <c r="BE377" s="23"/>
      <c r="BF377" s="50"/>
      <c r="BG377" s="23"/>
      <c r="BH377" s="23"/>
      <c r="BI377" s="23">
        <v>75</v>
      </c>
      <c r="BJ377" s="23">
        <v>175</v>
      </c>
      <c r="BK377" s="23">
        <f t="shared" si="158"/>
        <v>1.9031365319240379</v>
      </c>
      <c r="BL377" s="23">
        <v>1</v>
      </c>
      <c r="BM377" s="46" t="s">
        <v>1569</v>
      </c>
      <c r="BN377" s="23" t="s">
        <v>146</v>
      </c>
      <c r="BO377" s="23">
        <v>64</v>
      </c>
      <c r="BP377" s="23">
        <v>60</v>
      </c>
      <c r="BQ377" s="23">
        <v>167</v>
      </c>
      <c r="BR377" s="23">
        <f t="shared" si="159"/>
        <v>1.6732084402752192</v>
      </c>
      <c r="BS377" s="23">
        <f t="shared" si="160"/>
        <v>1.1374174825528605</v>
      </c>
      <c r="BT377" s="23" t="s">
        <v>147</v>
      </c>
      <c r="BU377" s="23" t="s">
        <v>158</v>
      </c>
      <c r="BV377" s="23" t="s">
        <v>148</v>
      </c>
      <c r="BW377" s="23" t="s">
        <v>149</v>
      </c>
      <c r="BX377" s="23">
        <v>4</v>
      </c>
      <c r="BY377" s="23" t="s">
        <v>150</v>
      </c>
      <c r="BZ377" s="23">
        <v>2</v>
      </c>
      <c r="CA377" s="23" t="s">
        <v>150</v>
      </c>
      <c r="CB377" s="23" t="s">
        <v>150</v>
      </c>
      <c r="CC377" s="23">
        <v>2</v>
      </c>
      <c r="CD377" s="23" t="s">
        <v>150</v>
      </c>
      <c r="CE377" s="23" t="s">
        <v>150</v>
      </c>
      <c r="CF377" s="23">
        <v>2</v>
      </c>
      <c r="CG377" s="23" t="s">
        <v>150</v>
      </c>
      <c r="CH377" s="23" t="s">
        <v>150</v>
      </c>
      <c r="CI377" s="23">
        <v>2</v>
      </c>
      <c r="CJ377" s="23" t="s">
        <v>150</v>
      </c>
      <c r="CK377" s="23">
        <v>0</v>
      </c>
      <c r="CL377" s="23">
        <v>0</v>
      </c>
      <c r="CM377" s="23" t="s">
        <v>0</v>
      </c>
      <c r="CN377" s="23">
        <v>0</v>
      </c>
      <c r="CO377" s="23"/>
      <c r="CP377" s="23" t="s">
        <v>0</v>
      </c>
      <c r="CQ377" s="23">
        <v>0</v>
      </c>
      <c r="CR377" s="23" t="s">
        <v>143</v>
      </c>
      <c r="CS377" s="23">
        <v>1</v>
      </c>
      <c r="CT377" s="23"/>
      <c r="CU377" s="23"/>
      <c r="CV377" s="23">
        <v>375</v>
      </c>
      <c r="CW377" s="23">
        <v>1</v>
      </c>
      <c r="CX377" s="23"/>
      <c r="CY377" s="23">
        <v>2</v>
      </c>
      <c r="CZ377" s="23">
        <v>3</v>
      </c>
      <c r="DA377" s="23">
        <v>1</v>
      </c>
      <c r="DB377" s="23"/>
      <c r="DC377" s="23"/>
      <c r="DD377" s="23"/>
      <c r="DE377" s="23" t="s">
        <v>165</v>
      </c>
      <c r="DF377" s="23" t="s">
        <v>165</v>
      </c>
      <c r="DG377" s="23" t="s">
        <v>165</v>
      </c>
      <c r="DH377" s="23" t="s">
        <v>636</v>
      </c>
      <c r="DI377" s="23" t="s">
        <v>150</v>
      </c>
      <c r="DJ377" s="23" t="s">
        <v>159</v>
      </c>
      <c r="DK377" s="23" t="s">
        <v>150</v>
      </c>
      <c r="DL377" s="23" t="s">
        <v>150</v>
      </c>
      <c r="DM377" s="23" t="s">
        <v>159</v>
      </c>
      <c r="DN377" s="23"/>
      <c r="DO377" s="23"/>
      <c r="DP377" s="23" t="s">
        <v>150</v>
      </c>
      <c r="DQ377" s="23" t="s">
        <v>150</v>
      </c>
      <c r="DR377" s="23" t="s">
        <v>150</v>
      </c>
      <c r="DS377" s="23"/>
      <c r="DT377" s="23" t="s">
        <v>159</v>
      </c>
      <c r="DU377" s="23" t="s">
        <v>150</v>
      </c>
      <c r="DV377" s="23"/>
      <c r="DW377" s="23" t="s">
        <v>159</v>
      </c>
      <c r="DX377" s="23" t="s">
        <v>150</v>
      </c>
      <c r="DY377" s="23"/>
      <c r="DZ377" s="23"/>
      <c r="EA377" s="23"/>
      <c r="EB377" s="23"/>
      <c r="EC377" s="23" t="s">
        <v>184</v>
      </c>
      <c r="ED377" s="23" t="s">
        <v>189</v>
      </c>
      <c r="EE377" s="49">
        <f t="shared" si="176"/>
        <v>4</v>
      </c>
      <c r="EF377" s="49">
        <v>1</v>
      </c>
      <c r="EG377" s="49"/>
      <c r="EH377" s="51">
        <f t="shared" si="161"/>
        <v>1</v>
      </c>
      <c r="EI377" s="51">
        <f t="shared" si="162"/>
        <v>0.9</v>
      </c>
      <c r="EJ377" s="52">
        <f t="shared" si="163"/>
        <v>-3.2000000000000001E-2</v>
      </c>
      <c r="EK377" s="52">
        <f t="shared" si="164"/>
        <v>-3.2000000000000001E-2</v>
      </c>
      <c r="EL377" s="49">
        <f t="shared" si="165"/>
        <v>-3.2000000000000001E-2</v>
      </c>
      <c r="EM377" s="55" t="s">
        <v>152</v>
      </c>
      <c r="EN377" s="54" t="str">
        <f t="shared" si="166"/>
        <v>1</v>
      </c>
    </row>
    <row r="378" spans="1:144" ht="33.75">
      <c r="A378" s="45">
        <v>3670</v>
      </c>
      <c r="B378" s="46" t="s">
        <v>1570</v>
      </c>
      <c r="C378" s="45">
        <v>30860774</v>
      </c>
      <c r="D378" s="23" t="s">
        <v>1571</v>
      </c>
      <c r="E378" s="23">
        <v>1</v>
      </c>
      <c r="F378" s="23" t="s">
        <v>146</v>
      </c>
      <c r="G378" s="23">
        <v>52</v>
      </c>
      <c r="H378" s="23">
        <v>52</v>
      </c>
      <c r="I378" s="23" t="s">
        <v>153</v>
      </c>
      <c r="J378" s="23">
        <v>3</v>
      </c>
      <c r="K378" s="23" t="s">
        <v>179</v>
      </c>
      <c r="L378" s="47" t="s">
        <v>1707</v>
      </c>
      <c r="M378" s="47">
        <v>2</v>
      </c>
      <c r="N378" s="48">
        <v>44727</v>
      </c>
      <c r="O378" s="48"/>
      <c r="P378" s="47" t="e">
        <f t="shared" si="177"/>
        <v>#NUM!</v>
      </c>
      <c r="Q378" s="47">
        <f t="shared" ca="1" si="156"/>
        <v>21</v>
      </c>
      <c r="R378" s="47">
        <v>4</v>
      </c>
      <c r="S378" s="47">
        <v>1</v>
      </c>
      <c r="T378" s="47"/>
      <c r="U378" s="47"/>
      <c r="V378" s="47" t="e">
        <f t="shared" si="157"/>
        <v>#NUM!</v>
      </c>
      <c r="W378" s="47"/>
      <c r="X378" s="47"/>
      <c r="Y378" s="47"/>
      <c r="Z378" s="47"/>
      <c r="AA378" s="47"/>
      <c r="AB378" s="47"/>
      <c r="AC378" s="47"/>
      <c r="AD378" s="47"/>
      <c r="AE378" s="47">
        <v>4</v>
      </c>
      <c r="AF378" s="47">
        <v>1</v>
      </c>
      <c r="AG378" s="47"/>
      <c r="AH378" s="47"/>
      <c r="AI378" s="35">
        <f t="shared" si="170"/>
        <v>4</v>
      </c>
      <c r="AJ378" s="49">
        <v>1</v>
      </c>
      <c r="AK378" s="47"/>
      <c r="AL378" s="47">
        <v>0</v>
      </c>
      <c r="AM378" s="47"/>
      <c r="AN378" s="23" t="s">
        <v>1712</v>
      </c>
      <c r="AO378" s="23">
        <v>1</v>
      </c>
      <c r="AP378" s="23">
        <v>1.1399999999999999</v>
      </c>
      <c r="AQ378" s="23">
        <v>55</v>
      </c>
      <c r="AR378" s="47"/>
      <c r="AS378" s="47" t="e">
        <f t="shared" si="167"/>
        <v>#DIV/0!</v>
      </c>
      <c r="AT378" s="47"/>
      <c r="AU378" s="47" t="e">
        <f t="shared" si="171"/>
        <v>#DIV/0!</v>
      </c>
      <c r="AV378" s="47"/>
      <c r="AW378" s="47"/>
      <c r="AX378" s="50"/>
      <c r="AY378" s="50"/>
      <c r="AZ378" s="50"/>
      <c r="BA378" s="50"/>
      <c r="BB378" s="23" t="s">
        <v>164</v>
      </c>
      <c r="BC378" s="23"/>
      <c r="BD378" s="23"/>
      <c r="BE378" s="23"/>
      <c r="BF378" s="50"/>
      <c r="BG378" s="23"/>
      <c r="BH378" s="23"/>
      <c r="BI378" s="23">
        <v>59</v>
      </c>
      <c r="BJ378" s="23">
        <v>152</v>
      </c>
      <c r="BK378" s="23">
        <f t="shared" si="158"/>
        <v>1.5517259744091163</v>
      </c>
      <c r="BL378" s="23">
        <v>1</v>
      </c>
      <c r="BM378" s="46" t="s">
        <v>1572</v>
      </c>
      <c r="BN378" s="23" t="s">
        <v>139</v>
      </c>
      <c r="BO378" s="23">
        <v>55</v>
      </c>
      <c r="BP378" s="23">
        <v>79</v>
      </c>
      <c r="BQ378" s="23">
        <v>174</v>
      </c>
      <c r="BR378" s="23">
        <f t="shared" si="159"/>
        <v>1.9375639366201567</v>
      </c>
      <c r="BS378" s="23">
        <f t="shared" si="160"/>
        <v>0.80086439734004988</v>
      </c>
      <c r="BT378" s="23" t="s">
        <v>162</v>
      </c>
      <c r="BU378" s="23" t="s">
        <v>171</v>
      </c>
      <c r="BV378" s="23" t="s">
        <v>148</v>
      </c>
      <c r="BW378" s="23" t="s">
        <v>149</v>
      </c>
      <c r="BX378" s="23">
        <v>4</v>
      </c>
      <c r="BY378" s="23" t="s">
        <v>150</v>
      </c>
      <c r="BZ378" s="23">
        <v>2</v>
      </c>
      <c r="CA378" s="23" t="s">
        <v>159</v>
      </c>
      <c r="CB378" s="23" t="s">
        <v>150</v>
      </c>
      <c r="CC378" s="23">
        <v>2</v>
      </c>
      <c r="CD378" s="23" t="s">
        <v>150</v>
      </c>
      <c r="CE378" s="23" t="s">
        <v>150</v>
      </c>
      <c r="CF378" s="23">
        <v>2</v>
      </c>
      <c r="CG378" s="23" t="s">
        <v>159</v>
      </c>
      <c r="CH378" s="23" t="s">
        <v>150</v>
      </c>
      <c r="CI378" s="23">
        <v>2</v>
      </c>
      <c r="CJ378" s="23" t="s">
        <v>150</v>
      </c>
      <c r="CK378" s="23">
        <v>33</v>
      </c>
      <c r="CL378" s="23">
        <v>0</v>
      </c>
      <c r="CM378" s="23" t="s">
        <v>0</v>
      </c>
      <c r="CN378" s="23">
        <v>0</v>
      </c>
      <c r="CO378" s="23"/>
      <c r="CP378" s="23" t="s">
        <v>0</v>
      </c>
      <c r="CQ378" s="23">
        <v>0</v>
      </c>
      <c r="CR378" s="23" t="s">
        <v>143</v>
      </c>
      <c r="CS378" s="23">
        <v>1</v>
      </c>
      <c r="CT378" s="23"/>
      <c r="CU378" s="23"/>
      <c r="CV378" s="23">
        <v>375</v>
      </c>
      <c r="CW378" s="23">
        <v>1</v>
      </c>
      <c r="CX378" s="23"/>
      <c r="CY378" s="23">
        <v>2</v>
      </c>
      <c r="CZ378" s="23">
        <v>2</v>
      </c>
      <c r="DA378" s="23">
        <v>1</v>
      </c>
      <c r="DB378" s="23" t="s">
        <v>143</v>
      </c>
      <c r="DC378" s="23"/>
      <c r="DD378" s="23" t="str">
        <f>IF(DC378= "Y", "2","1")</f>
        <v>1</v>
      </c>
      <c r="DE378" s="23" t="s">
        <v>165</v>
      </c>
      <c r="DF378" s="23" t="s">
        <v>165</v>
      </c>
      <c r="DG378" s="23" t="s">
        <v>165</v>
      </c>
      <c r="DH378" s="23" t="s">
        <v>636</v>
      </c>
      <c r="DI378" s="23" t="s">
        <v>150</v>
      </c>
      <c r="DJ378" s="23" t="s">
        <v>159</v>
      </c>
      <c r="DK378" s="23" t="s">
        <v>150</v>
      </c>
      <c r="DL378" s="23" t="s">
        <v>150</v>
      </c>
      <c r="DM378" s="23"/>
      <c r="DN378" s="23"/>
      <c r="DO378" s="23"/>
      <c r="DP378" s="23" t="s">
        <v>150</v>
      </c>
      <c r="DQ378" s="23" t="s">
        <v>150</v>
      </c>
      <c r="DR378" s="23" t="s">
        <v>150</v>
      </c>
      <c r="DS378" s="23"/>
      <c r="DT378" s="23" t="s">
        <v>159</v>
      </c>
      <c r="DU378" s="23" t="s">
        <v>150</v>
      </c>
      <c r="DV378" s="23"/>
      <c r="DW378" s="23" t="s">
        <v>159</v>
      </c>
      <c r="DX378" s="23" t="s">
        <v>150</v>
      </c>
      <c r="DY378" s="23"/>
      <c r="DZ378" s="23"/>
      <c r="EA378" s="23"/>
      <c r="EB378" s="23"/>
      <c r="EC378" s="23"/>
      <c r="ED378" s="23" t="s">
        <v>187</v>
      </c>
      <c r="EE378" s="49">
        <f t="shared" si="176"/>
        <v>4</v>
      </c>
      <c r="EF378" s="49">
        <v>1</v>
      </c>
      <c r="EG378" s="49"/>
      <c r="EH378" s="51">
        <f t="shared" si="161"/>
        <v>1.012</v>
      </c>
      <c r="EI378" s="51">
        <f t="shared" si="162"/>
        <v>0.7</v>
      </c>
      <c r="EJ378" s="52">
        <f t="shared" si="163"/>
        <v>-0.24099999999999999</v>
      </c>
      <c r="EK378" s="52">
        <f t="shared" si="164"/>
        <v>-0.24099999999999999</v>
      </c>
      <c r="EL378" s="49">
        <f t="shared" si="165"/>
        <v>-0.24099999999999999</v>
      </c>
      <c r="EM378" s="55" t="s">
        <v>176</v>
      </c>
      <c r="EN378" s="54" t="str">
        <f t="shared" si="166"/>
        <v>3</v>
      </c>
    </row>
    <row r="379" spans="1:144" ht="33.75">
      <c r="A379" s="45">
        <v>3671</v>
      </c>
      <c r="B379" s="46" t="s">
        <v>1573</v>
      </c>
      <c r="C379" s="45">
        <v>23398166</v>
      </c>
      <c r="D379" s="23" t="s">
        <v>1574</v>
      </c>
      <c r="E379" s="23">
        <v>2</v>
      </c>
      <c r="F379" s="23" t="s">
        <v>139</v>
      </c>
      <c r="G379" s="23">
        <v>64</v>
      </c>
      <c r="H379" s="23">
        <v>64</v>
      </c>
      <c r="I379" s="23" t="s">
        <v>153</v>
      </c>
      <c r="J379" s="23">
        <v>3</v>
      </c>
      <c r="K379" s="23" t="s">
        <v>179</v>
      </c>
      <c r="L379" s="47"/>
      <c r="M379" s="47"/>
      <c r="N379" s="48">
        <v>44732</v>
      </c>
      <c r="O379" s="48"/>
      <c r="P379" s="47" t="e">
        <f t="shared" si="177"/>
        <v>#NUM!</v>
      </c>
      <c r="Q379" s="47">
        <f t="shared" ca="1" si="156"/>
        <v>21</v>
      </c>
      <c r="R379" s="47">
        <v>4</v>
      </c>
      <c r="S379" s="47">
        <v>1</v>
      </c>
      <c r="T379" s="47"/>
      <c r="U379" s="47"/>
      <c r="V379" s="47" t="e">
        <f t="shared" si="157"/>
        <v>#NUM!</v>
      </c>
      <c r="W379" s="47"/>
      <c r="X379" s="47"/>
      <c r="Y379" s="47"/>
      <c r="Z379" s="47"/>
      <c r="AA379" s="47"/>
      <c r="AB379" s="47"/>
      <c r="AC379" s="47"/>
      <c r="AD379" s="47"/>
      <c r="AE379" s="47">
        <v>4</v>
      </c>
      <c r="AF379" s="47">
        <v>1</v>
      </c>
      <c r="AG379" s="47"/>
      <c r="AH379" s="47"/>
      <c r="AI379" s="35">
        <f t="shared" si="170"/>
        <v>4</v>
      </c>
      <c r="AJ379" s="49">
        <v>1</v>
      </c>
      <c r="AK379" s="47"/>
      <c r="AL379" s="47">
        <v>0</v>
      </c>
      <c r="AM379" s="47"/>
      <c r="AN379" s="23" t="s">
        <v>1712</v>
      </c>
      <c r="AO379" s="23">
        <v>1</v>
      </c>
      <c r="AP379" s="23">
        <v>1.43</v>
      </c>
      <c r="AQ379" s="23">
        <v>51</v>
      </c>
      <c r="AR379" s="47"/>
      <c r="AS379" s="47" t="e">
        <f t="shared" si="167"/>
        <v>#DIV/0!</v>
      </c>
      <c r="AT379" s="47"/>
      <c r="AU379" s="47" t="e">
        <f t="shared" si="171"/>
        <v>#DIV/0!</v>
      </c>
      <c r="AV379" s="47"/>
      <c r="AW379" s="47"/>
      <c r="AX379" s="50"/>
      <c r="AY379" s="50"/>
      <c r="AZ379" s="50"/>
      <c r="BA379" s="50"/>
      <c r="BB379" s="23" t="s">
        <v>164</v>
      </c>
      <c r="BC379" s="23" t="s">
        <v>165</v>
      </c>
      <c r="BD379" s="23"/>
      <c r="BE379" s="23"/>
      <c r="BF379" s="50"/>
      <c r="BG379" s="23"/>
      <c r="BH379" s="23"/>
      <c r="BI379" s="23">
        <v>68.7</v>
      </c>
      <c r="BJ379" s="23">
        <v>163.6</v>
      </c>
      <c r="BK379" s="23">
        <f t="shared" si="158"/>
        <v>1.7460867989509055</v>
      </c>
      <c r="BL379" s="23">
        <v>2</v>
      </c>
      <c r="BM379" s="46" t="s">
        <v>1575</v>
      </c>
      <c r="BN379" s="23" t="s">
        <v>146</v>
      </c>
      <c r="BO379" s="23">
        <v>62</v>
      </c>
      <c r="BP379" s="23">
        <v>44.5</v>
      </c>
      <c r="BQ379" s="23">
        <v>159</v>
      </c>
      <c r="BR379" s="23">
        <f t="shared" si="159"/>
        <v>1.422106899518478</v>
      </c>
      <c r="BS379" s="23">
        <f t="shared" si="160"/>
        <v>1.2278168396075755</v>
      </c>
      <c r="BT379" s="23" t="s">
        <v>158</v>
      </c>
      <c r="BU379" s="23" t="s">
        <v>158</v>
      </c>
      <c r="BV379" s="23" t="s">
        <v>148</v>
      </c>
      <c r="BW379" s="23" t="s">
        <v>149</v>
      </c>
      <c r="BX379" s="23">
        <v>6</v>
      </c>
      <c r="BY379" s="23" t="s">
        <v>150</v>
      </c>
      <c r="BZ379" s="23">
        <v>2</v>
      </c>
      <c r="CA379" s="23" t="s">
        <v>150</v>
      </c>
      <c r="CB379" s="23" t="s">
        <v>150</v>
      </c>
      <c r="CC379" s="23">
        <v>2</v>
      </c>
      <c r="CD379" s="23" t="s">
        <v>150</v>
      </c>
      <c r="CE379" s="23" t="s">
        <v>150</v>
      </c>
      <c r="CF379" s="23">
        <v>2</v>
      </c>
      <c r="CG379" s="23" t="s">
        <v>150</v>
      </c>
      <c r="CH379" s="23" t="s">
        <v>150</v>
      </c>
      <c r="CI379" s="23">
        <v>2</v>
      </c>
      <c r="CJ379" s="23" t="s">
        <v>150</v>
      </c>
      <c r="CK379" s="23">
        <v>0</v>
      </c>
      <c r="CL379" s="23">
        <v>0</v>
      </c>
      <c r="CM379" s="23" t="s">
        <v>0</v>
      </c>
      <c r="CN379" s="23">
        <v>0</v>
      </c>
      <c r="CO379" s="23"/>
      <c r="CP379" s="23" t="s">
        <v>0</v>
      </c>
      <c r="CQ379" s="23">
        <v>0</v>
      </c>
      <c r="CR379" s="23" t="s">
        <v>165</v>
      </c>
      <c r="CS379" s="23">
        <v>2</v>
      </c>
      <c r="CT379" s="23"/>
      <c r="CU379" s="23"/>
      <c r="CV379" s="23"/>
      <c r="CW379" s="23">
        <v>2</v>
      </c>
      <c r="CX379" s="23"/>
      <c r="CY379" s="23">
        <v>2</v>
      </c>
      <c r="CZ379" s="23"/>
      <c r="DA379" s="23">
        <v>2</v>
      </c>
      <c r="DB379" s="23"/>
      <c r="DC379" s="23" t="s">
        <v>143</v>
      </c>
      <c r="DD379" s="23" t="str">
        <f>IF(DC379= "Y", "2","1")</f>
        <v>2</v>
      </c>
      <c r="DE379" s="23" t="s">
        <v>636</v>
      </c>
      <c r="DF379" s="23" t="s">
        <v>165</v>
      </c>
      <c r="DG379" s="23" t="s">
        <v>143</v>
      </c>
      <c r="DH379" s="23" t="s">
        <v>636</v>
      </c>
      <c r="DI379" s="23" t="s">
        <v>150</v>
      </c>
      <c r="DJ379" s="23" t="s">
        <v>159</v>
      </c>
      <c r="DK379" s="23" t="s">
        <v>150</v>
      </c>
      <c r="DL379" s="23" t="s">
        <v>150</v>
      </c>
      <c r="DM379" s="23" t="s">
        <v>150</v>
      </c>
      <c r="DN379" s="23" t="s">
        <v>150</v>
      </c>
      <c r="DO379" s="23"/>
      <c r="DP379" s="23" t="s">
        <v>150</v>
      </c>
      <c r="DQ379" s="23" t="s">
        <v>150</v>
      </c>
      <c r="DR379" s="23" t="s">
        <v>150</v>
      </c>
      <c r="DS379" s="23"/>
      <c r="DT379" s="23" t="s">
        <v>159</v>
      </c>
      <c r="DU379" s="23" t="s">
        <v>150</v>
      </c>
      <c r="DV379" s="23"/>
      <c r="DW379" s="23" t="s">
        <v>159</v>
      </c>
      <c r="DX379" s="23" t="s">
        <v>150</v>
      </c>
      <c r="DY379" s="23"/>
      <c r="DZ379" s="23"/>
      <c r="EA379" s="23"/>
      <c r="EB379" s="23"/>
      <c r="EC379" s="23"/>
      <c r="ED379" s="23" t="s">
        <v>189</v>
      </c>
      <c r="EE379" s="49">
        <f t="shared" si="176"/>
        <v>4</v>
      </c>
      <c r="EF379" s="49">
        <v>1</v>
      </c>
      <c r="EG379" s="49"/>
      <c r="EH379" s="51">
        <f t="shared" si="161"/>
        <v>1</v>
      </c>
      <c r="EI379" s="51">
        <f t="shared" si="162"/>
        <v>0.9</v>
      </c>
      <c r="EJ379" s="52">
        <f t="shared" si="163"/>
        <v>-3.2000000000000001E-2</v>
      </c>
      <c r="EK379" s="52">
        <f t="shared" si="164"/>
        <v>-3.2000000000000001E-2</v>
      </c>
      <c r="EL379" s="49">
        <f t="shared" si="165"/>
        <v>-3.2000000000000001E-2</v>
      </c>
      <c r="EM379" s="53" t="s">
        <v>152</v>
      </c>
      <c r="EN379" s="54" t="str">
        <f t="shared" si="166"/>
        <v>1</v>
      </c>
    </row>
    <row r="380" spans="1:144" ht="33.75">
      <c r="A380" s="45">
        <v>3678</v>
      </c>
      <c r="B380" s="46" t="s">
        <v>1577</v>
      </c>
      <c r="C380" s="45">
        <v>35951746</v>
      </c>
      <c r="D380" s="23" t="s">
        <v>1578</v>
      </c>
      <c r="E380" s="23">
        <v>2</v>
      </c>
      <c r="F380" s="23" t="s">
        <v>139</v>
      </c>
      <c r="G380" s="23">
        <v>62</v>
      </c>
      <c r="H380" s="23">
        <v>62</v>
      </c>
      <c r="I380" s="23" t="s">
        <v>140</v>
      </c>
      <c r="J380" s="23">
        <v>1</v>
      </c>
      <c r="K380" s="23"/>
      <c r="L380" s="47"/>
      <c r="M380" s="47"/>
      <c r="N380" s="48">
        <v>44749</v>
      </c>
      <c r="O380" s="48"/>
      <c r="P380" s="47" t="e">
        <f t="shared" si="177"/>
        <v>#NUM!</v>
      </c>
      <c r="Q380" s="47">
        <f t="shared" ca="1" si="156"/>
        <v>21</v>
      </c>
      <c r="R380" s="47">
        <v>3</v>
      </c>
      <c r="S380" s="47">
        <v>1</v>
      </c>
      <c r="T380" s="47"/>
      <c r="U380" s="47"/>
      <c r="V380" s="47" t="e">
        <f t="shared" si="157"/>
        <v>#NUM!</v>
      </c>
      <c r="W380" s="47"/>
      <c r="X380" s="47"/>
      <c r="Y380" s="47"/>
      <c r="Z380" s="47"/>
      <c r="AA380" s="47"/>
      <c r="AB380" s="47"/>
      <c r="AC380" s="47"/>
      <c r="AD380" s="47"/>
      <c r="AE380" s="47">
        <v>3</v>
      </c>
      <c r="AF380" s="47">
        <v>1</v>
      </c>
      <c r="AG380" s="47"/>
      <c r="AH380" s="47"/>
      <c r="AI380" s="35">
        <f t="shared" si="170"/>
        <v>3</v>
      </c>
      <c r="AJ380" s="49">
        <v>1</v>
      </c>
      <c r="AK380" s="47"/>
      <c r="AL380" s="47">
        <v>0</v>
      </c>
      <c r="AM380" s="47"/>
      <c r="AN380" s="23" t="s">
        <v>1712</v>
      </c>
      <c r="AO380" s="23">
        <v>1</v>
      </c>
      <c r="AP380" s="23">
        <v>2.97</v>
      </c>
      <c r="AQ380" s="23">
        <v>22</v>
      </c>
      <c r="AR380" s="47"/>
      <c r="AS380" s="47" t="e">
        <f t="shared" si="167"/>
        <v>#DIV/0!</v>
      </c>
      <c r="AT380" s="47"/>
      <c r="AU380" s="47" t="e">
        <f t="shared" si="171"/>
        <v>#DIV/0!</v>
      </c>
      <c r="AV380" s="47"/>
      <c r="AW380" s="47"/>
      <c r="AX380" s="50"/>
      <c r="AY380" s="50"/>
      <c r="AZ380" s="50"/>
      <c r="BA380" s="50"/>
      <c r="BB380" s="23" t="s">
        <v>164</v>
      </c>
      <c r="BC380" s="23"/>
      <c r="BD380" s="23"/>
      <c r="BE380" s="23"/>
      <c r="BF380" s="50"/>
      <c r="BG380" s="23"/>
      <c r="BH380" s="23"/>
      <c r="BI380" s="23">
        <v>65</v>
      </c>
      <c r="BJ380" s="23">
        <v>172</v>
      </c>
      <c r="BK380" s="23">
        <f t="shared" si="158"/>
        <v>1.7685307858734094</v>
      </c>
      <c r="BL380" s="23">
        <v>1</v>
      </c>
      <c r="BM380" s="46" t="s">
        <v>1579</v>
      </c>
      <c r="BN380" s="23" t="s">
        <v>146</v>
      </c>
      <c r="BO380" s="23">
        <v>61</v>
      </c>
      <c r="BP380" s="23">
        <v>67</v>
      </c>
      <c r="BQ380" s="23">
        <v>160</v>
      </c>
      <c r="BR380" s="23">
        <f t="shared" si="159"/>
        <v>1.6999459072707819</v>
      </c>
      <c r="BS380" s="23">
        <f t="shared" si="160"/>
        <v>1.0403453299950813</v>
      </c>
      <c r="BT380" s="23" t="s">
        <v>162</v>
      </c>
      <c r="BU380" s="23" t="s">
        <v>162</v>
      </c>
      <c r="BV380" s="23" t="s">
        <v>148</v>
      </c>
      <c r="BW380" s="23" t="s">
        <v>149</v>
      </c>
      <c r="BX380" s="23">
        <v>4</v>
      </c>
      <c r="BY380" s="23" t="s">
        <v>150</v>
      </c>
      <c r="BZ380" s="23">
        <v>2</v>
      </c>
      <c r="CA380" s="23" t="s">
        <v>150</v>
      </c>
      <c r="CB380" s="23" t="s">
        <v>150</v>
      </c>
      <c r="CC380" s="23">
        <v>2</v>
      </c>
      <c r="CD380" s="23" t="s">
        <v>150</v>
      </c>
      <c r="CE380" s="23" t="s">
        <v>150</v>
      </c>
      <c r="CF380" s="23">
        <v>2</v>
      </c>
      <c r="CG380" s="23" t="s">
        <v>150</v>
      </c>
      <c r="CH380" s="23" t="s">
        <v>150</v>
      </c>
      <c r="CI380" s="23">
        <v>2</v>
      </c>
      <c r="CJ380" s="23" t="s">
        <v>150</v>
      </c>
      <c r="CK380" s="23">
        <v>0</v>
      </c>
      <c r="CL380" s="23">
        <v>0</v>
      </c>
      <c r="CM380" s="23" t="s">
        <v>0</v>
      </c>
      <c r="CN380" s="23">
        <v>0</v>
      </c>
      <c r="CO380" s="23"/>
      <c r="CP380" s="23" t="s">
        <v>0</v>
      </c>
      <c r="CQ380" s="23">
        <v>0</v>
      </c>
      <c r="CR380" s="23" t="s">
        <v>165</v>
      </c>
      <c r="CS380" s="23">
        <v>2</v>
      </c>
      <c r="CT380" s="23"/>
      <c r="CU380" s="23"/>
      <c r="CV380" s="23"/>
      <c r="CW380" s="23">
        <v>2</v>
      </c>
      <c r="CX380" s="23"/>
      <c r="CY380" s="23">
        <v>2</v>
      </c>
      <c r="CZ380" s="23">
        <v>0</v>
      </c>
      <c r="DA380" s="23">
        <v>2</v>
      </c>
      <c r="DB380" s="23"/>
      <c r="DC380" s="23" t="s">
        <v>143</v>
      </c>
      <c r="DD380" s="23" t="str">
        <f>IF(DC380= "Y", "2","1")</f>
        <v>2</v>
      </c>
      <c r="DE380" s="23" t="s">
        <v>636</v>
      </c>
      <c r="DF380" s="23" t="s">
        <v>165</v>
      </c>
      <c r="DG380" s="23" t="s">
        <v>636</v>
      </c>
      <c r="DH380" s="23" t="s">
        <v>636</v>
      </c>
      <c r="DI380" s="23" t="s">
        <v>150</v>
      </c>
      <c r="DJ380" s="23" t="s">
        <v>159</v>
      </c>
      <c r="DK380" s="23" t="s">
        <v>150</v>
      </c>
      <c r="DL380" s="23" t="s">
        <v>159</v>
      </c>
      <c r="DM380" s="23" t="s">
        <v>159</v>
      </c>
      <c r="DN380" s="23"/>
      <c r="DO380" s="23"/>
      <c r="DP380" s="23" t="s">
        <v>150</v>
      </c>
      <c r="DQ380" s="23" t="s">
        <v>150</v>
      </c>
      <c r="DR380" s="23" t="s">
        <v>150</v>
      </c>
      <c r="DS380" s="23"/>
      <c r="DT380" s="23" t="s">
        <v>159</v>
      </c>
      <c r="DU380" s="23" t="s">
        <v>150</v>
      </c>
      <c r="DV380" s="23"/>
      <c r="DW380" s="23" t="s">
        <v>159</v>
      </c>
      <c r="DX380" s="23" t="s">
        <v>150</v>
      </c>
      <c r="DY380" s="23"/>
      <c r="DZ380" s="23"/>
      <c r="EA380" s="23"/>
      <c r="EB380" s="23"/>
      <c r="EC380" s="23"/>
      <c r="ED380" s="23" t="s">
        <v>189</v>
      </c>
      <c r="EE380" s="49">
        <f t="shared" si="176"/>
        <v>3</v>
      </c>
      <c r="EF380" s="49">
        <v>1</v>
      </c>
      <c r="EG380" s="49"/>
      <c r="EH380" s="51">
        <f t="shared" si="161"/>
        <v>1</v>
      </c>
      <c r="EI380" s="51">
        <f t="shared" si="162"/>
        <v>0.9</v>
      </c>
      <c r="EJ380" s="52">
        <f t="shared" si="163"/>
        <v>-3.2000000000000001E-2</v>
      </c>
      <c r="EK380" s="52">
        <f t="shared" si="164"/>
        <v>-3.2000000000000001E-2</v>
      </c>
      <c r="EL380" s="49">
        <f t="shared" si="165"/>
        <v>-3.2000000000000001E-2</v>
      </c>
      <c r="EM380" s="53" t="s">
        <v>152</v>
      </c>
      <c r="EN380" s="54" t="str">
        <f t="shared" si="166"/>
        <v>1</v>
      </c>
    </row>
    <row r="381" spans="1:144" ht="33.75">
      <c r="A381" s="45">
        <v>3682</v>
      </c>
      <c r="B381" s="46" t="s">
        <v>1580</v>
      </c>
      <c r="C381" s="45">
        <v>37196485</v>
      </c>
      <c r="D381" s="23" t="s">
        <v>1581</v>
      </c>
      <c r="E381" s="23">
        <v>2</v>
      </c>
      <c r="F381" s="23" t="s">
        <v>139</v>
      </c>
      <c r="G381" s="23">
        <v>68</v>
      </c>
      <c r="H381" s="23">
        <v>68</v>
      </c>
      <c r="I381" s="23" t="s">
        <v>140</v>
      </c>
      <c r="J381" s="23">
        <v>1</v>
      </c>
      <c r="K381" s="23"/>
      <c r="L381" s="47"/>
      <c r="M381" s="47"/>
      <c r="N381" s="48">
        <v>44760</v>
      </c>
      <c r="O381" s="48"/>
      <c r="P381" s="47" t="e">
        <f t="shared" si="177"/>
        <v>#NUM!</v>
      </c>
      <c r="Q381" s="47">
        <f t="shared" ca="1" si="156"/>
        <v>20</v>
      </c>
      <c r="R381" s="47">
        <v>3</v>
      </c>
      <c r="S381" s="47">
        <v>1</v>
      </c>
      <c r="T381" s="47"/>
      <c r="U381" s="47"/>
      <c r="V381" s="47" t="e">
        <f t="shared" si="157"/>
        <v>#NUM!</v>
      </c>
      <c r="W381" s="47"/>
      <c r="X381" s="47"/>
      <c r="Y381" s="47"/>
      <c r="Z381" s="47"/>
      <c r="AA381" s="47"/>
      <c r="AB381" s="47"/>
      <c r="AC381" s="47"/>
      <c r="AD381" s="47"/>
      <c r="AE381" s="47">
        <v>3</v>
      </c>
      <c r="AF381" s="47">
        <v>1</v>
      </c>
      <c r="AG381" s="47"/>
      <c r="AH381" s="47"/>
      <c r="AI381" s="35">
        <f t="shared" si="170"/>
        <v>3</v>
      </c>
      <c r="AJ381" s="49">
        <v>1</v>
      </c>
      <c r="AK381" s="47"/>
      <c r="AL381" s="47">
        <v>0</v>
      </c>
      <c r="AM381" s="47"/>
      <c r="AN381" s="23" t="s">
        <v>1712</v>
      </c>
      <c r="AO381" s="23">
        <v>1</v>
      </c>
      <c r="AP381" s="23">
        <v>1.97</v>
      </c>
      <c r="AQ381" s="23">
        <v>34</v>
      </c>
      <c r="AR381" s="47"/>
      <c r="AS381" s="47" t="e">
        <f t="shared" si="167"/>
        <v>#DIV/0!</v>
      </c>
      <c r="AT381" s="47"/>
      <c r="AU381" s="47" t="e">
        <f t="shared" si="171"/>
        <v>#DIV/0!</v>
      </c>
      <c r="AV381" s="47"/>
      <c r="AW381" s="47"/>
      <c r="AX381" s="50"/>
      <c r="AY381" s="50"/>
      <c r="AZ381" s="50"/>
      <c r="BA381" s="50"/>
      <c r="BB381" s="23" t="s">
        <v>164</v>
      </c>
      <c r="BC381" s="23"/>
      <c r="BD381" s="23"/>
      <c r="BE381" s="23"/>
      <c r="BF381" s="50"/>
      <c r="BG381" s="23"/>
      <c r="BH381" s="23"/>
      <c r="BI381" s="23">
        <v>70</v>
      </c>
      <c r="BJ381" s="23">
        <v>169</v>
      </c>
      <c r="BK381" s="23">
        <f t="shared" si="158"/>
        <v>1.8019836721912947</v>
      </c>
      <c r="BL381" s="23">
        <v>1</v>
      </c>
      <c r="BM381" s="46" t="s">
        <v>1582</v>
      </c>
      <c r="BN381" s="23" t="s">
        <v>146</v>
      </c>
      <c r="BO381" s="23">
        <v>59</v>
      </c>
      <c r="BP381" s="23">
        <v>56</v>
      </c>
      <c r="BQ381" s="23">
        <v>155.69999999999999</v>
      </c>
      <c r="BR381" s="23">
        <f t="shared" si="159"/>
        <v>1.5443846600625217</v>
      </c>
      <c r="BS381" s="23">
        <f t="shared" si="160"/>
        <v>1.1667971838818605</v>
      </c>
      <c r="BT381" s="23" t="s">
        <v>147</v>
      </c>
      <c r="BU381" s="23" t="s">
        <v>162</v>
      </c>
      <c r="BV381" s="23" t="s">
        <v>148</v>
      </c>
      <c r="BW381" s="23" t="s">
        <v>149</v>
      </c>
      <c r="BX381" s="23">
        <v>5</v>
      </c>
      <c r="BY381" s="23" t="s">
        <v>150</v>
      </c>
      <c r="BZ381" s="23">
        <v>2</v>
      </c>
      <c r="CA381" s="23" t="s">
        <v>159</v>
      </c>
      <c r="CB381" s="23" t="s">
        <v>150</v>
      </c>
      <c r="CC381" s="23">
        <v>2</v>
      </c>
      <c r="CD381" s="23" t="s">
        <v>150</v>
      </c>
      <c r="CE381" s="23" t="s">
        <v>150</v>
      </c>
      <c r="CF381" s="23">
        <v>2</v>
      </c>
      <c r="CG381" s="23" t="s">
        <v>159</v>
      </c>
      <c r="CH381" s="23" t="s">
        <v>150</v>
      </c>
      <c r="CI381" s="23">
        <v>2</v>
      </c>
      <c r="CJ381" s="23" t="s">
        <v>150</v>
      </c>
      <c r="CK381" s="23">
        <v>0</v>
      </c>
      <c r="CL381" s="23">
        <v>0</v>
      </c>
      <c r="CM381" s="23" t="s">
        <v>0</v>
      </c>
      <c r="CN381" s="23">
        <v>0</v>
      </c>
      <c r="CO381" s="23"/>
      <c r="CP381" s="23"/>
      <c r="CQ381" s="23"/>
      <c r="CR381" s="23" t="s">
        <v>165</v>
      </c>
      <c r="CS381" s="23">
        <v>2</v>
      </c>
      <c r="CT381" s="23"/>
      <c r="CU381" s="23"/>
      <c r="CV381" s="23"/>
      <c r="CW381" s="23">
        <v>2</v>
      </c>
      <c r="CX381" s="23"/>
      <c r="CY381" s="23">
        <v>2</v>
      </c>
      <c r="CZ381" s="23">
        <v>0</v>
      </c>
      <c r="DA381" s="23">
        <v>2</v>
      </c>
      <c r="DB381" s="23"/>
      <c r="DC381" s="23"/>
      <c r="DD381" s="23"/>
      <c r="DE381" s="23"/>
      <c r="DF381" s="23"/>
      <c r="DG381" s="23"/>
      <c r="DH381" s="23"/>
      <c r="DI381" s="23" t="s">
        <v>150</v>
      </c>
      <c r="DJ381" s="23" t="s">
        <v>159</v>
      </c>
      <c r="DK381" s="23" t="s">
        <v>150</v>
      </c>
      <c r="DL381" s="23" t="s">
        <v>150</v>
      </c>
      <c r="DM381" s="23" t="s">
        <v>150</v>
      </c>
      <c r="DN381" s="23"/>
      <c r="DO381" s="23"/>
      <c r="DP381" s="23" t="s">
        <v>150</v>
      </c>
      <c r="DQ381" s="23" t="s">
        <v>150</v>
      </c>
      <c r="DR381" s="23" t="s">
        <v>150</v>
      </c>
      <c r="DS381" s="23" t="s">
        <v>150</v>
      </c>
      <c r="DT381" s="23" t="s">
        <v>159</v>
      </c>
      <c r="DU381" s="23" t="s">
        <v>150</v>
      </c>
      <c r="DV381" s="23"/>
      <c r="DW381" s="23" t="s">
        <v>159</v>
      </c>
      <c r="DX381" s="23" t="s">
        <v>150</v>
      </c>
      <c r="DY381" s="23" t="s">
        <v>150</v>
      </c>
      <c r="DZ381" s="23" t="s">
        <v>150</v>
      </c>
      <c r="EA381" s="23"/>
      <c r="EB381" s="23"/>
      <c r="EC381" s="23" t="s">
        <v>184</v>
      </c>
      <c r="ED381" s="23" t="s">
        <v>189</v>
      </c>
      <c r="EE381" s="49">
        <f t="shared" si="176"/>
        <v>3</v>
      </c>
      <c r="EF381" s="49">
        <v>1</v>
      </c>
      <c r="EG381" s="49"/>
      <c r="EH381" s="51">
        <f t="shared" si="161"/>
        <v>1</v>
      </c>
      <c r="EI381" s="51">
        <f t="shared" si="162"/>
        <v>0.9</v>
      </c>
      <c r="EJ381" s="52">
        <f t="shared" si="163"/>
        <v>-3.2000000000000001E-2</v>
      </c>
      <c r="EK381" s="52">
        <f t="shared" si="164"/>
        <v>-3.2000000000000001E-2</v>
      </c>
      <c r="EL381" s="49">
        <f t="shared" si="165"/>
        <v>-3.2000000000000001E-2</v>
      </c>
      <c r="EM381" s="53" t="s">
        <v>152</v>
      </c>
      <c r="EN381" s="54" t="str">
        <f t="shared" si="166"/>
        <v>1</v>
      </c>
    </row>
    <row r="382" spans="1:144" ht="33.75">
      <c r="A382" s="45">
        <v>3684</v>
      </c>
      <c r="B382" s="46" t="s">
        <v>1583</v>
      </c>
      <c r="C382" s="45">
        <v>36925820</v>
      </c>
      <c r="D382" s="23" t="s">
        <v>1584</v>
      </c>
      <c r="E382" s="23">
        <v>2</v>
      </c>
      <c r="F382" s="23" t="s">
        <v>139</v>
      </c>
      <c r="G382" s="23">
        <v>56</v>
      </c>
      <c r="H382" s="23">
        <v>56</v>
      </c>
      <c r="I382" s="23" t="s">
        <v>140</v>
      </c>
      <c r="J382" s="23">
        <v>1</v>
      </c>
      <c r="K382" s="23"/>
      <c r="L382" s="47"/>
      <c r="M382" s="47"/>
      <c r="N382" s="48">
        <v>44763</v>
      </c>
      <c r="O382" s="48"/>
      <c r="P382" s="47" t="e">
        <f t="shared" si="177"/>
        <v>#NUM!</v>
      </c>
      <c r="Q382" s="47">
        <f t="shared" ca="1" si="156"/>
        <v>20</v>
      </c>
      <c r="R382" s="47">
        <v>3</v>
      </c>
      <c r="S382" s="47">
        <v>1</v>
      </c>
      <c r="T382" s="47"/>
      <c r="U382" s="47"/>
      <c r="V382" s="47" t="e">
        <f t="shared" si="157"/>
        <v>#NUM!</v>
      </c>
      <c r="W382" s="47"/>
      <c r="X382" s="47"/>
      <c r="Y382" s="47"/>
      <c r="Z382" s="47"/>
      <c r="AA382" s="47"/>
      <c r="AB382" s="47"/>
      <c r="AC382" s="47"/>
      <c r="AD382" s="47"/>
      <c r="AE382" s="47">
        <v>3</v>
      </c>
      <c r="AF382" s="47">
        <v>1</v>
      </c>
      <c r="AG382" s="47"/>
      <c r="AH382" s="47"/>
      <c r="AI382" s="35">
        <f t="shared" si="170"/>
        <v>3</v>
      </c>
      <c r="AJ382" s="49">
        <v>1</v>
      </c>
      <c r="AK382" s="47"/>
      <c r="AL382" s="47">
        <v>0</v>
      </c>
      <c r="AM382" s="47"/>
      <c r="AN382" s="23" t="s">
        <v>1712</v>
      </c>
      <c r="AO382" s="23">
        <v>1</v>
      </c>
      <c r="AP382" s="23">
        <v>2.12</v>
      </c>
      <c r="AQ382" s="23">
        <v>34</v>
      </c>
      <c r="AR382" s="47"/>
      <c r="AS382" s="47" t="e">
        <f t="shared" si="167"/>
        <v>#DIV/0!</v>
      </c>
      <c r="AT382" s="47"/>
      <c r="AU382" s="47" t="e">
        <f t="shared" si="171"/>
        <v>#DIV/0!</v>
      </c>
      <c r="AV382" s="47"/>
      <c r="AW382" s="47"/>
      <c r="AX382" s="50"/>
      <c r="AY382" s="50"/>
      <c r="AZ382" s="50"/>
      <c r="BA382" s="50"/>
      <c r="BB382" s="23" t="s">
        <v>164</v>
      </c>
      <c r="BC382" s="23"/>
      <c r="BD382" s="23"/>
      <c r="BE382" s="23"/>
      <c r="BF382" s="50"/>
      <c r="BG382" s="23"/>
      <c r="BH382" s="23"/>
      <c r="BI382" s="23">
        <v>69</v>
      </c>
      <c r="BJ382" s="23">
        <v>168</v>
      </c>
      <c r="BK382" s="23">
        <f t="shared" si="158"/>
        <v>1.7833082407600263</v>
      </c>
      <c r="BL382" s="23">
        <v>1</v>
      </c>
      <c r="BM382" s="46" t="s">
        <v>1585</v>
      </c>
      <c r="BN382" s="23" t="s">
        <v>146</v>
      </c>
      <c r="BO382" s="23">
        <v>55</v>
      </c>
      <c r="BP382" s="23">
        <v>71</v>
      </c>
      <c r="BQ382" s="23">
        <v>150</v>
      </c>
      <c r="BR382" s="23">
        <f t="shared" si="159"/>
        <v>1.6627129706334731</v>
      </c>
      <c r="BS382" s="23">
        <f t="shared" si="160"/>
        <v>1.0725292171628442</v>
      </c>
      <c r="BT382" s="23" t="s">
        <v>147</v>
      </c>
      <c r="BU382" s="23" t="s">
        <v>162</v>
      </c>
      <c r="BV382" s="23" t="s">
        <v>148</v>
      </c>
      <c r="BW382" s="23" t="s">
        <v>149</v>
      </c>
      <c r="BX382" s="23">
        <v>4</v>
      </c>
      <c r="BY382" s="23" t="s">
        <v>150</v>
      </c>
      <c r="BZ382" s="23">
        <v>2</v>
      </c>
      <c r="CA382" s="23" t="s">
        <v>159</v>
      </c>
      <c r="CB382" s="23" t="s">
        <v>150</v>
      </c>
      <c r="CC382" s="23">
        <v>2</v>
      </c>
      <c r="CD382" s="23" t="s">
        <v>150</v>
      </c>
      <c r="CE382" s="23" t="s">
        <v>150</v>
      </c>
      <c r="CF382" s="23">
        <v>2</v>
      </c>
      <c r="CG382" s="23" t="s">
        <v>159</v>
      </c>
      <c r="CH382" s="23" t="s">
        <v>150</v>
      </c>
      <c r="CI382" s="23">
        <v>2</v>
      </c>
      <c r="CJ382" s="23" t="s">
        <v>150</v>
      </c>
      <c r="CK382" s="23">
        <v>0</v>
      </c>
      <c r="CL382" s="23">
        <v>0</v>
      </c>
      <c r="CM382" s="23" t="s">
        <v>0</v>
      </c>
      <c r="CN382" s="23">
        <v>0</v>
      </c>
      <c r="CO382" s="23"/>
      <c r="CP382" s="23"/>
      <c r="CQ382" s="23">
        <v>0</v>
      </c>
      <c r="CR382" s="23" t="s">
        <v>143</v>
      </c>
      <c r="CS382" s="23">
        <v>1</v>
      </c>
      <c r="CT382" s="23"/>
      <c r="CU382" s="23"/>
      <c r="CV382" s="23">
        <v>100</v>
      </c>
      <c r="CW382" s="23">
        <v>1</v>
      </c>
      <c r="CX382" s="23"/>
      <c r="CY382" s="23">
        <v>2</v>
      </c>
      <c r="CZ382" s="23">
        <v>4</v>
      </c>
      <c r="DA382" s="23">
        <v>1</v>
      </c>
      <c r="DB382" s="23"/>
      <c r="DC382" s="23" t="s">
        <v>143</v>
      </c>
      <c r="DD382" s="23">
        <v>2</v>
      </c>
      <c r="DE382" s="23" t="s">
        <v>165</v>
      </c>
      <c r="DF382" s="23" t="s">
        <v>165</v>
      </c>
      <c r="DG382" s="23" t="s">
        <v>165</v>
      </c>
      <c r="DH382" s="23" t="s">
        <v>165</v>
      </c>
      <c r="DI382" s="23" t="s">
        <v>150</v>
      </c>
      <c r="DJ382" s="23" t="s">
        <v>150</v>
      </c>
      <c r="DK382" s="23" t="s">
        <v>150</v>
      </c>
      <c r="DL382" s="23" t="s">
        <v>150</v>
      </c>
      <c r="DM382" s="23" t="s">
        <v>150</v>
      </c>
      <c r="DN382" s="23"/>
      <c r="DO382" s="23"/>
      <c r="DP382" s="23" t="s">
        <v>150</v>
      </c>
      <c r="DQ382" s="23" t="s">
        <v>150</v>
      </c>
      <c r="DR382" s="23" t="s">
        <v>150</v>
      </c>
      <c r="DS382" s="23"/>
      <c r="DT382" s="23" t="s">
        <v>159</v>
      </c>
      <c r="DU382" s="23" t="s">
        <v>150</v>
      </c>
      <c r="DV382" s="23"/>
      <c r="DW382" s="23" t="s">
        <v>159</v>
      </c>
      <c r="DX382" s="23" t="s">
        <v>150</v>
      </c>
      <c r="DY382" s="23" t="s">
        <v>150</v>
      </c>
      <c r="DZ382" s="23" t="s">
        <v>150</v>
      </c>
      <c r="EA382" s="23"/>
      <c r="EB382" s="23"/>
      <c r="EC382" s="23" t="s">
        <v>184</v>
      </c>
      <c r="ED382" s="23" t="s">
        <v>189</v>
      </c>
      <c r="EE382" s="49">
        <f t="shared" si="176"/>
        <v>3</v>
      </c>
      <c r="EF382" s="49">
        <v>1</v>
      </c>
      <c r="EG382" s="49"/>
      <c r="EH382" s="51">
        <f t="shared" si="161"/>
        <v>1</v>
      </c>
      <c r="EI382" s="51">
        <f t="shared" si="162"/>
        <v>0.9</v>
      </c>
      <c r="EJ382" s="52">
        <f t="shared" si="163"/>
        <v>-3.2000000000000001E-2</v>
      </c>
      <c r="EK382" s="52">
        <f t="shared" si="164"/>
        <v>-3.2000000000000001E-2</v>
      </c>
      <c r="EL382" s="49">
        <f t="shared" si="165"/>
        <v>-3.2000000000000001E-2</v>
      </c>
      <c r="EM382" s="53" t="s">
        <v>152</v>
      </c>
      <c r="EN382" s="54" t="str">
        <f t="shared" si="166"/>
        <v>1</v>
      </c>
    </row>
    <row r="383" spans="1:144" ht="33.75">
      <c r="A383" s="45">
        <v>3702</v>
      </c>
      <c r="B383" s="46" t="s">
        <v>1590</v>
      </c>
      <c r="C383" s="45">
        <v>37355142</v>
      </c>
      <c r="D383" s="23" t="s">
        <v>1591</v>
      </c>
      <c r="E383" s="23">
        <v>2</v>
      </c>
      <c r="F383" s="23" t="s">
        <v>139</v>
      </c>
      <c r="G383" s="23">
        <v>49</v>
      </c>
      <c r="H383" s="23">
        <v>49</v>
      </c>
      <c r="I383" s="23" t="s">
        <v>185</v>
      </c>
      <c r="J383" s="23">
        <v>4</v>
      </c>
      <c r="K383" s="23"/>
      <c r="L383" s="47"/>
      <c r="M383" s="47"/>
      <c r="N383" s="48">
        <v>44809</v>
      </c>
      <c r="O383" s="48"/>
      <c r="P383" s="47" t="e">
        <f t="shared" si="177"/>
        <v>#NUM!</v>
      </c>
      <c r="Q383" s="47">
        <f t="shared" ca="1" si="156"/>
        <v>19</v>
      </c>
      <c r="R383" s="47">
        <v>1</v>
      </c>
      <c r="S383" s="47">
        <v>1</v>
      </c>
      <c r="T383" s="47"/>
      <c r="U383" s="47"/>
      <c r="V383" s="47" t="e">
        <f t="shared" si="157"/>
        <v>#NUM!</v>
      </c>
      <c r="W383" s="47"/>
      <c r="X383" s="47"/>
      <c r="Y383" s="47"/>
      <c r="Z383" s="47"/>
      <c r="AA383" s="47"/>
      <c r="AB383" s="47"/>
      <c r="AC383" s="47"/>
      <c r="AD383" s="47"/>
      <c r="AE383" s="47">
        <v>1</v>
      </c>
      <c r="AF383" s="47">
        <v>1</v>
      </c>
      <c r="AG383" s="47"/>
      <c r="AH383" s="47"/>
      <c r="AI383" s="35">
        <f t="shared" si="170"/>
        <v>1</v>
      </c>
      <c r="AJ383" s="49">
        <v>1</v>
      </c>
      <c r="AK383" s="47"/>
      <c r="AL383" s="47">
        <v>0</v>
      </c>
      <c r="AM383" s="47"/>
      <c r="AN383" s="23" t="s">
        <v>1712</v>
      </c>
      <c r="AO383" s="23">
        <v>1</v>
      </c>
      <c r="AP383" s="23">
        <v>1.72</v>
      </c>
      <c r="AQ383" s="23">
        <v>46</v>
      </c>
      <c r="AR383" s="47"/>
      <c r="AS383" s="47" t="e">
        <f t="shared" si="167"/>
        <v>#DIV/0!</v>
      </c>
      <c r="AT383" s="47"/>
      <c r="AU383" s="47" t="e">
        <f t="shared" si="171"/>
        <v>#DIV/0!</v>
      </c>
      <c r="AV383" s="47"/>
      <c r="AW383" s="47"/>
      <c r="AX383" s="50"/>
      <c r="AY383" s="50"/>
      <c r="AZ383" s="50"/>
      <c r="BA383" s="50"/>
      <c r="BB383" s="23" t="s">
        <v>164</v>
      </c>
      <c r="BC383" s="23"/>
      <c r="BD383" s="23"/>
      <c r="BE383" s="23"/>
      <c r="BF383" s="50"/>
      <c r="BG383" s="23"/>
      <c r="BH383" s="23"/>
      <c r="BI383" s="23">
        <v>52</v>
      </c>
      <c r="BJ383" s="23">
        <v>168</v>
      </c>
      <c r="BK383" s="23">
        <f t="shared" si="158"/>
        <v>1.5813098419391962</v>
      </c>
      <c r="BL383" s="23">
        <v>1</v>
      </c>
      <c r="BM383" s="46" t="s">
        <v>1592</v>
      </c>
      <c r="BN383" s="23" t="s">
        <v>146</v>
      </c>
      <c r="BO383" s="23">
        <v>42</v>
      </c>
      <c r="BP383" s="23">
        <v>54</v>
      </c>
      <c r="BQ383" s="23">
        <v>165</v>
      </c>
      <c r="BR383" s="23">
        <f t="shared" si="159"/>
        <v>1.5860231830055624</v>
      </c>
      <c r="BS383" s="23">
        <f t="shared" si="160"/>
        <v>0.99702820165753547</v>
      </c>
      <c r="BT383" s="23" t="s">
        <v>171</v>
      </c>
      <c r="BU383" s="23" t="s">
        <v>162</v>
      </c>
      <c r="BV383" s="23" t="s">
        <v>148</v>
      </c>
      <c r="BW383" s="23" t="s">
        <v>149</v>
      </c>
      <c r="BX383" s="23">
        <v>5</v>
      </c>
      <c r="BY383" s="23" t="s">
        <v>150</v>
      </c>
      <c r="BZ383" s="23">
        <v>2</v>
      </c>
      <c r="CA383" s="23" t="s">
        <v>159</v>
      </c>
      <c r="CB383" s="23" t="s">
        <v>150</v>
      </c>
      <c r="CC383" s="23">
        <v>2</v>
      </c>
      <c r="CD383" s="23" t="s">
        <v>150</v>
      </c>
      <c r="CE383" s="23" t="s">
        <v>159</v>
      </c>
      <c r="CF383" s="23">
        <v>1</v>
      </c>
      <c r="CG383" s="23" t="s">
        <v>159</v>
      </c>
      <c r="CH383" s="23" t="s">
        <v>150</v>
      </c>
      <c r="CI383" s="23">
        <v>2</v>
      </c>
      <c r="CJ383" s="23" t="s">
        <v>150</v>
      </c>
      <c r="CK383" s="23">
        <v>0</v>
      </c>
      <c r="CL383" s="23">
        <v>40</v>
      </c>
      <c r="CM383" s="23" t="s">
        <v>0</v>
      </c>
      <c r="CN383" s="23">
        <v>0</v>
      </c>
      <c r="CO383" s="23"/>
      <c r="CP383" s="23"/>
      <c r="CQ383" s="23">
        <v>0</v>
      </c>
      <c r="CR383" s="23" t="s">
        <v>143</v>
      </c>
      <c r="CS383" s="23">
        <v>1</v>
      </c>
      <c r="CT383" s="23"/>
      <c r="CU383" s="23"/>
      <c r="CV383" s="23">
        <v>375</v>
      </c>
      <c r="CW383" s="23">
        <v>1</v>
      </c>
      <c r="CX383" s="23"/>
      <c r="CY383" s="23">
        <v>2</v>
      </c>
      <c r="CZ383" s="23">
        <v>10</v>
      </c>
      <c r="DA383" s="23">
        <v>1</v>
      </c>
      <c r="DB383" s="23"/>
      <c r="DC383" s="23" t="s">
        <v>143</v>
      </c>
      <c r="DD383" s="23">
        <v>2</v>
      </c>
      <c r="DE383" s="23" t="s">
        <v>165</v>
      </c>
      <c r="DF383" s="23" t="s">
        <v>165</v>
      </c>
      <c r="DG383" s="23" t="s">
        <v>165</v>
      </c>
      <c r="DH383" s="23" t="s">
        <v>165</v>
      </c>
      <c r="DI383" s="23" t="s">
        <v>150</v>
      </c>
      <c r="DJ383" s="23" t="s">
        <v>159</v>
      </c>
      <c r="DK383" s="23" t="s">
        <v>150</v>
      </c>
      <c r="DL383" s="23" t="s">
        <v>150</v>
      </c>
      <c r="DM383" s="23" t="s">
        <v>150</v>
      </c>
      <c r="DN383" s="23"/>
      <c r="DO383" s="23"/>
      <c r="DP383" s="23" t="s">
        <v>150</v>
      </c>
      <c r="DQ383" s="23" t="s">
        <v>150</v>
      </c>
      <c r="DR383" s="23" t="s">
        <v>150</v>
      </c>
      <c r="DS383" s="23"/>
      <c r="DT383" s="23" t="s">
        <v>159</v>
      </c>
      <c r="DU383" s="23" t="s">
        <v>150</v>
      </c>
      <c r="DV383" s="23"/>
      <c r="DW383" s="23" t="s">
        <v>159</v>
      </c>
      <c r="DX383" s="23" t="s">
        <v>150</v>
      </c>
      <c r="DY383" s="23" t="s">
        <v>150</v>
      </c>
      <c r="DZ383" s="23" t="s">
        <v>150</v>
      </c>
      <c r="EA383" s="23"/>
      <c r="EB383" s="23"/>
      <c r="EC383" s="23" t="s">
        <v>184</v>
      </c>
      <c r="ED383" s="23" t="s">
        <v>189</v>
      </c>
      <c r="EE383" s="49">
        <f t="shared" si="176"/>
        <v>1</v>
      </c>
      <c r="EF383" s="49">
        <v>1</v>
      </c>
      <c r="EG383" s="49"/>
      <c r="EH383" s="51">
        <f t="shared" si="161"/>
        <v>1</v>
      </c>
      <c r="EI383" s="51">
        <f t="shared" si="162"/>
        <v>0.9</v>
      </c>
      <c r="EJ383" s="52">
        <f t="shared" si="163"/>
        <v>-3.2000000000000001E-2</v>
      </c>
      <c r="EK383" s="52">
        <f t="shared" si="164"/>
        <v>-3.2000000000000001E-2</v>
      </c>
      <c r="EL383" s="49">
        <f t="shared" si="165"/>
        <v>-3.2000000000000001E-2</v>
      </c>
      <c r="EM383" s="53" t="s">
        <v>176</v>
      </c>
      <c r="EN383" s="54" t="str">
        <f t="shared" si="166"/>
        <v>3</v>
      </c>
    </row>
    <row r="384" spans="1:144" ht="33.75">
      <c r="A384" s="45">
        <v>3704</v>
      </c>
      <c r="B384" s="46" t="s">
        <v>1593</v>
      </c>
      <c r="C384" s="45">
        <v>26021491</v>
      </c>
      <c r="D384" s="23" t="s">
        <v>1594</v>
      </c>
      <c r="E384" s="23">
        <v>2</v>
      </c>
      <c r="F384" s="23" t="s">
        <v>139</v>
      </c>
      <c r="G384" s="23">
        <v>51</v>
      </c>
      <c r="H384" s="23">
        <v>51</v>
      </c>
      <c r="I384" s="23" t="s">
        <v>153</v>
      </c>
      <c r="J384" s="23">
        <v>3</v>
      </c>
      <c r="K384" s="23" t="s">
        <v>179</v>
      </c>
      <c r="L384" s="47"/>
      <c r="M384" s="47"/>
      <c r="N384" s="48">
        <v>44812</v>
      </c>
      <c r="O384" s="48"/>
      <c r="P384" s="47" t="e">
        <f t="shared" si="177"/>
        <v>#NUM!</v>
      </c>
      <c r="Q384" s="47">
        <f t="shared" ca="1" si="156"/>
        <v>19</v>
      </c>
      <c r="R384" s="47">
        <v>1</v>
      </c>
      <c r="S384" s="47">
        <v>1</v>
      </c>
      <c r="T384" s="47"/>
      <c r="U384" s="47"/>
      <c r="V384" s="47" t="e">
        <f t="shared" si="157"/>
        <v>#NUM!</v>
      </c>
      <c r="W384" s="47"/>
      <c r="X384" s="47"/>
      <c r="Y384" s="47"/>
      <c r="Z384" s="47"/>
      <c r="AA384" s="47"/>
      <c r="AB384" s="47"/>
      <c r="AC384" s="47"/>
      <c r="AD384" s="47"/>
      <c r="AE384" s="47">
        <v>1</v>
      </c>
      <c r="AF384" s="47">
        <v>1</v>
      </c>
      <c r="AG384" s="47"/>
      <c r="AH384" s="47"/>
      <c r="AI384" s="35">
        <f t="shared" si="170"/>
        <v>1</v>
      </c>
      <c r="AJ384" s="49">
        <v>1</v>
      </c>
      <c r="AK384" s="47"/>
      <c r="AL384" s="47">
        <v>0</v>
      </c>
      <c r="AM384" s="47"/>
      <c r="AN384" s="23" t="s">
        <v>1704</v>
      </c>
      <c r="AO384" s="23">
        <v>2</v>
      </c>
      <c r="AP384" s="23">
        <v>7.16</v>
      </c>
      <c r="AQ384" s="23">
        <v>8</v>
      </c>
      <c r="AR384" s="47"/>
      <c r="AS384" s="47" t="e">
        <f t="shared" si="167"/>
        <v>#DIV/0!</v>
      </c>
      <c r="AT384" s="47"/>
      <c r="AU384" s="47" t="e">
        <f t="shared" si="171"/>
        <v>#DIV/0!</v>
      </c>
      <c r="AV384" s="47"/>
      <c r="AW384" s="47"/>
      <c r="AX384" s="50"/>
      <c r="AY384" s="50"/>
      <c r="AZ384" s="50"/>
      <c r="BA384" s="50"/>
      <c r="BB384" s="23" t="s">
        <v>164</v>
      </c>
      <c r="BC384" s="23"/>
      <c r="BD384" s="23"/>
      <c r="BE384" s="23"/>
      <c r="BF384" s="50"/>
      <c r="BG384" s="23"/>
      <c r="BH384" s="23"/>
      <c r="BI384" s="23">
        <v>83</v>
      </c>
      <c r="BJ384" s="23">
        <v>170</v>
      </c>
      <c r="BK384" s="23">
        <f t="shared" si="158"/>
        <v>1.9455839768885446</v>
      </c>
      <c r="BL384" s="23">
        <v>1</v>
      </c>
      <c r="BM384" s="46" t="s">
        <v>1595</v>
      </c>
      <c r="BN384" s="23" t="s">
        <v>146</v>
      </c>
      <c r="BO384" s="23">
        <v>51</v>
      </c>
      <c r="BP384" s="23">
        <v>64</v>
      </c>
      <c r="BQ384" s="23">
        <v>155</v>
      </c>
      <c r="BR384" s="23">
        <f t="shared" si="159"/>
        <v>1.6292333588957082</v>
      </c>
      <c r="BS384" s="23">
        <f t="shared" si="160"/>
        <v>1.1941714587818522</v>
      </c>
      <c r="BT384" s="23" t="s">
        <v>158</v>
      </c>
      <c r="BU384" s="23" t="s">
        <v>162</v>
      </c>
      <c r="BV384" s="23" t="s">
        <v>148</v>
      </c>
      <c r="BW384" s="23" t="s">
        <v>149</v>
      </c>
      <c r="BX384" s="23">
        <v>6</v>
      </c>
      <c r="BY384" s="23" t="s">
        <v>150</v>
      </c>
      <c r="BZ384" s="23">
        <v>2</v>
      </c>
      <c r="CA384" s="23" t="s">
        <v>159</v>
      </c>
      <c r="CB384" s="23" t="s">
        <v>150</v>
      </c>
      <c r="CC384" s="23">
        <v>2</v>
      </c>
      <c r="CD384" s="23" t="s">
        <v>150</v>
      </c>
      <c r="CE384" s="23" t="s">
        <v>150</v>
      </c>
      <c r="CF384" s="23">
        <v>2</v>
      </c>
      <c r="CG384" s="23" t="s">
        <v>159</v>
      </c>
      <c r="CH384" s="23" t="s">
        <v>150</v>
      </c>
      <c r="CI384" s="23">
        <v>2</v>
      </c>
      <c r="CJ384" s="23" t="s">
        <v>150</v>
      </c>
      <c r="CK384" s="23">
        <v>0</v>
      </c>
      <c r="CL384" s="23">
        <v>0</v>
      </c>
      <c r="CM384" s="23" t="s">
        <v>0</v>
      </c>
      <c r="CN384" s="23">
        <v>0</v>
      </c>
      <c r="CO384" s="23"/>
      <c r="CP384" s="23" t="s">
        <v>0</v>
      </c>
      <c r="CQ384" s="23">
        <v>0</v>
      </c>
      <c r="CR384" s="23" t="s">
        <v>143</v>
      </c>
      <c r="CS384" s="23">
        <v>1</v>
      </c>
      <c r="CT384" s="23">
        <v>64</v>
      </c>
      <c r="CU384" s="23">
        <v>0</v>
      </c>
      <c r="CV384" s="23">
        <v>100</v>
      </c>
      <c r="CW384" s="23">
        <v>1</v>
      </c>
      <c r="CX384" s="23"/>
      <c r="CY384" s="23">
        <v>2</v>
      </c>
      <c r="CZ384" s="23">
        <v>4</v>
      </c>
      <c r="DA384" s="23">
        <v>1</v>
      </c>
      <c r="DB384" s="23"/>
      <c r="DC384" s="23" t="s">
        <v>143</v>
      </c>
      <c r="DD384" s="23">
        <v>2</v>
      </c>
      <c r="DE384" s="23" t="s">
        <v>165</v>
      </c>
      <c r="DF384" s="23" t="s">
        <v>165</v>
      </c>
      <c r="DG384" s="23" t="s">
        <v>165</v>
      </c>
      <c r="DH384" s="23" t="s">
        <v>636</v>
      </c>
      <c r="DI384" s="23" t="s">
        <v>150</v>
      </c>
      <c r="DJ384" s="23" t="s">
        <v>159</v>
      </c>
      <c r="DK384" s="23" t="s">
        <v>150</v>
      </c>
      <c r="DL384" s="23" t="s">
        <v>150</v>
      </c>
      <c r="DM384" s="23" t="s">
        <v>159</v>
      </c>
      <c r="DN384" s="23"/>
      <c r="DO384" s="23"/>
      <c r="DP384" s="23" t="s">
        <v>150</v>
      </c>
      <c r="DQ384" s="23" t="s">
        <v>150</v>
      </c>
      <c r="DR384" s="23" t="s">
        <v>150</v>
      </c>
      <c r="DS384" s="23"/>
      <c r="DT384" s="23" t="s">
        <v>159</v>
      </c>
      <c r="DU384" s="23" t="s">
        <v>150</v>
      </c>
      <c r="DV384" s="23"/>
      <c r="DW384" s="23" t="s">
        <v>159</v>
      </c>
      <c r="DX384" s="23" t="s">
        <v>150</v>
      </c>
      <c r="DY384" s="23" t="s">
        <v>150</v>
      </c>
      <c r="DZ384" s="23" t="s">
        <v>150</v>
      </c>
      <c r="EA384" s="23"/>
      <c r="EB384" s="23"/>
      <c r="EC384" s="23" t="s">
        <v>304</v>
      </c>
      <c r="ED384" s="23" t="s">
        <v>189</v>
      </c>
      <c r="EE384" s="49">
        <f t="shared" si="176"/>
        <v>1</v>
      </c>
      <c r="EF384" s="49">
        <v>1</v>
      </c>
      <c r="EG384" s="49"/>
      <c r="EH384" s="51">
        <f t="shared" si="161"/>
        <v>1</v>
      </c>
      <c r="EI384" s="51">
        <f t="shared" si="162"/>
        <v>0.9</v>
      </c>
      <c r="EJ384" s="52">
        <f t="shared" si="163"/>
        <v>-3.2000000000000001E-2</v>
      </c>
      <c r="EK384" s="52">
        <f t="shared" si="164"/>
        <v>-3.2000000000000001E-2</v>
      </c>
      <c r="EL384" s="49">
        <f t="shared" si="165"/>
        <v>-3.2000000000000001E-2</v>
      </c>
      <c r="EM384" s="53" t="s">
        <v>152</v>
      </c>
      <c r="EN384" s="54" t="str">
        <f t="shared" si="166"/>
        <v>1</v>
      </c>
    </row>
    <row r="385" spans="1:144" ht="33.75">
      <c r="A385" s="45">
        <v>3707</v>
      </c>
      <c r="B385" s="46" t="s">
        <v>1596</v>
      </c>
      <c r="C385" s="45">
        <v>13669283</v>
      </c>
      <c r="D385" s="23" t="s">
        <v>1597</v>
      </c>
      <c r="E385" s="23">
        <v>2</v>
      </c>
      <c r="F385" s="23" t="s">
        <v>139</v>
      </c>
      <c r="G385" s="23">
        <v>53</v>
      </c>
      <c r="H385" s="23">
        <v>53</v>
      </c>
      <c r="I385" s="23" t="s">
        <v>153</v>
      </c>
      <c r="J385" s="23">
        <v>3</v>
      </c>
      <c r="K385" s="23" t="s">
        <v>179</v>
      </c>
      <c r="L385" s="47"/>
      <c r="M385" s="47"/>
      <c r="N385" s="48">
        <v>44823</v>
      </c>
      <c r="O385" s="48"/>
      <c r="P385" s="47" t="e">
        <f t="shared" si="177"/>
        <v>#NUM!</v>
      </c>
      <c r="Q385" s="47">
        <f t="shared" ref="Q385:Q396" ca="1" si="178">DATEDIF(N385,TODAY(),"m")</f>
        <v>18</v>
      </c>
      <c r="R385" s="47">
        <v>1</v>
      </c>
      <c r="S385" s="47">
        <v>1</v>
      </c>
      <c r="T385" s="47"/>
      <c r="U385" s="47"/>
      <c r="V385" s="47" t="e">
        <f t="shared" ref="V385:V396" si="179">DATEDIF(N385,T385,"m")</f>
        <v>#NUM!</v>
      </c>
      <c r="W385" s="47"/>
      <c r="X385" s="47"/>
      <c r="Y385" s="47"/>
      <c r="Z385" s="47"/>
      <c r="AA385" s="47"/>
      <c r="AB385" s="47"/>
      <c r="AC385" s="47"/>
      <c r="AD385" s="47"/>
      <c r="AE385" s="47">
        <v>1</v>
      </c>
      <c r="AF385" s="47">
        <v>1</v>
      </c>
      <c r="AG385" s="47"/>
      <c r="AH385" s="47"/>
      <c r="AI385" s="35">
        <f t="shared" si="170"/>
        <v>1</v>
      </c>
      <c r="AJ385" s="49">
        <v>1</v>
      </c>
      <c r="AK385" s="47"/>
      <c r="AL385" s="47">
        <v>0</v>
      </c>
      <c r="AM385" s="47" t="s">
        <v>1795</v>
      </c>
      <c r="AN385" s="23" t="s">
        <v>1712</v>
      </c>
      <c r="AO385" s="23">
        <v>1</v>
      </c>
      <c r="AP385" s="23">
        <v>2.48</v>
      </c>
      <c r="AQ385" s="23">
        <v>29</v>
      </c>
      <c r="AR385" s="47"/>
      <c r="AS385" s="47" t="e">
        <f t="shared" si="167"/>
        <v>#DIV/0!</v>
      </c>
      <c r="AT385" s="47"/>
      <c r="AU385" s="47" t="e">
        <f t="shared" si="171"/>
        <v>#DIV/0!</v>
      </c>
      <c r="AV385" s="47"/>
      <c r="AW385" s="47"/>
      <c r="AX385" s="50"/>
      <c r="AY385" s="50"/>
      <c r="AZ385" s="50"/>
      <c r="BA385" s="50"/>
      <c r="BB385" s="23" t="s">
        <v>164</v>
      </c>
      <c r="BC385" s="23"/>
      <c r="BD385" s="23"/>
      <c r="BE385" s="23"/>
      <c r="BF385" s="50"/>
      <c r="BG385" s="23"/>
      <c r="BH385" s="23"/>
      <c r="BI385" s="23">
        <v>68</v>
      </c>
      <c r="BJ385" s="23">
        <v>168</v>
      </c>
      <c r="BK385" s="23">
        <f t="shared" ref="BK385:BK396" si="180">(0.007184*(BI385^0.425)*(BJ385^0.725))</f>
        <v>1.772277977015998</v>
      </c>
      <c r="BL385" s="23">
        <v>3</v>
      </c>
      <c r="BM385" s="46" t="s">
        <v>1598</v>
      </c>
      <c r="BN385" s="23" t="s">
        <v>146</v>
      </c>
      <c r="BO385" s="23">
        <v>49</v>
      </c>
      <c r="BP385" s="23">
        <v>53</v>
      </c>
      <c r="BQ385" s="23">
        <v>154</v>
      </c>
      <c r="BR385" s="23">
        <f t="shared" ref="BR385:BR396" si="181">(0.007184*(BP385^0.425)*(BQ385^0.725))</f>
        <v>1.4967045910958716</v>
      </c>
      <c r="BS385" s="23">
        <f t="shared" ref="BS385:BS396" si="182">(BK385/BR385)</f>
        <v>1.1841200912722225</v>
      </c>
      <c r="BT385" s="23" t="s">
        <v>162</v>
      </c>
      <c r="BU385" s="23" t="s">
        <v>147</v>
      </c>
      <c r="BV385" s="23" t="s">
        <v>148</v>
      </c>
      <c r="BW385" s="23" t="s">
        <v>149</v>
      </c>
      <c r="BX385" s="23">
        <v>6</v>
      </c>
      <c r="BY385" s="23" t="s">
        <v>150</v>
      </c>
      <c r="BZ385" s="23">
        <v>2</v>
      </c>
      <c r="CA385" s="23" t="s">
        <v>159</v>
      </c>
      <c r="CB385" s="23" t="s">
        <v>150</v>
      </c>
      <c r="CC385" s="23">
        <v>2</v>
      </c>
      <c r="CD385" s="23" t="s">
        <v>150</v>
      </c>
      <c r="CE385" s="23" t="s">
        <v>150</v>
      </c>
      <c r="CF385" s="23">
        <v>2</v>
      </c>
      <c r="CG385" s="23" t="s">
        <v>159</v>
      </c>
      <c r="CH385" s="23" t="s">
        <v>150</v>
      </c>
      <c r="CI385" s="23">
        <v>2</v>
      </c>
      <c r="CJ385" s="23" t="s">
        <v>150</v>
      </c>
      <c r="CK385" s="23">
        <v>0</v>
      </c>
      <c r="CL385" s="23">
        <v>0</v>
      </c>
      <c r="CM385" s="23" t="s">
        <v>0</v>
      </c>
      <c r="CN385" s="23">
        <v>0</v>
      </c>
      <c r="CO385" s="23"/>
      <c r="CP385" s="23" t="s">
        <v>562</v>
      </c>
      <c r="CQ385" s="23">
        <v>1</v>
      </c>
      <c r="CR385" s="23" t="s">
        <v>143</v>
      </c>
      <c r="CS385" s="23">
        <v>1</v>
      </c>
      <c r="CT385" s="23">
        <v>256</v>
      </c>
      <c r="CU385" s="23">
        <v>256</v>
      </c>
      <c r="CV385" s="23">
        <v>375</v>
      </c>
      <c r="CW385" s="23">
        <v>1</v>
      </c>
      <c r="CX385" s="23"/>
      <c r="CY385" s="23">
        <v>2</v>
      </c>
      <c r="CZ385" s="23">
        <v>7</v>
      </c>
      <c r="DA385" s="23">
        <v>1</v>
      </c>
      <c r="DB385" s="23"/>
      <c r="DC385" s="23" t="s">
        <v>143</v>
      </c>
      <c r="DD385" s="23">
        <v>2</v>
      </c>
      <c r="DE385" s="23" t="s">
        <v>165</v>
      </c>
      <c r="DF385" s="23" t="s">
        <v>143</v>
      </c>
      <c r="DG385" s="23" t="s">
        <v>143</v>
      </c>
      <c r="DH385" s="23" t="s">
        <v>143</v>
      </c>
      <c r="DI385" s="23" t="s">
        <v>150</v>
      </c>
      <c r="DJ385" s="23" t="s">
        <v>159</v>
      </c>
      <c r="DK385" s="23" t="s">
        <v>150</v>
      </c>
      <c r="DL385" s="23" t="s">
        <v>150</v>
      </c>
      <c r="DM385" s="23" t="s">
        <v>159</v>
      </c>
      <c r="DN385" s="23"/>
      <c r="DO385" s="23"/>
      <c r="DP385" s="23" t="s">
        <v>150</v>
      </c>
      <c r="DQ385" s="23" t="s">
        <v>150</v>
      </c>
      <c r="DR385" s="23" t="s">
        <v>150</v>
      </c>
      <c r="DS385" s="23"/>
      <c r="DT385" s="23" t="s">
        <v>159</v>
      </c>
      <c r="DU385" s="23" t="s">
        <v>150</v>
      </c>
      <c r="DV385" s="23"/>
      <c r="DW385" s="23" t="s">
        <v>159</v>
      </c>
      <c r="DX385" s="23" t="s">
        <v>150</v>
      </c>
      <c r="DY385" s="23" t="s">
        <v>150</v>
      </c>
      <c r="DZ385" s="23"/>
      <c r="EA385" s="23"/>
      <c r="EB385" s="23"/>
      <c r="EC385" s="23" t="s">
        <v>184</v>
      </c>
      <c r="ED385" s="23" t="s">
        <v>187</v>
      </c>
      <c r="EE385" s="49">
        <f t="shared" si="176"/>
        <v>1</v>
      </c>
      <c r="EF385" s="49">
        <v>1</v>
      </c>
      <c r="EG385" s="49"/>
      <c r="EH385" s="51">
        <f t="shared" ref="EH385:EH396" si="183">IF(E385=2,1,1.012)</f>
        <v>1</v>
      </c>
      <c r="EI385" s="51">
        <f t="shared" ref="EI385:EI396" si="184">IF(E385=1,0.7,0.9)</f>
        <v>0.9</v>
      </c>
      <c r="EJ385" s="52">
        <f t="shared" ref="EJ385:EJ396" si="185">IF(E385=1,IF(AR385&lt;0.7,-0.241,-1.2),IF(AR385&lt;0.9,-0.032,-1.2))</f>
        <v>-3.2000000000000001E-2</v>
      </c>
      <c r="EK385" s="52">
        <f t="shared" ref="EK385:EK396" si="186">IF(E385=1,IF(AT385&lt;0.7,-0.241,-1.2),IF(AT385&lt;0.9,-0.032,-1.2))</f>
        <v>-3.2000000000000001E-2</v>
      </c>
      <c r="EL385" s="49">
        <f t="shared" ref="EL385:EL396" si="187">IF(E385=1,IF(AV385&lt;0.7,-0.241,-1.2),IF(AV385&lt;0.9,-0.032,-1.2))</f>
        <v>-3.2000000000000001E-2</v>
      </c>
      <c r="EM385" s="53" t="s">
        <v>152</v>
      </c>
      <c r="EN385" s="54" t="str">
        <f t="shared" ref="EN385:EN396" si="188">IF(EM385="HD", "1", IF(EM385="PD", "2","3"))</f>
        <v>1</v>
      </c>
    </row>
    <row r="386" spans="1:144" ht="33.75">
      <c r="A386" s="45">
        <v>3710</v>
      </c>
      <c r="B386" s="46" t="s">
        <v>1599</v>
      </c>
      <c r="C386" s="45">
        <v>37516102</v>
      </c>
      <c r="D386" s="23" t="s">
        <v>1600</v>
      </c>
      <c r="E386" s="23">
        <v>2</v>
      </c>
      <c r="F386" s="23" t="s">
        <v>139</v>
      </c>
      <c r="G386" s="23">
        <v>56</v>
      </c>
      <c r="H386" s="23">
        <v>56</v>
      </c>
      <c r="I386" s="23" t="s">
        <v>153</v>
      </c>
      <c r="J386" s="23">
        <v>3</v>
      </c>
      <c r="K386" s="23"/>
      <c r="L386" s="47"/>
      <c r="M386" s="47"/>
      <c r="N386" s="48">
        <v>44826</v>
      </c>
      <c r="O386" s="48"/>
      <c r="P386" s="47" t="e">
        <f t="shared" si="177"/>
        <v>#NUM!</v>
      </c>
      <c r="Q386" s="47">
        <f t="shared" ca="1" si="178"/>
        <v>18</v>
      </c>
      <c r="R386" s="47">
        <v>1</v>
      </c>
      <c r="S386" s="47">
        <v>1</v>
      </c>
      <c r="T386" s="47"/>
      <c r="U386" s="47"/>
      <c r="V386" s="47" t="e">
        <f t="shared" si="179"/>
        <v>#NUM!</v>
      </c>
      <c r="W386" s="47"/>
      <c r="X386" s="47"/>
      <c r="Y386" s="47"/>
      <c r="Z386" s="47"/>
      <c r="AA386" s="47"/>
      <c r="AB386" s="47"/>
      <c r="AC386" s="47"/>
      <c r="AD386" s="47"/>
      <c r="AE386" s="47">
        <v>1</v>
      </c>
      <c r="AF386" s="47">
        <v>1</v>
      </c>
      <c r="AG386" s="47"/>
      <c r="AH386" s="47"/>
      <c r="AI386" s="35">
        <f t="shared" si="170"/>
        <v>1</v>
      </c>
      <c r="AJ386" s="49">
        <v>1</v>
      </c>
      <c r="AK386" s="47"/>
      <c r="AL386" s="47">
        <v>0</v>
      </c>
      <c r="AM386" s="47"/>
      <c r="AN386" s="23" t="s">
        <v>1712</v>
      </c>
      <c r="AO386" s="23">
        <v>1</v>
      </c>
      <c r="AP386" s="23">
        <v>3.36</v>
      </c>
      <c r="AQ386" s="23">
        <v>19</v>
      </c>
      <c r="AR386" s="47"/>
      <c r="AS386" s="47" t="e">
        <f t="shared" ref="AS386:AS396" si="189">141*((AR386/EI386)^EJ386)*0.9938^(H386+1)*EH386</f>
        <v>#DIV/0!</v>
      </c>
      <c r="AT386" s="47"/>
      <c r="AU386" s="47" t="e">
        <f t="shared" si="171"/>
        <v>#DIV/0!</v>
      </c>
      <c r="AV386" s="47"/>
      <c r="AW386" s="47"/>
      <c r="AX386" s="50"/>
      <c r="AY386" s="50"/>
      <c r="AZ386" s="50"/>
      <c r="BA386" s="50"/>
      <c r="BB386" s="23" t="s">
        <v>164</v>
      </c>
      <c r="BC386" s="23"/>
      <c r="BD386" s="23"/>
      <c r="BE386" s="23"/>
      <c r="BF386" s="50"/>
      <c r="BG386" s="23"/>
      <c r="BH386" s="23"/>
      <c r="BI386" s="23">
        <v>62</v>
      </c>
      <c r="BJ386" s="23">
        <v>173</v>
      </c>
      <c r="BK386" s="23">
        <f t="shared" si="180"/>
        <v>1.7406690863063965</v>
      </c>
      <c r="BL386" s="23">
        <v>2</v>
      </c>
      <c r="BM386" s="46" t="s">
        <v>1601</v>
      </c>
      <c r="BN386" s="23" t="s">
        <v>146</v>
      </c>
      <c r="BO386" s="23">
        <v>49</v>
      </c>
      <c r="BP386" s="23">
        <v>50</v>
      </c>
      <c r="BQ386" s="23">
        <v>160</v>
      </c>
      <c r="BR386" s="23">
        <f t="shared" si="181"/>
        <v>1.5011205242081451</v>
      </c>
      <c r="BS386" s="23">
        <f t="shared" si="182"/>
        <v>1.1595798326883948</v>
      </c>
      <c r="BT386" s="23" t="s">
        <v>147</v>
      </c>
      <c r="BU386" s="23" t="s">
        <v>162</v>
      </c>
      <c r="BV386" s="23" t="s">
        <v>148</v>
      </c>
      <c r="BW386" s="23" t="s">
        <v>149</v>
      </c>
      <c r="BX386" s="23">
        <v>6</v>
      </c>
      <c r="BY386" s="23" t="s">
        <v>150</v>
      </c>
      <c r="BZ386" s="23">
        <v>2</v>
      </c>
      <c r="CA386" s="23" t="s">
        <v>159</v>
      </c>
      <c r="CB386" s="23" t="s">
        <v>150</v>
      </c>
      <c r="CC386" s="23">
        <v>2</v>
      </c>
      <c r="CD386" s="23" t="s">
        <v>150</v>
      </c>
      <c r="CE386" s="23" t="s">
        <v>150</v>
      </c>
      <c r="CF386" s="23">
        <v>2</v>
      </c>
      <c r="CG386" s="23" t="s">
        <v>159</v>
      </c>
      <c r="CH386" s="23" t="s">
        <v>150</v>
      </c>
      <c r="CI386" s="23">
        <v>2</v>
      </c>
      <c r="CJ386" s="23" t="s">
        <v>150</v>
      </c>
      <c r="CK386" s="23">
        <v>0</v>
      </c>
      <c r="CL386" s="23">
        <v>0</v>
      </c>
      <c r="CM386" s="23" t="s">
        <v>0</v>
      </c>
      <c r="CN386" s="23">
        <v>0</v>
      </c>
      <c r="CO386" s="23"/>
      <c r="CP386" s="23" t="s">
        <v>0</v>
      </c>
      <c r="CQ386" s="23">
        <v>0</v>
      </c>
      <c r="CR386" s="23" t="s">
        <v>165</v>
      </c>
      <c r="CS386" s="23">
        <v>2</v>
      </c>
      <c r="CT386" s="23"/>
      <c r="CU386" s="23"/>
      <c r="CV386" s="23"/>
      <c r="CW386" s="23">
        <v>2</v>
      </c>
      <c r="CX386" s="23"/>
      <c r="CY386" s="23">
        <v>2</v>
      </c>
      <c r="CZ386" s="23">
        <v>0</v>
      </c>
      <c r="DA386" s="23">
        <v>2</v>
      </c>
      <c r="DB386" s="23"/>
      <c r="DC386" s="23" t="s">
        <v>143</v>
      </c>
      <c r="DD386" s="23" t="str">
        <f>IF(DC386= "Y", "2","1")</f>
        <v>2</v>
      </c>
      <c r="DE386" s="23" t="s">
        <v>165</v>
      </c>
      <c r="DF386" s="23" t="s">
        <v>165</v>
      </c>
      <c r="DG386" s="23" t="s">
        <v>165</v>
      </c>
      <c r="DH386" s="23" t="s">
        <v>636</v>
      </c>
      <c r="DI386" s="23" t="s">
        <v>150</v>
      </c>
      <c r="DJ386" s="23" t="s">
        <v>150</v>
      </c>
      <c r="DK386" s="23" t="s">
        <v>150</v>
      </c>
      <c r="DL386" s="23" t="s">
        <v>150</v>
      </c>
      <c r="DM386" s="23"/>
      <c r="DN386" s="23"/>
      <c r="DO386" s="23"/>
      <c r="DP386" s="23" t="s">
        <v>150</v>
      </c>
      <c r="DQ386" s="23" t="s">
        <v>150</v>
      </c>
      <c r="DR386" s="23" t="s">
        <v>150</v>
      </c>
      <c r="DS386" s="23"/>
      <c r="DT386" s="23" t="s">
        <v>159</v>
      </c>
      <c r="DU386" s="23" t="s">
        <v>150</v>
      </c>
      <c r="DV386" s="23"/>
      <c r="DW386" s="23" t="s">
        <v>159</v>
      </c>
      <c r="DX386" s="23" t="s">
        <v>150</v>
      </c>
      <c r="DY386" s="23"/>
      <c r="DZ386" s="23"/>
      <c r="EA386" s="23"/>
      <c r="EB386" s="23"/>
      <c r="EC386" s="23" t="s">
        <v>184</v>
      </c>
      <c r="ED386" s="23" t="s">
        <v>187</v>
      </c>
      <c r="EE386" s="49">
        <f t="shared" si="176"/>
        <v>1</v>
      </c>
      <c r="EF386" s="49">
        <v>1</v>
      </c>
      <c r="EG386" s="49"/>
      <c r="EH386" s="51">
        <f t="shared" si="183"/>
        <v>1</v>
      </c>
      <c r="EI386" s="51">
        <f t="shared" si="184"/>
        <v>0.9</v>
      </c>
      <c r="EJ386" s="52">
        <f t="shared" si="185"/>
        <v>-3.2000000000000001E-2</v>
      </c>
      <c r="EK386" s="52">
        <f t="shared" si="186"/>
        <v>-3.2000000000000001E-2</v>
      </c>
      <c r="EL386" s="49">
        <f t="shared" si="187"/>
        <v>-3.2000000000000001E-2</v>
      </c>
      <c r="EM386" s="55" t="s">
        <v>176</v>
      </c>
      <c r="EN386" s="54" t="str">
        <f t="shared" si="188"/>
        <v>3</v>
      </c>
    </row>
    <row r="387" spans="1:144" ht="33.75">
      <c r="A387" s="45">
        <v>3715</v>
      </c>
      <c r="B387" s="46" t="s">
        <v>1602</v>
      </c>
      <c r="C387" s="45">
        <v>36561656</v>
      </c>
      <c r="D387" s="23" t="s">
        <v>1603</v>
      </c>
      <c r="E387" s="23">
        <v>2</v>
      </c>
      <c r="F387" s="23" t="s">
        <v>139</v>
      </c>
      <c r="G387" s="23">
        <v>47</v>
      </c>
      <c r="H387" s="23">
        <v>47</v>
      </c>
      <c r="I387" s="23" t="s">
        <v>140</v>
      </c>
      <c r="J387" s="23">
        <v>1</v>
      </c>
      <c r="K387" s="23"/>
      <c r="L387" s="47"/>
      <c r="M387" s="47"/>
      <c r="N387" s="48">
        <v>44839</v>
      </c>
      <c r="O387" s="48"/>
      <c r="P387" s="47" t="e">
        <f t="shared" si="177"/>
        <v>#NUM!</v>
      </c>
      <c r="Q387" s="47">
        <f t="shared" ca="1" si="178"/>
        <v>18</v>
      </c>
      <c r="R387" s="47">
        <v>0</v>
      </c>
      <c r="S387" s="47">
        <v>1</v>
      </c>
      <c r="T387" s="47"/>
      <c r="U387" s="47"/>
      <c r="V387" s="47" t="e">
        <f t="shared" si="179"/>
        <v>#NUM!</v>
      </c>
      <c r="W387" s="47"/>
      <c r="X387" s="47"/>
      <c r="Y387" s="47"/>
      <c r="Z387" s="47"/>
      <c r="AA387" s="47"/>
      <c r="AB387" s="47"/>
      <c r="AC387" s="47"/>
      <c r="AD387" s="47"/>
      <c r="AE387" s="47">
        <v>0</v>
      </c>
      <c r="AF387" s="47">
        <v>1</v>
      </c>
      <c r="AG387" s="47"/>
      <c r="AH387" s="47"/>
      <c r="AI387" s="35">
        <f t="shared" si="170"/>
        <v>0</v>
      </c>
      <c r="AJ387" s="49">
        <v>1</v>
      </c>
      <c r="AK387" s="47"/>
      <c r="AL387" s="47">
        <v>0</v>
      </c>
      <c r="AM387" s="47"/>
      <c r="AN387" s="23" t="s">
        <v>1712</v>
      </c>
      <c r="AO387" s="23">
        <v>1</v>
      </c>
      <c r="AP387" s="23">
        <v>1.6</v>
      </c>
      <c r="AQ387" s="23">
        <v>51</v>
      </c>
      <c r="AR387" s="47"/>
      <c r="AS387" s="47" t="e">
        <f t="shared" si="189"/>
        <v>#DIV/0!</v>
      </c>
      <c r="AT387" s="47"/>
      <c r="AU387" s="47" t="e">
        <f t="shared" si="171"/>
        <v>#DIV/0!</v>
      </c>
      <c r="AV387" s="47"/>
      <c r="AW387" s="47"/>
      <c r="AX387" s="50"/>
      <c r="AY387" s="50"/>
      <c r="AZ387" s="50"/>
      <c r="BA387" s="50"/>
      <c r="BB387" s="23" t="s">
        <v>164</v>
      </c>
      <c r="BC387" s="23"/>
      <c r="BD387" s="23"/>
      <c r="BE387" s="23"/>
      <c r="BF387" s="50"/>
      <c r="BG387" s="23"/>
      <c r="BH387" s="23"/>
      <c r="BI387" s="23">
        <v>92</v>
      </c>
      <c r="BJ387" s="23">
        <v>185</v>
      </c>
      <c r="BK387" s="23">
        <f t="shared" si="180"/>
        <v>2.1611039313006621</v>
      </c>
      <c r="BL387" s="23">
        <v>1</v>
      </c>
      <c r="BM387" s="46" t="s">
        <v>1604</v>
      </c>
      <c r="BN387" s="23" t="s">
        <v>146</v>
      </c>
      <c r="BO387" s="23">
        <v>46</v>
      </c>
      <c r="BP387" s="23">
        <v>53</v>
      </c>
      <c r="BQ387" s="23">
        <v>158.1</v>
      </c>
      <c r="BR387" s="23">
        <f t="shared" si="181"/>
        <v>1.5254893286446451</v>
      </c>
      <c r="BS387" s="23">
        <f t="shared" si="182"/>
        <v>1.4166627656587691</v>
      </c>
      <c r="BT387" s="23" t="s">
        <v>171</v>
      </c>
      <c r="BU387" s="23" t="s">
        <v>147</v>
      </c>
      <c r="BV387" s="23" t="s">
        <v>148</v>
      </c>
      <c r="BW387" s="23" t="s">
        <v>149</v>
      </c>
      <c r="BX387" s="23">
        <v>6</v>
      </c>
      <c r="BY387" s="23" t="s">
        <v>150</v>
      </c>
      <c r="BZ387" s="23">
        <v>2</v>
      </c>
      <c r="CA387" s="23" t="s">
        <v>150</v>
      </c>
      <c r="CB387" s="23" t="s">
        <v>150</v>
      </c>
      <c r="CC387" s="23">
        <v>2</v>
      </c>
      <c r="CD387" s="23" t="s">
        <v>150</v>
      </c>
      <c r="CE387" s="23" t="s">
        <v>150</v>
      </c>
      <c r="CF387" s="23">
        <v>2</v>
      </c>
      <c r="CG387" s="23" t="s">
        <v>150</v>
      </c>
      <c r="CH387" s="23" t="s">
        <v>150</v>
      </c>
      <c r="CI387" s="23">
        <v>2</v>
      </c>
      <c r="CJ387" s="23" t="s">
        <v>150</v>
      </c>
      <c r="CK387" s="23">
        <v>0</v>
      </c>
      <c r="CL387" s="23">
        <v>0</v>
      </c>
      <c r="CM387" s="23" t="s">
        <v>0</v>
      </c>
      <c r="CN387" s="23">
        <v>0</v>
      </c>
      <c r="CO387" s="23"/>
      <c r="CP387" s="23" t="s">
        <v>0</v>
      </c>
      <c r="CQ387" s="23">
        <v>0</v>
      </c>
      <c r="CR387" s="23" t="s">
        <v>143</v>
      </c>
      <c r="CS387" s="23">
        <v>1</v>
      </c>
      <c r="CT387" s="23"/>
      <c r="CU387" s="23"/>
      <c r="CV387" s="23">
        <v>375</v>
      </c>
      <c r="CW387" s="23">
        <v>1</v>
      </c>
      <c r="CX387" s="23"/>
      <c r="CY387" s="23">
        <v>2</v>
      </c>
      <c r="CZ387" s="23">
        <v>3</v>
      </c>
      <c r="DA387" s="23">
        <v>1</v>
      </c>
      <c r="DB387" s="23" t="s">
        <v>143</v>
      </c>
      <c r="DC387" s="23"/>
      <c r="DD387" s="23" t="str">
        <f>IF(DC387= "Y", "2","1")</f>
        <v>1</v>
      </c>
      <c r="DE387" s="23" t="s">
        <v>143</v>
      </c>
      <c r="DF387" s="23" t="s">
        <v>143</v>
      </c>
      <c r="DG387" s="23" t="s">
        <v>143</v>
      </c>
      <c r="DH387" s="23" t="s">
        <v>636</v>
      </c>
      <c r="DI387" s="23" t="s">
        <v>150</v>
      </c>
      <c r="DJ387" s="23" t="s">
        <v>150</v>
      </c>
      <c r="DK387" s="23" t="s">
        <v>150</v>
      </c>
      <c r="DL387" s="23" t="s">
        <v>159</v>
      </c>
      <c r="DM387" s="23"/>
      <c r="DN387" s="23"/>
      <c r="DO387" s="23"/>
      <c r="DP387" s="23" t="s">
        <v>150</v>
      </c>
      <c r="DQ387" s="23" t="s">
        <v>150</v>
      </c>
      <c r="DR387" s="23" t="s">
        <v>150</v>
      </c>
      <c r="DS387" s="23"/>
      <c r="DT387" s="23" t="s">
        <v>159</v>
      </c>
      <c r="DU387" s="23" t="s">
        <v>150</v>
      </c>
      <c r="DV387" s="23"/>
      <c r="DW387" s="23" t="s">
        <v>159</v>
      </c>
      <c r="DX387" s="23" t="s">
        <v>150</v>
      </c>
      <c r="DY387" s="23"/>
      <c r="DZ387" s="23"/>
      <c r="EA387" s="23"/>
      <c r="EB387" s="23"/>
      <c r="EC387" s="23"/>
      <c r="ED387" s="23" t="s">
        <v>187</v>
      </c>
      <c r="EE387" s="49">
        <f t="shared" si="176"/>
        <v>0</v>
      </c>
      <c r="EF387" s="49">
        <v>1</v>
      </c>
      <c r="EG387" s="49"/>
      <c r="EH387" s="51">
        <f t="shared" si="183"/>
        <v>1</v>
      </c>
      <c r="EI387" s="51">
        <f t="shared" si="184"/>
        <v>0.9</v>
      </c>
      <c r="EJ387" s="52">
        <f t="shared" si="185"/>
        <v>-3.2000000000000001E-2</v>
      </c>
      <c r="EK387" s="52">
        <f t="shared" si="186"/>
        <v>-3.2000000000000001E-2</v>
      </c>
      <c r="EL387" s="49">
        <f t="shared" si="187"/>
        <v>-3.2000000000000001E-2</v>
      </c>
      <c r="EM387" s="55" t="s">
        <v>152</v>
      </c>
      <c r="EN387" s="54" t="str">
        <f t="shared" si="188"/>
        <v>1</v>
      </c>
    </row>
    <row r="388" spans="1:144" ht="33.75">
      <c r="A388" s="45">
        <v>3716</v>
      </c>
      <c r="B388" s="46" t="s">
        <v>1605</v>
      </c>
      <c r="C388" s="45">
        <v>37547123</v>
      </c>
      <c r="D388" s="23" t="s">
        <v>1606</v>
      </c>
      <c r="E388" s="23">
        <v>2</v>
      </c>
      <c r="F388" s="23" t="s">
        <v>139</v>
      </c>
      <c r="G388" s="23">
        <v>59</v>
      </c>
      <c r="H388" s="23">
        <v>59</v>
      </c>
      <c r="I388" s="23" t="s">
        <v>140</v>
      </c>
      <c r="J388" s="23">
        <v>1</v>
      </c>
      <c r="K388" s="23"/>
      <c r="L388" s="47"/>
      <c r="M388" s="47"/>
      <c r="N388" s="48">
        <v>44840</v>
      </c>
      <c r="O388" s="48"/>
      <c r="P388" s="47" t="e">
        <f>DATEDIF(N388, O388, "m")</f>
        <v>#NUM!</v>
      </c>
      <c r="Q388" s="47">
        <f t="shared" ca="1" si="178"/>
        <v>18</v>
      </c>
      <c r="R388" s="47">
        <v>0</v>
      </c>
      <c r="S388" s="47">
        <v>1</v>
      </c>
      <c r="T388" s="47"/>
      <c r="U388" s="47"/>
      <c r="V388" s="47" t="e">
        <f t="shared" si="179"/>
        <v>#NUM!</v>
      </c>
      <c r="W388" s="47"/>
      <c r="X388" s="47"/>
      <c r="Y388" s="47"/>
      <c r="Z388" s="47"/>
      <c r="AA388" s="47"/>
      <c r="AB388" s="47"/>
      <c r="AC388" s="47"/>
      <c r="AD388" s="47"/>
      <c r="AE388" s="47">
        <v>0</v>
      </c>
      <c r="AF388" s="47">
        <v>1</v>
      </c>
      <c r="AG388" s="47"/>
      <c r="AH388" s="47"/>
      <c r="AI388" s="35">
        <f t="shared" si="170"/>
        <v>0</v>
      </c>
      <c r="AJ388" s="49">
        <v>1</v>
      </c>
      <c r="AK388" s="47"/>
      <c r="AL388" s="47">
        <v>0</v>
      </c>
      <c r="AM388" s="47"/>
      <c r="AN388" s="23" t="s">
        <v>1712</v>
      </c>
      <c r="AO388" s="23">
        <v>1</v>
      </c>
      <c r="AP388" s="23">
        <v>2.92</v>
      </c>
      <c r="AQ388" s="23">
        <v>22</v>
      </c>
      <c r="AR388" s="47"/>
      <c r="AS388" s="47" t="e">
        <f t="shared" si="189"/>
        <v>#DIV/0!</v>
      </c>
      <c r="AT388" s="47"/>
      <c r="AU388" s="47" t="e">
        <f t="shared" si="171"/>
        <v>#DIV/0!</v>
      </c>
      <c r="AV388" s="47"/>
      <c r="AW388" s="47"/>
      <c r="AX388" s="50"/>
      <c r="AY388" s="50"/>
      <c r="AZ388" s="50"/>
      <c r="BA388" s="50"/>
      <c r="BB388" s="23" t="s">
        <v>164</v>
      </c>
      <c r="BC388" s="23"/>
      <c r="BD388" s="23"/>
      <c r="BE388" s="23"/>
      <c r="BF388" s="50"/>
      <c r="BG388" s="23"/>
      <c r="BH388" s="23"/>
      <c r="BI388" s="23">
        <v>87</v>
      </c>
      <c r="BJ388" s="23">
        <v>176</v>
      </c>
      <c r="BK388" s="23">
        <f t="shared" si="180"/>
        <v>2.0354418056583552</v>
      </c>
      <c r="BL388" s="23">
        <v>1</v>
      </c>
      <c r="BM388" s="46" t="s">
        <v>1607</v>
      </c>
      <c r="BN388" s="23" t="s">
        <v>146</v>
      </c>
      <c r="BO388" s="23">
        <v>53</v>
      </c>
      <c r="BP388" s="23">
        <v>62</v>
      </c>
      <c r="BQ388" s="23">
        <v>165</v>
      </c>
      <c r="BR388" s="23">
        <f t="shared" si="181"/>
        <v>1.6819328436037448</v>
      </c>
      <c r="BS388" s="23">
        <f t="shared" si="182"/>
        <v>1.2101801884652985</v>
      </c>
      <c r="BT388" s="23" t="s">
        <v>158</v>
      </c>
      <c r="BU388" s="23" t="s">
        <v>158</v>
      </c>
      <c r="BV388" s="23" t="s">
        <v>148</v>
      </c>
      <c r="BW388" s="23" t="s">
        <v>149</v>
      </c>
      <c r="BX388" s="23">
        <v>4</v>
      </c>
      <c r="BY388" s="23" t="s">
        <v>150</v>
      </c>
      <c r="BZ388" s="23">
        <v>2</v>
      </c>
      <c r="CA388" s="23" t="s">
        <v>150</v>
      </c>
      <c r="CB388" s="23" t="s">
        <v>150</v>
      </c>
      <c r="CC388" s="23">
        <v>2</v>
      </c>
      <c r="CD388" s="23" t="s">
        <v>150</v>
      </c>
      <c r="CE388" s="23" t="s">
        <v>150</v>
      </c>
      <c r="CF388" s="23">
        <v>2</v>
      </c>
      <c r="CG388" s="23" t="s">
        <v>150</v>
      </c>
      <c r="CH388" s="23" t="s">
        <v>150</v>
      </c>
      <c r="CI388" s="23">
        <v>2</v>
      </c>
      <c r="CJ388" s="23" t="s">
        <v>150</v>
      </c>
      <c r="CK388" s="23">
        <v>0</v>
      </c>
      <c r="CL388" s="23">
        <v>0</v>
      </c>
      <c r="CM388" s="23" t="s">
        <v>0</v>
      </c>
      <c r="CN388" s="23">
        <v>0</v>
      </c>
      <c r="CO388" s="23"/>
      <c r="CP388" s="23" t="s">
        <v>0</v>
      </c>
      <c r="CQ388" s="23">
        <v>0</v>
      </c>
      <c r="CR388" s="23" t="s">
        <v>165</v>
      </c>
      <c r="CS388" s="23">
        <v>2</v>
      </c>
      <c r="CT388" s="23"/>
      <c r="CU388" s="23"/>
      <c r="CV388" s="23"/>
      <c r="CW388" s="23">
        <v>2</v>
      </c>
      <c r="CX388" s="23"/>
      <c r="CY388" s="23">
        <v>2</v>
      </c>
      <c r="CZ388" s="23">
        <v>0</v>
      </c>
      <c r="DA388" s="23">
        <v>2</v>
      </c>
      <c r="DB388" s="23" t="s">
        <v>143</v>
      </c>
      <c r="DC388" s="23"/>
      <c r="DD388" s="23" t="str">
        <f>IF(DC388= "Y", "2","1")</f>
        <v>1</v>
      </c>
      <c r="DE388" s="23" t="s">
        <v>165</v>
      </c>
      <c r="DF388" s="23" t="s">
        <v>165</v>
      </c>
      <c r="DG388" s="23" t="s">
        <v>165</v>
      </c>
      <c r="DH388" s="23" t="s">
        <v>636</v>
      </c>
      <c r="DI388" s="23" t="s">
        <v>150</v>
      </c>
      <c r="DJ388" s="23" t="s">
        <v>150</v>
      </c>
      <c r="DK388" s="23" t="s">
        <v>150</v>
      </c>
      <c r="DL388" s="23" t="s">
        <v>150</v>
      </c>
      <c r="DM388" s="23" t="s">
        <v>150</v>
      </c>
      <c r="DN388" s="23" t="s">
        <v>150</v>
      </c>
      <c r="DO388" s="23"/>
      <c r="DP388" s="23" t="s">
        <v>150</v>
      </c>
      <c r="DQ388" s="23" t="s">
        <v>150</v>
      </c>
      <c r="DR388" s="23" t="s">
        <v>150</v>
      </c>
      <c r="DS388" s="23"/>
      <c r="DT388" s="23" t="s">
        <v>159</v>
      </c>
      <c r="DU388" s="23" t="s">
        <v>159</v>
      </c>
      <c r="DV388" s="23"/>
      <c r="DW388" s="23" t="s">
        <v>159</v>
      </c>
      <c r="DX388" s="23" t="s">
        <v>150</v>
      </c>
      <c r="DY388" s="23"/>
      <c r="DZ388" s="23"/>
      <c r="EA388" s="23" t="s">
        <v>159</v>
      </c>
      <c r="EB388" s="23"/>
      <c r="EC388" s="23"/>
      <c r="ED388" s="23" t="s">
        <v>187</v>
      </c>
      <c r="EE388" s="49">
        <f t="shared" si="176"/>
        <v>0</v>
      </c>
      <c r="EF388" s="49">
        <v>1</v>
      </c>
      <c r="EG388" s="49"/>
      <c r="EH388" s="51">
        <f t="shared" si="183"/>
        <v>1</v>
      </c>
      <c r="EI388" s="51">
        <f t="shared" si="184"/>
        <v>0.9</v>
      </c>
      <c r="EJ388" s="52">
        <f t="shared" si="185"/>
        <v>-3.2000000000000001E-2</v>
      </c>
      <c r="EK388" s="52">
        <f t="shared" si="186"/>
        <v>-3.2000000000000001E-2</v>
      </c>
      <c r="EL388" s="49">
        <f t="shared" si="187"/>
        <v>-3.2000000000000001E-2</v>
      </c>
      <c r="EM388" s="55" t="s">
        <v>176</v>
      </c>
      <c r="EN388" s="54" t="str">
        <f t="shared" si="188"/>
        <v>3</v>
      </c>
    </row>
    <row r="389" spans="1:144" ht="33.75">
      <c r="A389" s="45">
        <v>3720</v>
      </c>
      <c r="B389" s="46" t="s">
        <v>1609</v>
      </c>
      <c r="C389" s="45">
        <v>21357484</v>
      </c>
      <c r="D389" s="23" t="s">
        <v>1610</v>
      </c>
      <c r="E389" s="23">
        <v>2</v>
      </c>
      <c r="F389" s="23" t="s">
        <v>139</v>
      </c>
      <c r="G389" s="23">
        <v>48</v>
      </c>
      <c r="H389" s="23">
        <v>48</v>
      </c>
      <c r="I389" s="23" t="s">
        <v>153</v>
      </c>
      <c r="J389" s="23">
        <v>3</v>
      </c>
      <c r="K389" s="23" t="s">
        <v>190</v>
      </c>
      <c r="L389" s="47"/>
      <c r="M389" s="47"/>
      <c r="N389" s="48">
        <v>44851</v>
      </c>
      <c r="O389" s="48"/>
      <c r="P389" s="47" t="e">
        <f t="shared" ref="P389:P396" si="190">DATEDIF(N389,O389,"m")</f>
        <v>#NUM!</v>
      </c>
      <c r="Q389" s="47">
        <f t="shared" ca="1" si="178"/>
        <v>17</v>
      </c>
      <c r="R389" s="47">
        <v>0</v>
      </c>
      <c r="S389" s="47">
        <v>1</v>
      </c>
      <c r="T389" s="47"/>
      <c r="U389" s="47"/>
      <c r="V389" s="47" t="e">
        <f t="shared" si="179"/>
        <v>#NUM!</v>
      </c>
      <c r="W389" s="47"/>
      <c r="X389" s="47"/>
      <c r="Y389" s="47"/>
      <c r="Z389" s="47"/>
      <c r="AA389" s="47"/>
      <c r="AB389" s="47"/>
      <c r="AC389" s="47"/>
      <c r="AD389" s="47"/>
      <c r="AE389" s="47">
        <v>0</v>
      </c>
      <c r="AF389" s="47">
        <v>1</v>
      </c>
      <c r="AG389" s="47"/>
      <c r="AH389" s="47"/>
      <c r="AI389" s="35">
        <f t="shared" si="170"/>
        <v>0</v>
      </c>
      <c r="AJ389" s="49">
        <v>1</v>
      </c>
      <c r="AK389" s="47"/>
      <c r="AL389" s="47"/>
      <c r="AM389" s="47"/>
      <c r="AN389" s="23" t="s">
        <v>1712</v>
      </c>
      <c r="AO389" s="23">
        <v>1</v>
      </c>
      <c r="AP389" s="23">
        <v>2.48</v>
      </c>
      <c r="AQ389" s="23">
        <v>30</v>
      </c>
      <c r="AR389" s="47"/>
      <c r="AS389" s="47" t="e">
        <f t="shared" si="189"/>
        <v>#DIV/0!</v>
      </c>
      <c r="AT389" s="47"/>
      <c r="AU389" s="47" t="e">
        <f t="shared" si="171"/>
        <v>#DIV/0!</v>
      </c>
      <c r="AV389" s="47"/>
      <c r="AW389" s="47"/>
      <c r="AX389" s="50"/>
      <c r="AY389" s="50"/>
      <c r="AZ389" s="50"/>
      <c r="BA389" s="50"/>
      <c r="BB389" s="23" t="s">
        <v>164</v>
      </c>
      <c r="BC389" s="23"/>
      <c r="BD389" s="23"/>
      <c r="BE389" s="23"/>
      <c r="BF389" s="50"/>
      <c r="BG389" s="23"/>
      <c r="BH389" s="23"/>
      <c r="BI389" s="23">
        <v>58</v>
      </c>
      <c r="BJ389" s="23">
        <v>165.7</v>
      </c>
      <c r="BK389" s="23">
        <f t="shared" si="180"/>
        <v>1.639955408805253</v>
      </c>
      <c r="BL389" s="23">
        <v>1</v>
      </c>
      <c r="BM389" s="46" t="s">
        <v>1611</v>
      </c>
      <c r="BN389" s="23" t="s">
        <v>146</v>
      </c>
      <c r="BO389" s="23">
        <v>42</v>
      </c>
      <c r="BP389" s="23">
        <v>70</v>
      </c>
      <c r="BQ389" s="23">
        <v>158</v>
      </c>
      <c r="BR389" s="23">
        <f t="shared" si="181"/>
        <v>1.7161663361102273</v>
      </c>
      <c r="BS389" s="23">
        <f t="shared" si="182"/>
        <v>0.9555923422448025</v>
      </c>
      <c r="BT389" s="23" t="s">
        <v>158</v>
      </c>
      <c r="BU389" s="23" t="s">
        <v>158</v>
      </c>
      <c r="BV389" s="23" t="s">
        <v>148</v>
      </c>
      <c r="BW389" s="23" t="s">
        <v>149</v>
      </c>
      <c r="BX389" s="23">
        <v>5</v>
      </c>
      <c r="BY389" s="23" t="s">
        <v>150</v>
      </c>
      <c r="BZ389" s="23">
        <v>2</v>
      </c>
      <c r="CA389" s="23" t="s">
        <v>150</v>
      </c>
      <c r="CB389" s="23" t="s">
        <v>150</v>
      </c>
      <c r="CC389" s="23">
        <v>2</v>
      </c>
      <c r="CD389" s="23" t="s">
        <v>150</v>
      </c>
      <c r="CE389" s="23" t="s">
        <v>150</v>
      </c>
      <c r="CF389" s="23">
        <v>2</v>
      </c>
      <c r="CG389" s="23" t="s">
        <v>150</v>
      </c>
      <c r="CH389" s="23" t="s">
        <v>150</v>
      </c>
      <c r="CI389" s="23">
        <v>2</v>
      </c>
      <c r="CJ389" s="23" t="s">
        <v>150</v>
      </c>
      <c r="CK389" s="23">
        <v>0</v>
      </c>
      <c r="CL389" s="23">
        <v>20</v>
      </c>
      <c r="CM389" s="23" t="s">
        <v>0</v>
      </c>
      <c r="CN389" s="23">
        <v>0</v>
      </c>
      <c r="CO389" s="23"/>
      <c r="CP389" s="23" t="s">
        <v>0</v>
      </c>
      <c r="CQ389" s="23">
        <v>0</v>
      </c>
      <c r="CR389" s="23" t="s">
        <v>165</v>
      </c>
      <c r="CS389" s="23">
        <v>2</v>
      </c>
      <c r="CT389" s="23"/>
      <c r="CU389" s="23"/>
      <c r="CV389" s="23">
        <v>375</v>
      </c>
      <c r="CW389" s="23">
        <v>1</v>
      </c>
      <c r="CX389" s="23"/>
      <c r="CY389" s="23">
        <v>2</v>
      </c>
      <c r="CZ389" s="23">
        <v>7</v>
      </c>
      <c r="DA389" s="23">
        <v>1</v>
      </c>
      <c r="DB389" s="23" t="s">
        <v>143</v>
      </c>
      <c r="DC389" s="23"/>
      <c r="DD389" s="23" t="str">
        <f>IF(DC389= "Y", "2","1")</f>
        <v>1</v>
      </c>
      <c r="DE389" s="23" t="s">
        <v>165</v>
      </c>
      <c r="DF389" s="23" t="s">
        <v>165</v>
      </c>
      <c r="DG389" s="23" t="s">
        <v>165</v>
      </c>
      <c r="DH389" s="23" t="s">
        <v>636</v>
      </c>
      <c r="DI389" s="23" t="s">
        <v>150</v>
      </c>
      <c r="DJ389" s="23" t="s">
        <v>150</v>
      </c>
      <c r="DK389" s="23" t="s">
        <v>150</v>
      </c>
      <c r="DL389" s="23" t="s">
        <v>150</v>
      </c>
      <c r="DM389" s="23" t="s">
        <v>150</v>
      </c>
      <c r="DN389" s="23"/>
      <c r="DO389" s="23"/>
      <c r="DP389" s="23" t="s">
        <v>150</v>
      </c>
      <c r="DQ389" s="23" t="s">
        <v>150</v>
      </c>
      <c r="DR389" s="23" t="s">
        <v>150</v>
      </c>
      <c r="DS389" s="23"/>
      <c r="DT389" s="23" t="s">
        <v>159</v>
      </c>
      <c r="DU389" s="23" t="s">
        <v>150</v>
      </c>
      <c r="DV389" s="23"/>
      <c r="DW389" s="23" t="s">
        <v>159</v>
      </c>
      <c r="DX389" s="23" t="s">
        <v>150</v>
      </c>
      <c r="DY389" s="23"/>
      <c r="DZ389" s="23"/>
      <c r="EA389" s="23" t="s">
        <v>159</v>
      </c>
      <c r="EB389" s="23"/>
      <c r="EC389" s="23"/>
      <c r="ED389" s="23" t="s">
        <v>189</v>
      </c>
      <c r="EE389" s="49">
        <f t="shared" si="176"/>
        <v>0</v>
      </c>
      <c r="EF389" s="49">
        <v>1</v>
      </c>
      <c r="EG389" s="49"/>
      <c r="EH389" s="51">
        <f t="shared" si="183"/>
        <v>1</v>
      </c>
      <c r="EI389" s="51">
        <f t="shared" si="184"/>
        <v>0.9</v>
      </c>
      <c r="EJ389" s="52">
        <f t="shared" si="185"/>
        <v>-3.2000000000000001E-2</v>
      </c>
      <c r="EK389" s="52">
        <f t="shared" si="186"/>
        <v>-3.2000000000000001E-2</v>
      </c>
      <c r="EL389" s="49">
        <f t="shared" si="187"/>
        <v>-3.2000000000000001E-2</v>
      </c>
      <c r="EM389" s="53" t="s">
        <v>176</v>
      </c>
      <c r="EN389" s="54" t="str">
        <f t="shared" si="188"/>
        <v>3</v>
      </c>
    </row>
    <row r="390" spans="1:144" ht="33.75">
      <c r="A390" s="45">
        <v>3723</v>
      </c>
      <c r="B390" s="46" t="s">
        <v>1612</v>
      </c>
      <c r="C390" s="45">
        <v>37658752</v>
      </c>
      <c r="D390" s="23" t="s">
        <v>1613</v>
      </c>
      <c r="E390" s="23">
        <v>2</v>
      </c>
      <c r="F390" s="23" t="s">
        <v>139</v>
      </c>
      <c r="G390" s="23">
        <v>55</v>
      </c>
      <c r="H390" s="23">
        <v>55</v>
      </c>
      <c r="I390" s="23"/>
      <c r="J390" s="23">
        <v>5</v>
      </c>
      <c r="K390" s="23"/>
      <c r="L390" s="47"/>
      <c r="M390" s="47"/>
      <c r="N390" s="48">
        <v>44858</v>
      </c>
      <c r="O390" s="48"/>
      <c r="P390" s="47" t="e">
        <f t="shared" si="190"/>
        <v>#NUM!</v>
      </c>
      <c r="Q390" s="47">
        <f t="shared" ca="1" si="178"/>
        <v>17</v>
      </c>
      <c r="R390" s="47">
        <v>0</v>
      </c>
      <c r="S390" s="47">
        <v>1</v>
      </c>
      <c r="T390" s="47"/>
      <c r="U390" s="47"/>
      <c r="V390" s="47" t="e">
        <f t="shared" si="179"/>
        <v>#NUM!</v>
      </c>
      <c r="W390" s="47"/>
      <c r="X390" s="47"/>
      <c r="Y390" s="47"/>
      <c r="Z390" s="47"/>
      <c r="AA390" s="47"/>
      <c r="AB390" s="47"/>
      <c r="AC390" s="47"/>
      <c r="AD390" s="47"/>
      <c r="AE390" s="47">
        <v>0</v>
      </c>
      <c r="AF390" s="47">
        <v>1</v>
      </c>
      <c r="AG390" s="47"/>
      <c r="AH390" s="47"/>
      <c r="AI390" s="35">
        <f t="shared" si="170"/>
        <v>0</v>
      </c>
      <c r="AJ390" s="49">
        <v>1</v>
      </c>
      <c r="AK390" s="47"/>
      <c r="AL390" s="47">
        <v>0</v>
      </c>
      <c r="AM390" s="47"/>
      <c r="AN390" s="23" t="s">
        <v>1712</v>
      </c>
      <c r="AO390" s="23">
        <v>1</v>
      </c>
      <c r="AP390" s="23">
        <v>2.58</v>
      </c>
      <c r="AQ390" s="23">
        <v>27</v>
      </c>
      <c r="AR390" s="47"/>
      <c r="AS390" s="47" t="e">
        <f t="shared" si="189"/>
        <v>#DIV/0!</v>
      </c>
      <c r="AT390" s="47"/>
      <c r="AU390" s="47" t="e">
        <f t="shared" si="171"/>
        <v>#DIV/0!</v>
      </c>
      <c r="AV390" s="47"/>
      <c r="AW390" s="47"/>
      <c r="AX390" s="50"/>
      <c r="AY390" s="50"/>
      <c r="AZ390" s="50"/>
      <c r="BA390" s="50"/>
      <c r="BB390" s="23" t="s">
        <v>164</v>
      </c>
      <c r="BC390" s="23"/>
      <c r="BD390" s="23"/>
      <c r="BE390" s="23"/>
      <c r="BF390" s="50"/>
      <c r="BG390" s="23"/>
      <c r="BH390" s="23"/>
      <c r="BI390" s="23">
        <v>74</v>
      </c>
      <c r="BJ390" s="23">
        <v>175</v>
      </c>
      <c r="BK390" s="23">
        <f t="shared" si="180"/>
        <v>1.8923104593315312</v>
      </c>
      <c r="BL390" s="23">
        <v>0</v>
      </c>
      <c r="BM390" s="46" t="s">
        <v>1614</v>
      </c>
      <c r="BN390" s="23" t="s">
        <v>146</v>
      </c>
      <c r="BO390" s="23">
        <v>50</v>
      </c>
      <c r="BP390" s="23">
        <v>51</v>
      </c>
      <c r="BQ390" s="23">
        <v>160</v>
      </c>
      <c r="BR390" s="23">
        <f t="shared" si="181"/>
        <v>1.5138074419759489</v>
      </c>
      <c r="BS390" s="23">
        <f t="shared" si="182"/>
        <v>1.2500337935064769</v>
      </c>
      <c r="BT390" s="23" t="s">
        <v>162</v>
      </c>
      <c r="BU390" s="23" t="s">
        <v>162</v>
      </c>
      <c r="BV390" s="23" t="s">
        <v>148</v>
      </c>
      <c r="BW390" s="23" t="s">
        <v>149</v>
      </c>
      <c r="BX390" s="23">
        <v>5</v>
      </c>
      <c r="BY390" s="23" t="s">
        <v>150</v>
      </c>
      <c r="BZ390" s="23">
        <v>2</v>
      </c>
      <c r="CA390" s="23" t="s">
        <v>150</v>
      </c>
      <c r="CB390" s="23" t="s">
        <v>150</v>
      </c>
      <c r="CC390" s="23">
        <v>2</v>
      </c>
      <c r="CD390" s="23" t="s">
        <v>150</v>
      </c>
      <c r="CE390" s="23" t="s">
        <v>150</v>
      </c>
      <c r="CF390" s="23">
        <v>2</v>
      </c>
      <c r="CG390" s="23" t="s">
        <v>150</v>
      </c>
      <c r="CH390" s="23" t="s">
        <v>150</v>
      </c>
      <c r="CI390" s="23">
        <v>2</v>
      </c>
      <c r="CJ390" s="23" t="s">
        <v>150</v>
      </c>
      <c r="CK390" s="23">
        <v>0</v>
      </c>
      <c r="CL390" s="23">
        <v>0</v>
      </c>
      <c r="CM390" s="23" t="s">
        <v>0</v>
      </c>
      <c r="CN390" s="23">
        <v>0</v>
      </c>
      <c r="CO390" s="23"/>
      <c r="CP390" s="23" t="s">
        <v>0</v>
      </c>
      <c r="CQ390" s="23">
        <v>0</v>
      </c>
      <c r="CR390" s="23" t="s">
        <v>165</v>
      </c>
      <c r="CS390" s="23">
        <v>2</v>
      </c>
      <c r="CT390" s="23"/>
      <c r="CU390" s="23"/>
      <c r="CV390" s="23">
        <v>375</v>
      </c>
      <c r="CW390" s="23">
        <v>1</v>
      </c>
      <c r="CX390" s="23"/>
      <c r="CY390" s="23">
        <v>2</v>
      </c>
      <c r="CZ390" s="23">
        <v>0</v>
      </c>
      <c r="DA390" s="23">
        <v>2</v>
      </c>
      <c r="DB390" s="23"/>
      <c r="DC390" s="23" t="s">
        <v>143</v>
      </c>
      <c r="DD390" s="23">
        <v>2</v>
      </c>
      <c r="DE390" s="23" t="s">
        <v>143</v>
      </c>
      <c r="DF390" s="23" t="s">
        <v>143</v>
      </c>
      <c r="DG390" s="23" t="s">
        <v>143</v>
      </c>
      <c r="DH390" s="23" t="s">
        <v>165</v>
      </c>
      <c r="DI390" s="23" t="s">
        <v>150</v>
      </c>
      <c r="DJ390" s="23" t="s">
        <v>150</v>
      </c>
      <c r="DK390" s="23" t="s">
        <v>150</v>
      </c>
      <c r="DL390" s="23" t="s">
        <v>159</v>
      </c>
      <c r="DM390" s="23" t="s">
        <v>150</v>
      </c>
      <c r="DN390" s="23"/>
      <c r="DO390" s="23"/>
      <c r="DP390" s="23" t="s">
        <v>150</v>
      </c>
      <c r="DQ390" s="23" t="s">
        <v>150</v>
      </c>
      <c r="DR390" s="23" t="s">
        <v>150</v>
      </c>
      <c r="DS390" s="23"/>
      <c r="DT390" s="23" t="s">
        <v>159</v>
      </c>
      <c r="DU390" s="23" t="s">
        <v>150</v>
      </c>
      <c r="DV390" s="23"/>
      <c r="DW390" s="23" t="s">
        <v>159</v>
      </c>
      <c r="DX390" s="23" t="s">
        <v>150</v>
      </c>
      <c r="DY390" s="23" t="s">
        <v>150</v>
      </c>
      <c r="DZ390" s="23" t="s">
        <v>150</v>
      </c>
      <c r="EA390" s="23"/>
      <c r="EB390" s="23"/>
      <c r="EC390" s="23"/>
      <c r="ED390" s="23" t="s">
        <v>187</v>
      </c>
      <c r="EE390" s="49">
        <f t="shared" si="176"/>
        <v>0</v>
      </c>
      <c r="EF390" s="49">
        <v>1</v>
      </c>
      <c r="EG390" s="49"/>
      <c r="EH390" s="51">
        <f t="shared" si="183"/>
        <v>1</v>
      </c>
      <c r="EI390" s="51">
        <f t="shared" si="184"/>
        <v>0.9</v>
      </c>
      <c r="EJ390" s="52">
        <f t="shared" si="185"/>
        <v>-3.2000000000000001E-2</v>
      </c>
      <c r="EK390" s="52">
        <f t="shared" si="186"/>
        <v>-3.2000000000000001E-2</v>
      </c>
      <c r="EL390" s="49">
        <f t="shared" si="187"/>
        <v>-3.2000000000000001E-2</v>
      </c>
      <c r="EM390" s="53" t="s">
        <v>152</v>
      </c>
      <c r="EN390" s="54" t="str">
        <f t="shared" si="188"/>
        <v>1</v>
      </c>
    </row>
    <row r="391" spans="1:144" ht="33.75">
      <c r="A391" s="45">
        <v>3724</v>
      </c>
      <c r="B391" s="46" t="s">
        <v>1615</v>
      </c>
      <c r="C391" s="45">
        <v>34788831</v>
      </c>
      <c r="D391" s="23" t="s">
        <v>1616</v>
      </c>
      <c r="E391" s="23">
        <v>2</v>
      </c>
      <c r="F391" s="23" t="s">
        <v>139</v>
      </c>
      <c r="G391" s="23">
        <v>48</v>
      </c>
      <c r="H391" s="23">
        <v>48</v>
      </c>
      <c r="I391" s="23" t="s">
        <v>140</v>
      </c>
      <c r="J391" s="23">
        <v>1</v>
      </c>
      <c r="K391" s="23"/>
      <c r="L391" s="47"/>
      <c r="M391" s="47"/>
      <c r="N391" s="48">
        <v>44860</v>
      </c>
      <c r="O391" s="48"/>
      <c r="P391" s="47" t="e">
        <f t="shared" si="190"/>
        <v>#NUM!</v>
      </c>
      <c r="Q391" s="47">
        <f t="shared" ca="1" si="178"/>
        <v>17</v>
      </c>
      <c r="R391" s="47">
        <v>0</v>
      </c>
      <c r="S391" s="47">
        <v>1</v>
      </c>
      <c r="T391" s="47"/>
      <c r="U391" s="47"/>
      <c r="V391" s="47" t="e">
        <f t="shared" si="179"/>
        <v>#NUM!</v>
      </c>
      <c r="W391" s="47"/>
      <c r="X391" s="47"/>
      <c r="Y391" s="47"/>
      <c r="Z391" s="47"/>
      <c r="AA391" s="47"/>
      <c r="AB391" s="47"/>
      <c r="AC391" s="47"/>
      <c r="AD391" s="47"/>
      <c r="AE391" s="47">
        <v>0</v>
      </c>
      <c r="AF391" s="47">
        <v>1</v>
      </c>
      <c r="AG391" s="47"/>
      <c r="AH391" s="47"/>
      <c r="AI391" s="35">
        <f t="shared" si="170"/>
        <v>0</v>
      </c>
      <c r="AJ391" s="49">
        <v>1</v>
      </c>
      <c r="AK391" s="47"/>
      <c r="AL391" s="47"/>
      <c r="AM391" s="47"/>
      <c r="AN391" s="23" t="s">
        <v>1712</v>
      </c>
      <c r="AO391" s="23">
        <v>1</v>
      </c>
      <c r="AP391" s="23">
        <v>2.11</v>
      </c>
      <c r="AQ391" s="23">
        <v>36</v>
      </c>
      <c r="AR391" s="47"/>
      <c r="AS391" s="47" t="e">
        <f t="shared" si="189"/>
        <v>#DIV/0!</v>
      </c>
      <c r="AT391" s="47"/>
      <c r="AU391" s="47" t="e">
        <f t="shared" si="171"/>
        <v>#DIV/0!</v>
      </c>
      <c r="AV391" s="47"/>
      <c r="AW391" s="47"/>
      <c r="AX391" s="50"/>
      <c r="AY391" s="50"/>
      <c r="AZ391" s="50"/>
      <c r="BA391" s="50"/>
      <c r="BB391" s="23" t="s">
        <v>164</v>
      </c>
      <c r="BC391" s="23"/>
      <c r="BD391" s="23"/>
      <c r="BE391" s="23"/>
      <c r="BF391" s="50"/>
      <c r="BG391" s="23"/>
      <c r="BH391" s="23"/>
      <c r="BI391" s="23">
        <v>73</v>
      </c>
      <c r="BJ391" s="23">
        <v>173</v>
      </c>
      <c r="BK391" s="23">
        <f t="shared" si="180"/>
        <v>1.8657865755650409</v>
      </c>
      <c r="BL391" s="23">
        <v>1</v>
      </c>
      <c r="BM391" s="46" t="s">
        <v>1617</v>
      </c>
      <c r="BN391" s="23" t="s">
        <v>146</v>
      </c>
      <c r="BO391" s="23">
        <v>43</v>
      </c>
      <c r="BP391" s="23">
        <v>58</v>
      </c>
      <c r="BQ391" s="23">
        <v>163</v>
      </c>
      <c r="BR391" s="23">
        <f t="shared" si="181"/>
        <v>1.62053805543497</v>
      </c>
      <c r="BS391" s="23">
        <f t="shared" si="182"/>
        <v>1.1513377111432559</v>
      </c>
      <c r="BT391" s="23" t="s">
        <v>171</v>
      </c>
      <c r="BU391" s="23" t="s">
        <v>171</v>
      </c>
      <c r="BV391" s="23" t="s">
        <v>148</v>
      </c>
      <c r="BW391" s="23" t="s">
        <v>149</v>
      </c>
      <c r="BX391" s="23">
        <v>6</v>
      </c>
      <c r="BY391" s="23" t="s">
        <v>150</v>
      </c>
      <c r="BZ391" s="23">
        <v>2</v>
      </c>
      <c r="CA391" s="23" t="s">
        <v>150</v>
      </c>
      <c r="CB391" s="23" t="s">
        <v>150</v>
      </c>
      <c r="CC391" s="23">
        <v>2</v>
      </c>
      <c r="CD391" s="23" t="s">
        <v>150</v>
      </c>
      <c r="CE391" s="23" t="s">
        <v>150</v>
      </c>
      <c r="CF391" s="23">
        <v>2</v>
      </c>
      <c r="CG391" s="23" t="s">
        <v>150</v>
      </c>
      <c r="CH391" s="23" t="s">
        <v>150</v>
      </c>
      <c r="CI391" s="23">
        <v>2</v>
      </c>
      <c r="CJ391" s="23" t="s">
        <v>150</v>
      </c>
      <c r="CK391" s="23">
        <v>0</v>
      </c>
      <c r="CL391" s="23">
        <v>0</v>
      </c>
      <c r="CM391" s="23" t="s">
        <v>0</v>
      </c>
      <c r="CN391" s="23">
        <v>0</v>
      </c>
      <c r="CO391" s="23"/>
      <c r="CP391" s="23"/>
      <c r="CQ391" s="23">
        <v>0</v>
      </c>
      <c r="CR391" s="23" t="s">
        <v>143</v>
      </c>
      <c r="CS391" s="23">
        <v>1</v>
      </c>
      <c r="CT391" s="23">
        <v>128</v>
      </c>
      <c r="CU391" s="23">
        <v>32</v>
      </c>
      <c r="CV391" s="23">
        <v>375</v>
      </c>
      <c r="CW391" s="23">
        <v>1</v>
      </c>
      <c r="CX391" s="23"/>
      <c r="CY391" s="23">
        <v>2</v>
      </c>
      <c r="CZ391" s="23">
        <v>4</v>
      </c>
      <c r="DA391" s="23">
        <v>1</v>
      </c>
      <c r="DB391" s="23"/>
      <c r="DC391" s="23"/>
      <c r="DD391" s="23"/>
      <c r="DE391" s="23" t="s">
        <v>636</v>
      </c>
      <c r="DF391" s="23" t="s">
        <v>165</v>
      </c>
      <c r="DG391" s="23" t="s">
        <v>165</v>
      </c>
      <c r="DH391" s="23" t="s">
        <v>636</v>
      </c>
      <c r="DI391" s="23" t="s">
        <v>150</v>
      </c>
      <c r="DJ391" s="23" t="s">
        <v>159</v>
      </c>
      <c r="DK391" s="23" t="s">
        <v>159</v>
      </c>
      <c r="DL391" s="23" t="s">
        <v>150</v>
      </c>
      <c r="DM391" s="23" t="s">
        <v>159</v>
      </c>
      <c r="DN391" s="23" t="s">
        <v>150</v>
      </c>
      <c r="DO391" s="23"/>
      <c r="DP391" s="23" t="s">
        <v>150</v>
      </c>
      <c r="DQ391" s="23" t="s">
        <v>150</v>
      </c>
      <c r="DR391" s="23" t="s">
        <v>150</v>
      </c>
      <c r="DS391" s="23"/>
      <c r="DT391" s="23" t="s">
        <v>159</v>
      </c>
      <c r="DU391" s="23" t="s">
        <v>150</v>
      </c>
      <c r="DV391" s="23"/>
      <c r="DW391" s="23" t="s">
        <v>159</v>
      </c>
      <c r="DX391" s="23" t="s">
        <v>159</v>
      </c>
      <c r="DY391" s="23"/>
      <c r="DZ391" s="23"/>
      <c r="EA391" s="23" t="s">
        <v>159</v>
      </c>
      <c r="EB391" s="23"/>
      <c r="EC391" s="23"/>
      <c r="ED391" s="23" t="s">
        <v>187</v>
      </c>
      <c r="EE391" s="49">
        <f t="shared" si="176"/>
        <v>0</v>
      </c>
      <c r="EF391" s="49">
        <v>1</v>
      </c>
      <c r="EG391" s="49"/>
      <c r="EH391" s="51">
        <f t="shared" si="183"/>
        <v>1</v>
      </c>
      <c r="EI391" s="51">
        <f t="shared" si="184"/>
        <v>0.9</v>
      </c>
      <c r="EJ391" s="52">
        <f t="shared" si="185"/>
        <v>-3.2000000000000001E-2</v>
      </c>
      <c r="EK391" s="52">
        <f t="shared" si="186"/>
        <v>-3.2000000000000001E-2</v>
      </c>
      <c r="EL391" s="49">
        <f t="shared" si="187"/>
        <v>-3.2000000000000001E-2</v>
      </c>
      <c r="EM391" s="55" t="s">
        <v>176</v>
      </c>
      <c r="EN391" s="54" t="str">
        <f t="shared" si="188"/>
        <v>3</v>
      </c>
    </row>
    <row r="392" spans="1:144" ht="33.75">
      <c r="A392" s="45">
        <v>3934</v>
      </c>
      <c r="B392" s="57" t="s">
        <v>1618</v>
      </c>
      <c r="C392" s="58">
        <v>37604945</v>
      </c>
      <c r="D392" s="55" t="s">
        <v>1619</v>
      </c>
      <c r="E392" s="23">
        <v>2</v>
      </c>
      <c r="F392" s="55" t="s">
        <v>139</v>
      </c>
      <c r="G392" s="55">
        <v>57</v>
      </c>
      <c r="H392" s="55">
        <v>57</v>
      </c>
      <c r="I392" s="55" t="s">
        <v>140</v>
      </c>
      <c r="J392" s="23">
        <v>1</v>
      </c>
      <c r="K392" s="23"/>
      <c r="L392" s="47"/>
      <c r="M392" s="47"/>
      <c r="N392" s="59">
        <v>44865</v>
      </c>
      <c r="O392" s="48"/>
      <c r="P392" s="47" t="e">
        <f t="shared" si="190"/>
        <v>#NUM!</v>
      </c>
      <c r="Q392" s="47">
        <f t="shared" ca="1" si="178"/>
        <v>17</v>
      </c>
      <c r="R392" s="47">
        <v>0</v>
      </c>
      <c r="S392" s="47">
        <v>1</v>
      </c>
      <c r="T392" s="47"/>
      <c r="U392" s="47"/>
      <c r="V392" s="47" t="e">
        <f t="shared" si="179"/>
        <v>#NUM!</v>
      </c>
      <c r="W392" s="47"/>
      <c r="X392" s="47"/>
      <c r="Y392" s="47"/>
      <c r="Z392" s="47"/>
      <c r="AA392" s="47"/>
      <c r="AB392" s="47"/>
      <c r="AC392" s="47"/>
      <c r="AD392" s="47"/>
      <c r="AE392" s="47">
        <v>0</v>
      </c>
      <c r="AF392" s="47">
        <v>1</v>
      </c>
      <c r="AG392" s="47"/>
      <c r="AH392" s="47"/>
      <c r="AI392" s="35">
        <f t="shared" si="170"/>
        <v>0</v>
      </c>
      <c r="AJ392" s="49">
        <v>1</v>
      </c>
      <c r="AK392" s="47"/>
      <c r="AL392" s="47"/>
      <c r="AM392" s="47"/>
      <c r="AN392" s="23" t="s">
        <v>1712</v>
      </c>
      <c r="AO392" s="23">
        <v>1</v>
      </c>
      <c r="AP392" s="23">
        <v>1.39</v>
      </c>
      <c r="AQ392" s="23">
        <v>56</v>
      </c>
      <c r="AR392" s="47"/>
      <c r="AS392" s="47" t="e">
        <f t="shared" si="189"/>
        <v>#DIV/0!</v>
      </c>
      <c r="AT392" s="47"/>
      <c r="AU392" s="47" t="e">
        <f t="shared" si="171"/>
        <v>#DIV/0!</v>
      </c>
      <c r="AV392" s="47"/>
      <c r="AW392" s="47"/>
      <c r="AX392" s="50"/>
      <c r="AY392" s="50"/>
      <c r="AZ392" s="50"/>
      <c r="BA392" s="50"/>
      <c r="BB392" s="23" t="s">
        <v>164</v>
      </c>
      <c r="BC392" s="23"/>
      <c r="BD392" s="23"/>
      <c r="BE392" s="23"/>
      <c r="BF392" s="50"/>
      <c r="BG392" s="23"/>
      <c r="BH392" s="23"/>
      <c r="BI392" s="55">
        <v>85</v>
      </c>
      <c r="BJ392" s="55">
        <v>165</v>
      </c>
      <c r="BK392" s="23">
        <f t="shared" si="180"/>
        <v>1.9232920066373365</v>
      </c>
      <c r="BL392" s="23">
        <v>1</v>
      </c>
      <c r="BM392" s="57" t="s">
        <v>1620</v>
      </c>
      <c r="BN392" s="55" t="s">
        <v>146</v>
      </c>
      <c r="BO392" s="55">
        <v>54</v>
      </c>
      <c r="BP392" s="55">
        <v>64.5</v>
      </c>
      <c r="BQ392" s="55">
        <v>158</v>
      </c>
      <c r="BR392" s="23">
        <f t="shared" si="181"/>
        <v>1.6575078366788005</v>
      </c>
      <c r="BS392" s="23">
        <f t="shared" si="182"/>
        <v>1.1603516822527342</v>
      </c>
      <c r="BT392" s="55" t="s">
        <v>162</v>
      </c>
      <c r="BU392" s="55" t="s">
        <v>147</v>
      </c>
      <c r="BV392" s="23" t="s">
        <v>148</v>
      </c>
      <c r="BW392" s="23" t="s">
        <v>149</v>
      </c>
      <c r="BX392" s="55">
        <v>4</v>
      </c>
      <c r="BY392" s="55" t="s">
        <v>150</v>
      </c>
      <c r="BZ392" s="23">
        <v>2</v>
      </c>
      <c r="CA392" s="55" t="s">
        <v>159</v>
      </c>
      <c r="CB392" s="55" t="s">
        <v>150</v>
      </c>
      <c r="CC392" s="23">
        <v>2</v>
      </c>
      <c r="CD392" s="55" t="s">
        <v>150</v>
      </c>
      <c r="CE392" s="55" t="s">
        <v>150</v>
      </c>
      <c r="CF392" s="23">
        <v>2</v>
      </c>
      <c r="CG392" s="55" t="s">
        <v>159</v>
      </c>
      <c r="CH392" s="55" t="s">
        <v>150</v>
      </c>
      <c r="CI392" s="23">
        <v>2</v>
      </c>
      <c r="CJ392" s="55" t="s">
        <v>150</v>
      </c>
      <c r="CK392" s="55">
        <v>0</v>
      </c>
      <c r="CL392" s="55">
        <v>0</v>
      </c>
      <c r="CM392" s="55" t="s">
        <v>0</v>
      </c>
      <c r="CN392" s="23">
        <v>0</v>
      </c>
      <c r="CO392" s="23"/>
      <c r="CP392" s="23" t="s">
        <v>0</v>
      </c>
      <c r="CQ392" s="23">
        <v>0</v>
      </c>
      <c r="CR392" s="23" t="s">
        <v>143</v>
      </c>
      <c r="CS392" s="23">
        <v>1</v>
      </c>
      <c r="CT392" s="23">
        <v>32</v>
      </c>
      <c r="CU392" s="23" t="s">
        <v>635</v>
      </c>
      <c r="CV392" s="23">
        <v>375</v>
      </c>
      <c r="CW392" s="23">
        <v>1</v>
      </c>
      <c r="CX392" s="23"/>
      <c r="CY392" s="23">
        <v>2</v>
      </c>
      <c r="CZ392" s="23">
        <v>3</v>
      </c>
      <c r="DA392" s="23">
        <v>1</v>
      </c>
      <c r="DB392" s="23"/>
      <c r="DC392" s="23" t="s">
        <v>143</v>
      </c>
      <c r="DD392" s="23" t="str">
        <f>IF(DC392= "Y", "2","1")</f>
        <v>2</v>
      </c>
      <c r="DE392" s="23" t="s">
        <v>143</v>
      </c>
      <c r="DF392" s="23" t="s">
        <v>636</v>
      </c>
      <c r="DG392" s="23" t="s">
        <v>143</v>
      </c>
      <c r="DH392" s="23" t="s">
        <v>636</v>
      </c>
      <c r="DI392" s="23" t="s">
        <v>150</v>
      </c>
      <c r="DJ392" s="23" t="s">
        <v>159</v>
      </c>
      <c r="DK392" s="23" t="s">
        <v>150</v>
      </c>
      <c r="DL392" s="23" t="s">
        <v>150</v>
      </c>
      <c r="DM392" s="23" t="s">
        <v>159</v>
      </c>
      <c r="DN392" s="23" t="s">
        <v>150</v>
      </c>
      <c r="DO392" s="23"/>
      <c r="DP392" s="23" t="s">
        <v>150</v>
      </c>
      <c r="DQ392" s="23" t="s">
        <v>150</v>
      </c>
      <c r="DR392" s="23" t="s">
        <v>150</v>
      </c>
      <c r="DS392" s="23"/>
      <c r="DT392" s="23" t="s">
        <v>159</v>
      </c>
      <c r="DU392" s="23" t="s">
        <v>150</v>
      </c>
      <c r="DV392" s="23"/>
      <c r="DW392" s="23" t="s">
        <v>159</v>
      </c>
      <c r="DX392" s="23" t="s">
        <v>150</v>
      </c>
      <c r="DY392" s="23"/>
      <c r="DZ392" s="23"/>
      <c r="EA392" s="23" t="s">
        <v>159</v>
      </c>
      <c r="EB392" s="23"/>
      <c r="EC392" s="23"/>
      <c r="ED392" s="23" t="s">
        <v>189</v>
      </c>
      <c r="EE392" s="49">
        <f t="shared" si="176"/>
        <v>0</v>
      </c>
      <c r="EF392" s="49">
        <v>1</v>
      </c>
      <c r="EG392" s="49"/>
      <c r="EH392" s="51">
        <f t="shared" si="183"/>
        <v>1</v>
      </c>
      <c r="EI392" s="51">
        <f t="shared" si="184"/>
        <v>0.9</v>
      </c>
      <c r="EJ392" s="52">
        <f t="shared" si="185"/>
        <v>-3.2000000000000001E-2</v>
      </c>
      <c r="EK392" s="52">
        <f t="shared" si="186"/>
        <v>-3.2000000000000001E-2</v>
      </c>
      <c r="EL392" s="49">
        <f t="shared" si="187"/>
        <v>-3.2000000000000001E-2</v>
      </c>
      <c r="EM392" s="53" t="s">
        <v>152</v>
      </c>
      <c r="EN392" s="54" t="str">
        <f t="shared" si="188"/>
        <v>1</v>
      </c>
    </row>
    <row r="393" spans="1:144" ht="33.75">
      <c r="A393" s="45">
        <v>3936</v>
      </c>
      <c r="B393" s="57" t="s">
        <v>1622</v>
      </c>
      <c r="C393" s="58">
        <v>13486710</v>
      </c>
      <c r="D393" s="55" t="s">
        <v>1623</v>
      </c>
      <c r="E393" s="23">
        <v>2</v>
      </c>
      <c r="F393" s="55" t="s">
        <v>139</v>
      </c>
      <c r="G393" s="55">
        <v>58</v>
      </c>
      <c r="H393" s="55">
        <v>58</v>
      </c>
      <c r="I393" s="55" t="s">
        <v>153</v>
      </c>
      <c r="J393" s="23">
        <v>3</v>
      </c>
      <c r="K393" s="23"/>
      <c r="L393" s="47"/>
      <c r="M393" s="47"/>
      <c r="N393" s="59">
        <v>44872</v>
      </c>
      <c r="O393" s="48"/>
      <c r="P393" s="47" t="e">
        <f t="shared" si="190"/>
        <v>#NUM!</v>
      </c>
      <c r="Q393" s="47">
        <f t="shared" ca="1" si="178"/>
        <v>17</v>
      </c>
      <c r="R393" s="47">
        <v>0</v>
      </c>
      <c r="S393" s="47">
        <v>1</v>
      </c>
      <c r="T393" s="47"/>
      <c r="U393" s="47"/>
      <c r="V393" s="47" t="e">
        <f t="shared" si="179"/>
        <v>#NUM!</v>
      </c>
      <c r="W393" s="47"/>
      <c r="X393" s="47"/>
      <c r="Y393" s="47"/>
      <c r="Z393" s="47"/>
      <c r="AA393" s="47"/>
      <c r="AB393" s="47"/>
      <c r="AC393" s="47"/>
      <c r="AD393" s="47"/>
      <c r="AE393" s="47">
        <v>0</v>
      </c>
      <c r="AF393" s="47">
        <v>1</v>
      </c>
      <c r="AG393" s="47"/>
      <c r="AH393" s="47"/>
      <c r="AI393" s="35">
        <f t="shared" si="170"/>
        <v>0</v>
      </c>
      <c r="AJ393" s="49">
        <v>1</v>
      </c>
      <c r="AK393" s="47"/>
      <c r="AL393" s="47"/>
      <c r="AM393" s="47"/>
      <c r="AN393" s="23" t="s">
        <v>1712</v>
      </c>
      <c r="AO393" s="23">
        <v>1</v>
      </c>
      <c r="AP393" s="23">
        <v>1.5</v>
      </c>
      <c r="AQ393" s="23">
        <v>51</v>
      </c>
      <c r="AR393" s="47"/>
      <c r="AS393" s="47" t="e">
        <f t="shared" si="189"/>
        <v>#DIV/0!</v>
      </c>
      <c r="AT393" s="47"/>
      <c r="AU393" s="47" t="e">
        <f t="shared" si="171"/>
        <v>#DIV/0!</v>
      </c>
      <c r="AV393" s="47"/>
      <c r="AW393" s="47"/>
      <c r="AX393" s="50"/>
      <c r="AY393" s="50"/>
      <c r="AZ393" s="50"/>
      <c r="BA393" s="50"/>
      <c r="BB393" s="23" t="s">
        <v>164</v>
      </c>
      <c r="BC393" s="23"/>
      <c r="BD393" s="23"/>
      <c r="BE393" s="23"/>
      <c r="BF393" s="50"/>
      <c r="BG393" s="23"/>
      <c r="BH393" s="23"/>
      <c r="BI393" s="55">
        <v>83</v>
      </c>
      <c r="BJ393" s="55">
        <v>177</v>
      </c>
      <c r="BK393" s="23">
        <f t="shared" si="180"/>
        <v>2.0033421611780149</v>
      </c>
      <c r="BL393" s="23">
        <v>1</v>
      </c>
      <c r="BM393" s="57" t="s">
        <v>1624</v>
      </c>
      <c r="BN393" s="55" t="s">
        <v>146</v>
      </c>
      <c r="BO393" s="55">
        <v>53</v>
      </c>
      <c r="BP393" s="55">
        <v>53</v>
      </c>
      <c r="BQ393" s="55">
        <v>158</v>
      </c>
      <c r="BR393" s="23">
        <f t="shared" si="181"/>
        <v>1.5247897233464196</v>
      </c>
      <c r="BS393" s="23">
        <f t="shared" si="182"/>
        <v>1.3138481526366321</v>
      </c>
      <c r="BT393" s="55" t="s">
        <v>147</v>
      </c>
      <c r="BU393" s="55" t="s">
        <v>158</v>
      </c>
      <c r="BV393" s="23" t="s">
        <v>148</v>
      </c>
      <c r="BW393" s="23" t="s">
        <v>149</v>
      </c>
      <c r="BX393" s="55">
        <v>4</v>
      </c>
      <c r="BY393" s="55" t="s">
        <v>150</v>
      </c>
      <c r="BZ393" s="23">
        <v>2</v>
      </c>
      <c r="CA393" s="55" t="s">
        <v>150</v>
      </c>
      <c r="CB393" s="55" t="s">
        <v>150</v>
      </c>
      <c r="CC393" s="23">
        <v>2</v>
      </c>
      <c r="CD393" s="55" t="s">
        <v>150</v>
      </c>
      <c r="CE393" s="55" t="s">
        <v>150</v>
      </c>
      <c r="CF393" s="23">
        <v>2</v>
      </c>
      <c r="CG393" s="55" t="s">
        <v>150</v>
      </c>
      <c r="CH393" s="55" t="s">
        <v>150</v>
      </c>
      <c r="CI393" s="23">
        <v>2</v>
      </c>
      <c r="CJ393" s="55" t="s">
        <v>150</v>
      </c>
      <c r="CK393" s="55">
        <v>0</v>
      </c>
      <c r="CL393" s="55">
        <v>0</v>
      </c>
      <c r="CM393" s="55" t="s">
        <v>0</v>
      </c>
      <c r="CN393" s="23">
        <v>0</v>
      </c>
      <c r="CO393" s="23"/>
      <c r="CP393" s="23" t="s">
        <v>561</v>
      </c>
      <c r="CQ393" s="23">
        <v>2</v>
      </c>
      <c r="CR393" s="23" t="s">
        <v>143</v>
      </c>
      <c r="CS393" s="23">
        <v>1</v>
      </c>
      <c r="CT393" s="23"/>
      <c r="CU393" s="23"/>
      <c r="CV393" s="23">
        <v>375</v>
      </c>
      <c r="CW393" s="23">
        <v>1</v>
      </c>
      <c r="CX393" s="23"/>
      <c r="CY393" s="23">
        <v>2</v>
      </c>
      <c r="CZ393" s="23">
        <v>6</v>
      </c>
      <c r="DA393" s="23">
        <v>1</v>
      </c>
      <c r="DB393" s="23" t="s">
        <v>143</v>
      </c>
      <c r="DC393" s="23"/>
      <c r="DD393" s="23" t="str">
        <f>IF(DC393= "Y", "2","1")</f>
        <v>1</v>
      </c>
      <c r="DE393" s="23" t="s">
        <v>165</v>
      </c>
      <c r="DF393" s="23" t="s">
        <v>165</v>
      </c>
      <c r="DG393" s="23" t="s">
        <v>165</v>
      </c>
      <c r="DH393" s="23" t="s">
        <v>636</v>
      </c>
      <c r="DI393" s="23" t="s">
        <v>150</v>
      </c>
      <c r="DJ393" s="23" t="s">
        <v>150</v>
      </c>
      <c r="DK393" s="23" t="s">
        <v>150</v>
      </c>
      <c r="DL393" s="23" t="s">
        <v>150</v>
      </c>
      <c r="DM393" s="23"/>
      <c r="DN393" s="23"/>
      <c r="DO393" s="23"/>
      <c r="DP393" s="23" t="s">
        <v>150</v>
      </c>
      <c r="DQ393" s="23" t="s">
        <v>150</v>
      </c>
      <c r="DR393" s="23" t="s">
        <v>150</v>
      </c>
      <c r="DS393" s="23"/>
      <c r="DT393" s="23" t="s">
        <v>159</v>
      </c>
      <c r="DU393" s="23" t="s">
        <v>150</v>
      </c>
      <c r="DV393" s="23"/>
      <c r="DW393" s="23" t="s">
        <v>159</v>
      </c>
      <c r="DX393" s="23" t="s">
        <v>150</v>
      </c>
      <c r="DY393" s="23"/>
      <c r="DZ393" s="23"/>
      <c r="EA393" s="23"/>
      <c r="EB393" s="23"/>
      <c r="EC393" s="23"/>
      <c r="ED393" s="23" t="s">
        <v>189</v>
      </c>
      <c r="EE393" s="49">
        <f t="shared" si="176"/>
        <v>0</v>
      </c>
      <c r="EF393" s="49">
        <v>1</v>
      </c>
      <c r="EG393" s="49"/>
      <c r="EH393" s="51">
        <f t="shared" si="183"/>
        <v>1</v>
      </c>
      <c r="EI393" s="51">
        <f t="shared" si="184"/>
        <v>0.9</v>
      </c>
      <c r="EJ393" s="52">
        <f t="shared" si="185"/>
        <v>-3.2000000000000001E-2</v>
      </c>
      <c r="EK393" s="52">
        <f t="shared" si="186"/>
        <v>-3.2000000000000001E-2</v>
      </c>
      <c r="EL393" s="49">
        <f t="shared" si="187"/>
        <v>-3.2000000000000001E-2</v>
      </c>
      <c r="EM393" s="53" t="s">
        <v>152</v>
      </c>
      <c r="EN393" s="54" t="str">
        <f t="shared" si="188"/>
        <v>1</v>
      </c>
    </row>
    <row r="394" spans="1:144" ht="33.75">
      <c r="A394" s="45">
        <v>3939</v>
      </c>
      <c r="B394" s="60" t="s">
        <v>1625</v>
      </c>
      <c r="C394" s="61">
        <v>7617414</v>
      </c>
      <c r="D394" s="53" t="s">
        <v>1626</v>
      </c>
      <c r="E394" s="23">
        <v>1</v>
      </c>
      <c r="F394" s="53" t="s">
        <v>146</v>
      </c>
      <c r="G394" s="53">
        <v>51</v>
      </c>
      <c r="H394" s="53">
        <v>51</v>
      </c>
      <c r="I394" s="53" t="s">
        <v>192</v>
      </c>
      <c r="J394" s="23">
        <v>3</v>
      </c>
      <c r="K394" s="23"/>
      <c r="L394" s="47"/>
      <c r="M394" s="47"/>
      <c r="N394" s="62">
        <v>44881</v>
      </c>
      <c r="O394" s="48"/>
      <c r="P394" s="47" t="e">
        <f t="shared" si="190"/>
        <v>#NUM!</v>
      </c>
      <c r="Q394" s="47">
        <f t="shared" ca="1" si="178"/>
        <v>16</v>
      </c>
      <c r="R394" s="47">
        <v>0</v>
      </c>
      <c r="S394" s="47">
        <v>1</v>
      </c>
      <c r="T394" s="47"/>
      <c r="U394" s="47"/>
      <c r="V394" s="47" t="e">
        <f t="shared" si="179"/>
        <v>#NUM!</v>
      </c>
      <c r="W394" s="47"/>
      <c r="X394" s="47"/>
      <c r="Y394" s="47"/>
      <c r="Z394" s="47"/>
      <c r="AA394" s="47"/>
      <c r="AB394" s="47"/>
      <c r="AC394" s="47"/>
      <c r="AD394" s="47"/>
      <c r="AE394" s="47">
        <v>0</v>
      </c>
      <c r="AF394" s="47">
        <v>1</v>
      </c>
      <c r="AG394" s="47"/>
      <c r="AH394" s="47"/>
      <c r="AI394" s="35">
        <f t="shared" si="170"/>
        <v>0</v>
      </c>
      <c r="AJ394" s="49">
        <v>1</v>
      </c>
      <c r="AK394" s="47"/>
      <c r="AL394" s="47"/>
      <c r="AM394" s="47"/>
      <c r="AN394" s="23" t="s">
        <v>1712</v>
      </c>
      <c r="AO394" s="23">
        <v>1</v>
      </c>
      <c r="AP394" s="23">
        <v>1.47</v>
      </c>
      <c r="AQ394" s="23">
        <v>41</v>
      </c>
      <c r="AR394" s="47"/>
      <c r="AS394" s="47" t="e">
        <f t="shared" si="189"/>
        <v>#DIV/0!</v>
      </c>
      <c r="AT394" s="47"/>
      <c r="AU394" s="47" t="e">
        <f t="shared" si="171"/>
        <v>#DIV/0!</v>
      </c>
      <c r="AV394" s="47"/>
      <c r="AW394" s="47"/>
      <c r="AX394" s="50"/>
      <c r="AY394" s="50"/>
      <c r="AZ394" s="50"/>
      <c r="BA394" s="50"/>
      <c r="BB394" s="23" t="s">
        <v>164</v>
      </c>
      <c r="BC394" s="23"/>
      <c r="BD394" s="23"/>
      <c r="BE394" s="23"/>
      <c r="BF394" s="50"/>
      <c r="BG394" s="23"/>
      <c r="BH394" s="23"/>
      <c r="BI394" s="53">
        <v>44</v>
      </c>
      <c r="BJ394" s="53">
        <v>158</v>
      </c>
      <c r="BK394" s="23">
        <f t="shared" si="180"/>
        <v>1.4088348924320553</v>
      </c>
      <c r="BL394" s="23">
        <v>1</v>
      </c>
      <c r="BM394" s="60" t="s">
        <v>1627</v>
      </c>
      <c r="BN394" s="53" t="s">
        <v>139</v>
      </c>
      <c r="BO394" s="53">
        <v>50</v>
      </c>
      <c r="BP394" s="53">
        <v>75</v>
      </c>
      <c r="BQ394" s="53">
        <v>182</v>
      </c>
      <c r="BR394" s="23">
        <f t="shared" si="181"/>
        <v>1.9580289870203593</v>
      </c>
      <c r="BS394" s="23">
        <f t="shared" si="182"/>
        <v>0.71951687220726845</v>
      </c>
      <c r="BT394" s="53" t="s">
        <v>158</v>
      </c>
      <c r="BU394" s="53" t="s">
        <v>162</v>
      </c>
      <c r="BV394" s="23" t="s">
        <v>148</v>
      </c>
      <c r="BW394" s="23" t="s">
        <v>149</v>
      </c>
      <c r="BX394" s="53">
        <v>3</v>
      </c>
      <c r="BY394" s="53" t="s">
        <v>150</v>
      </c>
      <c r="BZ394" s="23">
        <v>2</v>
      </c>
      <c r="CA394" s="53" t="s">
        <v>159</v>
      </c>
      <c r="CB394" s="53" t="s">
        <v>150</v>
      </c>
      <c r="CC394" s="23">
        <v>2</v>
      </c>
      <c r="CD394" s="53" t="s">
        <v>150</v>
      </c>
      <c r="CE394" s="53" t="s">
        <v>150</v>
      </c>
      <c r="CF394" s="23">
        <v>2</v>
      </c>
      <c r="CG394" s="53" t="s">
        <v>159</v>
      </c>
      <c r="CH394" s="53" t="s">
        <v>150</v>
      </c>
      <c r="CI394" s="23">
        <v>2</v>
      </c>
      <c r="CJ394" s="53" t="s">
        <v>150</v>
      </c>
      <c r="CK394" s="53">
        <v>0</v>
      </c>
      <c r="CL394" s="53">
        <v>0</v>
      </c>
      <c r="CM394" s="53" t="s">
        <v>0</v>
      </c>
      <c r="CN394" s="23">
        <v>0</v>
      </c>
      <c r="CO394" s="23"/>
      <c r="CP394" s="23" t="s">
        <v>0</v>
      </c>
      <c r="CQ394" s="23">
        <v>0</v>
      </c>
      <c r="CR394" s="23" t="s">
        <v>143</v>
      </c>
      <c r="CS394" s="23">
        <v>1</v>
      </c>
      <c r="CT394" s="23">
        <v>64</v>
      </c>
      <c r="CU394" s="23">
        <v>64</v>
      </c>
      <c r="CV394" s="23">
        <v>375</v>
      </c>
      <c r="CW394" s="23">
        <v>1</v>
      </c>
      <c r="CX394" s="23"/>
      <c r="CY394" s="23">
        <v>2</v>
      </c>
      <c r="CZ394" s="23">
        <v>5</v>
      </c>
      <c r="DA394" s="23">
        <v>1</v>
      </c>
      <c r="DB394" s="23" t="s">
        <v>143</v>
      </c>
      <c r="DC394" s="23"/>
      <c r="DD394" s="23">
        <v>1</v>
      </c>
      <c r="DE394" s="23" t="s">
        <v>165</v>
      </c>
      <c r="DF394" s="23" t="s">
        <v>165</v>
      </c>
      <c r="DG394" s="23" t="s">
        <v>165</v>
      </c>
      <c r="DH394" s="23" t="s">
        <v>165</v>
      </c>
      <c r="DI394" s="23" t="s">
        <v>150</v>
      </c>
      <c r="DJ394" s="23" t="s">
        <v>159</v>
      </c>
      <c r="DK394" s="23" t="s">
        <v>150</v>
      </c>
      <c r="DL394" s="23" t="s">
        <v>150</v>
      </c>
      <c r="DM394" s="23" t="s">
        <v>150</v>
      </c>
      <c r="DN394" s="23"/>
      <c r="DO394" s="23"/>
      <c r="DP394" s="23" t="s">
        <v>150</v>
      </c>
      <c r="DQ394" s="23" t="s">
        <v>150</v>
      </c>
      <c r="DR394" s="23" t="s">
        <v>150</v>
      </c>
      <c r="DS394" s="23"/>
      <c r="DT394" s="23" t="s">
        <v>159</v>
      </c>
      <c r="DU394" s="23" t="s">
        <v>150</v>
      </c>
      <c r="DV394" s="23"/>
      <c r="DW394" s="23" t="s">
        <v>159</v>
      </c>
      <c r="DX394" s="23" t="s">
        <v>150</v>
      </c>
      <c r="DY394" s="23" t="s">
        <v>150</v>
      </c>
      <c r="DZ394" s="23" t="s">
        <v>150</v>
      </c>
      <c r="EA394" s="23"/>
      <c r="EB394" s="23"/>
      <c r="EC394" s="23" t="s">
        <v>184</v>
      </c>
      <c r="ED394" s="23" t="s">
        <v>189</v>
      </c>
      <c r="EE394" s="49">
        <f t="shared" si="176"/>
        <v>0</v>
      </c>
      <c r="EF394" s="49">
        <v>1</v>
      </c>
      <c r="EG394" s="49"/>
      <c r="EH394" s="51">
        <f t="shared" si="183"/>
        <v>1.012</v>
      </c>
      <c r="EI394" s="51">
        <f t="shared" si="184"/>
        <v>0.7</v>
      </c>
      <c r="EJ394" s="52">
        <f t="shared" si="185"/>
        <v>-0.24099999999999999</v>
      </c>
      <c r="EK394" s="52">
        <f t="shared" si="186"/>
        <v>-0.24099999999999999</v>
      </c>
      <c r="EL394" s="49">
        <f t="shared" si="187"/>
        <v>-0.24099999999999999</v>
      </c>
      <c r="EM394" s="55" t="s">
        <v>176</v>
      </c>
      <c r="EN394" s="54" t="str">
        <f t="shared" si="188"/>
        <v>3</v>
      </c>
    </row>
    <row r="395" spans="1:144" ht="33.75">
      <c r="A395" s="45">
        <v>3943</v>
      </c>
      <c r="B395" s="60" t="s">
        <v>1629</v>
      </c>
      <c r="C395" s="61">
        <v>29742446</v>
      </c>
      <c r="D395" s="53" t="s">
        <v>1630</v>
      </c>
      <c r="E395" s="23">
        <v>1</v>
      </c>
      <c r="F395" s="53" t="s">
        <v>146</v>
      </c>
      <c r="G395" s="53">
        <v>59</v>
      </c>
      <c r="H395" s="53">
        <v>59</v>
      </c>
      <c r="I395" s="53" t="s">
        <v>174</v>
      </c>
      <c r="J395" s="23">
        <v>2</v>
      </c>
      <c r="K395" s="23"/>
      <c r="L395" s="47"/>
      <c r="M395" s="47"/>
      <c r="N395" s="62">
        <v>44889</v>
      </c>
      <c r="O395" s="48"/>
      <c r="P395" s="47" t="e">
        <f t="shared" si="190"/>
        <v>#NUM!</v>
      </c>
      <c r="Q395" s="47">
        <f t="shared" ca="1" si="178"/>
        <v>16</v>
      </c>
      <c r="R395" s="47">
        <v>0</v>
      </c>
      <c r="S395" s="47">
        <v>1</v>
      </c>
      <c r="T395" s="47"/>
      <c r="U395" s="47"/>
      <c r="V395" s="47" t="e">
        <f t="shared" si="179"/>
        <v>#NUM!</v>
      </c>
      <c r="W395" s="47"/>
      <c r="X395" s="47"/>
      <c r="Y395" s="47"/>
      <c r="Z395" s="47"/>
      <c r="AA395" s="47"/>
      <c r="AB395" s="47"/>
      <c r="AC395" s="47"/>
      <c r="AD395" s="47"/>
      <c r="AE395" s="47">
        <v>0</v>
      </c>
      <c r="AF395" s="47">
        <v>1</v>
      </c>
      <c r="AG395" s="47"/>
      <c r="AH395" s="47"/>
      <c r="AI395" s="35">
        <f t="shared" si="170"/>
        <v>0</v>
      </c>
      <c r="AJ395" s="49">
        <v>1</v>
      </c>
      <c r="AK395" s="47"/>
      <c r="AL395" s="47"/>
      <c r="AM395" s="47"/>
      <c r="AN395" s="23" t="s">
        <v>1712</v>
      </c>
      <c r="AO395" s="23">
        <v>1</v>
      </c>
      <c r="AP395" s="23">
        <v>1.73</v>
      </c>
      <c r="AQ395" s="23">
        <v>32</v>
      </c>
      <c r="AR395" s="47"/>
      <c r="AS395" s="47" t="e">
        <f t="shared" si="189"/>
        <v>#DIV/0!</v>
      </c>
      <c r="AT395" s="47"/>
      <c r="AU395" s="47" t="e">
        <f t="shared" si="171"/>
        <v>#DIV/0!</v>
      </c>
      <c r="AV395" s="47"/>
      <c r="AW395" s="47"/>
      <c r="AX395" s="50"/>
      <c r="AY395" s="50"/>
      <c r="AZ395" s="50"/>
      <c r="BA395" s="50"/>
      <c r="BB395" s="23" t="s">
        <v>164</v>
      </c>
      <c r="BC395" s="23"/>
      <c r="BD395" s="23"/>
      <c r="BE395" s="23"/>
      <c r="BF395" s="50"/>
      <c r="BG395" s="23"/>
      <c r="BH395" s="23"/>
      <c r="BI395" s="53">
        <v>63</v>
      </c>
      <c r="BJ395" s="53">
        <v>160</v>
      </c>
      <c r="BK395" s="23">
        <f t="shared" si="180"/>
        <v>1.6560484731800864</v>
      </c>
      <c r="BL395" s="23">
        <v>1</v>
      </c>
      <c r="BM395" s="60" t="s">
        <v>1631</v>
      </c>
      <c r="BN395" s="53" t="s">
        <v>139</v>
      </c>
      <c r="BO395" s="53">
        <v>61</v>
      </c>
      <c r="BP395" s="53">
        <v>65</v>
      </c>
      <c r="BQ395" s="53">
        <v>160</v>
      </c>
      <c r="BR395" s="23">
        <f t="shared" si="181"/>
        <v>1.6781913863486266</v>
      </c>
      <c r="BS395" s="23">
        <f t="shared" si="182"/>
        <v>0.98680548991690498</v>
      </c>
      <c r="BT395" s="53" t="s">
        <v>162</v>
      </c>
      <c r="BU395" s="53" t="s">
        <v>147</v>
      </c>
      <c r="BV395" s="23" t="s">
        <v>148</v>
      </c>
      <c r="BW395" s="23" t="s">
        <v>149</v>
      </c>
      <c r="BX395" s="53">
        <v>5</v>
      </c>
      <c r="BY395" s="53" t="s">
        <v>150</v>
      </c>
      <c r="BZ395" s="23">
        <v>2</v>
      </c>
      <c r="CA395" s="53" t="s">
        <v>159</v>
      </c>
      <c r="CB395" s="53" t="s">
        <v>150</v>
      </c>
      <c r="CC395" s="23">
        <v>2</v>
      </c>
      <c r="CD395" s="53" t="s">
        <v>150</v>
      </c>
      <c r="CE395" s="53" t="s">
        <v>150</v>
      </c>
      <c r="CF395" s="23">
        <v>2</v>
      </c>
      <c r="CG395" s="53" t="s">
        <v>159</v>
      </c>
      <c r="CH395" s="53" t="s">
        <v>150</v>
      </c>
      <c r="CI395" s="23">
        <v>2</v>
      </c>
      <c r="CJ395" s="53" t="s">
        <v>150</v>
      </c>
      <c r="CK395" s="53">
        <v>0</v>
      </c>
      <c r="CL395" s="53">
        <v>0</v>
      </c>
      <c r="CM395" s="53" t="s">
        <v>0</v>
      </c>
      <c r="CN395" s="23">
        <v>0</v>
      </c>
      <c r="CO395" s="23"/>
      <c r="CP395" s="23" t="s">
        <v>0</v>
      </c>
      <c r="CQ395" s="23">
        <v>0</v>
      </c>
      <c r="CR395" s="23" t="s">
        <v>143</v>
      </c>
      <c r="CS395" s="23">
        <v>1</v>
      </c>
      <c r="CT395" s="23"/>
      <c r="CU395" s="23"/>
      <c r="CV395" s="23">
        <v>375</v>
      </c>
      <c r="CW395" s="23">
        <v>1</v>
      </c>
      <c r="CX395" s="23"/>
      <c r="CY395" s="23">
        <v>2</v>
      </c>
      <c r="CZ395" s="23">
        <v>2</v>
      </c>
      <c r="DA395" s="23">
        <v>1</v>
      </c>
      <c r="DB395" s="23" t="s">
        <v>143</v>
      </c>
      <c r="DC395" s="23"/>
      <c r="DD395" s="23" t="str">
        <f>IF(DC395= "Y", "2","1")</f>
        <v>1</v>
      </c>
      <c r="DE395" s="23" t="s">
        <v>165</v>
      </c>
      <c r="DF395" s="23" t="s">
        <v>165</v>
      </c>
      <c r="DG395" s="23" t="s">
        <v>165</v>
      </c>
      <c r="DH395" s="23" t="s">
        <v>636</v>
      </c>
      <c r="DI395" s="23" t="s">
        <v>150</v>
      </c>
      <c r="DJ395" s="23" t="s">
        <v>159</v>
      </c>
      <c r="DK395" s="23" t="s">
        <v>150</v>
      </c>
      <c r="DL395" s="23" t="s">
        <v>159</v>
      </c>
      <c r="DM395" s="23"/>
      <c r="DN395" s="23"/>
      <c r="DO395" s="23"/>
      <c r="DP395" s="23" t="s">
        <v>150</v>
      </c>
      <c r="DQ395" s="23" t="s">
        <v>150</v>
      </c>
      <c r="DR395" s="23" t="s">
        <v>150</v>
      </c>
      <c r="DS395" s="23"/>
      <c r="DT395" s="23" t="s">
        <v>159</v>
      </c>
      <c r="DU395" s="23" t="s">
        <v>150</v>
      </c>
      <c r="DV395" s="23"/>
      <c r="DW395" s="23" t="s">
        <v>159</v>
      </c>
      <c r="DX395" s="23" t="s">
        <v>150</v>
      </c>
      <c r="DY395" s="23"/>
      <c r="DZ395" s="23"/>
      <c r="EA395" s="23"/>
      <c r="EB395" s="23"/>
      <c r="EC395" s="23" t="s">
        <v>184</v>
      </c>
      <c r="ED395" s="23" t="s">
        <v>189</v>
      </c>
      <c r="EE395" s="49">
        <f t="shared" si="176"/>
        <v>0</v>
      </c>
      <c r="EF395" s="49">
        <v>1</v>
      </c>
      <c r="EG395" s="49"/>
      <c r="EH395" s="51">
        <f t="shared" si="183"/>
        <v>1.012</v>
      </c>
      <c r="EI395" s="51">
        <f t="shared" si="184"/>
        <v>0.7</v>
      </c>
      <c r="EJ395" s="52">
        <f t="shared" si="185"/>
        <v>-0.24099999999999999</v>
      </c>
      <c r="EK395" s="52">
        <f t="shared" si="186"/>
        <v>-0.24099999999999999</v>
      </c>
      <c r="EL395" s="49">
        <f t="shared" si="187"/>
        <v>-0.24099999999999999</v>
      </c>
      <c r="EM395" s="55" t="s">
        <v>176</v>
      </c>
      <c r="EN395" s="54" t="str">
        <f t="shared" si="188"/>
        <v>3</v>
      </c>
    </row>
    <row r="396" spans="1:144" ht="33.75">
      <c r="A396" s="45">
        <v>3945</v>
      </c>
      <c r="B396" s="60" t="s">
        <v>1632</v>
      </c>
      <c r="C396" s="61">
        <v>34959843</v>
      </c>
      <c r="D396" s="53" t="s">
        <v>1633</v>
      </c>
      <c r="E396" s="23">
        <v>2</v>
      </c>
      <c r="F396" s="53" t="s">
        <v>139</v>
      </c>
      <c r="G396" s="53">
        <v>58</v>
      </c>
      <c r="H396" s="53">
        <v>58</v>
      </c>
      <c r="I396" s="53" t="s">
        <v>140</v>
      </c>
      <c r="J396" s="23">
        <v>1</v>
      </c>
      <c r="K396" s="23"/>
      <c r="L396" s="47"/>
      <c r="M396" s="47"/>
      <c r="N396" s="62">
        <v>44896</v>
      </c>
      <c r="O396" s="48"/>
      <c r="P396" s="47" t="e">
        <f t="shared" si="190"/>
        <v>#NUM!</v>
      </c>
      <c r="Q396" s="47">
        <f t="shared" ca="1" si="178"/>
        <v>16</v>
      </c>
      <c r="R396" s="47">
        <v>0</v>
      </c>
      <c r="S396" s="47">
        <v>1</v>
      </c>
      <c r="T396" s="47"/>
      <c r="U396" s="47"/>
      <c r="V396" s="47" t="e">
        <f t="shared" si="179"/>
        <v>#NUM!</v>
      </c>
      <c r="W396" s="47"/>
      <c r="X396" s="47"/>
      <c r="Y396" s="47"/>
      <c r="Z396" s="47"/>
      <c r="AA396" s="47"/>
      <c r="AB396" s="47"/>
      <c r="AC396" s="47"/>
      <c r="AD396" s="47"/>
      <c r="AE396" s="47">
        <v>0</v>
      </c>
      <c r="AF396" s="47">
        <v>1</v>
      </c>
      <c r="AG396" s="47"/>
      <c r="AH396" s="47"/>
      <c r="AI396" s="35">
        <f t="shared" si="170"/>
        <v>0</v>
      </c>
      <c r="AJ396" s="49">
        <v>1</v>
      </c>
      <c r="AK396" s="47"/>
      <c r="AL396" s="47"/>
      <c r="AM396" s="47"/>
      <c r="AN396" s="23" t="s">
        <v>1712</v>
      </c>
      <c r="AO396" s="23">
        <v>1</v>
      </c>
      <c r="AP396" s="23">
        <v>1.4</v>
      </c>
      <c r="AQ396" s="23">
        <v>55</v>
      </c>
      <c r="AR396" s="47"/>
      <c r="AS396" s="47" t="e">
        <f t="shared" si="189"/>
        <v>#DIV/0!</v>
      </c>
      <c r="AT396" s="47"/>
      <c r="AU396" s="47" t="e">
        <f t="shared" si="171"/>
        <v>#DIV/0!</v>
      </c>
      <c r="AV396" s="47"/>
      <c r="AW396" s="47"/>
      <c r="AX396" s="50"/>
      <c r="AY396" s="50"/>
      <c r="AZ396" s="50"/>
      <c r="BA396" s="50"/>
      <c r="BB396" s="23" t="s">
        <v>164</v>
      </c>
      <c r="BC396" s="23"/>
      <c r="BD396" s="23"/>
      <c r="BE396" s="23"/>
      <c r="BF396" s="50"/>
      <c r="BG396" s="23"/>
      <c r="BH396" s="23"/>
      <c r="BI396" s="53">
        <v>68</v>
      </c>
      <c r="BJ396" s="53">
        <v>170</v>
      </c>
      <c r="BK396" s="23">
        <f t="shared" si="180"/>
        <v>1.787549510848198</v>
      </c>
      <c r="BL396" s="23">
        <v>1</v>
      </c>
      <c r="BM396" s="60" t="s">
        <v>1634</v>
      </c>
      <c r="BN396" s="53" t="s">
        <v>146</v>
      </c>
      <c r="BO396" s="53">
        <v>55</v>
      </c>
      <c r="BP396" s="53">
        <v>59</v>
      </c>
      <c r="BQ396" s="53">
        <v>159</v>
      </c>
      <c r="BR396" s="23">
        <f t="shared" si="181"/>
        <v>1.6032134354798324</v>
      </c>
      <c r="BS396" s="23">
        <f t="shared" si="182"/>
        <v>1.114979123358703</v>
      </c>
      <c r="BT396" s="53" t="s">
        <v>147</v>
      </c>
      <c r="BU396" s="53" t="s">
        <v>147</v>
      </c>
      <c r="BV396" s="23" t="s">
        <v>148</v>
      </c>
      <c r="BW396" s="23" t="s">
        <v>149</v>
      </c>
      <c r="BX396" s="53">
        <v>4</v>
      </c>
      <c r="BY396" s="53" t="s">
        <v>150</v>
      </c>
      <c r="BZ396" s="23">
        <v>2</v>
      </c>
      <c r="CA396" s="53" t="s">
        <v>150</v>
      </c>
      <c r="CB396" s="53" t="s">
        <v>150</v>
      </c>
      <c r="CC396" s="23">
        <v>2</v>
      </c>
      <c r="CD396" s="53" t="s">
        <v>150</v>
      </c>
      <c r="CE396" s="53" t="s">
        <v>150</v>
      </c>
      <c r="CF396" s="23">
        <v>2</v>
      </c>
      <c r="CG396" s="53" t="s">
        <v>159</v>
      </c>
      <c r="CH396" s="53" t="s">
        <v>150</v>
      </c>
      <c r="CI396" s="23">
        <v>2</v>
      </c>
      <c r="CJ396" s="53" t="s">
        <v>150</v>
      </c>
      <c r="CK396" s="53">
        <v>0</v>
      </c>
      <c r="CL396" s="53">
        <v>0</v>
      </c>
      <c r="CM396" s="53" t="s">
        <v>0</v>
      </c>
      <c r="CN396" s="23">
        <v>0</v>
      </c>
      <c r="CO396" s="23"/>
      <c r="CP396" s="23" t="s">
        <v>0</v>
      </c>
      <c r="CQ396" s="23">
        <v>0</v>
      </c>
      <c r="CR396" s="23" t="s">
        <v>165</v>
      </c>
      <c r="CS396" s="23">
        <v>2</v>
      </c>
      <c r="CT396" s="23"/>
      <c r="CU396" s="23"/>
      <c r="CV396" s="23"/>
      <c r="CW396" s="23">
        <v>2</v>
      </c>
      <c r="CX396" s="23"/>
      <c r="CY396" s="23">
        <v>2</v>
      </c>
      <c r="CZ396" s="23">
        <v>0</v>
      </c>
      <c r="DA396" s="23">
        <v>2</v>
      </c>
      <c r="DB396" s="23"/>
      <c r="DC396" s="23" t="s">
        <v>143</v>
      </c>
      <c r="DD396" s="23" t="str">
        <f>IF(DC396= "Y", "2","1")</f>
        <v>2</v>
      </c>
      <c r="DE396" s="23" t="s">
        <v>165</v>
      </c>
      <c r="DF396" s="23" t="s">
        <v>165</v>
      </c>
      <c r="DG396" s="23" t="s">
        <v>165</v>
      </c>
      <c r="DH396" s="23" t="s">
        <v>636</v>
      </c>
      <c r="DI396" s="23" t="s">
        <v>150</v>
      </c>
      <c r="DJ396" s="23" t="s">
        <v>159</v>
      </c>
      <c r="DK396" s="23" t="s">
        <v>150</v>
      </c>
      <c r="DL396" s="23" t="s">
        <v>150</v>
      </c>
      <c r="DM396" s="23"/>
      <c r="DN396" s="23"/>
      <c r="DO396" s="23"/>
      <c r="DP396" s="23" t="s">
        <v>150</v>
      </c>
      <c r="DQ396" s="23" t="s">
        <v>150</v>
      </c>
      <c r="DR396" s="23" t="s">
        <v>150</v>
      </c>
      <c r="DS396" s="23"/>
      <c r="DT396" s="23" t="s">
        <v>159</v>
      </c>
      <c r="DU396" s="23" t="s">
        <v>150</v>
      </c>
      <c r="DV396" s="23"/>
      <c r="DW396" s="23" t="s">
        <v>159</v>
      </c>
      <c r="DX396" s="23" t="s">
        <v>150</v>
      </c>
      <c r="DY396" s="23"/>
      <c r="DZ396" s="23"/>
      <c r="EA396" s="23"/>
      <c r="EB396" s="23"/>
      <c r="EC396" s="23" t="s">
        <v>184</v>
      </c>
      <c r="ED396" s="23" t="s">
        <v>189</v>
      </c>
      <c r="EE396" s="49">
        <f t="shared" si="176"/>
        <v>0</v>
      </c>
      <c r="EF396" s="49">
        <v>1</v>
      </c>
      <c r="EG396" s="49"/>
      <c r="EH396" s="51">
        <f t="shared" si="183"/>
        <v>1</v>
      </c>
      <c r="EI396" s="51">
        <f t="shared" si="184"/>
        <v>0.9</v>
      </c>
      <c r="EJ396" s="52">
        <f t="shared" si="185"/>
        <v>-3.2000000000000001E-2</v>
      </c>
      <c r="EK396" s="52">
        <f t="shared" si="186"/>
        <v>-3.2000000000000001E-2</v>
      </c>
      <c r="EL396" s="49">
        <f t="shared" si="187"/>
        <v>-3.2000000000000001E-2</v>
      </c>
      <c r="EM396" s="55" t="s">
        <v>176</v>
      </c>
      <c r="EN396" s="54" t="str">
        <f t="shared" si="188"/>
        <v>3</v>
      </c>
    </row>
  </sheetData>
  <sortState ref="A1:EQ596">
    <sortCondition ref="CM1"/>
  </sortState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D370"/>
  <sheetViews>
    <sheetView zoomScaleNormal="100" workbookViewId="0">
      <pane ySplit="2" topLeftCell="A364" activePane="bottomLeft" state="frozen"/>
      <selection pane="bottomLeft" sqref="A1:XFD1"/>
    </sheetView>
  </sheetViews>
  <sheetFormatPr defaultRowHeight="16.5"/>
  <cols>
    <col min="14" max="42" width="9" customWidth="1"/>
    <col min="44" max="44" width="9.75" bestFit="1" customWidth="1"/>
    <col min="65" max="65" width="9.5" bestFit="1" customWidth="1"/>
    <col min="160" max="160" width="16.625" customWidth="1"/>
  </cols>
  <sheetData>
    <row r="1" spans="1:160" ht="112.5">
      <c r="A1" t="s">
        <v>1991</v>
      </c>
      <c r="B1" s="1" t="s">
        <v>3</v>
      </c>
      <c r="C1" t="s">
        <v>1992</v>
      </c>
      <c r="D1" t="s">
        <v>1993</v>
      </c>
      <c r="E1" t="s">
        <v>1994</v>
      </c>
      <c r="F1" t="s">
        <v>1995</v>
      </c>
      <c r="G1" t="s">
        <v>1995</v>
      </c>
      <c r="H1" t="s">
        <v>1996</v>
      </c>
      <c r="I1" t="s">
        <v>1997</v>
      </c>
      <c r="J1" t="s">
        <v>1998</v>
      </c>
      <c r="K1" t="s">
        <v>1999</v>
      </c>
      <c r="L1" t="s">
        <v>2000</v>
      </c>
      <c r="M1" t="s">
        <v>2001</v>
      </c>
      <c r="O1" t="s">
        <v>2073</v>
      </c>
      <c r="P1" t="s">
        <v>2013</v>
      </c>
      <c r="Q1" t="s">
        <v>2074</v>
      </c>
      <c r="S1" t="s">
        <v>2075</v>
      </c>
      <c r="T1" t="s">
        <v>2076</v>
      </c>
      <c r="U1" t="s">
        <v>2077</v>
      </c>
      <c r="V1" t="s">
        <v>2077</v>
      </c>
      <c r="W1" t="s">
        <v>2078</v>
      </c>
      <c r="X1" t="s">
        <v>2079</v>
      </c>
      <c r="Y1" t="s">
        <v>2080</v>
      </c>
      <c r="Z1" t="s">
        <v>2081</v>
      </c>
      <c r="AA1" t="s">
        <v>2082</v>
      </c>
      <c r="AB1" t="s">
        <v>2083</v>
      </c>
      <c r="AC1" t="s">
        <v>2084</v>
      </c>
      <c r="AD1" t="s">
        <v>2084</v>
      </c>
      <c r="AE1" t="s">
        <v>2085</v>
      </c>
      <c r="AF1" t="s">
        <v>2085</v>
      </c>
      <c r="AG1" t="s">
        <v>2086</v>
      </c>
      <c r="AH1" t="s">
        <v>2087</v>
      </c>
      <c r="AI1" t="s">
        <v>2012</v>
      </c>
      <c r="AJ1" t="s">
        <v>2088</v>
      </c>
      <c r="AK1" t="s">
        <v>37</v>
      </c>
      <c r="AL1" t="s">
        <v>2089</v>
      </c>
      <c r="AM1" t="s">
        <v>2090</v>
      </c>
      <c r="AN1" t="s">
        <v>40</v>
      </c>
      <c r="AO1" t="s">
        <v>41</v>
      </c>
      <c r="AP1" t="s">
        <v>42</v>
      </c>
      <c r="AQ1" t="s">
        <v>2002</v>
      </c>
      <c r="AR1" t="s">
        <v>2003</v>
      </c>
      <c r="AS1" t="s">
        <v>2004</v>
      </c>
      <c r="AT1" t="s">
        <v>2005</v>
      </c>
      <c r="AU1" t="s">
        <v>2006</v>
      </c>
      <c r="AV1" t="s">
        <v>2007</v>
      </c>
      <c r="AW1" t="s">
        <v>2008</v>
      </c>
      <c r="AX1" t="s">
        <v>2009</v>
      </c>
      <c r="AY1" t="s">
        <v>2010</v>
      </c>
      <c r="AZ1" t="s">
        <v>2011</v>
      </c>
      <c r="BA1" t="s">
        <v>2012</v>
      </c>
      <c r="BB1" t="s">
        <v>2013</v>
      </c>
      <c r="BC1" t="s">
        <v>2014</v>
      </c>
      <c r="BD1" t="s">
        <v>2015</v>
      </c>
      <c r="BE1" t="s">
        <v>2016</v>
      </c>
      <c r="BF1" t="s">
        <v>2017</v>
      </c>
      <c r="BG1" t="s">
        <v>2018</v>
      </c>
      <c r="BH1" t="s">
        <v>2019</v>
      </c>
      <c r="BI1" t="s">
        <v>2017</v>
      </c>
      <c r="BJ1" t="s">
        <v>2020</v>
      </c>
      <c r="BK1" t="s">
        <v>2021</v>
      </c>
      <c r="BL1" t="s">
        <v>2022</v>
      </c>
      <c r="BM1" t="s">
        <v>2023</v>
      </c>
      <c r="BN1" t="s">
        <v>2024</v>
      </c>
      <c r="BO1" t="s">
        <v>2025</v>
      </c>
      <c r="BP1" t="s">
        <v>2026</v>
      </c>
      <c r="BQ1" t="s">
        <v>2027</v>
      </c>
      <c r="BR1" t="s">
        <v>2028</v>
      </c>
      <c r="BS1" t="s">
        <v>2029</v>
      </c>
      <c r="BT1" t="s">
        <v>2030</v>
      </c>
      <c r="BU1" t="s">
        <v>2031</v>
      </c>
      <c r="BV1" t="s">
        <v>2032</v>
      </c>
      <c r="BW1" t="s">
        <v>2033</v>
      </c>
      <c r="BX1" t="s">
        <v>2034</v>
      </c>
      <c r="BY1" t="s">
        <v>2035</v>
      </c>
      <c r="BZ1" t="s">
        <v>2036</v>
      </c>
      <c r="CA1" t="s">
        <v>2037</v>
      </c>
      <c r="CB1" t="s">
        <v>2038</v>
      </c>
      <c r="CC1" t="s">
        <v>2039</v>
      </c>
      <c r="CD1" t="s">
        <v>2039</v>
      </c>
      <c r="CE1" t="s">
        <v>2040</v>
      </c>
      <c r="CF1" t="s">
        <v>2041</v>
      </c>
      <c r="CG1" t="s">
        <v>2041</v>
      </c>
      <c r="CH1" t="s">
        <v>2042</v>
      </c>
      <c r="CI1" t="s">
        <v>2043</v>
      </c>
      <c r="CJ1" t="s">
        <v>2044</v>
      </c>
      <c r="CK1" t="s">
        <v>2045</v>
      </c>
      <c r="CL1" t="s">
        <v>2046</v>
      </c>
      <c r="CM1" t="s">
        <v>2046</v>
      </c>
      <c r="CN1" t="s">
        <v>2047</v>
      </c>
      <c r="CO1" t="s">
        <v>2048</v>
      </c>
      <c r="CP1" t="s">
        <v>2049</v>
      </c>
      <c r="CQ1" t="s">
        <v>2050</v>
      </c>
      <c r="CR1" t="s">
        <v>2051</v>
      </c>
      <c r="CS1" t="s">
        <v>1801</v>
      </c>
      <c r="CT1" t="s">
        <v>91</v>
      </c>
      <c r="CU1" t="s">
        <v>2052</v>
      </c>
      <c r="CV1" t="s">
        <v>2053</v>
      </c>
      <c r="CW1" t="s">
        <v>2053</v>
      </c>
      <c r="CX1" t="s">
        <v>2054</v>
      </c>
      <c r="CY1" t="s">
        <v>1800</v>
      </c>
      <c r="CZ1" t="s">
        <v>93</v>
      </c>
      <c r="DA1" t="s">
        <v>2055</v>
      </c>
      <c r="DB1" t="s">
        <v>1902</v>
      </c>
      <c r="DC1" t="s">
        <v>2056</v>
      </c>
      <c r="DD1" t="s">
        <v>2057</v>
      </c>
      <c r="DE1" t="s">
        <v>95</v>
      </c>
      <c r="DH1" t="s">
        <v>2058</v>
      </c>
      <c r="DI1" t="s">
        <v>99</v>
      </c>
      <c r="DJ1" t="s">
        <v>2059</v>
      </c>
      <c r="DK1" t="s">
        <v>101</v>
      </c>
      <c r="DL1" t="s">
        <v>2060</v>
      </c>
      <c r="DM1" t="s">
        <v>103</v>
      </c>
      <c r="DN1" t="s">
        <v>2061</v>
      </c>
      <c r="DO1" t="s">
        <v>2062</v>
      </c>
      <c r="DP1" t="s">
        <v>2063</v>
      </c>
      <c r="DQ1" t="s">
        <v>2064</v>
      </c>
      <c r="DU1" s="1" t="s">
        <v>111</v>
      </c>
      <c r="DV1" s="1" t="s">
        <v>112</v>
      </c>
      <c r="DW1" s="1" t="s">
        <v>113</v>
      </c>
      <c r="DX1" s="1" t="s">
        <v>114</v>
      </c>
      <c r="DY1" s="1" t="s">
        <v>115</v>
      </c>
      <c r="DZ1" s="1" t="s">
        <v>116</v>
      </c>
      <c r="EA1" s="1" t="s">
        <v>117</v>
      </c>
      <c r="EB1" s="1" t="s">
        <v>118</v>
      </c>
      <c r="EC1" s="1" t="s">
        <v>119</v>
      </c>
      <c r="ED1" s="1" t="s">
        <v>120</v>
      </c>
      <c r="EE1" s="1" t="s">
        <v>121</v>
      </c>
      <c r="EF1" s="1" t="s">
        <v>122</v>
      </c>
      <c r="EG1" s="1" t="s">
        <v>123</v>
      </c>
      <c r="EH1" s="1" t="s">
        <v>124</v>
      </c>
      <c r="EI1" s="1" t="s">
        <v>125</v>
      </c>
      <c r="EJ1" s="1" t="s">
        <v>126</v>
      </c>
      <c r="EK1" s="1" t="s">
        <v>127</v>
      </c>
      <c r="EL1" s="1" t="s">
        <v>128</v>
      </c>
      <c r="EM1" s="1" t="s">
        <v>129</v>
      </c>
      <c r="EN1" s="1" t="s">
        <v>130</v>
      </c>
      <c r="EQ1" s="26" t="s">
        <v>2012</v>
      </c>
      <c r="ER1" s="26" t="s">
        <v>2012</v>
      </c>
      <c r="ES1" s="26" t="s">
        <v>2065</v>
      </c>
      <c r="ET1" s="26" t="s">
        <v>2068</v>
      </c>
      <c r="EU1" s="26" t="s">
        <v>2068</v>
      </c>
      <c r="EV1" s="26" t="s">
        <v>2069</v>
      </c>
      <c r="EW1" s="26" t="s">
        <v>2072</v>
      </c>
      <c r="EX1" s="26" t="s">
        <v>2070</v>
      </c>
      <c r="EY1" s="26" t="s">
        <v>2071</v>
      </c>
      <c r="EZ1" t="s">
        <v>2066</v>
      </c>
      <c r="FA1" t="s">
        <v>2067</v>
      </c>
      <c r="FB1" s="63" t="s">
        <v>1924</v>
      </c>
      <c r="FC1" s="63" t="s">
        <v>1925</v>
      </c>
      <c r="FD1" s="63" t="s">
        <v>1983</v>
      </c>
    </row>
    <row r="2" spans="1:160" ht="112.5">
      <c r="A2" s="1" t="s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2" t="s">
        <v>10</v>
      </c>
      <c r="J2" s="2" t="s">
        <v>11</v>
      </c>
      <c r="K2" s="3" t="s">
        <v>12</v>
      </c>
      <c r="L2" s="3" t="s">
        <v>13</v>
      </c>
      <c r="M2" s="2" t="s">
        <v>14</v>
      </c>
      <c r="N2" s="2" t="s">
        <v>15</v>
      </c>
      <c r="O2" s="2" t="s">
        <v>16</v>
      </c>
      <c r="P2" s="2" t="s">
        <v>17</v>
      </c>
      <c r="Q2" s="2" t="s">
        <v>18</v>
      </c>
      <c r="R2" s="2"/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  <c r="X2" s="2" t="s">
        <v>24</v>
      </c>
      <c r="Y2" s="2" t="s">
        <v>25</v>
      </c>
      <c r="Z2" s="2" t="s">
        <v>26</v>
      </c>
      <c r="AA2" s="2" t="s">
        <v>27</v>
      </c>
      <c r="AB2" s="2" t="s">
        <v>28</v>
      </c>
      <c r="AC2" s="2" t="s">
        <v>29</v>
      </c>
      <c r="AD2" s="2" t="s">
        <v>30</v>
      </c>
      <c r="AE2" s="2" t="s">
        <v>31</v>
      </c>
      <c r="AF2" s="2" t="s">
        <v>32</v>
      </c>
      <c r="AG2" s="2" t="s">
        <v>33</v>
      </c>
      <c r="AH2" s="1" t="s">
        <v>34</v>
      </c>
      <c r="AI2" s="1" t="s">
        <v>35</v>
      </c>
      <c r="AJ2" s="2" t="s">
        <v>36</v>
      </c>
      <c r="AK2" s="2" t="s">
        <v>37</v>
      </c>
      <c r="AL2" s="2" t="s">
        <v>38</v>
      </c>
      <c r="AM2" s="1" t="s">
        <v>39</v>
      </c>
      <c r="AN2" s="1" t="s">
        <v>40</v>
      </c>
      <c r="AO2" s="1" t="s">
        <v>41</v>
      </c>
      <c r="AP2" s="1" t="s">
        <v>42</v>
      </c>
      <c r="AQ2" s="1" t="s">
        <v>1988</v>
      </c>
      <c r="AR2" s="1" t="s">
        <v>1987</v>
      </c>
      <c r="AS2" s="2" t="s">
        <v>43</v>
      </c>
      <c r="AT2" s="2" t="s">
        <v>44</v>
      </c>
      <c r="AU2" s="2" t="s">
        <v>45</v>
      </c>
      <c r="AV2" s="2" t="s">
        <v>46</v>
      </c>
      <c r="AW2" s="2" t="s">
        <v>47</v>
      </c>
      <c r="AX2" s="2" t="s">
        <v>48</v>
      </c>
      <c r="AY2" s="1" t="s">
        <v>49</v>
      </c>
      <c r="AZ2" s="1" t="s">
        <v>50</v>
      </c>
      <c r="BA2" s="1" t="s">
        <v>51</v>
      </c>
      <c r="BB2" s="1" t="s">
        <v>52</v>
      </c>
      <c r="BC2" s="1" t="s">
        <v>53</v>
      </c>
      <c r="BD2" s="1" t="s">
        <v>54</v>
      </c>
      <c r="BE2" s="1" t="s">
        <v>55</v>
      </c>
      <c r="BF2" s="1" t="s">
        <v>56</v>
      </c>
      <c r="BG2" s="1" t="s">
        <v>57</v>
      </c>
      <c r="BH2" s="1" t="s">
        <v>58</v>
      </c>
      <c r="BI2" s="1" t="s">
        <v>59</v>
      </c>
      <c r="BJ2" s="1" t="s">
        <v>60</v>
      </c>
      <c r="BK2" s="1" t="s">
        <v>61</v>
      </c>
      <c r="BL2" s="1" t="s">
        <v>62</v>
      </c>
      <c r="BM2" s="1" t="s">
        <v>1918</v>
      </c>
      <c r="BN2" s="1" t="s">
        <v>63</v>
      </c>
      <c r="BO2" s="1" t="s">
        <v>64</v>
      </c>
      <c r="BP2" s="1" t="s">
        <v>65</v>
      </c>
      <c r="BQ2" s="1" t="s">
        <v>66</v>
      </c>
      <c r="BR2" s="1" t="s">
        <v>67</v>
      </c>
      <c r="BS2" s="1" t="s">
        <v>68</v>
      </c>
      <c r="BT2" s="1" t="s">
        <v>69</v>
      </c>
      <c r="BU2" s="1" t="s">
        <v>1919</v>
      </c>
      <c r="BV2" s="1" t="s">
        <v>70</v>
      </c>
      <c r="BW2" s="1" t="s">
        <v>1923</v>
      </c>
      <c r="BX2" s="1" t="s">
        <v>71</v>
      </c>
      <c r="BY2" s="1" t="s">
        <v>72</v>
      </c>
      <c r="BZ2" s="1" t="s">
        <v>73</v>
      </c>
      <c r="CA2" s="1" t="s">
        <v>74</v>
      </c>
      <c r="CB2" s="1" t="s">
        <v>75</v>
      </c>
      <c r="CC2" s="1" t="s">
        <v>76</v>
      </c>
      <c r="CD2" s="1" t="s">
        <v>77</v>
      </c>
      <c r="CE2" s="1" t="s">
        <v>78</v>
      </c>
      <c r="CF2" s="1" t="s">
        <v>79</v>
      </c>
      <c r="CG2" s="1" t="s">
        <v>80</v>
      </c>
      <c r="CH2" s="1" t="s">
        <v>81</v>
      </c>
      <c r="CI2" s="1" t="s">
        <v>82</v>
      </c>
      <c r="CJ2" s="1" t="s">
        <v>83</v>
      </c>
      <c r="CK2" s="1" t="s">
        <v>84</v>
      </c>
      <c r="CL2" s="1" t="s">
        <v>85</v>
      </c>
      <c r="CM2" s="1" t="s">
        <v>86</v>
      </c>
      <c r="CN2" s="1" t="s">
        <v>87</v>
      </c>
      <c r="CO2" s="1" t="s">
        <v>88</v>
      </c>
      <c r="CP2" s="1" t="s">
        <v>89</v>
      </c>
      <c r="CQ2" s="1" t="s">
        <v>1984</v>
      </c>
      <c r="CR2" s="1" t="s">
        <v>90</v>
      </c>
      <c r="CS2" s="1" t="s">
        <v>1801</v>
      </c>
      <c r="CT2" s="1" t="s">
        <v>1906</v>
      </c>
      <c r="CU2" s="1" t="s">
        <v>1904</v>
      </c>
      <c r="CV2" s="1" t="s">
        <v>1901</v>
      </c>
      <c r="CW2" s="1" t="s">
        <v>1903</v>
      </c>
      <c r="CX2" s="1" t="s">
        <v>92</v>
      </c>
      <c r="CY2" s="1" t="s">
        <v>1800</v>
      </c>
      <c r="CZ2" s="1" t="s">
        <v>1905</v>
      </c>
      <c r="DA2" s="1" t="s">
        <v>1907</v>
      </c>
      <c r="DB2" s="1" t="s">
        <v>1902</v>
      </c>
      <c r="DC2" s="1" t="s">
        <v>1917</v>
      </c>
      <c r="DD2" s="1" t="s">
        <v>94</v>
      </c>
      <c r="DE2" s="1" t="s">
        <v>95</v>
      </c>
      <c r="DF2" s="1" t="s">
        <v>96</v>
      </c>
      <c r="DG2" s="1" t="s">
        <v>97</v>
      </c>
      <c r="DH2" s="1" t="s">
        <v>98</v>
      </c>
      <c r="DI2" s="1" t="s">
        <v>99</v>
      </c>
      <c r="DJ2" s="1" t="s">
        <v>100</v>
      </c>
      <c r="DK2" s="1" t="s">
        <v>101</v>
      </c>
      <c r="DL2" s="1" t="s">
        <v>102</v>
      </c>
      <c r="DM2" s="1" t="s">
        <v>103</v>
      </c>
      <c r="DN2" s="1" t="s">
        <v>104</v>
      </c>
      <c r="DO2" s="1" t="s">
        <v>105</v>
      </c>
      <c r="DP2" s="1" t="s">
        <v>106</v>
      </c>
      <c r="DQ2" s="1" t="s">
        <v>107</v>
      </c>
      <c r="DR2" s="1" t="s">
        <v>108</v>
      </c>
      <c r="DS2" s="1" t="s">
        <v>109</v>
      </c>
      <c r="DT2" s="1" t="s">
        <v>110</v>
      </c>
      <c r="DU2" s="1" t="s">
        <v>111</v>
      </c>
      <c r="DV2" s="1" t="s">
        <v>112</v>
      </c>
      <c r="DW2" s="1" t="s">
        <v>113</v>
      </c>
      <c r="DX2" s="1" t="s">
        <v>114</v>
      </c>
      <c r="DY2" s="1" t="s">
        <v>115</v>
      </c>
      <c r="DZ2" s="1" t="s">
        <v>116</v>
      </c>
      <c r="EA2" s="1" t="s">
        <v>117</v>
      </c>
      <c r="EB2" s="1" t="s">
        <v>118</v>
      </c>
      <c r="EC2" s="1" t="s">
        <v>119</v>
      </c>
      <c r="ED2" s="1" t="s">
        <v>120</v>
      </c>
      <c r="EE2" s="1" t="s">
        <v>121</v>
      </c>
      <c r="EF2" s="1" t="s">
        <v>122</v>
      </c>
      <c r="EG2" s="1" t="s">
        <v>123</v>
      </c>
      <c r="EH2" s="1" t="s">
        <v>124</v>
      </c>
      <c r="EI2" s="1" t="s">
        <v>125</v>
      </c>
      <c r="EJ2" s="1" t="s">
        <v>126</v>
      </c>
      <c r="EK2" s="1" t="s">
        <v>127</v>
      </c>
      <c r="EL2" s="1" t="s">
        <v>128</v>
      </c>
      <c r="EM2" s="1" t="s">
        <v>129</v>
      </c>
      <c r="EN2" s="1" t="s">
        <v>130</v>
      </c>
      <c r="EO2" s="1" t="s">
        <v>131</v>
      </c>
      <c r="EP2" s="1" t="s">
        <v>132</v>
      </c>
      <c r="EQ2" s="1" t="s">
        <v>34</v>
      </c>
      <c r="ER2" s="1" t="s">
        <v>35</v>
      </c>
      <c r="ES2" s="5">
        <f ca="1">TODAY()</f>
        <v>45391</v>
      </c>
      <c r="ET2" s="2" t="s">
        <v>133</v>
      </c>
      <c r="EU2" s="2" t="s">
        <v>133</v>
      </c>
      <c r="EV2" s="2" t="s">
        <v>1989</v>
      </c>
      <c r="EW2" s="2" t="s">
        <v>134</v>
      </c>
      <c r="EX2" s="2" t="s">
        <v>135</v>
      </c>
      <c r="EY2" s="2" t="s">
        <v>136</v>
      </c>
      <c r="EZ2" s="2" t="s">
        <v>137</v>
      </c>
      <c r="FA2" s="2" t="s">
        <v>138</v>
      </c>
      <c r="FB2" s="63" t="s">
        <v>1924</v>
      </c>
      <c r="FC2" s="63" t="s">
        <v>1925</v>
      </c>
      <c r="FD2" s="63" t="s">
        <v>1983</v>
      </c>
    </row>
    <row r="3" spans="1:160" ht="90">
      <c r="A3" s="6">
        <v>1504</v>
      </c>
      <c r="B3" s="8">
        <v>1</v>
      </c>
      <c r="C3" s="8" t="s">
        <v>146</v>
      </c>
      <c r="D3" s="8">
        <v>58</v>
      </c>
      <c r="E3" s="8">
        <v>41</v>
      </c>
      <c r="F3" s="8" t="s">
        <v>180</v>
      </c>
      <c r="G3" s="8">
        <v>5</v>
      </c>
      <c r="H3" s="8"/>
      <c r="I3" s="9"/>
      <c r="J3" s="9"/>
      <c r="K3" s="10">
        <v>38649</v>
      </c>
      <c r="L3" s="10">
        <v>39041</v>
      </c>
      <c r="M3" s="9">
        <f>DATEDIF(K3,L3,"m")</f>
        <v>12</v>
      </c>
      <c r="N3" s="9">
        <f t="shared" ref="N3:N58" ca="1" si="0">DATEDIF(K3,TODAY(),"m")</f>
        <v>221</v>
      </c>
      <c r="O3" s="9">
        <v>12</v>
      </c>
      <c r="P3" s="9">
        <v>0</v>
      </c>
      <c r="Q3" s="10">
        <v>39041</v>
      </c>
      <c r="R3" s="10"/>
      <c r="S3" s="9">
        <f t="shared" ref="S3:S58" si="1">DATEDIF(K3,Q3,"m")</f>
        <v>12</v>
      </c>
      <c r="T3" s="8" t="s">
        <v>196</v>
      </c>
      <c r="U3" s="8">
        <v>12</v>
      </c>
      <c r="V3" s="11">
        <v>1</v>
      </c>
      <c r="W3" s="8">
        <v>12</v>
      </c>
      <c r="X3" s="8">
        <v>1</v>
      </c>
      <c r="Y3" s="23">
        <v>0</v>
      </c>
      <c r="Z3" s="23"/>
      <c r="AA3" s="23"/>
      <c r="AB3" s="8">
        <v>1</v>
      </c>
      <c r="AC3" s="9">
        <v>12</v>
      </c>
      <c r="AD3" s="9">
        <v>0</v>
      </c>
      <c r="AE3" s="8">
        <f t="shared" ref="AE3:AE38" si="2">IF($O3&lt;36,$O3, IF($O3&gt;36, "36"))</f>
        <v>12</v>
      </c>
      <c r="AF3" s="8">
        <v>1</v>
      </c>
      <c r="AG3" s="8">
        <v>1</v>
      </c>
      <c r="AH3" s="11">
        <f t="shared" ref="AH3:AH30" si="3">IF(O3&lt;36,O3, IF(O3&gt;36, "36"))</f>
        <v>12</v>
      </c>
      <c r="AI3" s="11">
        <f t="shared" ref="AI3:AI10" si="4">IF(AH3&lt;35,0, IF(AH3&gt;35, "1"))</f>
        <v>0</v>
      </c>
      <c r="AJ3" s="8">
        <v>1</v>
      </c>
      <c r="AK3" s="8"/>
      <c r="AL3" s="8"/>
      <c r="AM3" s="8" t="s">
        <v>154</v>
      </c>
      <c r="AN3" s="8">
        <v>2</v>
      </c>
      <c r="AO3" s="8"/>
      <c r="AP3" s="8"/>
      <c r="AQ3" s="8"/>
      <c r="AR3" s="9" t="e">
        <f t="shared" ref="AR3:AR34" si="5">141*((AQ3/EU3)^EV3)*0.9938^(E3)*ET3</f>
        <v>#DIV/0!</v>
      </c>
      <c r="AS3" s="9"/>
      <c r="AT3" s="9" t="e">
        <f t="shared" ref="AT3:AT34" si="6">141*((AS3/EU3)^EW3)*0.9938^(E3+1)*ET3</f>
        <v>#DIV/0!</v>
      </c>
      <c r="AU3" s="9"/>
      <c r="AV3" s="9" t="e">
        <f t="shared" ref="AV3:AV30" si="7">141*((AU3/EU3)^EX3)*0.9938^(E3+3)*ET3</f>
        <v>#DIV/0!</v>
      </c>
      <c r="AW3" s="9"/>
      <c r="AX3" s="9" t="e">
        <f t="shared" ref="AX3:AX30" si="8">141*((AW3/EU3)^EY3)*0.9938^(E3+10)*ET3</f>
        <v>#DIV/0!</v>
      </c>
      <c r="AY3" s="12" t="s">
        <v>155</v>
      </c>
      <c r="AZ3" s="12" t="s">
        <v>167</v>
      </c>
      <c r="BA3" s="12" t="s">
        <v>167</v>
      </c>
      <c r="BB3" s="12" t="s">
        <v>167</v>
      </c>
      <c r="BC3" s="8" t="s">
        <v>142</v>
      </c>
      <c r="BD3" s="8" t="s">
        <v>143</v>
      </c>
      <c r="BE3" s="8" t="s">
        <v>178</v>
      </c>
      <c r="BF3" s="8" t="s">
        <v>165</v>
      </c>
      <c r="BG3" s="12"/>
      <c r="BH3" s="8"/>
      <c r="BI3" s="8"/>
      <c r="BJ3" s="8">
        <v>49</v>
      </c>
      <c r="BK3" s="8">
        <v>165</v>
      </c>
      <c r="BL3" s="8">
        <f t="shared" ref="BL3:BL58" si="9">(0.007184*(BJ3^0.425)*(BK3^0.725))</f>
        <v>1.5218628554918625</v>
      </c>
      <c r="BM3" s="8">
        <f t="shared" ref="BM3:BM66" si="10">BJ3/(BK3*BK3/10000)</f>
        <v>17.998163452708905</v>
      </c>
      <c r="BN3" s="8">
        <v>1</v>
      </c>
      <c r="BO3" s="7" t="s">
        <v>197</v>
      </c>
      <c r="BP3" s="8" t="s">
        <v>139</v>
      </c>
      <c r="BQ3" s="8">
        <v>36</v>
      </c>
      <c r="BR3" s="8"/>
      <c r="BS3" s="8"/>
      <c r="BT3" s="8"/>
      <c r="BU3" s="8"/>
      <c r="BV3" s="8"/>
      <c r="BW3" s="8"/>
      <c r="BX3" s="8" t="s">
        <v>162</v>
      </c>
      <c r="BY3" s="8" t="s">
        <v>158</v>
      </c>
      <c r="BZ3" s="8" t="s">
        <v>148</v>
      </c>
      <c r="CA3" s="8" t="s">
        <v>149</v>
      </c>
      <c r="CB3" s="8">
        <v>6</v>
      </c>
      <c r="CC3" s="8" t="s">
        <v>150</v>
      </c>
      <c r="CD3" s="8">
        <v>2</v>
      </c>
      <c r="CE3" s="8"/>
      <c r="CF3" s="8" t="s">
        <v>150</v>
      </c>
      <c r="CG3" s="8">
        <v>2</v>
      </c>
      <c r="CH3" s="8"/>
      <c r="CI3" s="8" t="s">
        <v>150</v>
      </c>
      <c r="CJ3" s="8">
        <v>2</v>
      </c>
      <c r="CK3" s="8"/>
      <c r="CL3" s="8" t="s">
        <v>150</v>
      </c>
      <c r="CM3" s="8">
        <v>2</v>
      </c>
      <c r="CN3" s="8"/>
      <c r="CO3" s="8">
        <v>11</v>
      </c>
      <c r="CP3" s="8">
        <v>0</v>
      </c>
      <c r="CQ3" s="8">
        <v>4</v>
      </c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>
        <v>2</v>
      </c>
      <c r="DF3" s="8"/>
      <c r="DG3" s="8"/>
      <c r="DH3" s="8"/>
      <c r="DI3" s="8">
        <v>2</v>
      </c>
      <c r="DJ3" s="8"/>
      <c r="DK3" s="8">
        <v>2</v>
      </c>
      <c r="DL3" s="8">
        <v>0</v>
      </c>
      <c r="DM3" s="8">
        <v>2</v>
      </c>
      <c r="DN3" s="8"/>
      <c r="DO3" s="8"/>
      <c r="DP3" s="8"/>
      <c r="DQ3" s="8"/>
      <c r="DR3" s="8"/>
      <c r="DS3" s="8"/>
      <c r="DT3" s="8"/>
      <c r="DU3" s="8" t="s">
        <v>150</v>
      </c>
      <c r="DV3" s="8" t="s">
        <v>150</v>
      </c>
      <c r="DW3" s="8"/>
      <c r="DX3" s="8"/>
      <c r="DY3" s="8"/>
      <c r="DZ3" s="8"/>
      <c r="EA3" s="8"/>
      <c r="EB3" s="8" t="s">
        <v>159</v>
      </c>
      <c r="EC3" s="8" t="s">
        <v>159</v>
      </c>
      <c r="ED3" s="8" t="s">
        <v>150</v>
      </c>
      <c r="EE3" s="8" t="s">
        <v>150</v>
      </c>
      <c r="EF3" s="8"/>
      <c r="EG3" s="8"/>
      <c r="EH3" s="8"/>
      <c r="EI3" s="8"/>
      <c r="EJ3" s="8"/>
      <c r="EK3" s="8"/>
      <c r="EL3" s="8"/>
      <c r="EM3" s="8"/>
      <c r="EN3" s="8"/>
      <c r="EO3" s="8" t="s">
        <v>184</v>
      </c>
      <c r="EP3" s="8" t="s">
        <v>151</v>
      </c>
      <c r="EQ3" s="11">
        <f t="shared" ref="EQ3:EQ30" si="11">IF(O3&lt;36,O3, IF(O3&gt;36, "36"))</f>
        <v>12</v>
      </c>
      <c r="ER3" s="11">
        <f t="shared" ref="ER3:ER10" si="12">IF(EQ3&lt;35,0, IF(EQ3&gt;35, "1"))</f>
        <v>0</v>
      </c>
      <c r="ES3" s="11"/>
      <c r="ET3" s="13">
        <f t="shared" ref="ET3:ET58" si="13">IF(B3=2,1,1.012)</f>
        <v>1.012</v>
      </c>
      <c r="EU3" s="13">
        <f t="shared" ref="EU3:EU58" si="14">IF(B3=1,0.7,0.9)</f>
        <v>0.7</v>
      </c>
      <c r="EV3" s="14">
        <f t="shared" ref="EV3:EV66" si="15">IF(B3=1,IF(AQ3&lt;0.7,-0.241,-1.2),IF(AQ3&lt;0.9,-0.032,-1.2))</f>
        <v>-0.24099999999999999</v>
      </c>
      <c r="EW3" s="14">
        <f t="shared" ref="EW3:EW58" si="16">IF(B3=1,IF(AS3&lt;0.7,-0.241,-1.2),IF(AS3&lt;0.9,-0.032,-1.2))</f>
        <v>-0.24099999999999999</v>
      </c>
      <c r="EX3" s="14">
        <f t="shared" ref="EX3:EX58" si="17">IF(B3=1,IF(AU3&lt;0.7,-0.241,-1.2),IF(AU3&lt;0.9,-0.032,-1.2))</f>
        <v>-0.24099999999999999</v>
      </c>
      <c r="EY3" s="11">
        <f t="shared" ref="EY3:EY58" si="18">IF(B3=1,IF(AW3&lt;0.7,-0.241,-1.2),IF(AW3&lt;0.9,-0.032,-1.2))</f>
        <v>-0.24099999999999999</v>
      </c>
      <c r="EZ3" s="17" t="s">
        <v>152</v>
      </c>
      <c r="FA3" s="16" t="str">
        <f t="shared" ref="FA3:FA58" si="19">IF(EZ3="HD", "1", IF(EZ3="PD", "2","3"))</f>
        <v>1</v>
      </c>
      <c r="FC3">
        <v>2</v>
      </c>
      <c r="FD3">
        <v>0</v>
      </c>
    </row>
    <row r="4" spans="1:160" ht="33.75">
      <c r="A4" s="6">
        <v>1552</v>
      </c>
      <c r="B4" s="8">
        <v>2</v>
      </c>
      <c r="C4" s="8" t="s">
        <v>139</v>
      </c>
      <c r="D4" s="8">
        <v>61</v>
      </c>
      <c r="E4" s="8">
        <v>44</v>
      </c>
      <c r="F4" s="8" t="s">
        <v>153</v>
      </c>
      <c r="G4" s="8">
        <v>3</v>
      </c>
      <c r="H4" s="8"/>
      <c r="I4" s="9"/>
      <c r="J4" s="9"/>
      <c r="K4" s="10">
        <v>38922</v>
      </c>
      <c r="L4" s="10"/>
      <c r="M4" s="9" t="e">
        <f>DATEDIF(K4,L4,"m")</f>
        <v>#NUM!</v>
      </c>
      <c r="N4" s="9">
        <f t="shared" ca="1" si="0"/>
        <v>212</v>
      </c>
      <c r="O4" s="9">
        <v>120</v>
      </c>
      <c r="P4" s="9">
        <v>1</v>
      </c>
      <c r="Q4" s="10"/>
      <c r="R4" s="10"/>
      <c r="S4" s="9" t="e">
        <f t="shared" si="1"/>
        <v>#NUM!</v>
      </c>
      <c r="T4" s="8"/>
      <c r="U4" s="8" t="str">
        <f t="shared" ref="U4:U12" si="20">IF(O4&lt;12,O4, IF(O4&gt;12, "12"))</f>
        <v>12</v>
      </c>
      <c r="V4" s="11" t="str">
        <f t="shared" ref="V4:V12" si="21">IF(U4&lt;12,0, IF(U4&gt;12, "1"))</f>
        <v>1</v>
      </c>
      <c r="W4" s="8" t="str">
        <f t="shared" ref="W4:W27" si="22">IF(O4&lt;12,O4, IF(O4&gt;12, "12"))</f>
        <v>12</v>
      </c>
      <c r="X4" s="8">
        <v>2</v>
      </c>
      <c r="Y4" s="23">
        <v>1</v>
      </c>
      <c r="Z4" s="23">
        <v>1</v>
      </c>
      <c r="AA4" s="23">
        <v>1</v>
      </c>
      <c r="AB4" s="8">
        <v>2</v>
      </c>
      <c r="AC4" s="9">
        <v>120</v>
      </c>
      <c r="AD4" s="9">
        <v>1</v>
      </c>
      <c r="AE4" s="8" t="str">
        <f t="shared" si="2"/>
        <v>36</v>
      </c>
      <c r="AF4" s="8">
        <v>2</v>
      </c>
      <c r="AG4" s="8">
        <v>2</v>
      </c>
      <c r="AH4" s="11" t="str">
        <f t="shared" si="3"/>
        <v>36</v>
      </c>
      <c r="AI4" s="11" t="str">
        <f t="shared" si="4"/>
        <v>1</v>
      </c>
      <c r="AJ4" s="8">
        <v>2</v>
      </c>
      <c r="AK4" s="8"/>
      <c r="AL4" s="8"/>
      <c r="AM4" s="8" t="s">
        <v>154</v>
      </c>
      <c r="AN4" s="8">
        <v>2</v>
      </c>
      <c r="AO4" s="8"/>
      <c r="AP4" s="8"/>
      <c r="AQ4" s="8">
        <v>1.1100000000000001</v>
      </c>
      <c r="AR4" s="9">
        <f t="shared" si="5"/>
        <v>83.383134224280383</v>
      </c>
      <c r="AS4" s="9">
        <v>1.41</v>
      </c>
      <c r="AT4" s="9">
        <f t="shared" si="6"/>
        <v>62.187320886303958</v>
      </c>
      <c r="AU4" s="9">
        <v>1.2</v>
      </c>
      <c r="AV4" s="9">
        <f t="shared" si="7"/>
        <v>74.532428472043293</v>
      </c>
      <c r="AW4" s="9">
        <v>1.18</v>
      </c>
      <c r="AX4" s="9">
        <f t="shared" si="8"/>
        <v>72.811051897859215</v>
      </c>
      <c r="AY4" s="12" t="s">
        <v>155</v>
      </c>
      <c r="AZ4" s="12" t="s">
        <v>155</v>
      </c>
      <c r="BA4" s="12" t="s">
        <v>155</v>
      </c>
      <c r="BB4" s="12" t="s">
        <v>155</v>
      </c>
      <c r="BC4" s="8" t="s">
        <v>164</v>
      </c>
      <c r="BD4" s="8" t="s">
        <v>165</v>
      </c>
      <c r="BE4" s="8"/>
      <c r="BF4" s="8" t="s">
        <v>165</v>
      </c>
      <c r="BG4" s="12"/>
      <c r="BH4" s="8"/>
      <c r="BI4" s="8"/>
      <c r="BJ4" s="8">
        <v>60</v>
      </c>
      <c r="BK4" s="8">
        <v>168</v>
      </c>
      <c r="BL4" s="8">
        <f t="shared" si="9"/>
        <v>1.6804664035218659</v>
      </c>
      <c r="BM4" s="8">
        <f t="shared" si="10"/>
        <v>21.258503401360546</v>
      </c>
      <c r="BN4" s="8">
        <v>1</v>
      </c>
      <c r="BO4" s="7" t="s">
        <v>200</v>
      </c>
      <c r="BP4" s="8" t="s">
        <v>146</v>
      </c>
      <c r="BQ4" s="8">
        <v>41</v>
      </c>
      <c r="BR4" s="8">
        <v>56</v>
      </c>
      <c r="BS4" s="8">
        <v>155</v>
      </c>
      <c r="BT4" s="8">
        <f t="shared" ref="BT4:BT58" si="23">(0.007184*(BR4^0.425)*(BS4^0.725))</f>
        <v>1.5393476616416177</v>
      </c>
      <c r="BU4" s="8">
        <f t="shared" ref="BU4:BU66" si="24">BR4/(BS4*BS4/10000)</f>
        <v>23.309053069719045</v>
      </c>
      <c r="BV4" s="8">
        <f t="shared" ref="BV4:BW58" si="25">(BL4/BT4)</f>
        <v>1.0916743796068484</v>
      </c>
      <c r="BW4" s="8">
        <f t="shared" si="25"/>
        <v>0.91202775753158405</v>
      </c>
      <c r="BX4" s="8" t="s">
        <v>147</v>
      </c>
      <c r="BY4" s="8" t="s">
        <v>147</v>
      </c>
      <c r="BZ4" s="8" t="s">
        <v>148</v>
      </c>
      <c r="CA4" s="8" t="s">
        <v>149</v>
      </c>
      <c r="CB4" s="8">
        <v>5</v>
      </c>
      <c r="CC4" s="8" t="s">
        <v>150</v>
      </c>
      <c r="CD4" s="8">
        <v>2</v>
      </c>
      <c r="CE4" s="8"/>
      <c r="CF4" s="8" t="s">
        <v>150</v>
      </c>
      <c r="CG4" s="8">
        <v>2</v>
      </c>
      <c r="CH4" s="8"/>
      <c r="CI4" s="8" t="s">
        <v>150</v>
      </c>
      <c r="CJ4" s="8">
        <v>2</v>
      </c>
      <c r="CK4" s="8"/>
      <c r="CL4" s="8" t="s">
        <v>150</v>
      </c>
      <c r="CM4" s="8">
        <v>2</v>
      </c>
      <c r="CN4" s="8"/>
      <c r="CO4" s="8">
        <v>0</v>
      </c>
      <c r="CP4" s="8">
        <v>0</v>
      </c>
      <c r="CQ4" s="8">
        <v>4</v>
      </c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>
        <v>2</v>
      </c>
      <c r="DF4" s="8"/>
      <c r="DG4" s="8"/>
      <c r="DH4" s="8"/>
      <c r="DI4" s="8">
        <v>2</v>
      </c>
      <c r="DJ4" s="8"/>
      <c r="DK4" s="8">
        <v>2</v>
      </c>
      <c r="DL4" s="8">
        <v>0</v>
      </c>
      <c r="DM4" s="8">
        <v>2</v>
      </c>
      <c r="DN4" s="8"/>
      <c r="DO4" s="8"/>
      <c r="DP4" s="8"/>
      <c r="DQ4" s="8"/>
      <c r="DR4" s="8"/>
      <c r="DS4" s="8"/>
      <c r="DT4" s="8"/>
      <c r="DU4" s="8" t="s">
        <v>150</v>
      </c>
      <c r="DV4" s="8" t="s">
        <v>159</v>
      </c>
      <c r="DW4" s="8" t="s">
        <v>150</v>
      </c>
      <c r="DX4" s="8" t="s">
        <v>150</v>
      </c>
      <c r="DY4" s="8" t="s">
        <v>159</v>
      </c>
      <c r="DZ4" s="8"/>
      <c r="EA4" s="8"/>
      <c r="EB4" s="8" t="s">
        <v>150</v>
      </c>
      <c r="EC4" s="8" t="s">
        <v>150</v>
      </c>
      <c r="ED4" s="8" t="s">
        <v>150</v>
      </c>
      <c r="EE4" s="8" t="s">
        <v>150</v>
      </c>
      <c r="EF4" s="8"/>
      <c r="EG4" s="8"/>
      <c r="EH4" s="8" t="s">
        <v>150</v>
      </c>
      <c r="EI4" s="8"/>
      <c r="EJ4" s="8"/>
      <c r="EK4" s="8"/>
      <c r="EL4" s="8"/>
      <c r="EM4" s="8"/>
      <c r="EN4" s="8"/>
      <c r="EO4" s="8" t="s">
        <v>184</v>
      </c>
      <c r="EP4" s="8" t="s">
        <v>187</v>
      </c>
      <c r="EQ4" s="11" t="str">
        <f t="shared" si="11"/>
        <v>36</v>
      </c>
      <c r="ER4" s="11" t="str">
        <f t="shared" si="12"/>
        <v>1</v>
      </c>
      <c r="ES4" s="11"/>
      <c r="ET4" s="13">
        <f t="shared" si="13"/>
        <v>1</v>
      </c>
      <c r="EU4" s="13">
        <f t="shared" si="14"/>
        <v>0.9</v>
      </c>
      <c r="EV4" s="14">
        <f t="shared" si="15"/>
        <v>-1.2</v>
      </c>
      <c r="EW4" s="14">
        <f t="shared" si="16"/>
        <v>-1.2</v>
      </c>
      <c r="EX4" s="14">
        <f t="shared" si="17"/>
        <v>-1.2</v>
      </c>
      <c r="EY4" s="11">
        <f t="shared" si="18"/>
        <v>-1.2</v>
      </c>
      <c r="EZ4" s="17" t="s">
        <v>152</v>
      </c>
      <c r="FA4" s="16" t="str">
        <f t="shared" si="19"/>
        <v>1</v>
      </c>
      <c r="FC4">
        <v>2</v>
      </c>
      <c r="FD4">
        <v>0</v>
      </c>
    </row>
    <row r="5" spans="1:160" ht="33.75">
      <c r="A5" s="6">
        <v>1554</v>
      </c>
      <c r="B5" s="8">
        <v>2</v>
      </c>
      <c r="C5" s="8" t="s">
        <v>139</v>
      </c>
      <c r="D5" s="8">
        <v>64</v>
      </c>
      <c r="E5" s="8">
        <v>48</v>
      </c>
      <c r="F5" s="8" t="s">
        <v>180</v>
      </c>
      <c r="G5" s="8">
        <v>5</v>
      </c>
      <c r="H5" s="8"/>
      <c r="I5" s="9"/>
      <c r="J5" s="9"/>
      <c r="K5" s="10">
        <v>38936</v>
      </c>
      <c r="L5" s="10"/>
      <c r="M5" s="9" t="e">
        <f>DATEDIF(K5,L5,"m")</f>
        <v>#NUM!</v>
      </c>
      <c r="N5" s="9">
        <f t="shared" ca="1" si="0"/>
        <v>212</v>
      </c>
      <c r="O5" s="9">
        <v>120</v>
      </c>
      <c r="P5" s="9">
        <v>1</v>
      </c>
      <c r="Q5" s="10"/>
      <c r="R5" s="10"/>
      <c r="S5" s="9" t="e">
        <f t="shared" si="1"/>
        <v>#NUM!</v>
      </c>
      <c r="T5" s="8"/>
      <c r="U5" s="8" t="str">
        <f t="shared" si="20"/>
        <v>12</v>
      </c>
      <c r="V5" s="11" t="str">
        <f t="shared" si="21"/>
        <v>1</v>
      </c>
      <c r="W5" s="8" t="str">
        <f t="shared" si="22"/>
        <v>12</v>
      </c>
      <c r="X5" s="8">
        <v>2</v>
      </c>
      <c r="Y5" s="8">
        <v>1</v>
      </c>
      <c r="Z5" s="8">
        <v>1</v>
      </c>
      <c r="AA5" s="8">
        <v>1</v>
      </c>
      <c r="AB5" s="8">
        <v>2</v>
      </c>
      <c r="AC5" s="9">
        <v>120</v>
      </c>
      <c r="AD5" s="9">
        <v>1</v>
      </c>
      <c r="AE5" s="8" t="str">
        <f t="shared" si="2"/>
        <v>36</v>
      </c>
      <c r="AF5" s="8">
        <v>2</v>
      </c>
      <c r="AG5" s="8">
        <v>2</v>
      </c>
      <c r="AH5" s="11" t="str">
        <f t="shared" si="3"/>
        <v>36</v>
      </c>
      <c r="AI5" s="11" t="str">
        <f t="shared" si="4"/>
        <v>1</v>
      </c>
      <c r="AJ5" s="8">
        <v>2</v>
      </c>
      <c r="AK5" s="8"/>
      <c r="AL5" s="8"/>
      <c r="AM5" s="8" t="s">
        <v>154</v>
      </c>
      <c r="AN5" s="8">
        <v>2</v>
      </c>
      <c r="AO5" s="8"/>
      <c r="AP5" s="8"/>
      <c r="AQ5" s="8">
        <v>1.29</v>
      </c>
      <c r="AR5" s="9">
        <f t="shared" si="5"/>
        <v>67.913186367589745</v>
      </c>
      <c r="AS5" s="9">
        <v>1.8</v>
      </c>
      <c r="AT5" s="9">
        <f t="shared" si="6"/>
        <v>45.251579826274174</v>
      </c>
      <c r="AU5" s="9">
        <v>1.9</v>
      </c>
      <c r="AV5" s="9">
        <f t="shared" si="7"/>
        <v>41.884604191400108</v>
      </c>
      <c r="AW5" s="9">
        <v>1.93</v>
      </c>
      <c r="AX5" s="9">
        <f t="shared" si="8"/>
        <v>39.35345917514509</v>
      </c>
      <c r="AY5" s="12" t="s">
        <v>155</v>
      </c>
      <c r="AZ5" s="12" t="s">
        <v>155</v>
      </c>
      <c r="BA5" s="12" t="s">
        <v>155</v>
      </c>
      <c r="BB5" s="12" t="s">
        <v>155</v>
      </c>
      <c r="BC5" s="8" t="s">
        <v>164</v>
      </c>
      <c r="BD5" s="8" t="s">
        <v>165</v>
      </c>
      <c r="BE5" s="8"/>
      <c r="BF5" s="8" t="s">
        <v>165</v>
      </c>
      <c r="BG5" s="12"/>
      <c r="BH5" s="8"/>
      <c r="BI5" s="8"/>
      <c r="BJ5" s="8">
        <v>66</v>
      </c>
      <c r="BK5" s="8">
        <v>171</v>
      </c>
      <c r="BL5" s="8">
        <f t="shared" si="9"/>
        <v>1.7725344159372816</v>
      </c>
      <c r="BM5" s="8">
        <f t="shared" si="10"/>
        <v>22.571047501795423</v>
      </c>
      <c r="BN5" s="8">
        <v>1</v>
      </c>
      <c r="BO5" s="7" t="s">
        <v>203</v>
      </c>
      <c r="BP5" s="8" t="s">
        <v>146</v>
      </c>
      <c r="BQ5" s="8">
        <v>43</v>
      </c>
      <c r="BR5" s="8">
        <v>58</v>
      </c>
      <c r="BS5" s="8">
        <v>157</v>
      </c>
      <c r="BT5" s="8">
        <f t="shared" si="23"/>
        <v>1.5770681789632148</v>
      </c>
      <c r="BU5" s="8">
        <f t="shared" si="24"/>
        <v>23.530366343462209</v>
      </c>
      <c r="BV5" s="8">
        <f t="shared" si="25"/>
        <v>1.123942794345498</v>
      </c>
      <c r="BW5" s="8">
        <f t="shared" si="25"/>
        <v>0.95923060322716447</v>
      </c>
      <c r="BX5" s="8" t="s">
        <v>162</v>
      </c>
      <c r="BY5" s="8" t="s">
        <v>158</v>
      </c>
      <c r="BZ5" s="8" t="s">
        <v>148</v>
      </c>
      <c r="CA5" s="8" t="s">
        <v>149</v>
      </c>
      <c r="CB5" s="8">
        <v>5</v>
      </c>
      <c r="CC5" s="8" t="s">
        <v>150</v>
      </c>
      <c r="CD5" s="8">
        <v>2</v>
      </c>
      <c r="CE5" s="8"/>
      <c r="CF5" s="8" t="s">
        <v>150</v>
      </c>
      <c r="CG5" s="8">
        <v>2</v>
      </c>
      <c r="CH5" s="8"/>
      <c r="CI5" s="8" t="s">
        <v>150</v>
      </c>
      <c r="CJ5" s="8">
        <v>2</v>
      </c>
      <c r="CK5" s="8"/>
      <c r="CL5" s="8" t="s">
        <v>150</v>
      </c>
      <c r="CM5" s="8">
        <v>2</v>
      </c>
      <c r="CN5" s="8"/>
      <c r="CO5" s="8">
        <v>0</v>
      </c>
      <c r="CP5" s="8">
        <v>0</v>
      </c>
      <c r="CQ5" s="8">
        <v>4</v>
      </c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>
        <v>2</v>
      </c>
      <c r="DF5" s="8"/>
      <c r="DG5" s="8"/>
      <c r="DH5" s="8"/>
      <c r="DI5" s="8">
        <v>2</v>
      </c>
      <c r="DJ5" s="8"/>
      <c r="DK5" s="8">
        <v>2</v>
      </c>
      <c r="DL5" s="8">
        <v>0</v>
      </c>
      <c r="DM5" s="8">
        <v>2</v>
      </c>
      <c r="DN5" s="8"/>
      <c r="DO5" s="8"/>
      <c r="DP5" s="8"/>
      <c r="DQ5" s="8"/>
      <c r="DR5" s="8"/>
      <c r="DS5" s="8"/>
      <c r="DT5" s="8"/>
      <c r="DU5" s="8" t="s">
        <v>150</v>
      </c>
      <c r="DV5" s="8" t="s">
        <v>159</v>
      </c>
      <c r="DW5" s="8" t="s">
        <v>150</v>
      </c>
      <c r="DX5" s="8" t="s">
        <v>150</v>
      </c>
      <c r="DY5" s="8" t="s">
        <v>159</v>
      </c>
      <c r="DZ5" s="8"/>
      <c r="EA5" s="8"/>
      <c r="EB5" s="8" t="s">
        <v>150</v>
      </c>
      <c r="EC5" s="8"/>
      <c r="ED5" s="8"/>
      <c r="EE5" s="8" t="s">
        <v>150</v>
      </c>
      <c r="EF5" s="8"/>
      <c r="EG5" s="8"/>
      <c r="EH5" s="8"/>
      <c r="EI5" s="8"/>
      <c r="EJ5" s="8"/>
      <c r="EK5" s="8"/>
      <c r="EL5" s="8"/>
      <c r="EM5" s="8"/>
      <c r="EN5" s="8"/>
      <c r="EO5" s="8" t="s">
        <v>184</v>
      </c>
      <c r="EP5" s="8" t="s">
        <v>187</v>
      </c>
      <c r="EQ5" s="11" t="str">
        <f t="shared" si="11"/>
        <v>36</v>
      </c>
      <c r="ER5" s="11" t="str">
        <f t="shared" si="12"/>
        <v>1</v>
      </c>
      <c r="ES5" s="11"/>
      <c r="ET5" s="13">
        <f t="shared" si="13"/>
        <v>1</v>
      </c>
      <c r="EU5" s="13">
        <f t="shared" si="14"/>
        <v>0.9</v>
      </c>
      <c r="EV5" s="14">
        <f t="shared" si="15"/>
        <v>-1.2</v>
      </c>
      <c r="EW5" s="14">
        <f t="shared" si="16"/>
        <v>-1.2</v>
      </c>
      <c r="EX5" s="14">
        <f t="shared" si="17"/>
        <v>-1.2</v>
      </c>
      <c r="EY5" s="11">
        <f t="shared" si="18"/>
        <v>-1.2</v>
      </c>
      <c r="EZ5" s="17" t="s">
        <v>152</v>
      </c>
      <c r="FA5" s="16" t="str">
        <f t="shared" si="19"/>
        <v>1</v>
      </c>
      <c r="FC5">
        <v>2</v>
      </c>
      <c r="FD5">
        <v>0</v>
      </c>
    </row>
    <row r="6" spans="1:160" ht="33.75">
      <c r="A6" s="6">
        <v>1563</v>
      </c>
      <c r="B6" s="8">
        <v>2</v>
      </c>
      <c r="C6" s="8" t="s">
        <v>139</v>
      </c>
      <c r="D6" s="8">
        <v>56</v>
      </c>
      <c r="E6" s="8">
        <v>40</v>
      </c>
      <c r="F6" s="8" t="s">
        <v>153</v>
      </c>
      <c r="G6" s="8">
        <v>3</v>
      </c>
      <c r="H6" s="8"/>
      <c r="I6" s="9"/>
      <c r="J6" s="9"/>
      <c r="K6" s="10">
        <v>38985</v>
      </c>
      <c r="L6" s="10">
        <v>44258</v>
      </c>
      <c r="M6" s="9">
        <f>DATEDIF(K6,L6,"m")</f>
        <v>173</v>
      </c>
      <c r="N6" s="9">
        <f t="shared" ca="1" si="0"/>
        <v>210</v>
      </c>
      <c r="O6" s="9">
        <v>120</v>
      </c>
      <c r="P6" s="9">
        <v>1</v>
      </c>
      <c r="Q6" s="10">
        <v>44258</v>
      </c>
      <c r="R6" s="10"/>
      <c r="S6" s="9">
        <f t="shared" si="1"/>
        <v>173</v>
      </c>
      <c r="T6" s="8" t="s">
        <v>141</v>
      </c>
      <c r="U6" s="8" t="str">
        <f t="shared" si="20"/>
        <v>12</v>
      </c>
      <c r="V6" s="11" t="str">
        <f t="shared" si="21"/>
        <v>1</v>
      </c>
      <c r="W6" s="8" t="str">
        <f t="shared" si="22"/>
        <v>12</v>
      </c>
      <c r="X6" s="8">
        <v>2</v>
      </c>
      <c r="Y6" s="8">
        <v>1</v>
      </c>
      <c r="Z6" s="8">
        <v>1</v>
      </c>
      <c r="AA6" s="8">
        <v>1</v>
      </c>
      <c r="AB6" s="8">
        <v>2</v>
      </c>
      <c r="AC6" s="9">
        <v>120</v>
      </c>
      <c r="AD6" s="9">
        <v>1</v>
      </c>
      <c r="AE6" s="8" t="str">
        <f t="shared" si="2"/>
        <v>36</v>
      </c>
      <c r="AF6" s="8">
        <v>2</v>
      </c>
      <c r="AG6" s="8">
        <v>2</v>
      </c>
      <c r="AH6" s="11" t="str">
        <f t="shared" si="3"/>
        <v>36</v>
      </c>
      <c r="AI6" s="11" t="str">
        <f t="shared" si="4"/>
        <v>1</v>
      </c>
      <c r="AJ6" s="8">
        <v>2</v>
      </c>
      <c r="AK6" s="8"/>
      <c r="AL6" s="8"/>
      <c r="AM6" s="8" t="s">
        <v>154</v>
      </c>
      <c r="AN6" s="8">
        <v>2</v>
      </c>
      <c r="AO6" s="8"/>
      <c r="AP6" s="8"/>
      <c r="AQ6" s="8">
        <v>1.93</v>
      </c>
      <c r="AR6" s="9">
        <f t="shared" si="5"/>
        <v>44.015034799112556</v>
      </c>
      <c r="AS6" s="9">
        <v>1.79</v>
      </c>
      <c r="AT6" s="9">
        <f t="shared" si="6"/>
        <v>47.879011513489615</v>
      </c>
      <c r="AU6" s="9">
        <v>1.8</v>
      </c>
      <c r="AV6" s="9">
        <f t="shared" si="7"/>
        <v>46.972079956040098</v>
      </c>
      <c r="AW6" s="9">
        <v>1.88</v>
      </c>
      <c r="AX6" s="9">
        <f t="shared" si="8"/>
        <v>42.684512464123529</v>
      </c>
      <c r="AY6" s="12" t="s">
        <v>155</v>
      </c>
      <c r="AZ6" s="12" t="s">
        <v>155</v>
      </c>
      <c r="BA6" s="12" t="s">
        <v>155</v>
      </c>
      <c r="BB6" s="12" t="s">
        <v>155</v>
      </c>
      <c r="BC6" s="8" t="s">
        <v>142</v>
      </c>
      <c r="BD6" s="8" t="s">
        <v>143</v>
      </c>
      <c r="BE6" s="8" t="s">
        <v>141</v>
      </c>
      <c r="BF6" s="8" t="s">
        <v>165</v>
      </c>
      <c r="BG6" s="12"/>
      <c r="BH6" s="8"/>
      <c r="BI6" s="8"/>
      <c r="BJ6" s="8">
        <v>88</v>
      </c>
      <c r="BK6" s="8">
        <v>178</v>
      </c>
      <c r="BL6" s="8">
        <f t="shared" si="9"/>
        <v>2.062177105646728</v>
      </c>
      <c r="BM6" s="8">
        <f t="shared" si="10"/>
        <v>27.774270925388208</v>
      </c>
      <c r="BN6" s="8">
        <v>1</v>
      </c>
      <c r="BO6" s="7" t="s">
        <v>206</v>
      </c>
      <c r="BP6" s="8" t="s">
        <v>146</v>
      </c>
      <c r="BQ6" s="8">
        <v>39</v>
      </c>
      <c r="BR6" s="8">
        <v>71</v>
      </c>
      <c r="BS6" s="8">
        <v>164</v>
      </c>
      <c r="BT6" s="8">
        <f t="shared" si="23"/>
        <v>1.7738337414959995</v>
      </c>
      <c r="BU6" s="8">
        <f t="shared" si="24"/>
        <v>26.397977394408091</v>
      </c>
      <c r="BV6" s="8">
        <f t="shared" si="25"/>
        <v>1.1625537711936567</v>
      </c>
      <c r="BW6" s="8">
        <f t="shared" si="25"/>
        <v>1.0521363250834384</v>
      </c>
      <c r="BX6" s="8" t="s">
        <v>158</v>
      </c>
      <c r="BY6" s="8" t="s">
        <v>158</v>
      </c>
      <c r="BZ6" s="8" t="s">
        <v>148</v>
      </c>
      <c r="CA6" s="8" t="s">
        <v>149</v>
      </c>
      <c r="CB6" s="8">
        <v>5</v>
      </c>
      <c r="CC6" s="8" t="s">
        <v>150</v>
      </c>
      <c r="CD6" s="8">
        <v>2</v>
      </c>
      <c r="CE6" s="8"/>
      <c r="CF6" s="8" t="s">
        <v>150</v>
      </c>
      <c r="CG6" s="8">
        <v>2</v>
      </c>
      <c r="CH6" s="8"/>
      <c r="CI6" s="8" t="s">
        <v>150</v>
      </c>
      <c r="CJ6" s="8"/>
      <c r="CK6" s="8"/>
      <c r="CL6" s="8" t="s">
        <v>150</v>
      </c>
      <c r="CM6" s="8">
        <v>2</v>
      </c>
      <c r="CN6" s="8"/>
      <c r="CO6" s="8">
        <v>0</v>
      </c>
      <c r="CP6" s="8">
        <v>0</v>
      </c>
      <c r="CQ6" s="8">
        <v>4</v>
      </c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 t="s">
        <v>165</v>
      </c>
      <c r="DE6" s="8">
        <v>2</v>
      </c>
      <c r="DF6" s="8"/>
      <c r="DG6" s="8"/>
      <c r="DH6" s="8"/>
      <c r="DI6" s="8">
        <v>2</v>
      </c>
      <c r="DJ6" s="8"/>
      <c r="DK6" s="8">
        <v>2</v>
      </c>
      <c r="DL6" s="8">
        <v>0</v>
      </c>
      <c r="DM6" s="8">
        <v>2</v>
      </c>
      <c r="DN6" s="8"/>
      <c r="DO6" s="8"/>
      <c r="DP6" s="8"/>
      <c r="DQ6" s="8"/>
      <c r="DR6" s="8"/>
      <c r="DS6" s="8"/>
      <c r="DT6" s="8"/>
      <c r="DU6" s="8" t="s">
        <v>150</v>
      </c>
      <c r="DV6" s="8" t="s">
        <v>150</v>
      </c>
      <c r="DW6" s="8" t="s">
        <v>150</v>
      </c>
      <c r="DX6" s="8" t="s">
        <v>150</v>
      </c>
      <c r="DY6" s="8" t="s">
        <v>150</v>
      </c>
      <c r="DZ6" s="8"/>
      <c r="EA6" s="8"/>
      <c r="EB6" s="8" t="s">
        <v>150</v>
      </c>
      <c r="EC6" s="8" t="s">
        <v>150</v>
      </c>
      <c r="ED6" s="8" t="s">
        <v>150</v>
      </c>
      <c r="EE6" s="8" t="s">
        <v>150</v>
      </c>
      <c r="EF6" s="8"/>
      <c r="EG6" s="8"/>
      <c r="EH6" s="8" t="s">
        <v>150</v>
      </c>
      <c r="EI6" s="8"/>
      <c r="EJ6" s="8"/>
      <c r="EK6" s="8"/>
      <c r="EL6" s="8"/>
      <c r="EM6" s="8"/>
      <c r="EN6" s="8"/>
      <c r="EO6" s="8" t="s">
        <v>184</v>
      </c>
      <c r="EP6" s="8" t="s">
        <v>189</v>
      </c>
      <c r="EQ6" s="11" t="str">
        <f t="shared" si="11"/>
        <v>36</v>
      </c>
      <c r="ER6" s="11" t="str">
        <f t="shared" si="12"/>
        <v>1</v>
      </c>
      <c r="ES6" s="11"/>
      <c r="ET6" s="13">
        <f t="shared" si="13"/>
        <v>1</v>
      </c>
      <c r="EU6" s="13">
        <f t="shared" si="14"/>
        <v>0.9</v>
      </c>
      <c r="EV6" s="14">
        <f t="shared" si="15"/>
        <v>-1.2</v>
      </c>
      <c r="EW6" s="14">
        <f t="shared" si="16"/>
        <v>-1.2</v>
      </c>
      <c r="EX6" s="14">
        <f t="shared" si="17"/>
        <v>-1.2</v>
      </c>
      <c r="EY6" s="11">
        <f t="shared" si="18"/>
        <v>-1.2</v>
      </c>
      <c r="EZ6" s="15" t="s">
        <v>152</v>
      </c>
      <c r="FA6" s="16" t="str">
        <f t="shared" si="19"/>
        <v>1</v>
      </c>
      <c r="FC6">
        <v>2</v>
      </c>
      <c r="FD6">
        <v>0</v>
      </c>
    </row>
    <row r="7" spans="1:160" ht="33.75">
      <c r="A7" s="6">
        <v>1571</v>
      </c>
      <c r="B7" s="8">
        <v>1</v>
      </c>
      <c r="C7" s="8" t="s">
        <v>146</v>
      </c>
      <c r="D7" s="8">
        <v>45</v>
      </c>
      <c r="E7" s="8">
        <v>29</v>
      </c>
      <c r="F7" s="8" t="s">
        <v>140</v>
      </c>
      <c r="G7" s="8">
        <v>1</v>
      </c>
      <c r="H7" s="8"/>
      <c r="I7" s="9"/>
      <c r="J7" s="9"/>
      <c r="K7" s="10">
        <v>39069</v>
      </c>
      <c r="L7" s="10"/>
      <c r="M7" s="9" t="e">
        <f>DATEDIF(K7,L7,"m")</f>
        <v>#NUM!</v>
      </c>
      <c r="N7" s="9">
        <f t="shared" ca="1" si="0"/>
        <v>207</v>
      </c>
      <c r="O7" s="9">
        <v>120</v>
      </c>
      <c r="P7" s="9">
        <v>1</v>
      </c>
      <c r="Q7" s="10"/>
      <c r="R7" s="10"/>
      <c r="S7" s="9" t="e">
        <f t="shared" si="1"/>
        <v>#NUM!</v>
      </c>
      <c r="T7" s="8"/>
      <c r="U7" s="8" t="str">
        <f t="shared" si="20"/>
        <v>12</v>
      </c>
      <c r="V7" s="11" t="str">
        <f t="shared" si="21"/>
        <v>1</v>
      </c>
      <c r="W7" s="8" t="str">
        <f t="shared" si="22"/>
        <v>12</v>
      </c>
      <c r="X7" s="8">
        <v>2</v>
      </c>
      <c r="Y7" s="8">
        <v>1</v>
      </c>
      <c r="Z7" s="8">
        <v>1</v>
      </c>
      <c r="AA7" s="8">
        <v>1</v>
      </c>
      <c r="AB7" s="8">
        <v>2</v>
      </c>
      <c r="AC7" s="9">
        <v>120</v>
      </c>
      <c r="AD7" s="9">
        <v>1</v>
      </c>
      <c r="AE7" s="8" t="str">
        <f t="shared" si="2"/>
        <v>36</v>
      </c>
      <c r="AF7" s="8">
        <v>2</v>
      </c>
      <c r="AG7" s="8">
        <v>2</v>
      </c>
      <c r="AH7" s="11" t="str">
        <f t="shared" si="3"/>
        <v>36</v>
      </c>
      <c r="AI7" s="11" t="str">
        <f t="shared" si="4"/>
        <v>1</v>
      </c>
      <c r="AJ7" s="8">
        <v>2</v>
      </c>
      <c r="AK7" s="8"/>
      <c r="AL7" s="8"/>
      <c r="AM7" s="8" t="s">
        <v>160</v>
      </c>
      <c r="AN7" s="8">
        <v>1</v>
      </c>
      <c r="AO7" s="8"/>
      <c r="AP7" s="8"/>
      <c r="AQ7" s="8">
        <v>0.99</v>
      </c>
      <c r="AR7" s="9">
        <f t="shared" si="5"/>
        <v>78.60059244992263</v>
      </c>
      <c r="AS7" s="9">
        <v>0.85</v>
      </c>
      <c r="AT7" s="9">
        <f t="shared" si="6"/>
        <v>93.796003593993319</v>
      </c>
      <c r="AU7" s="9">
        <v>0.81</v>
      </c>
      <c r="AV7" s="9">
        <f t="shared" si="7"/>
        <v>98.152871059827916</v>
      </c>
      <c r="AW7" s="9">
        <v>0.85</v>
      </c>
      <c r="AX7" s="9">
        <f t="shared" si="8"/>
        <v>88.690124856377622</v>
      </c>
      <c r="AY7" s="12" t="s">
        <v>155</v>
      </c>
      <c r="AZ7" s="12" t="s">
        <v>155</v>
      </c>
      <c r="BA7" s="12" t="s">
        <v>155</v>
      </c>
      <c r="BB7" s="12" t="s">
        <v>155</v>
      </c>
      <c r="BC7" s="8" t="s">
        <v>164</v>
      </c>
      <c r="BD7" s="8" t="s">
        <v>165</v>
      </c>
      <c r="BE7" s="8"/>
      <c r="BF7" s="8" t="s">
        <v>165</v>
      </c>
      <c r="BG7" s="12"/>
      <c r="BH7" s="8"/>
      <c r="BI7" s="8"/>
      <c r="BJ7" s="8">
        <v>70</v>
      </c>
      <c r="BK7" s="8">
        <v>163</v>
      </c>
      <c r="BL7" s="8">
        <f t="shared" si="9"/>
        <v>1.7553713420962216</v>
      </c>
      <c r="BM7" s="8">
        <f t="shared" si="10"/>
        <v>26.346494034400994</v>
      </c>
      <c r="BN7" s="8">
        <v>1</v>
      </c>
      <c r="BO7" s="7" t="s">
        <v>209</v>
      </c>
      <c r="BP7" s="8" t="s">
        <v>139</v>
      </c>
      <c r="BQ7" s="8">
        <v>29</v>
      </c>
      <c r="BR7" s="8">
        <v>76</v>
      </c>
      <c r="BS7" s="8">
        <v>173</v>
      </c>
      <c r="BT7" s="8">
        <f t="shared" si="23"/>
        <v>1.8979970153263728</v>
      </c>
      <c r="BU7" s="8">
        <f t="shared" si="24"/>
        <v>25.393431120318084</v>
      </c>
      <c r="BV7" s="8">
        <f t="shared" si="25"/>
        <v>0.92485463776895049</v>
      </c>
      <c r="BW7" s="8">
        <f t="shared" si="25"/>
        <v>1.0375318683626149</v>
      </c>
      <c r="BX7" s="8" t="s">
        <v>171</v>
      </c>
      <c r="BY7" s="8" t="s">
        <v>171</v>
      </c>
      <c r="BZ7" s="8" t="s">
        <v>148</v>
      </c>
      <c r="CA7" s="8" t="s">
        <v>149</v>
      </c>
      <c r="CB7" s="8">
        <v>5</v>
      </c>
      <c r="CC7" s="8" t="s">
        <v>150</v>
      </c>
      <c r="CD7" s="8">
        <v>2</v>
      </c>
      <c r="CE7" s="8"/>
      <c r="CF7" s="8" t="s">
        <v>150</v>
      </c>
      <c r="CG7" s="8">
        <v>2</v>
      </c>
      <c r="CH7" s="8"/>
      <c r="CI7" s="8" t="s">
        <v>150</v>
      </c>
      <c r="CJ7" s="8">
        <v>2</v>
      </c>
      <c r="CK7" s="8"/>
      <c r="CL7" s="8" t="s">
        <v>150</v>
      </c>
      <c r="CM7" s="8">
        <v>2</v>
      </c>
      <c r="CN7" s="8"/>
      <c r="CO7" s="8">
        <v>0</v>
      </c>
      <c r="CP7" s="8">
        <v>0</v>
      </c>
      <c r="CQ7" s="8">
        <v>4</v>
      </c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>
        <v>2</v>
      </c>
      <c r="DF7" s="8"/>
      <c r="DG7" s="8"/>
      <c r="DH7" s="8"/>
      <c r="DI7" s="8">
        <v>2</v>
      </c>
      <c r="DJ7" s="8"/>
      <c r="DK7" s="8">
        <v>2</v>
      </c>
      <c r="DL7" s="8">
        <v>0</v>
      </c>
      <c r="DM7" s="8">
        <v>2</v>
      </c>
      <c r="DN7" s="8"/>
      <c r="DO7" s="8"/>
      <c r="DP7" s="8"/>
      <c r="DQ7" s="8"/>
      <c r="DR7" s="8"/>
      <c r="DS7" s="8"/>
      <c r="DT7" s="8"/>
      <c r="DU7" s="8" t="s">
        <v>150</v>
      </c>
      <c r="DV7" s="8" t="s">
        <v>150</v>
      </c>
      <c r="DW7" s="8" t="s">
        <v>150</v>
      </c>
      <c r="DX7" s="8" t="s">
        <v>150</v>
      </c>
      <c r="DY7" s="8" t="s">
        <v>150</v>
      </c>
      <c r="DZ7" s="8"/>
      <c r="EA7" s="8"/>
      <c r="EB7" s="8" t="s">
        <v>150</v>
      </c>
      <c r="EC7" s="8" t="s">
        <v>150</v>
      </c>
      <c r="ED7" s="8" t="s">
        <v>150</v>
      </c>
      <c r="EE7" s="8" t="s">
        <v>150</v>
      </c>
      <c r="EF7" s="8"/>
      <c r="EG7" s="8"/>
      <c r="EH7" s="8" t="s">
        <v>150</v>
      </c>
      <c r="EI7" s="8"/>
      <c r="EJ7" s="8"/>
      <c r="EK7" s="8"/>
      <c r="EL7" s="8"/>
      <c r="EM7" s="8"/>
      <c r="EN7" s="8"/>
      <c r="EO7" s="8" t="s">
        <v>184</v>
      </c>
      <c r="EP7" s="8" t="s">
        <v>189</v>
      </c>
      <c r="EQ7" s="11" t="str">
        <f t="shared" si="11"/>
        <v>36</v>
      </c>
      <c r="ER7" s="11" t="str">
        <f t="shared" si="12"/>
        <v>1</v>
      </c>
      <c r="ES7" s="11"/>
      <c r="ET7" s="13">
        <f t="shared" si="13"/>
        <v>1.012</v>
      </c>
      <c r="EU7" s="13">
        <f t="shared" si="14"/>
        <v>0.7</v>
      </c>
      <c r="EV7" s="14">
        <f t="shared" si="15"/>
        <v>-1.2</v>
      </c>
      <c r="EW7" s="14">
        <f t="shared" si="16"/>
        <v>-1.2</v>
      </c>
      <c r="EX7" s="14">
        <f t="shared" si="17"/>
        <v>-1.2</v>
      </c>
      <c r="EY7" s="11">
        <f t="shared" si="18"/>
        <v>-1.2</v>
      </c>
      <c r="EZ7" s="15" t="s">
        <v>152</v>
      </c>
      <c r="FA7" s="16" t="str">
        <f t="shared" si="19"/>
        <v>1</v>
      </c>
      <c r="FC7">
        <v>2</v>
      </c>
      <c r="FD7">
        <v>0</v>
      </c>
    </row>
    <row r="8" spans="1:160" ht="33.75">
      <c r="A8" s="6">
        <v>1579</v>
      </c>
      <c r="B8" s="8">
        <v>2</v>
      </c>
      <c r="C8" s="8" t="s">
        <v>139</v>
      </c>
      <c r="D8" s="8">
        <v>57</v>
      </c>
      <c r="E8" s="8">
        <v>41</v>
      </c>
      <c r="F8" s="8" t="s">
        <v>153</v>
      </c>
      <c r="G8" s="8">
        <v>3</v>
      </c>
      <c r="H8" s="8"/>
      <c r="I8" s="9"/>
      <c r="J8" s="9"/>
      <c r="K8" s="10">
        <v>39118</v>
      </c>
      <c r="L8" s="10"/>
      <c r="M8" s="9" t="e">
        <f>DATEDIF(K8, L8, "m")</f>
        <v>#NUM!</v>
      </c>
      <c r="N8" s="9">
        <f t="shared" ca="1" si="0"/>
        <v>206</v>
      </c>
      <c r="O8" s="9">
        <v>120</v>
      </c>
      <c r="P8" s="9">
        <v>1</v>
      </c>
      <c r="Q8" s="10"/>
      <c r="R8" s="10"/>
      <c r="S8" s="9" t="e">
        <f t="shared" si="1"/>
        <v>#NUM!</v>
      </c>
      <c r="T8" s="8"/>
      <c r="U8" s="8" t="str">
        <f t="shared" si="20"/>
        <v>12</v>
      </c>
      <c r="V8" s="11" t="str">
        <f t="shared" si="21"/>
        <v>1</v>
      </c>
      <c r="W8" s="8" t="str">
        <f t="shared" si="22"/>
        <v>12</v>
      </c>
      <c r="X8" s="8">
        <v>2</v>
      </c>
      <c r="Y8" s="8">
        <v>1</v>
      </c>
      <c r="Z8" s="8">
        <v>1</v>
      </c>
      <c r="AA8" s="8">
        <v>1</v>
      </c>
      <c r="AB8" s="8">
        <v>2</v>
      </c>
      <c r="AC8" s="9">
        <v>120</v>
      </c>
      <c r="AD8" s="9">
        <v>1</v>
      </c>
      <c r="AE8" s="8" t="str">
        <f t="shared" si="2"/>
        <v>36</v>
      </c>
      <c r="AF8" s="8">
        <v>2</v>
      </c>
      <c r="AG8" s="8">
        <v>2</v>
      </c>
      <c r="AH8" s="11" t="str">
        <f t="shared" si="3"/>
        <v>36</v>
      </c>
      <c r="AI8" s="11" t="str">
        <f t="shared" si="4"/>
        <v>1</v>
      </c>
      <c r="AJ8" s="8">
        <v>2</v>
      </c>
      <c r="AK8" s="8"/>
      <c r="AL8" s="8"/>
      <c r="AM8" s="8" t="s">
        <v>160</v>
      </c>
      <c r="AN8" s="8">
        <v>1</v>
      </c>
      <c r="AO8" s="8">
        <v>1.89</v>
      </c>
      <c r="AP8" s="8">
        <v>43.1</v>
      </c>
      <c r="AQ8" s="8">
        <v>0.95</v>
      </c>
      <c r="AR8" s="9">
        <f t="shared" si="5"/>
        <v>102.40012491556688</v>
      </c>
      <c r="AS8" s="9">
        <v>1.04</v>
      </c>
      <c r="AT8" s="9">
        <f t="shared" si="6"/>
        <v>91.290965035647361</v>
      </c>
      <c r="AU8" s="9">
        <v>1.01</v>
      </c>
      <c r="AV8" s="9">
        <f t="shared" si="7"/>
        <v>93.385649026797239</v>
      </c>
      <c r="AW8" s="9">
        <v>1.8</v>
      </c>
      <c r="AX8" s="9">
        <f t="shared" si="8"/>
        <v>44.692199707156909</v>
      </c>
      <c r="AY8" s="12" t="s">
        <v>155</v>
      </c>
      <c r="AZ8" s="12" t="s">
        <v>155</v>
      </c>
      <c r="BA8" s="12" t="s">
        <v>155</v>
      </c>
      <c r="BB8" s="12" t="s">
        <v>155</v>
      </c>
      <c r="BC8" s="8" t="s">
        <v>164</v>
      </c>
      <c r="BD8" s="8" t="s">
        <v>165</v>
      </c>
      <c r="BE8" s="8"/>
      <c r="BF8" s="8" t="s">
        <v>165</v>
      </c>
      <c r="BG8" s="12"/>
      <c r="BH8" s="8"/>
      <c r="BI8" s="8"/>
      <c r="BJ8" s="8">
        <v>60</v>
      </c>
      <c r="BK8" s="8">
        <v>168</v>
      </c>
      <c r="BL8" s="8">
        <f t="shared" si="9"/>
        <v>1.6804664035218659</v>
      </c>
      <c r="BM8" s="8">
        <f t="shared" si="10"/>
        <v>21.258503401360546</v>
      </c>
      <c r="BN8" s="8">
        <v>1</v>
      </c>
      <c r="BO8" s="7" t="s">
        <v>212</v>
      </c>
      <c r="BP8" s="8" t="s">
        <v>146</v>
      </c>
      <c r="BQ8" s="8">
        <v>38</v>
      </c>
      <c r="BR8" s="8">
        <v>60</v>
      </c>
      <c r="BS8" s="8">
        <v>160</v>
      </c>
      <c r="BT8" s="8">
        <f t="shared" si="23"/>
        <v>1.622062531435754</v>
      </c>
      <c r="BU8" s="8">
        <f t="shared" si="24"/>
        <v>23.4375</v>
      </c>
      <c r="BV8" s="8">
        <f t="shared" si="25"/>
        <v>1.0360059313092056</v>
      </c>
      <c r="BW8" s="8">
        <f t="shared" si="25"/>
        <v>0.90702947845804993</v>
      </c>
      <c r="BX8" s="8" t="s">
        <v>147</v>
      </c>
      <c r="BY8" s="8" t="s">
        <v>158</v>
      </c>
      <c r="BZ8" s="8" t="s">
        <v>148</v>
      </c>
      <c r="CA8" s="8" t="s">
        <v>149</v>
      </c>
      <c r="CB8" s="8">
        <v>6</v>
      </c>
      <c r="CC8" s="8" t="s">
        <v>150</v>
      </c>
      <c r="CD8" s="8">
        <v>2</v>
      </c>
      <c r="CE8" s="8"/>
      <c r="CF8" s="8" t="s">
        <v>150</v>
      </c>
      <c r="CG8" s="8">
        <v>2</v>
      </c>
      <c r="CH8" s="8"/>
      <c r="CI8" s="8" t="s">
        <v>150</v>
      </c>
      <c r="CJ8" s="8">
        <v>2</v>
      </c>
      <c r="CK8" s="8"/>
      <c r="CL8" s="8" t="s">
        <v>150</v>
      </c>
      <c r="CM8" s="8">
        <v>2</v>
      </c>
      <c r="CN8" s="8"/>
      <c r="CO8" s="8">
        <v>0</v>
      </c>
      <c r="CP8" s="8">
        <v>0</v>
      </c>
      <c r="CQ8" s="8">
        <v>4</v>
      </c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>
        <v>2</v>
      </c>
      <c r="DF8" s="8"/>
      <c r="DG8" s="8"/>
      <c r="DH8" s="8"/>
      <c r="DI8" s="8">
        <v>2</v>
      </c>
      <c r="DJ8" s="8"/>
      <c r="DK8" s="8">
        <v>2</v>
      </c>
      <c r="DL8" s="8">
        <v>0</v>
      </c>
      <c r="DM8" s="8">
        <v>2</v>
      </c>
      <c r="DN8" s="8"/>
      <c r="DO8" s="8"/>
      <c r="DP8" s="8"/>
      <c r="DQ8" s="8"/>
      <c r="DR8" s="8"/>
      <c r="DS8" s="8"/>
      <c r="DT8" s="8"/>
      <c r="DU8" s="8" t="s">
        <v>159</v>
      </c>
      <c r="DV8" s="8" t="s">
        <v>150</v>
      </c>
      <c r="DW8" s="8" t="s">
        <v>159</v>
      </c>
      <c r="DX8" s="8" t="s">
        <v>150</v>
      </c>
      <c r="DY8" s="8" t="s">
        <v>159</v>
      </c>
      <c r="DZ8" s="8"/>
      <c r="EA8" s="8"/>
      <c r="EB8" s="8" t="s">
        <v>150</v>
      </c>
      <c r="EC8" s="8" t="s">
        <v>150</v>
      </c>
      <c r="ED8" s="8" t="s">
        <v>150</v>
      </c>
      <c r="EE8" s="8"/>
      <c r="EF8" s="8"/>
      <c r="EG8" s="8"/>
      <c r="EH8" s="8"/>
      <c r="EI8" s="8"/>
      <c r="EJ8" s="8"/>
      <c r="EK8" s="8"/>
      <c r="EL8" s="8"/>
      <c r="EM8" s="8"/>
      <c r="EN8" s="8"/>
      <c r="EO8" s="8" t="s">
        <v>184</v>
      </c>
      <c r="EP8" s="8" t="s">
        <v>189</v>
      </c>
      <c r="EQ8" s="11" t="str">
        <f t="shared" si="11"/>
        <v>36</v>
      </c>
      <c r="ER8" s="11" t="str">
        <f t="shared" si="12"/>
        <v>1</v>
      </c>
      <c r="ES8" s="11"/>
      <c r="ET8" s="13">
        <f t="shared" si="13"/>
        <v>1</v>
      </c>
      <c r="EU8" s="13">
        <f t="shared" si="14"/>
        <v>0.9</v>
      </c>
      <c r="EV8" s="14">
        <f t="shared" si="15"/>
        <v>-1.2</v>
      </c>
      <c r="EW8" s="14">
        <f t="shared" si="16"/>
        <v>-1.2</v>
      </c>
      <c r="EX8" s="14">
        <f t="shared" si="17"/>
        <v>-1.2</v>
      </c>
      <c r="EY8" s="11">
        <f t="shared" si="18"/>
        <v>-1.2</v>
      </c>
      <c r="EZ8" s="15" t="s">
        <v>152</v>
      </c>
      <c r="FA8" s="16" t="str">
        <f t="shared" si="19"/>
        <v>1</v>
      </c>
      <c r="FC8">
        <v>2</v>
      </c>
      <c r="FD8">
        <v>0</v>
      </c>
    </row>
    <row r="9" spans="1:160" s="90" customFormat="1" ht="33.75">
      <c r="A9" s="80">
        <v>1585</v>
      </c>
      <c r="B9" s="82">
        <v>2</v>
      </c>
      <c r="C9" s="82" t="s">
        <v>139</v>
      </c>
      <c r="D9" s="82">
        <v>64</v>
      </c>
      <c r="E9" s="82">
        <v>49</v>
      </c>
      <c r="F9" s="82" t="s">
        <v>140</v>
      </c>
      <c r="G9" s="82">
        <v>1</v>
      </c>
      <c r="H9" s="82"/>
      <c r="I9" s="83"/>
      <c r="J9" s="83"/>
      <c r="K9" s="84">
        <v>39146</v>
      </c>
      <c r="L9" s="84">
        <v>43027</v>
      </c>
      <c r="M9" s="83">
        <f t="shared" ref="M9:M13" si="26">DATEDIF(K9,L9,"m")</f>
        <v>127</v>
      </c>
      <c r="N9" s="83">
        <f t="shared" ca="1" si="0"/>
        <v>205</v>
      </c>
      <c r="O9" s="83">
        <v>120</v>
      </c>
      <c r="P9" s="83">
        <v>1</v>
      </c>
      <c r="Q9" s="84">
        <v>43027</v>
      </c>
      <c r="R9" s="84"/>
      <c r="S9" s="83">
        <f t="shared" si="1"/>
        <v>127</v>
      </c>
      <c r="T9" s="82" t="s">
        <v>141</v>
      </c>
      <c r="U9" s="82" t="str">
        <f t="shared" si="20"/>
        <v>12</v>
      </c>
      <c r="V9" s="85" t="str">
        <f t="shared" si="21"/>
        <v>1</v>
      </c>
      <c r="W9" s="82" t="str">
        <f t="shared" si="22"/>
        <v>12</v>
      </c>
      <c r="X9" s="82">
        <v>2</v>
      </c>
      <c r="Y9" s="82">
        <v>1</v>
      </c>
      <c r="Z9" s="82">
        <v>1</v>
      </c>
      <c r="AA9" s="82">
        <v>1</v>
      </c>
      <c r="AB9" s="82">
        <v>2</v>
      </c>
      <c r="AC9" s="83">
        <v>120</v>
      </c>
      <c r="AD9" s="83">
        <v>1</v>
      </c>
      <c r="AE9" s="82" t="str">
        <f t="shared" si="2"/>
        <v>36</v>
      </c>
      <c r="AF9" s="82">
        <v>2</v>
      </c>
      <c r="AG9" s="82">
        <v>2</v>
      </c>
      <c r="AH9" s="85" t="str">
        <f t="shared" si="3"/>
        <v>36</v>
      </c>
      <c r="AI9" s="85" t="str">
        <f t="shared" si="4"/>
        <v>1</v>
      </c>
      <c r="AJ9" s="82">
        <v>2</v>
      </c>
      <c r="AK9" s="82"/>
      <c r="AL9" s="82"/>
      <c r="AM9" s="82" t="s">
        <v>154</v>
      </c>
      <c r="AN9" s="82">
        <v>2</v>
      </c>
      <c r="AO9" s="82">
        <v>2.11</v>
      </c>
      <c r="AP9" s="82">
        <v>35.700000000000003</v>
      </c>
      <c r="AQ9" s="82">
        <v>1.41</v>
      </c>
      <c r="AR9" s="83">
        <f t="shared" si="5"/>
        <v>60.659359019983654</v>
      </c>
      <c r="AS9" s="83">
        <v>1.27</v>
      </c>
      <c r="AT9" s="83">
        <f t="shared" si="6"/>
        <v>68.343195218532244</v>
      </c>
      <c r="AU9" s="83">
        <v>2.2799999999999998</v>
      </c>
      <c r="AV9" s="83">
        <f t="shared" si="7"/>
        <v>33.445362918182767</v>
      </c>
      <c r="AW9" s="83">
        <v>2.52</v>
      </c>
      <c r="AX9" s="83">
        <f t="shared" si="8"/>
        <v>28.396840833982736</v>
      </c>
      <c r="AY9" s="86" t="s">
        <v>155</v>
      </c>
      <c r="AZ9" s="86" t="s">
        <v>155</v>
      </c>
      <c r="BA9" s="86" t="s">
        <v>155</v>
      </c>
      <c r="BB9" s="86" t="s">
        <v>155</v>
      </c>
      <c r="BC9" s="82" t="s">
        <v>142</v>
      </c>
      <c r="BD9" s="82" t="s">
        <v>143</v>
      </c>
      <c r="BE9" s="82" t="s">
        <v>141</v>
      </c>
      <c r="BF9" s="82" t="s">
        <v>165</v>
      </c>
      <c r="BG9" s="86"/>
      <c r="BH9" s="82"/>
      <c r="BI9" s="82"/>
      <c r="BJ9" s="82">
        <v>74</v>
      </c>
      <c r="BK9" s="82">
        <v>177</v>
      </c>
      <c r="BL9" s="82">
        <f t="shared" si="9"/>
        <v>1.9079650833842317</v>
      </c>
      <c r="BM9" s="82">
        <f t="shared" si="10"/>
        <v>23.620287912158066</v>
      </c>
      <c r="BN9" s="82">
        <v>1</v>
      </c>
      <c r="BO9" s="81" t="s">
        <v>215</v>
      </c>
      <c r="BP9" s="82" t="s">
        <v>146</v>
      </c>
      <c r="BQ9" s="82">
        <v>48</v>
      </c>
      <c r="BR9" s="82">
        <v>59</v>
      </c>
      <c r="BS9" s="82">
        <v>163</v>
      </c>
      <c r="BT9" s="82">
        <f t="shared" si="23"/>
        <v>1.632354353368652</v>
      </c>
      <c r="BU9" s="82">
        <f t="shared" si="24"/>
        <v>22.206330686137981</v>
      </c>
      <c r="BV9" s="82">
        <f t="shared" si="25"/>
        <v>1.1688424633087835</v>
      </c>
      <c r="BW9" s="82">
        <f t="shared" si="25"/>
        <v>1.063673609386657</v>
      </c>
      <c r="BX9" s="82" t="s">
        <v>171</v>
      </c>
      <c r="BY9" s="82" t="s">
        <v>158</v>
      </c>
      <c r="BZ9" s="82" t="s">
        <v>148</v>
      </c>
      <c r="CA9" s="82" t="s">
        <v>149</v>
      </c>
      <c r="CB9" s="82">
        <v>5</v>
      </c>
      <c r="CC9" s="82" t="s">
        <v>150</v>
      </c>
      <c r="CD9" s="82">
        <v>2</v>
      </c>
      <c r="CE9" s="82"/>
      <c r="CF9" s="82" t="s">
        <v>150</v>
      </c>
      <c r="CG9" s="82">
        <v>2</v>
      </c>
      <c r="CH9" s="82"/>
      <c r="CI9" s="82" t="s">
        <v>150</v>
      </c>
      <c r="CJ9" s="82">
        <v>2</v>
      </c>
      <c r="CK9" s="82"/>
      <c r="CL9" s="82" t="s">
        <v>150</v>
      </c>
      <c r="CM9" s="82">
        <v>2</v>
      </c>
      <c r="CN9" s="82"/>
      <c r="CO9" s="82">
        <v>0</v>
      </c>
      <c r="CP9" s="82">
        <v>0</v>
      </c>
      <c r="CQ9" s="82">
        <v>4</v>
      </c>
      <c r="CR9" s="82"/>
      <c r="CS9" s="82"/>
      <c r="CT9" s="82"/>
      <c r="CU9" s="82"/>
      <c r="CV9" s="82"/>
      <c r="CW9" s="82"/>
      <c r="CX9" s="82"/>
      <c r="CY9" s="82"/>
      <c r="CZ9" s="82"/>
      <c r="DA9" s="82"/>
      <c r="DB9" s="82"/>
      <c r="DC9" s="82"/>
      <c r="DD9" s="82"/>
      <c r="DE9" s="82">
        <v>2</v>
      </c>
      <c r="DF9" s="82"/>
      <c r="DG9" s="82"/>
      <c r="DH9" s="82"/>
      <c r="DI9" s="82">
        <v>2</v>
      </c>
      <c r="DJ9" s="82"/>
      <c r="DK9" s="82">
        <v>2</v>
      </c>
      <c r="DL9" s="82">
        <v>0</v>
      </c>
      <c r="DM9" s="82">
        <v>2</v>
      </c>
      <c r="DN9" s="82"/>
      <c r="DO9" s="82"/>
      <c r="DP9" s="82"/>
      <c r="DQ9" s="82"/>
      <c r="DR9" s="82"/>
      <c r="DS9" s="82"/>
      <c r="DT9" s="82"/>
      <c r="DU9" s="82" t="s">
        <v>150</v>
      </c>
      <c r="DV9" s="82" t="s">
        <v>150</v>
      </c>
      <c r="DW9" s="82"/>
      <c r="DX9" s="82"/>
      <c r="DY9" s="82"/>
      <c r="DZ9" s="82"/>
      <c r="EA9" s="82"/>
      <c r="EB9" s="82" t="s">
        <v>159</v>
      </c>
      <c r="EC9" s="82" t="s">
        <v>150</v>
      </c>
      <c r="ED9" s="82" t="s">
        <v>150</v>
      </c>
      <c r="EE9" s="82" t="s">
        <v>150</v>
      </c>
      <c r="EF9" s="82"/>
      <c r="EG9" s="82"/>
      <c r="EH9" s="82" t="s">
        <v>150</v>
      </c>
      <c r="EI9" s="82"/>
      <c r="EJ9" s="82"/>
      <c r="EK9" s="82"/>
      <c r="EL9" s="82"/>
      <c r="EM9" s="82"/>
      <c r="EN9" s="82"/>
      <c r="EO9" s="82" t="s">
        <v>173</v>
      </c>
      <c r="EP9" s="82" t="s">
        <v>187</v>
      </c>
      <c r="EQ9" s="85" t="str">
        <f t="shared" si="11"/>
        <v>36</v>
      </c>
      <c r="ER9" s="85" t="str">
        <f t="shared" si="12"/>
        <v>1</v>
      </c>
      <c r="ES9" s="85"/>
      <c r="ET9" s="87">
        <f t="shared" si="13"/>
        <v>1</v>
      </c>
      <c r="EU9" s="87">
        <f t="shared" si="14"/>
        <v>0.9</v>
      </c>
      <c r="EV9" s="88">
        <f t="shared" si="15"/>
        <v>-1.2</v>
      </c>
      <c r="EW9" s="88">
        <f t="shared" si="16"/>
        <v>-1.2</v>
      </c>
      <c r="EX9" s="88">
        <f t="shared" si="17"/>
        <v>-1.2</v>
      </c>
      <c r="EY9" s="85">
        <f t="shared" si="18"/>
        <v>-1.2</v>
      </c>
      <c r="EZ9" s="82" t="s">
        <v>152</v>
      </c>
      <c r="FA9" s="89" t="str">
        <f t="shared" si="19"/>
        <v>1</v>
      </c>
      <c r="FC9" s="90">
        <v>2</v>
      </c>
      <c r="FD9" s="90">
        <v>0</v>
      </c>
    </row>
    <row r="10" spans="1:160" ht="45">
      <c r="A10" s="6">
        <v>1590</v>
      </c>
      <c r="B10" s="8">
        <v>2</v>
      </c>
      <c r="C10" s="8" t="s">
        <v>139</v>
      </c>
      <c r="D10" s="8">
        <v>65</v>
      </c>
      <c r="E10" s="8">
        <v>49</v>
      </c>
      <c r="F10" s="8" t="s">
        <v>140</v>
      </c>
      <c r="G10" s="8">
        <v>1</v>
      </c>
      <c r="H10" s="8"/>
      <c r="I10" s="9"/>
      <c r="J10" s="9"/>
      <c r="K10" s="10">
        <v>39167</v>
      </c>
      <c r="L10" s="10">
        <v>42758</v>
      </c>
      <c r="M10" s="9">
        <f t="shared" si="26"/>
        <v>117</v>
      </c>
      <c r="N10" s="9">
        <f t="shared" ca="1" si="0"/>
        <v>204</v>
      </c>
      <c r="O10" s="9">
        <v>117</v>
      </c>
      <c r="P10" s="9">
        <v>1</v>
      </c>
      <c r="Q10" s="10">
        <v>42758</v>
      </c>
      <c r="R10" s="10"/>
      <c r="S10" s="9">
        <f t="shared" si="1"/>
        <v>117</v>
      </c>
      <c r="T10" s="8" t="s">
        <v>218</v>
      </c>
      <c r="U10" s="8" t="str">
        <f t="shared" si="20"/>
        <v>12</v>
      </c>
      <c r="V10" s="11" t="str">
        <f t="shared" si="21"/>
        <v>1</v>
      </c>
      <c r="W10" s="8" t="str">
        <f t="shared" si="22"/>
        <v>12</v>
      </c>
      <c r="X10" s="8">
        <v>2</v>
      </c>
      <c r="Y10" s="8">
        <v>1</v>
      </c>
      <c r="Z10" s="8">
        <v>1</v>
      </c>
      <c r="AA10" s="8">
        <v>0</v>
      </c>
      <c r="AB10" s="8">
        <v>2</v>
      </c>
      <c r="AC10" s="9">
        <v>117</v>
      </c>
      <c r="AD10" s="9">
        <v>0</v>
      </c>
      <c r="AE10" s="8" t="str">
        <f t="shared" si="2"/>
        <v>36</v>
      </c>
      <c r="AF10" s="8">
        <v>2</v>
      </c>
      <c r="AG10" s="8">
        <v>2</v>
      </c>
      <c r="AH10" s="11" t="str">
        <f t="shared" si="3"/>
        <v>36</v>
      </c>
      <c r="AI10" s="11" t="str">
        <f t="shared" si="4"/>
        <v>1</v>
      </c>
      <c r="AJ10" s="8">
        <v>1</v>
      </c>
      <c r="AK10" s="8"/>
      <c r="AL10" s="8"/>
      <c r="AM10" s="8" t="s">
        <v>160</v>
      </c>
      <c r="AN10" s="8">
        <v>1</v>
      </c>
      <c r="AO10" s="8">
        <v>1.1499999999999999</v>
      </c>
      <c r="AP10" s="8">
        <v>74.3</v>
      </c>
      <c r="AQ10" s="8">
        <v>0.92</v>
      </c>
      <c r="AR10" s="9">
        <f t="shared" si="5"/>
        <v>101.25473916242359</v>
      </c>
      <c r="AS10" s="9">
        <v>1.1499999999999999</v>
      </c>
      <c r="AT10" s="9">
        <f t="shared" si="6"/>
        <v>76.987875625206257</v>
      </c>
      <c r="AU10" s="9">
        <v>1.05</v>
      </c>
      <c r="AV10" s="9">
        <f t="shared" si="7"/>
        <v>84.806779307111015</v>
      </c>
      <c r="AW10" s="9">
        <v>2.0699999999999998</v>
      </c>
      <c r="AX10" s="9">
        <f t="shared" si="8"/>
        <v>35.957232777044048</v>
      </c>
      <c r="AY10" s="12" t="s">
        <v>155</v>
      </c>
      <c r="AZ10" s="12" t="s">
        <v>155</v>
      </c>
      <c r="BA10" s="12" t="s">
        <v>155</v>
      </c>
      <c r="BB10" s="12" t="s">
        <v>167</v>
      </c>
      <c r="BC10" s="8" t="s">
        <v>142</v>
      </c>
      <c r="BD10" s="8" t="s">
        <v>143</v>
      </c>
      <c r="BE10" s="8" t="s">
        <v>141</v>
      </c>
      <c r="BF10" s="8" t="s">
        <v>165</v>
      </c>
      <c r="BG10" s="12"/>
      <c r="BH10" s="8"/>
      <c r="BI10" s="8"/>
      <c r="BJ10" s="8">
        <v>62.3</v>
      </c>
      <c r="BK10" s="8">
        <v>167</v>
      </c>
      <c r="BL10" s="8">
        <f t="shared" si="9"/>
        <v>1.7001732743938855</v>
      </c>
      <c r="BM10" s="8">
        <f t="shared" si="10"/>
        <v>22.338556420093944</v>
      </c>
      <c r="BN10" s="8">
        <v>1</v>
      </c>
      <c r="BO10" s="7" t="s">
        <v>219</v>
      </c>
      <c r="BP10" s="8" t="s">
        <v>146</v>
      </c>
      <c r="BQ10" s="8">
        <v>47</v>
      </c>
      <c r="BR10" s="8">
        <v>65</v>
      </c>
      <c r="BS10" s="8">
        <v>163</v>
      </c>
      <c r="BT10" s="8">
        <f t="shared" si="23"/>
        <v>1.7009459497034476</v>
      </c>
      <c r="BU10" s="8">
        <f t="shared" si="24"/>
        <v>24.464601603372351</v>
      </c>
      <c r="BV10" s="8">
        <f t="shared" si="25"/>
        <v>0.99954573788209045</v>
      </c>
      <c r="BW10" s="8">
        <f t="shared" si="25"/>
        <v>0.91309708542380918</v>
      </c>
      <c r="BX10" s="8" t="s">
        <v>162</v>
      </c>
      <c r="BY10" s="8" t="s">
        <v>162</v>
      </c>
      <c r="BZ10" s="8" t="s">
        <v>148</v>
      </c>
      <c r="CA10" s="8" t="s">
        <v>149</v>
      </c>
      <c r="CB10" s="8">
        <v>5</v>
      </c>
      <c r="CC10" s="8" t="s">
        <v>150</v>
      </c>
      <c r="CD10" s="8">
        <v>2</v>
      </c>
      <c r="CE10" s="8" t="s">
        <v>150</v>
      </c>
      <c r="CF10" s="8" t="s">
        <v>150</v>
      </c>
      <c r="CG10" s="8">
        <v>2</v>
      </c>
      <c r="CH10" s="8" t="s">
        <v>150</v>
      </c>
      <c r="CI10" s="8" t="s">
        <v>159</v>
      </c>
      <c r="CJ10" s="8">
        <v>1</v>
      </c>
      <c r="CK10" s="8" t="s">
        <v>150</v>
      </c>
      <c r="CL10" s="8" t="s">
        <v>150</v>
      </c>
      <c r="CM10" s="8">
        <v>2</v>
      </c>
      <c r="CN10" s="8" t="s">
        <v>150</v>
      </c>
      <c r="CO10" s="8">
        <v>0</v>
      </c>
      <c r="CP10" s="8">
        <v>0</v>
      </c>
      <c r="CQ10" s="8">
        <v>4</v>
      </c>
      <c r="CR10" s="8">
        <v>0</v>
      </c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>
        <v>2</v>
      </c>
      <c r="DF10" s="8"/>
      <c r="DG10" s="8"/>
      <c r="DH10" s="8"/>
      <c r="DI10" s="8">
        <v>2</v>
      </c>
      <c r="DJ10" s="8"/>
      <c r="DK10" s="8">
        <v>2</v>
      </c>
      <c r="DL10" s="8">
        <v>0</v>
      </c>
      <c r="DM10" s="8">
        <v>2</v>
      </c>
      <c r="DN10" s="8"/>
      <c r="DO10" s="8"/>
      <c r="DP10" s="8"/>
      <c r="DQ10" s="8"/>
      <c r="DR10" s="8"/>
      <c r="DS10" s="8"/>
      <c r="DT10" s="8"/>
      <c r="DU10" s="8" t="s">
        <v>159</v>
      </c>
      <c r="DV10" s="8" t="s">
        <v>150</v>
      </c>
      <c r="DW10" s="8" t="s">
        <v>150</v>
      </c>
      <c r="DX10" s="8" t="s">
        <v>159</v>
      </c>
      <c r="DY10" s="8" t="s">
        <v>159</v>
      </c>
      <c r="DZ10" s="8"/>
      <c r="EA10" s="8"/>
      <c r="EB10" s="8" t="s">
        <v>150</v>
      </c>
      <c r="EC10" s="8" t="s">
        <v>150</v>
      </c>
      <c r="ED10" s="8" t="s">
        <v>150</v>
      </c>
      <c r="EE10" s="8" t="s">
        <v>150</v>
      </c>
      <c r="EF10" s="8"/>
      <c r="EG10" s="8"/>
      <c r="EH10" s="8" t="s">
        <v>159</v>
      </c>
      <c r="EI10" s="8"/>
      <c r="EJ10" s="8"/>
      <c r="EK10" s="8"/>
      <c r="EL10" s="8"/>
      <c r="EM10" s="8"/>
      <c r="EN10" s="8"/>
      <c r="EO10" s="8" t="s">
        <v>184</v>
      </c>
      <c r="EP10" s="8" t="s">
        <v>187</v>
      </c>
      <c r="EQ10" s="11" t="str">
        <f t="shared" si="11"/>
        <v>36</v>
      </c>
      <c r="ER10" s="11" t="str">
        <f t="shared" si="12"/>
        <v>1</v>
      </c>
      <c r="ES10" s="11"/>
      <c r="ET10" s="13">
        <f t="shared" si="13"/>
        <v>1</v>
      </c>
      <c r="EU10" s="13">
        <f t="shared" si="14"/>
        <v>0.9</v>
      </c>
      <c r="EV10" s="14">
        <f t="shared" si="15"/>
        <v>-1.2</v>
      </c>
      <c r="EW10" s="14">
        <f t="shared" si="16"/>
        <v>-1.2</v>
      </c>
      <c r="EX10" s="14">
        <f t="shared" si="17"/>
        <v>-1.2</v>
      </c>
      <c r="EY10" s="11">
        <f t="shared" si="18"/>
        <v>-1.2</v>
      </c>
      <c r="EZ10" s="17" t="s">
        <v>163</v>
      </c>
      <c r="FA10" s="16" t="str">
        <f t="shared" si="19"/>
        <v>2</v>
      </c>
      <c r="FC10">
        <v>2</v>
      </c>
      <c r="FD10">
        <v>0</v>
      </c>
    </row>
    <row r="11" spans="1:160" ht="33.75">
      <c r="A11" s="6">
        <v>1622</v>
      </c>
      <c r="B11" s="8">
        <v>2</v>
      </c>
      <c r="C11" s="8" t="s">
        <v>139</v>
      </c>
      <c r="D11" s="8">
        <v>44</v>
      </c>
      <c r="E11" s="8">
        <v>29</v>
      </c>
      <c r="F11" s="8" t="s">
        <v>153</v>
      </c>
      <c r="G11" s="8">
        <v>3</v>
      </c>
      <c r="H11" s="8" t="s">
        <v>179</v>
      </c>
      <c r="I11" s="9"/>
      <c r="J11" s="9"/>
      <c r="K11" s="10">
        <v>39426</v>
      </c>
      <c r="L11" s="10">
        <v>44384</v>
      </c>
      <c r="M11" s="9">
        <f t="shared" si="26"/>
        <v>162</v>
      </c>
      <c r="N11" s="9">
        <f t="shared" ca="1" si="0"/>
        <v>195</v>
      </c>
      <c r="O11" s="9">
        <v>120</v>
      </c>
      <c r="P11" s="9">
        <v>1</v>
      </c>
      <c r="Q11" s="9"/>
      <c r="R11" s="9"/>
      <c r="S11" s="9" t="e">
        <f t="shared" si="1"/>
        <v>#NUM!</v>
      </c>
      <c r="T11" s="9"/>
      <c r="U11" s="8" t="str">
        <f t="shared" si="20"/>
        <v>12</v>
      </c>
      <c r="V11" s="11" t="str">
        <f t="shared" si="21"/>
        <v>1</v>
      </c>
      <c r="W11" s="8" t="str">
        <f t="shared" si="22"/>
        <v>12</v>
      </c>
      <c r="X11" s="9">
        <v>2</v>
      </c>
      <c r="Y11" s="9">
        <v>1</v>
      </c>
      <c r="Z11" s="9">
        <v>1</v>
      </c>
      <c r="AA11" s="9">
        <v>1</v>
      </c>
      <c r="AB11" s="9">
        <v>2</v>
      </c>
      <c r="AC11" s="9">
        <v>120</v>
      </c>
      <c r="AD11" s="9">
        <v>1</v>
      </c>
      <c r="AE11" s="8" t="str">
        <f t="shared" si="2"/>
        <v>36</v>
      </c>
      <c r="AF11" s="9">
        <v>2</v>
      </c>
      <c r="AG11" s="9">
        <v>2</v>
      </c>
      <c r="AH11" s="11" t="str">
        <f t="shared" si="3"/>
        <v>36</v>
      </c>
      <c r="AI11" s="11" t="str">
        <f t="shared" ref="AI11:AI17" si="27">IF(AH11&lt;35,0, IF(AH11&gt;35, "1"))</f>
        <v>1</v>
      </c>
      <c r="AJ11" s="9">
        <v>2</v>
      </c>
      <c r="AK11" s="9"/>
      <c r="AL11" s="9"/>
      <c r="AM11" s="8" t="s">
        <v>154</v>
      </c>
      <c r="AN11" s="8">
        <v>2</v>
      </c>
      <c r="AO11" s="8"/>
      <c r="AP11" s="8"/>
      <c r="AQ11" s="8">
        <v>1.64</v>
      </c>
      <c r="AR11" s="9">
        <f t="shared" si="5"/>
        <v>57.301802861766419</v>
      </c>
      <c r="AS11" s="9">
        <v>1.49</v>
      </c>
      <c r="AT11" s="9">
        <f t="shared" si="6"/>
        <v>63.893455175701192</v>
      </c>
      <c r="AU11" s="9">
        <v>1.68</v>
      </c>
      <c r="AV11" s="9">
        <f t="shared" si="7"/>
        <v>54.639503334640125</v>
      </c>
      <c r="AW11" s="9">
        <v>1.51</v>
      </c>
      <c r="AX11" s="9">
        <f t="shared" si="8"/>
        <v>59.456383769648944</v>
      </c>
      <c r="AY11" s="12" t="s">
        <v>155</v>
      </c>
      <c r="AZ11" s="12" t="s">
        <v>155</v>
      </c>
      <c r="BA11" s="12" t="s">
        <v>155</v>
      </c>
      <c r="BB11" s="12" t="s">
        <v>155</v>
      </c>
      <c r="BC11" s="8" t="s">
        <v>142</v>
      </c>
      <c r="BD11" s="8" t="s">
        <v>143</v>
      </c>
      <c r="BE11" s="8" t="s">
        <v>226</v>
      </c>
      <c r="BF11" s="8" t="s">
        <v>165</v>
      </c>
      <c r="BG11" s="12"/>
      <c r="BH11" s="8"/>
      <c r="BI11" s="8"/>
      <c r="BJ11" s="8">
        <v>82.7</v>
      </c>
      <c r="BK11" s="8">
        <v>185.5</v>
      </c>
      <c r="BL11" s="8">
        <f t="shared" si="9"/>
        <v>2.069452692097999</v>
      </c>
      <c r="BM11" s="8">
        <f t="shared" si="10"/>
        <v>24.033536518915152</v>
      </c>
      <c r="BN11" s="8">
        <v>1</v>
      </c>
      <c r="BO11" s="7" t="s">
        <v>227</v>
      </c>
      <c r="BP11" s="8" t="s">
        <v>146</v>
      </c>
      <c r="BQ11" s="8">
        <v>29</v>
      </c>
      <c r="BR11" s="8">
        <v>46</v>
      </c>
      <c r="BS11" s="8">
        <v>160</v>
      </c>
      <c r="BT11" s="8">
        <f t="shared" si="23"/>
        <v>1.4488565535384403</v>
      </c>
      <c r="BU11" s="8">
        <f t="shared" si="24"/>
        <v>17.96875</v>
      </c>
      <c r="BV11" s="8">
        <f t="shared" si="25"/>
        <v>1.4283351150560215</v>
      </c>
      <c r="BW11" s="8">
        <f t="shared" si="25"/>
        <v>1.3375185540961476</v>
      </c>
      <c r="BX11" s="8" t="s">
        <v>147</v>
      </c>
      <c r="BY11" s="8" t="s">
        <v>158</v>
      </c>
      <c r="BZ11" s="8" t="s">
        <v>148</v>
      </c>
      <c r="CA11" s="8" t="s">
        <v>149</v>
      </c>
      <c r="CB11" s="8">
        <v>5</v>
      </c>
      <c r="CC11" s="8" t="s">
        <v>150</v>
      </c>
      <c r="CD11" s="8">
        <v>2</v>
      </c>
      <c r="CE11" s="8"/>
      <c r="CF11" s="8" t="s">
        <v>150</v>
      </c>
      <c r="CG11" s="8">
        <v>2</v>
      </c>
      <c r="CH11" s="8"/>
      <c r="CI11" s="8" t="s">
        <v>150</v>
      </c>
      <c r="CJ11" s="8">
        <v>2</v>
      </c>
      <c r="CK11" s="8"/>
      <c r="CL11" s="8" t="s">
        <v>150</v>
      </c>
      <c r="CM11" s="8">
        <v>2</v>
      </c>
      <c r="CN11" s="8"/>
      <c r="CO11" s="8">
        <v>0</v>
      </c>
      <c r="CP11" s="8">
        <v>0</v>
      </c>
      <c r="CQ11" s="8">
        <v>4</v>
      </c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 t="s">
        <v>165</v>
      </c>
      <c r="DE11" s="8">
        <v>2</v>
      </c>
      <c r="DF11" s="8"/>
      <c r="DG11" s="8"/>
      <c r="DH11" s="8"/>
      <c r="DI11" s="8">
        <v>2</v>
      </c>
      <c r="DJ11" s="8"/>
      <c r="DK11" s="8">
        <v>2</v>
      </c>
      <c r="DL11" s="8">
        <v>0</v>
      </c>
      <c r="DM11" s="8">
        <v>2</v>
      </c>
      <c r="DN11" s="8"/>
      <c r="DO11" s="8"/>
      <c r="DP11" s="8"/>
      <c r="DQ11" s="8"/>
      <c r="DR11" s="8"/>
      <c r="DS11" s="8"/>
      <c r="DT11" s="8"/>
      <c r="DU11" s="8" t="s">
        <v>150</v>
      </c>
      <c r="DV11" s="8" t="s">
        <v>159</v>
      </c>
      <c r="DW11" s="8" t="s">
        <v>150</v>
      </c>
      <c r="DX11" s="8" t="s">
        <v>159</v>
      </c>
      <c r="DY11" s="8" t="s">
        <v>150</v>
      </c>
      <c r="DZ11" s="8"/>
      <c r="EA11" s="8"/>
      <c r="EB11" s="8" t="s">
        <v>150</v>
      </c>
      <c r="EC11" s="8" t="s">
        <v>150</v>
      </c>
      <c r="ED11" s="8" t="s">
        <v>150</v>
      </c>
      <c r="EE11" s="8" t="s">
        <v>150</v>
      </c>
      <c r="EF11" s="8"/>
      <c r="EG11" s="8"/>
      <c r="EH11" s="8"/>
      <c r="EI11" s="8"/>
      <c r="EJ11" s="8"/>
      <c r="EK11" s="8"/>
      <c r="EL11" s="8"/>
      <c r="EM11" s="8"/>
      <c r="EN11" s="8"/>
      <c r="EO11" s="8" t="s">
        <v>184</v>
      </c>
      <c r="EP11" s="8" t="s">
        <v>187</v>
      </c>
      <c r="EQ11" s="11" t="str">
        <f t="shared" si="11"/>
        <v>36</v>
      </c>
      <c r="ER11" s="11" t="str">
        <f t="shared" ref="ER11:ER17" si="28">IF(EQ11&lt;35,0, IF(EQ11&gt;35, "1"))</f>
        <v>1</v>
      </c>
      <c r="ES11" s="11"/>
      <c r="ET11" s="13">
        <f t="shared" si="13"/>
        <v>1</v>
      </c>
      <c r="EU11" s="13">
        <f t="shared" si="14"/>
        <v>0.9</v>
      </c>
      <c r="EV11" s="14">
        <f t="shared" si="15"/>
        <v>-1.2</v>
      </c>
      <c r="EW11" s="14">
        <f t="shared" si="16"/>
        <v>-1.2</v>
      </c>
      <c r="EX11" s="14">
        <f t="shared" si="17"/>
        <v>-1.2</v>
      </c>
      <c r="EY11" s="11">
        <f t="shared" si="18"/>
        <v>-1.2</v>
      </c>
      <c r="EZ11" s="17" t="s">
        <v>152</v>
      </c>
      <c r="FA11" s="16" t="str">
        <f t="shared" si="19"/>
        <v>1</v>
      </c>
      <c r="FC11">
        <v>2</v>
      </c>
      <c r="FD11">
        <v>0</v>
      </c>
    </row>
    <row r="12" spans="1:160" s="90" customFormat="1" ht="33.75">
      <c r="A12" s="80">
        <v>1625</v>
      </c>
      <c r="B12" s="82">
        <v>2</v>
      </c>
      <c r="C12" s="82" t="s">
        <v>139</v>
      </c>
      <c r="D12" s="82">
        <v>62</v>
      </c>
      <c r="E12" s="82">
        <v>47</v>
      </c>
      <c r="F12" s="82" t="s">
        <v>180</v>
      </c>
      <c r="G12" s="82">
        <v>5</v>
      </c>
      <c r="H12" s="82"/>
      <c r="I12" s="83"/>
      <c r="J12" s="83"/>
      <c r="K12" s="84">
        <v>39454</v>
      </c>
      <c r="L12" s="84"/>
      <c r="M12" s="83" t="e">
        <f t="shared" si="26"/>
        <v>#NUM!</v>
      </c>
      <c r="N12" s="83">
        <f t="shared" ca="1" si="0"/>
        <v>195</v>
      </c>
      <c r="O12" s="83">
        <v>120</v>
      </c>
      <c r="P12" s="83">
        <v>1</v>
      </c>
      <c r="Q12" s="83"/>
      <c r="R12" s="83"/>
      <c r="S12" s="83" t="e">
        <f t="shared" si="1"/>
        <v>#NUM!</v>
      </c>
      <c r="T12" s="83"/>
      <c r="U12" s="82" t="str">
        <f t="shared" si="20"/>
        <v>12</v>
      </c>
      <c r="V12" s="85" t="str">
        <f t="shared" si="21"/>
        <v>1</v>
      </c>
      <c r="W12" s="82" t="str">
        <f t="shared" si="22"/>
        <v>12</v>
      </c>
      <c r="X12" s="83">
        <v>2</v>
      </c>
      <c r="Y12" s="83">
        <v>1</v>
      </c>
      <c r="Z12" s="83">
        <v>1</v>
      </c>
      <c r="AA12" s="83">
        <v>1</v>
      </c>
      <c r="AB12" s="83">
        <v>2</v>
      </c>
      <c r="AC12" s="83">
        <v>120</v>
      </c>
      <c r="AD12" s="83">
        <v>1</v>
      </c>
      <c r="AE12" s="82" t="str">
        <f t="shared" si="2"/>
        <v>36</v>
      </c>
      <c r="AF12" s="83">
        <v>2</v>
      </c>
      <c r="AG12" s="83">
        <v>2</v>
      </c>
      <c r="AH12" s="85" t="str">
        <f t="shared" si="3"/>
        <v>36</v>
      </c>
      <c r="AI12" s="85" t="str">
        <f t="shared" si="27"/>
        <v>1</v>
      </c>
      <c r="AJ12" s="83">
        <v>2</v>
      </c>
      <c r="AK12" s="83"/>
      <c r="AL12" s="83"/>
      <c r="AM12" s="82" t="s">
        <v>160</v>
      </c>
      <c r="AN12" s="82">
        <v>1</v>
      </c>
      <c r="AO12" s="82">
        <v>1.85</v>
      </c>
      <c r="AP12" s="82">
        <v>42.4</v>
      </c>
      <c r="AQ12" s="82">
        <v>1.29</v>
      </c>
      <c r="AR12" s="83">
        <f t="shared" si="5"/>
        <v>68.336874992543528</v>
      </c>
      <c r="AS12" s="83">
        <v>1.41</v>
      </c>
      <c r="AT12" s="83">
        <f t="shared" si="6"/>
        <v>61.0377933386835</v>
      </c>
      <c r="AU12" s="83">
        <v>1.25</v>
      </c>
      <c r="AV12" s="83">
        <f t="shared" si="7"/>
        <v>69.657475175730553</v>
      </c>
      <c r="AW12" s="83">
        <v>1.1599999999999999</v>
      </c>
      <c r="AX12" s="83">
        <f t="shared" si="8"/>
        <v>72.946272429373892</v>
      </c>
      <c r="AY12" s="86" t="s">
        <v>155</v>
      </c>
      <c r="AZ12" s="86" t="s">
        <v>155</v>
      </c>
      <c r="BA12" s="86" t="s">
        <v>155</v>
      </c>
      <c r="BB12" s="86" t="s">
        <v>155</v>
      </c>
      <c r="BC12" s="82" t="s">
        <v>164</v>
      </c>
      <c r="BD12" s="82" t="s">
        <v>165</v>
      </c>
      <c r="BE12" s="82"/>
      <c r="BF12" s="82" t="s">
        <v>165</v>
      </c>
      <c r="BG12" s="86"/>
      <c r="BH12" s="82"/>
      <c r="BI12" s="82"/>
      <c r="BJ12" s="82">
        <v>56.5</v>
      </c>
      <c r="BK12" s="82">
        <v>165</v>
      </c>
      <c r="BL12" s="82">
        <f t="shared" si="9"/>
        <v>1.6168240981036819</v>
      </c>
      <c r="BM12" s="82">
        <f t="shared" si="10"/>
        <v>20.752984389348025</v>
      </c>
      <c r="BN12" s="82">
        <v>1</v>
      </c>
      <c r="BO12" s="81" t="s">
        <v>230</v>
      </c>
      <c r="BP12" s="82" t="s">
        <v>146</v>
      </c>
      <c r="BQ12" s="82">
        <v>46</v>
      </c>
      <c r="BR12" s="82">
        <v>49</v>
      </c>
      <c r="BS12" s="82">
        <v>153</v>
      </c>
      <c r="BT12" s="82">
        <f t="shared" si="23"/>
        <v>1.4407908608108062</v>
      </c>
      <c r="BU12" s="82">
        <f t="shared" si="24"/>
        <v>20.932120124738347</v>
      </c>
      <c r="BV12" s="82">
        <f t="shared" si="25"/>
        <v>1.1221782023199487</v>
      </c>
      <c r="BW12" s="82">
        <f t="shared" si="25"/>
        <v>0.99144206442907745</v>
      </c>
      <c r="BX12" s="82" t="s">
        <v>162</v>
      </c>
      <c r="BY12" s="82" t="s">
        <v>162</v>
      </c>
      <c r="BZ12" s="82" t="s">
        <v>148</v>
      </c>
      <c r="CA12" s="82" t="s">
        <v>149</v>
      </c>
      <c r="CB12" s="82">
        <v>5</v>
      </c>
      <c r="CC12" s="82" t="s">
        <v>150</v>
      </c>
      <c r="CD12" s="82">
        <v>2</v>
      </c>
      <c r="CE12" s="82"/>
      <c r="CF12" s="82" t="s">
        <v>150</v>
      </c>
      <c r="CG12" s="82">
        <v>2</v>
      </c>
      <c r="CH12" s="82"/>
      <c r="CI12" s="82" t="s">
        <v>150</v>
      </c>
      <c r="CJ12" s="82">
        <v>2</v>
      </c>
      <c r="CK12" s="82"/>
      <c r="CL12" s="82" t="s">
        <v>150</v>
      </c>
      <c r="CM12" s="82">
        <v>2</v>
      </c>
      <c r="CN12" s="82"/>
      <c r="CO12" s="82">
        <v>0</v>
      </c>
      <c r="CP12" s="82">
        <v>0</v>
      </c>
      <c r="CQ12" s="82">
        <v>4</v>
      </c>
      <c r="CR12" s="82"/>
      <c r="CS12" s="82"/>
      <c r="CT12" s="82"/>
      <c r="CU12" s="82"/>
      <c r="CV12" s="82"/>
      <c r="CW12" s="82"/>
      <c r="CX12" s="82"/>
      <c r="CY12" s="82"/>
      <c r="CZ12" s="82"/>
      <c r="DA12" s="82"/>
      <c r="DB12" s="82"/>
      <c r="DC12" s="82"/>
      <c r="DD12" s="82"/>
      <c r="DE12" s="82">
        <v>2</v>
      </c>
      <c r="DF12" s="82"/>
      <c r="DG12" s="82"/>
      <c r="DH12" s="82"/>
      <c r="DI12" s="82">
        <v>2</v>
      </c>
      <c r="DJ12" s="82"/>
      <c r="DK12" s="82">
        <v>2</v>
      </c>
      <c r="DL12" s="82">
        <v>0</v>
      </c>
      <c r="DM12" s="82">
        <v>2</v>
      </c>
      <c r="DN12" s="82"/>
      <c r="DO12" s="82"/>
      <c r="DP12" s="82"/>
      <c r="DQ12" s="82"/>
      <c r="DR12" s="82"/>
      <c r="DS12" s="82"/>
      <c r="DT12" s="82"/>
      <c r="DU12" s="82" t="s">
        <v>159</v>
      </c>
      <c r="DV12" s="82" t="s">
        <v>150</v>
      </c>
      <c r="DW12" s="82" t="s">
        <v>150</v>
      </c>
      <c r="DX12" s="82" t="s">
        <v>159</v>
      </c>
      <c r="DY12" s="82" t="s">
        <v>159</v>
      </c>
      <c r="DZ12" s="82"/>
      <c r="EA12" s="82"/>
      <c r="EB12" s="82" t="s">
        <v>150</v>
      </c>
      <c r="EC12" s="82" t="s">
        <v>150</v>
      </c>
      <c r="ED12" s="82" t="s">
        <v>150</v>
      </c>
      <c r="EE12" s="82" t="s">
        <v>150</v>
      </c>
      <c r="EF12" s="82"/>
      <c r="EG12" s="82"/>
      <c r="EH12" s="82"/>
      <c r="EI12" s="82"/>
      <c r="EJ12" s="82"/>
      <c r="EK12" s="82"/>
      <c r="EL12" s="82"/>
      <c r="EM12" s="82"/>
      <c r="EN12" s="82"/>
      <c r="EO12" s="82" t="s">
        <v>184</v>
      </c>
      <c r="EP12" s="82" t="s">
        <v>187</v>
      </c>
      <c r="EQ12" s="85" t="str">
        <f t="shared" si="11"/>
        <v>36</v>
      </c>
      <c r="ER12" s="85" t="str">
        <f t="shared" si="28"/>
        <v>1</v>
      </c>
      <c r="ES12" s="85"/>
      <c r="ET12" s="87">
        <f t="shared" si="13"/>
        <v>1</v>
      </c>
      <c r="EU12" s="87">
        <f t="shared" si="14"/>
        <v>0.9</v>
      </c>
      <c r="EV12" s="88">
        <f t="shared" si="15"/>
        <v>-1.2</v>
      </c>
      <c r="EW12" s="88">
        <f t="shared" si="16"/>
        <v>-1.2</v>
      </c>
      <c r="EX12" s="88">
        <f t="shared" si="17"/>
        <v>-1.2</v>
      </c>
      <c r="EY12" s="85">
        <f t="shared" si="18"/>
        <v>-1.2</v>
      </c>
      <c r="EZ12" s="82" t="s">
        <v>152</v>
      </c>
      <c r="FA12" s="89" t="str">
        <f t="shared" si="19"/>
        <v>1</v>
      </c>
      <c r="FC12" s="90">
        <v>2</v>
      </c>
      <c r="FD12" s="90">
        <v>0</v>
      </c>
    </row>
    <row r="13" spans="1:160" ht="33.75">
      <c r="A13" s="6">
        <v>1635</v>
      </c>
      <c r="B13" s="8">
        <v>1</v>
      </c>
      <c r="C13" s="8" t="s">
        <v>146</v>
      </c>
      <c r="D13" s="8">
        <v>51</v>
      </c>
      <c r="E13" s="8">
        <v>37</v>
      </c>
      <c r="F13" s="8" t="s">
        <v>180</v>
      </c>
      <c r="G13" s="8">
        <v>5</v>
      </c>
      <c r="H13" s="8"/>
      <c r="I13" s="9"/>
      <c r="J13" s="9"/>
      <c r="K13" s="10">
        <v>39506</v>
      </c>
      <c r="L13" s="10"/>
      <c r="M13" s="9" t="e">
        <f t="shared" si="26"/>
        <v>#NUM!</v>
      </c>
      <c r="N13" s="9">
        <f t="shared" ca="1" si="0"/>
        <v>193</v>
      </c>
      <c r="O13" s="9">
        <v>120</v>
      </c>
      <c r="P13" s="9">
        <v>1</v>
      </c>
      <c r="Q13" s="9"/>
      <c r="R13" s="9"/>
      <c r="S13" s="9" t="e">
        <f t="shared" si="1"/>
        <v>#NUM!</v>
      </c>
      <c r="T13" s="9"/>
      <c r="U13" s="8">
        <v>12</v>
      </c>
      <c r="V13" s="11">
        <v>1</v>
      </c>
      <c r="W13" s="8" t="str">
        <f t="shared" si="22"/>
        <v>12</v>
      </c>
      <c r="X13" s="9">
        <v>2</v>
      </c>
      <c r="Y13" s="9">
        <v>1</v>
      </c>
      <c r="Z13" s="9">
        <v>1</v>
      </c>
      <c r="AA13" s="9">
        <v>1</v>
      </c>
      <c r="AB13" s="9">
        <v>2</v>
      </c>
      <c r="AC13" s="9">
        <v>120</v>
      </c>
      <c r="AD13" s="9">
        <v>1</v>
      </c>
      <c r="AE13" s="8" t="str">
        <f t="shared" si="2"/>
        <v>36</v>
      </c>
      <c r="AF13" s="9">
        <v>2</v>
      </c>
      <c r="AG13" s="9">
        <v>2</v>
      </c>
      <c r="AH13" s="11" t="str">
        <f t="shared" si="3"/>
        <v>36</v>
      </c>
      <c r="AI13" s="11" t="str">
        <f t="shared" si="27"/>
        <v>1</v>
      </c>
      <c r="AJ13" s="9">
        <v>2</v>
      </c>
      <c r="AK13" s="9"/>
      <c r="AL13" s="9"/>
      <c r="AM13" s="8" t="s">
        <v>160</v>
      </c>
      <c r="AN13" s="8">
        <v>1</v>
      </c>
      <c r="AO13" s="8">
        <v>1.1200000000000001</v>
      </c>
      <c r="AP13" s="8">
        <v>65</v>
      </c>
      <c r="AQ13" s="8">
        <v>0.85</v>
      </c>
      <c r="AR13" s="9">
        <f t="shared" si="5"/>
        <v>89.800195359323624</v>
      </c>
      <c r="AS13" s="9">
        <v>0.98</v>
      </c>
      <c r="AT13" s="9">
        <f t="shared" si="6"/>
        <v>75.232881123208003</v>
      </c>
      <c r="AU13" s="9">
        <v>0.76</v>
      </c>
      <c r="AV13" s="9">
        <f t="shared" si="7"/>
        <v>100.80931386291671</v>
      </c>
      <c r="AW13" s="9">
        <v>1.02</v>
      </c>
      <c r="AX13" s="9">
        <f t="shared" si="8"/>
        <v>67.803124944256012</v>
      </c>
      <c r="AY13" s="12" t="s">
        <v>155</v>
      </c>
      <c r="AZ13" s="12" t="s">
        <v>155</v>
      </c>
      <c r="BA13" s="12" t="s">
        <v>155</v>
      </c>
      <c r="BB13" s="12" t="s">
        <v>155</v>
      </c>
      <c r="BC13" s="8" t="s">
        <v>164</v>
      </c>
      <c r="BD13" s="8" t="s">
        <v>165</v>
      </c>
      <c r="BE13" s="8"/>
      <c r="BF13" s="8" t="s">
        <v>165</v>
      </c>
      <c r="BG13" s="12"/>
      <c r="BH13" s="8"/>
      <c r="BI13" s="8"/>
      <c r="BJ13" s="8">
        <v>55</v>
      </c>
      <c r="BK13" s="8">
        <v>161</v>
      </c>
      <c r="BL13" s="8">
        <f t="shared" si="9"/>
        <v>1.5702515357098739</v>
      </c>
      <c r="BM13" s="8">
        <f t="shared" si="10"/>
        <v>21.218317194552682</v>
      </c>
      <c r="BN13" s="8">
        <v>1</v>
      </c>
      <c r="BO13" s="7" t="s">
        <v>236</v>
      </c>
      <c r="BP13" s="8" t="s">
        <v>139</v>
      </c>
      <c r="BQ13" s="8">
        <v>37</v>
      </c>
      <c r="BR13" s="8">
        <v>60</v>
      </c>
      <c r="BS13" s="8">
        <v>168</v>
      </c>
      <c r="BT13" s="8">
        <f t="shared" si="23"/>
        <v>1.6804664035218659</v>
      </c>
      <c r="BU13" s="8">
        <f t="shared" si="24"/>
        <v>21.258503401360546</v>
      </c>
      <c r="BV13" s="8">
        <f t="shared" si="25"/>
        <v>0.93441412004369295</v>
      </c>
      <c r="BW13" s="8">
        <f t="shared" si="25"/>
        <v>0.99810964083175813</v>
      </c>
      <c r="BX13" s="8" t="s">
        <v>147</v>
      </c>
      <c r="BY13" s="8" t="s">
        <v>147</v>
      </c>
      <c r="BZ13" s="8" t="s">
        <v>148</v>
      </c>
      <c r="CA13" s="8" t="s">
        <v>149</v>
      </c>
      <c r="CB13" s="8">
        <v>4</v>
      </c>
      <c r="CC13" s="8" t="s">
        <v>150</v>
      </c>
      <c r="CD13" s="8">
        <v>2</v>
      </c>
      <c r="CE13" s="8"/>
      <c r="CF13" s="8" t="s">
        <v>150</v>
      </c>
      <c r="CG13" s="8">
        <v>2</v>
      </c>
      <c r="CH13" s="8"/>
      <c r="CI13" s="8" t="s">
        <v>150</v>
      </c>
      <c r="CJ13" s="8">
        <v>2</v>
      </c>
      <c r="CK13" s="8"/>
      <c r="CL13" s="8" t="s">
        <v>150</v>
      </c>
      <c r="CM13" s="8">
        <v>2</v>
      </c>
      <c r="CN13" s="8"/>
      <c r="CO13" s="8">
        <v>0</v>
      </c>
      <c r="CP13" s="8">
        <v>0</v>
      </c>
      <c r="CQ13" s="8">
        <v>4</v>
      </c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>
        <v>2</v>
      </c>
      <c r="DF13" s="8"/>
      <c r="DG13" s="8"/>
      <c r="DH13" s="8"/>
      <c r="DI13" s="8">
        <v>2</v>
      </c>
      <c r="DJ13" s="8"/>
      <c r="DK13" s="8">
        <v>2</v>
      </c>
      <c r="DL13" s="8">
        <v>0</v>
      </c>
      <c r="DM13" s="8">
        <v>2</v>
      </c>
      <c r="DN13" s="8"/>
      <c r="DO13" s="8"/>
      <c r="DP13" s="8"/>
      <c r="DQ13" s="8"/>
      <c r="DR13" s="8"/>
      <c r="DS13" s="8"/>
      <c r="DT13" s="8"/>
      <c r="DU13" s="8" t="s">
        <v>150</v>
      </c>
      <c r="DV13" s="8" t="s">
        <v>150</v>
      </c>
      <c r="DW13" s="8" t="s">
        <v>150</v>
      </c>
      <c r="DX13" s="8" t="s">
        <v>150</v>
      </c>
      <c r="DY13" s="8" t="s">
        <v>150</v>
      </c>
      <c r="DZ13" s="8"/>
      <c r="EA13" s="8"/>
      <c r="EB13" s="8" t="s">
        <v>150</v>
      </c>
      <c r="EC13" s="8" t="s">
        <v>150</v>
      </c>
      <c r="ED13" s="8" t="s">
        <v>150</v>
      </c>
      <c r="EE13" s="8" t="s">
        <v>150</v>
      </c>
      <c r="EF13" s="8"/>
      <c r="EG13" s="8"/>
      <c r="EH13" s="8"/>
      <c r="EI13" s="8"/>
      <c r="EJ13" s="8"/>
      <c r="EK13" s="8"/>
      <c r="EL13" s="8"/>
      <c r="EM13" s="8"/>
      <c r="EN13" s="8"/>
      <c r="EO13" s="8" t="s">
        <v>184</v>
      </c>
      <c r="EP13" s="8" t="s">
        <v>187</v>
      </c>
      <c r="EQ13" s="11" t="str">
        <f t="shared" si="11"/>
        <v>36</v>
      </c>
      <c r="ER13" s="11" t="str">
        <f t="shared" si="28"/>
        <v>1</v>
      </c>
      <c r="ES13" s="11"/>
      <c r="ET13" s="13">
        <f t="shared" si="13"/>
        <v>1.012</v>
      </c>
      <c r="EU13" s="13">
        <f t="shared" si="14"/>
        <v>0.7</v>
      </c>
      <c r="EV13" s="14">
        <f t="shared" si="15"/>
        <v>-1.2</v>
      </c>
      <c r="EW13" s="14">
        <f t="shared" si="16"/>
        <v>-1.2</v>
      </c>
      <c r="EX13" s="14">
        <f t="shared" si="17"/>
        <v>-1.2</v>
      </c>
      <c r="EY13" s="11">
        <f t="shared" si="18"/>
        <v>-1.2</v>
      </c>
      <c r="EZ13" s="15" t="s">
        <v>176</v>
      </c>
      <c r="FA13" s="16" t="str">
        <f t="shared" si="19"/>
        <v>3</v>
      </c>
      <c r="FC13">
        <v>2</v>
      </c>
      <c r="FD13">
        <v>0</v>
      </c>
    </row>
    <row r="14" spans="1:160" ht="33.75">
      <c r="A14" s="6">
        <v>1647</v>
      </c>
      <c r="B14" s="8">
        <v>1</v>
      </c>
      <c r="C14" s="8" t="s">
        <v>146</v>
      </c>
      <c r="D14" s="8">
        <v>66</v>
      </c>
      <c r="E14" s="8">
        <v>51</v>
      </c>
      <c r="F14" s="8" t="s">
        <v>180</v>
      </c>
      <c r="G14" s="8">
        <v>5</v>
      </c>
      <c r="H14" s="8"/>
      <c r="I14" s="9"/>
      <c r="J14" s="9"/>
      <c r="K14" s="10">
        <v>39545</v>
      </c>
      <c r="L14" s="10"/>
      <c r="M14" s="9" t="e">
        <f>DATEDIF(K14, L14, "m")</f>
        <v>#NUM!</v>
      </c>
      <c r="N14" s="9">
        <f t="shared" ca="1" si="0"/>
        <v>192</v>
      </c>
      <c r="O14" s="9">
        <v>120</v>
      </c>
      <c r="P14" s="9">
        <v>1</v>
      </c>
      <c r="Q14" s="9"/>
      <c r="R14" s="9"/>
      <c r="S14" s="9" t="e">
        <f t="shared" si="1"/>
        <v>#NUM!</v>
      </c>
      <c r="T14" s="9"/>
      <c r="U14" s="8" t="str">
        <f t="shared" ref="U14:U27" si="29">IF(O14&lt;12,O14, IF(O14&gt;12, "12"))</f>
        <v>12</v>
      </c>
      <c r="V14" s="11" t="str">
        <f t="shared" ref="V14:V27" si="30">IF(U14&lt;12,0, IF(U14&gt;12, "1"))</f>
        <v>1</v>
      </c>
      <c r="W14" s="8" t="str">
        <f t="shared" si="22"/>
        <v>12</v>
      </c>
      <c r="X14" s="9">
        <v>2</v>
      </c>
      <c r="Y14" s="9">
        <v>1</v>
      </c>
      <c r="Z14" s="9">
        <v>1</v>
      </c>
      <c r="AA14" s="9">
        <v>1</v>
      </c>
      <c r="AB14" s="9">
        <v>2</v>
      </c>
      <c r="AC14" s="9">
        <v>120</v>
      </c>
      <c r="AD14" s="9">
        <v>1</v>
      </c>
      <c r="AE14" s="8" t="str">
        <f t="shared" si="2"/>
        <v>36</v>
      </c>
      <c r="AF14" s="9">
        <v>2</v>
      </c>
      <c r="AG14" s="9">
        <v>2</v>
      </c>
      <c r="AH14" s="11" t="str">
        <f t="shared" si="3"/>
        <v>36</v>
      </c>
      <c r="AI14" s="11" t="str">
        <f t="shared" si="27"/>
        <v>1</v>
      </c>
      <c r="AJ14" s="9">
        <v>2</v>
      </c>
      <c r="AK14" s="9"/>
      <c r="AL14" s="9"/>
      <c r="AM14" s="8" t="s">
        <v>160</v>
      </c>
      <c r="AN14" s="8">
        <v>1</v>
      </c>
      <c r="AO14" s="8">
        <v>2.0299999999999998</v>
      </c>
      <c r="AP14" s="8">
        <v>29</v>
      </c>
      <c r="AQ14" s="8">
        <v>1.21</v>
      </c>
      <c r="AR14" s="9">
        <f t="shared" si="5"/>
        <v>53.87948571433396</v>
      </c>
      <c r="AS14" s="9">
        <v>0.98</v>
      </c>
      <c r="AT14" s="9">
        <f t="shared" si="6"/>
        <v>68.959418022733161</v>
      </c>
      <c r="AU14" s="9">
        <v>0.99</v>
      </c>
      <c r="AV14" s="9">
        <f t="shared" si="7"/>
        <v>67.282269118495265</v>
      </c>
      <c r="AW14" s="9">
        <v>0.94</v>
      </c>
      <c r="AX14" s="9">
        <f t="shared" si="8"/>
        <v>68.54919922561028</v>
      </c>
      <c r="AY14" s="12" t="s">
        <v>155</v>
      </c>
      <c r="AZ14" s="12" t="s">
        <v>155</v>
      </c>
      <c r="BA14" s="12" t="s">
        <v>155</v>
      </c>
      <c r="BB14" s="12" t="s">
        <v>155</v>
      </c>
      <c r="BC14" s="8" t="s">
        <v>164</v>
      </c>
      <c r="BD14" s="8" t="s">
        <v>165</v>
      </c>
      <c r="BE14" s="8"/>
      <c r="BF14" s="8" t="s">
        <v>165</v>
      </c>
      <c r="BG14" s="12"/>
      <c r="BH14" s="8"/>
      <c r="BI14" s="8"/>
      <c r="BJ14" s="8">
        <v>57</v>
      </c>
      <c r="BK14" s="8">
        <v>158</v>
      </c>
      <c r="BL14" s="8">
        <f t="shared" si="9"/>
        <v>1.5726769636954665</v>
      </c>
      <c r="BM14" s="8">
        <f t="shared" si="10"/>
        <v>22.832879346258611</v>
      </c>
      <c r="BN14" s="8">
        <v>1</v>
      </c>
      <c r="BO14" s="7" t="s">
        <v>239</v>
      </c>
      <c r="BP14" s="8" t="s">
        <v>139</v>
      </c>
      <c r="BQ14" s="8">
        <v>46</v>
      </c>
      <c r="BR14" s="8">
        <v>70</v>
      </c>
      <c r="BS14" s="8">
        <v>173</v>
      </c>
      <c r="BT14" s="8">
        <f t="shared" si="23"/>
        <v>1.8328056518919322</v>
      </c>
      <c r="BU14" s="8">
        <f t="shared" si="24"/>
        <v>23.388686558187711</v>
      </c>
      <c r="BV14" s="8">
        <f t="shared" si="25"/>
        <v>0.85807077366443885</v>
      </c>
      <c r="BW14" s="8">
        <f t="shared" si="25"/>
        <v>0.97623606564881993</v>
      </c>
      <c r="BX14" s="8" t="s">
        <v>171</v>
      </c>
      <c r="BY14" s="8" t="s">
        <v>162</v>
      </c>
      <c r="BZ14" s="8" t="s">
        <v>148</v>
      </c>
      <c r="CA14" s="8" t="s">
        <v>149</v>
      </c>
      <c r="CB14" s="8">
        <v>5</v>
      </c>
      <c r="CC14" s="8" t="s">
        <v>150</v>
      </c>
      <c r="CD14" s="8">
        <v>2</v>
      </c>
      <c r="CE14" s="8"/>
      <c r="CF14" s="8" t="s">
        <v>150</v>
      </c>
      <c r="CG14" s="8">
        <v>2</v>
      </c>
      <c r="CH14" s="8"/>
      <c r="CI14" s="8" t="s">
        <v>150</v>
      </c>
      <c r="CJ14" s="8">
        <v>2</v>
      </c>
      <c r="CK14" s="8"/>
      <c r="CL14" s="8" t="s">
        <v>150</v>
      </c>
      <c r="CM14" s="8">
        <v>2</v>
      </c>
      <c r="CN14" s="8"/>
      <c r="CO14" s="8">
        <v>0</v>
      </c>
      <c r="CP14" s="8">
        <v>0</v>
      </c>
      <c r="CQ14" s="8">
        <v>4</v>
      </c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>
        <v>2</v>
      </c>
      <c r="DF14" s="8"/>
      <c r="DG14" s="8"/>
      <c r="DH14" s="8"/>
      <c r="DI14" s="8">
        <v>2</v>
      </c>
      <c r="DJ14" s="8"/>
      <c r="DK14" s="8">
        <v>2</v>
      </c>
      <c r="DL14" s="8">
        <v>0</v>
      </c>
      <c r="DM14" s="8">
        <v>2</v>
      </c>
      <c r="DN14" s="8"/>
      <c r="DO14" s="8"/>
      <c r="DP14" s="8"/>
      <c r="DQ14" s="8"/>
      <c r="DR14" s="8"/>
      <c r="DS14" s="8"/>
      <c r="DT14" s="8"/>
      <c r="DU14" s="8" t="s">
        <v>150</v>
      </c>
      <c r="DV14" s="8" t="s">
        <v>159</v>
      </c>
      <c r="DW14" s="8" t="s">
        <v>150</v>
      </c>
      <c r="DX14" s="8" t="s">
        <v>159</v>
      </c>
      <c r="DY14" s="8"/>
      <c r="DZ14" s="8"/>
      <c r="EA14" s="8"/>
      <c r="EB14" s="8" t="s">
        <v>150</v>
      </c>
      <c r="EC14" s="8" t="s">
        <v>150</v>
      </c>
      <c r="ED14" s="8" t="s">
        <v>150</v>
      </c>
      <c r="EE14" s="8" t="s">
        <v>150</v>
      </c>
      <c r="EF14" s="8"/>
      <c r="EG14" s="8"/>
      <c r="EH14" s="8"/>
      <c r="EI14" s="8"/>
      <c r="EJ14" s="8"/>
      <c r="EK14" s="8"/>
      <c r="EL14" s="8"/>
      <c r="EM14" s="8"/>
      <c r="EN14" s="8"/>
      <c r="EO14" s="8" t="s">
        <v>184</v>
      </c>
      <c r="EP14" s="8" t="s">
        <v>187</v>
      </c>
      <c r="EQ14" s="11" t="str">
        <f t="shared" si="11"/>
        <v>36</v>
      </c>
      <c r="ER14" s="11" t="str">
        <f t="shared" si="28"/>
        <v>1</v>
      </c>
      <c r="ES14" s="11"/>
      <c r="ET14" s="13">
        <f t="shared" si="13"/>
        <v>1.012</v>
      </c>
      <c r="EU14" s="13">
        <f t="shared" si="14"/>
        <v>0.7</v>
      </c>
      <c r="EV14" s="14">
        <f t="shared" si="15"/>
        <v>-1.2</v>
      </c>
      <c r="EW14" s="14">
        <f t="shared" si="16"/>
        <v>-1.2</v>
      </c>
      <c r="EX14" s="14">
        <f t="shared" si="17"/>
        <v>-1.2</v>
      </c>
      <c r="EY14" s="11">
        <f t="shared" si="18"/>
        <v>-1.2</v>
      </c>
      <c r="EZ14" s="15" t="s">
        <v>152</v>
      </c>
      <c r="FA14" s="16" t="str">
        <f t="shared" si="19"/>
        <v>1</v>
      </c>
      <c r="FC14">
        <v>2</v>
      </c>
      <c r="FD14">
        <v>0</v>
      </c>
    </row>
    <row r="15" spans="1:160" ht="33.75">
      <c r="A15" s="6">
        <v>1648</v>
      </c>
      <c r="B15" s="8">
        <v>2</v>
      </c>
      <c r="C15" s="8" t="s">
        <v>139</v>
      </c>
      <c r="D15" s="8">
        <v>66</v>
      </c>
      <c r="E15" s="8">
        <v>52</v>
      </c>
      <c r="F15" s="8" t="s">
        <v>153</v>
      </c>
      <c r="G15" s="8">
        <v>3</v>
      </c>
      <c r="H15" s="8" t="s">
        <v>188</v>
      </c>
      <c r="I15" s="9"/>
      <c r="J15" s="9"/>
      <c r="K15" s="10">
        <v>39559</v>
      </c>
      <c r="L15" s="10"/>
      <c r="M15" s="9" t="e">
        <f t="shared" ref="M15:M20" si="31">DATEDIF(K15,L15,"m")</f>
        <v>#NUM!</v>
      </c>
      <c r="N15" s="9">
        <f t="shared" ca="1" si="0"/>
        <v>191</v>
      </c>
      <c r="O15" s="9">
        <v>120</v>
      </c>
      <c r="P15" s="9">
        <v>1</v>
      </c>
      <c r="Q15" s="9"/>
      <c r="R15" s="9"/>
      <c r="S15" s="9" t="e">
        <f t="shared" si="1"/>
        <v>#NUM!</v>
      </c>
      <c r="T15" s="9"/>
      <c r="U15" s="8" t="str">
        <f t="shared" si="29"/>
        <v>12</v>
      </c>
      <c r="V15" s="11" t="str">
        <f t="shared" si="30"/>
        <v>1</v>
      </c>
      <c r="W15" s="8" t="str">
        <f t="shared" si="22"/>
        <v>12</v>
      </c>
      <c r="X15" s="9">
        <v>2</v>
      </c>
      <c r="Y15" s="9">
        <v>1</v>
      </c>
      <c r="Z15" s="9">
        <v>1</v>
      </c>
      <c r="AA15" s="9">
        <v>1</v>
      </c>
      <c r="AB15" s="9">
        <v>2</v>
      </c>
      <c r="AC15" s="9">
        <v>120</v>
      </c>
      <c r="AD15" s="9">
        <v>1</v>
      </c>
      <c r="AE15" s="8" t="str">
        <f t="shared" si="2"/>
        <v>36</v>
      </c>
      <c r="AF15" s="9">
        <v>2</v>
      </c>
      <c r="AG15" s="9">
        <v>2</v>
      </c>
      <c r="AH15" s="11" t="str">
        <f t="shared" si="3"/>
        <v>36</v>
      </c>
      <c r="AI15" s="11" t="str">
        <f t="shared" si="27"/>
        <v>1</v>
      </c>
      <c r="AJ15" s="9">
        <v>2</v>
      </c>
      <c r="AK15" s="9"/>
      <c r="AL15" s="9"/>
      <c r="AM15" s="8" t="s">
        <v>160</v>
      </c>
      <c r="AN15" s="8">
        <v>1</v>
      </c>
      <c r="AO15" s="8">
        <v>1.72</v>
      </c>
      <c r="AP15" s="8">
        <v>35</v>
      </c>
      <c r="AQ15" s="8">
        <v>0.96</v>
      </c>
      <c r="AR15" s="9">
        <f t="shared" si="5"/>
        <v>94.434840172825915</v>
      </c>
      <c r="AS15" s="9">
        <v>1.1200000000000001</v>
      </c>
      <c r="AT15" s="9">
        <f t="shared" si="6"/>
        <v>78.000088326718625</v>
      </c>
      <c r="AU15" s="9">
        <v>1</v>
      </c>
      <c r="AV15" s="9">
        <f t="shared" si="7"/>
        <v>88.258126964561612</v>
      </c>
      <c r="AW15" s="9">
        <v>1.05</v>
      </c>
      <c r="AX15" s="9">
        <f t="shared" si="8"/>
        <v>79.693058458324941</v>
      </c>
      <c r="AY15" s="12" t="s">
        <v>155</v>
      </c>
      <c r="AZ15" s="12" t="s">
        <v>155</v>
      </c>
      <c r="BA15" s="12" t="s">
        <v>155</v>
      </c>
      <c r="BB15" s="12" t="s">
        <v>155</v>
      </c>
      <c r="BC15" s="8" t="s">
        <v>164</v>
      </c>
      <c r="BD15" s="8" t="s">
        <v>165</v>
      </c>
      <c r="BE15" s="8"/>
      <c r="BF15" s="8" t="s">
        <v>165</v>
      </c>
      <c r="BG15" s="12"/>
      <c r="BH15" s="8"/>
      <c r="BI15" s="8"/>
      <c r="BJ15" s="8">
        <v>67.5</v>
      </c>
      <c r="BK15" s="8">
        <v>165</v>
      </c>
      <c r="BL15" s="8">
        <f t="shared" si="9"/>
        <v>1.7437984474649648</v>
      </c>
      <c r="BM15" s="8">
        <f t="shared" si="10"/>
        <v>24.793388429752063</v>
      </c>
      <c r="BN15" s="8">
        <v>1</v>
      </c>
      <c r="BO15" s="7" t="s">
        <v>242</v>
      </c>
      <c r="BP15" s="8" t="s">
        <v>146</v>
      </c>
      <c r="BQ15" s="8">
        <v>52</v>
      </c>
      <c r="BR15" s="8">
        <v>52</v>
      </c>
      <c r="BS15" s="8">
        <v>154</v>
      </c>
      <c r="BT15" s="8">
        <f t="shared" si="23"/>
        <v>1.4846369572958185</v>
      </c>
      <c r="BU15" s="8">
        <f t="shared" si="24"/>
        <v>21.926125822229718</v>
      </c>
      <c r="BV15" s="8">
        <f t="shared" si="25"/>
        <v>1.1745621977787717</v>
      </c>
      <c r="BW15" s="8">
        <f t="shared" si="25"/>
        <v>1.1307692307692307</v>
      </c>
      <c r="BX15" s="8" t="s">
        <v>171</v>
      </c>
      <c r="BY15" s="8" t="s">
        <v>158</v>
      </c>
      <c r="BZ15" s="8" t="s">
        <v>148</v>
      </c>
      <c r="CA15" s="8" t="s">
        <v>149</v>
      </c>
      <c r="CB15" s="8">
        <v>5</v>
      </c>
      <c r="CC15" s="8" t="s">
        <v>150</v>
      </c>
      <c r="CD15" s="8">
        <v>2</v>
      </c>
      <c r="CE15" s="8"/>
      <c r="CF15" s="8" t="s">
        <v>150</v>
      </c>
      <c r="CG15" s="8">
        <v>2</v>
      </c>
      <c r="CH15" s="8"/>
      <c r="CI15" s="8" t="s">
        <v>150</v>
      </c>
      <c r="CJ15" s="8">
        <v>2</v>
      </c>
      <c r="CK15" s="8"/>
      <c r="CL15" s="8" t="s">
        <v>150</v>
      </c>
      <c r="CM15" s="8">
        <v>2</v>
      </c>
      <c r="CN15" s="8"/>
      <c r="CO15" s="8">
        <v>0</v>
      </c>
      <c r="CP15" s="8">
        <v>0</v>
      </c>
      <c r="CQ15" s="8">
        <v>4</v>
      </c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>
        <v>2</v>
      </c>
      <c r="DF15" s="8"/>
      <c r="DG15" s="8"/>
      <c r="DH15" s="8"/>
      <c r="DI15" s="8">
        <v>2</v>
      </c>
      <c r="DJ15" s="8"/>
      <c r="DK15" s="8">
        <v>2</v>
      </c>
      <c r="DL15" s="8">
        <v>0</v>
      </c>
      <c r="DM15" s="8">
        <v>2</v>
      </c>
      <c r="DN15" s="8"/>
      <c r="DO15" s="8"/>
      <c r="DP15" s="8"/>
      <c r="DQ15" s="8"/>
      <c r="DR15" s="8"/>
      <c r="DS15" s="8"/>
      <c r="DT15" s="8"/>
      <c r="DU15" s="8" t="s">
        <v>150</v>
      </c>
      <c r="DV15" s="8" t="s">
        <v>159</v>
      </c>
      <c r="DW15" s="8" t="s">
        <v>150</v>
      </c>
      <c r="DX15" s="8" t="s">
        <v>159</v>
      </c>
      <c r="DY15" s="8" t="s">
        <v>159</v>
      </c>
      <c r="DZ15" s="8"/>
      <c r="EA15" s="8"/>
      <c r="EB15" s="8" t="s">
        <v>150</v>
      </c>
      <c r="EC15" s="8" t="s">
        <v>150</v>
      </c>
      <c r="ED15" s="8" t="s">
        <v>150</v>
      </c>
      <c r="EE15" s="8" t="s">
        <v>150</v>
      </c>
      <c r="EF15" s="8"/>
      <c r="EG15" s="8"/>
      <c r="EH15" s="8"/>
      <c r="EI15" s="8"/>
      <c r="EJ15" s="8"/>
      <c r="EK15" s="8"/>
      <c r="EL15" s="8"/>
      <c r="EM15" s="8"/>
      <c r="EN15" s="8"/>
      <c r="EO15" s="8" t="s">
        <v>184</v>
      </c>
      <c r="EP15" s="8" t="s">
        <v>187</v>
      </c>
      <c r="EQ15" s="11" t="str">
        <f t="shared" si="11"/>
        <v>36</v>
      </c>
      <c r="ER15" s="11" t="str">
        <f t="shared" si="28"/>
        <v>1</v>
      </c>
      <c r="ES15" s="11"/>
      <c r="ET15" s="13">
        <f t="shared" si="13"/>
        <v>1</v>
      </c>
      <c r="EU15" s="13">
        <f t="shared" si="14"/>
        <v>0.9</v>
      </c>
      <c r="EV15" s="14">
        <f t="shared" si="15"/>
        <v>-1.2</v>
      </c>
      <c r="EW15" s="14">
        <f t="shared" si="16"/>
        <v>-1.2</v>
      </c>
      <c r="EX15" s="14">
        <f t="shared" si="17"/>
        <v>-1.2</v>
      </c>
      <c r="EY15" s="11">
        <f t="shared" si="18"/>
        <v>-1.2</v>
      </c>
      <c r="EZ15" s="17" t="s">
        <v>152</v>
      </c>
      <c r="FA15" s="16" t="str">
        <f t="shared" si="19"/>
        <v>1</v>
      </c>
      <c r="FC15">
        <v>2</v>
      </c>
      <c r="FD15">
        <v>0</v>
      </c>
    </row>
    <row r="16" spans="1:160" ht="33.75">
      <c r="A16" s="6">
        <v>1656</v>
      </c>
      <c r="B16" s="8">
        <v>2</v>
      </c>
      <c r="C16" s="8" t="s">
        <v>139</v>
      </c>
      <c r="D16" s="8">
        <v>63</v>
      </c>
      <c r="E16" s="8">
        <v>49</v>
      </c>
      <c r="F16" s="8" t="s">
        <v>140</v>
      </c>
      <c r="G16" s="8">
        <v>1</v>
      </c>
      <c r="H16" s="8"/>
      <c r="I16" s="9"/>
      <c r="J16" s="9"/>
      <c r="K16" s="10">
        <v>39622</v>
      </c>
      <c r="L16" s="10"/>
      <c r="M16" s="9" t="e">
        <f t="shared" si="31"/>
        <v>#NUM!</v>
      </c>
      <c r="N16" s="9">
        <f t="shared" ca="1" si="0"/>
        <v>189</v>
      </c>
      <c r="O16" s="9">
        <v>120</v>
      </c>
      <c r="P16" s="9">
        <v>1</v>
      </c>
      <c r="Q16" s="9"/>
      <c r="R16" s="9"/>
      <c r="S16" s="9" t="e">
        <f t="shared" si="1"/>
        <v>#NUM!</v>
      </c>
      <c r="T16" s="9"/>
      <c r="U16" s="8" t="str">
        <f t="shared" si="29"/>
        <v>12</v>
      </c>
      <c r="V16" s="11" t="str">
        <f t="shared" si="30"/>
        <v>1</v>
      </c>
      <c r="W16" s="8" t="str">
        <f t="shared" si="22"/>
        <v>12</v>
      </c>
      <c r="X16" s="9">
        <v>2</v>
      </c>
      <c r="Y16" s="9">
        <v>1</v>
      </c>
      <c r="Z16" s="9">
        <v>1</v>
      </c>
      <c r="AA16" s="9">
        <v>1</v>
      </c>
      <c r="AB16" s="9">
        <v>2</v>
      </c>
      <c r="AC16" s="9">
        <v>120</v>
      </c>
      <c r="AD16" s="9">
        <v>1</v>
      </c>
      <c r="AE16" s="8" t="str">
        <f t="shared" si="2"/>
        <v>36</v>
      </c>
      <c r="AF16" s="9">
        <v>2</v>
      </c>
      <c r="AG16" s="9">
        <v>2</v>
      </c>
      <c r="AH16" s="11" t="str">
        <f t="shared" si="3"/>
        <v>36</v>
      </c>
      <c r="AI16" s="11" t="str">
        <f t="shared" si="27"/>
        <v>1</v>
      </c>
      <c r="AJ16" s="9">
        <v>2</v>
      </c>
      <c r="AK16" s="9"/>
      <c r="AL16" s="9"/>
      <c r="AM16" s="8" t="s">
        <v>160</v>
      </c>
      <c r="AN16" s="8">
        <v>1</v>
      </c>
      <c r="AO16" s="8">
        <v>1.53</v>
      </c>
      <c r="AP16" s="8">
        <v>55</v>
      </c>
      <c r="AQ16" s="8">
        <v>1.08</v>
      </c>
      <c r="AR16" s="9">
        <f t="shared" si="5"/>
        <v>83.531877990657634</v>
      </c>
      <c r="AS16" s="9">
        <v>1.21</v>
      </c>
      <c r="AT16" s="9">
        <f t="shared" si="6"/>
        <v>72.429802350049457</v>
      </c>
      <c r="AU16" s="9">
        <v>1.47</v>
      </c>
      <c r="AV16" s="9">
        <f t="shared" si="7"/>
        <v>56.633959718824912</v>
      </c>
      <c r="AW16" s="9">
        <v>2.4900000000000002</v>
      </c>
      <c r="AX16" s="9">
        <f t="shared" si="8"/>
        <v>28.807890634932836</v>
      </c>
      <c r="AY16" s="12" t="s">
        <v>155</v>
      </c>
      <c r="AZ16" s="12" t="s">
        <v>155</v>
      </c>
      <c r="BA16" s="12" t="s">
        <v>155</v>
      </c>
      <c r="BB16" s="12" t="s">
        <v>155</v>
      </c>
      <c r="BC16" s="8" t="s">
        <v>164</v>
      </c>
      <c r="BD16" s="8" t="s">
        <v>165</v>
      </c>
      <c r="BE16" s="8"/>
      <c r="BF16" s="8" t="s">
        <v>165</v>
      </c>
      <c r="BG16" s="12"/>
      <c r="BH16" s="8"/>
      <c r="BI16" s="8"/>
      <c r="BJ16" s="8">
        <v>64</v>
      </c>
      <c r="BK16" s="8">
        <v>170</v>
      </c>
      <c r="BL16" s="8">
        <f t="shared" si="9"/>
        <v>1.7420807450985887</v>
      </c>
      <c r="BM16" s="8">
        <f t="shared" si="10"/>
        <v>22.145328719723182</v>
      </c>
      <c r="BN16" s="8">
        <v>1</v>
      </c>
      <c r="BO16" s="7" t="s">
        <v>245</v>
      </c>
      <c r="BP16" s="8" t="s">
        <v>146</v>
      </c>
      <c r="BQ16" s="8">
        <v>46</v>
      </c>
      <c r="BR16" s="8">
        <v>53</v>
      </c>
      <c r="BS16" s="8">
        <v>158</v>
      </c>
      <c r="BT16" s="8">
        <f t="shared" si="23"/>
        <v>1.5247897233464196</v>
      </c>
      <c r="BU16" s="8">
        <f t="shared" si="24"/>
        <v>21.230572023714149</v>
      </c>
      <c r="BV16" s="8">
        <f t="shared" si="25"/>
        <v>1.1425055654725202</v>
      </c>
      <c r="BW16" s="8">
        <f t="shared" si="25"/>
        <v>1.0430867663380556</v>
      </c>
      <c r="BX16" s="8" t="s">
        <v>147</v>
      </c>
      <c r="BY16" s="8" t="s">
        <v>147</v>
      </c>
      <c r="BZ16" s="8" t="s">
        <v>148</v>
      </c>
      <c r="CA16" s="8" t="s">
        <v>149</v>
      </c>
      <c r="CB16" s="8">
        <v>5</v>
      </c>
      <c r="CC16" s="8" t="s">
        <v>150</v>
      </c>
      <c r="CD16" s="8">
        <v>2</v>
      </c>
      <c r="CE16" s="8"/>
      <c r="CF16" s="8" t="s">
        <v>150</v>
      </c>
      <c r="CG16" s="8">
        <v>2</v>
      </c>
      <c r="CH16" s="8"/>
      <c r="CI16" s="8" t="s">
        <v>150</v>
      </c>
      <c r="CJ16" s="8">
        <v>2</v>
      </c>
      <c r="CK16" s="8"/>
      <c r="CL16" s="8" t="s">
        <v>150</v>
      </c>
      <c r="CM16" s="8">
        <v>2</v>
      </c>
      <c r="CN16" s="8"/>
      <c r="CO16" s="8">
        <v>0</v>
      </c>
      <c r="CP16" s="8">
        <v>0</v>
      </c>
      <c r="CQ16" s="8">
        <v>4</v>
      </c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>
        <v>2</v>
      </c>
      <c r="DF16" s="8"/>
      <c r="DG16" s="8"/>
      <c r="DH16" s="8"/>
      <c r="DI16" s="8">
        <v>2</v>
      </c>
      <c r="DJ16" s="8"/>
      <c r="DK16" s="8">
        <v>2</v>
      </c>
      <c r="DL16" s="8">
        <v>0</v>
      </c>
      <c r="DM16" s="8">
        <v>2</v>
      </c>
      <c r="DN16" s="8"/>
      <c r="DO16" s="8"/>
      <c r="DP16" s="8"/>
      <c r="DQ16" s="8"/>
      <c r="DR16" s="8"/>
      <c r="DS16" s="8"/>
      <c r="DT16" s="8"/>
      <c r="DU16" s="8" t="s">
        <v>150</v>
      </c>
      <c r="DV16" s="8" t="s">
        <v>159</v>
      </c>
      <c r="DW16" s="8" t="s">
        <v>150</v>
      </c>
      <c r="DX16" s="8" t="s">
        <v>150</v>
      </c>
      <c r="DY16" s="8"/>
      <c r="DZ16" s="8"/>
      <c r="EA16" s="8"/>
      <c r="EB16" s="8" t="s">
        <v>150</v>
      </c>
      <c r="EC16" s="8" t="s">
        <v>150</v>
      </c>
      <c r="ED16" s="8" t="s">
        <v>150</v>
      </c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 t="s">
        <v>184</v>
      </c>
      <c r="EP16" s="8" t="s">
        <v>187</v>
      </c>
      <c r="EQ16" s="11" t="str">
        <f t="shared" si="11"/>
        <v>36</v>
      </c>
      <c r="ER16" s="11" t="str">
        <f t="shared" si="28"/>
        <v>1</v>
      </c>
      <c r="ES16" s="11"/>
      <c r="ET16" s="13">
        <f t="shared" si="13"/>
        <v>1</v>
      </c>
      <c r="EU16" s="13">
        <f t="shared" si="14"/>
        <v>0.9</v>
      </c>
      <c r="EV16" s="14">
        <f t="shared" si="15"/>
        <v>-1.2</v>
      </c>
      <c r="EW16" s="14">
        <f t="shared" si="16"/>
        <v>-1.2</v>
      </c>
      <c r="EX16" s="14">
        <f t="shared" si="17"/>
        <v>-1.2</v>
      </c>
      <c r="EY16" s="11">
        <f t="shared" si="18"/>
        <v>-1.2</v>
      </c>
      <c r="EZ16" s="17" t="s">
        <v>176</v>
      </c>
      <c r="FA16" s="16" t="str">
        <f t="shared" si="19"/>
        <v>3</v>
      </c>
      <c r="FC16">
        <v>2</v>
      </c>
      <c r="FD16">
        <v>0</v>
      </c>
    </row>
    <row r="17" spans="1:160" ht="33.75">
      <c r="A17" s="6">
        <v>1668</v>
      </c>
      <c r="B17" s="8">
        <v>1</v>
      </c>
      <c r="C17" s="8" t="s">
        <v>146</v>
      </c>
      <c r="D17" s="8">
        <v>52</v>
      </c>
      <c r="E17" s="8">
        <v>37</v>
      </c>
      <c r="F17" s="8" t="s">
        <v>153</v>
      </c>
      <c r="G17" s="8">
        <v>3</v>
      </c>
      <c r="H17" s="8" t="s">
        <v>179</v>
      </c>
      <c r="I17" s="9"/>
      <c r="J17" s="9"/>
      <c r="K17" s="10">
        <v>39713</v>
      </c>
      <c r="L17" s="10"/>
      <c r="M17" s="9" t="e">
        <f t="shared" si="31"/>
        <v>#NUM!</v>
      </c>
      <c r="N17" s="9">
        <f t="shared" ca="1" si="0"/>
        <v>186</v>
      </c>
      <c r="O17" s="9">
        <v>120</v>
      </c>
      <c r="P17" s="9">
        <v>1</v>
      </c>
      <c r="Q17" s="9"/>
      <c r="R17" s="9"/>
      <c r="S17" s="9" t="e">
        <f t="shared" si="1"/>
        <v>#NUM!</v>
      </c>
      <c r="T17" s="9"/>
      <c r="U17" s="8" t="str">
        <f t="shared" si="29"/>
        <v>12</v>
      </c>
      <c r="V17" s="11" t="str">
        <f t="shared" si="30"/>
        <v>1</v>
      </c>
      <c r="W17" s="8" t="str">
        <f t="shared" si="22"/>
        <v>12</v>
      </c>
      <c r="X17" s="9">
        <v>2</v>
      </c>
      <c r="Y17" s="9">
        <v>1</v>
      </c>
      <c r="Z17" s="9">
        <v>1</v>
      </c>
      <c r="AA17" s="9">
        <v>1</v>
      </c>
      <c r="AB17" s="9">
        <v>2</v>
      </c>
      <c r="AC17" s="9">
        <v>120</v>
      </c>
      <c r="AD17" s="9">
        <v>1</v>
      </c>
      <c r="AE17" s="8" t="str">
        <f t="shared" si="2"/>
        <v>36</v>
      </c>
      <c r="AF17" s="9">
        <v>2</v>
      </c>
      <c r="AG17" s="9">
        <v>2</v>
      </c>
      <c r="AH17" s="11" t="str">
        <f t="shared" si="3"/>
        <v>36</v>
      </c>
      <c r="AI17" s="11" t="str">
        <f t="shared" si="27"/>
        <v>1</v>
      </c>
      <c r="AJ17" s="9">
        <v>2</v>
      </c>
      <c r="AK17" s="9"/>
      <c r="AL17" s="9"/>
      <c r="AM17" s="8" t="s">
        <v>160</v>
      </c>
      <c r="AN17" s="8">
        <v>1</v>
      </c>
      <c r="AO17" s="8">
        <v>1.86</v>
      </c>
      <c r="AP17" s="8">
        <v>31.7</v>
      </c>
      <c r="AQ17" s="8">
        <v>1.01</v>
      </c>
      <c r="AR17" s="9">
        <f t="shared" si="5"/>
        <v>73.012016586700099</v>
      </c>
      <c r="AS17" s="9">
        <v>1.25</v>
      </c>
      <c r="AT17" s="9">
        <f t="shared" si="6"/>
        <v>56.180677104259132</v>
      </c>
      <c r="AU17" s="9">
        <v>1.1399999999999999</v>
      </c>
      <c r="AV17" s="9">
        <f t="shared" si="7"/>
        <v>61.971377242693428</v>
      </c>
      <c r="AW17" s="9">
        <v>1.42</v>
      </c>
      <c r="AX17" s="9">
        <f t="shared" si="8"/>
        <v>45.585204052145542</v>
      </c>
      <c r="AY17" s="12" t="s">
        <v>155</v>
      </c>
      <c r="AZ17" s="12" t="s">
        <v>155</v>
      </c>
      <c r="BA17" s="12" t="s">
        <v>155</v>
      </c>
      <c r="BB17" s="12" t="s">
        <v>155</v>
      </c>
      <c r="BC17" s="8" t="s">
        <v>164</v>
      </c>
      <c r="BD17" s="8" t="s">
        <v>165</v>
      </c>
      <c r="BE17" s="8"/>
      <c r="BF17" s="8" t="s">
        <v>165</v>
      </c>
      <c r="BG17" s="12"/>
      <c r="BH17" s="8"/>
      <c r="BI17" s="8"/>
      <c r="BJ17" s="8">
        <v>51.7</v>
      </c>
      <c r="BK17" s="8">
        <v>162.5</v>
      </c>
      <c r="BL17" s="8">
        <f t="shared" si="9"/>
        <v>1.5398148169240706</v>
      </c>
      <c r="BM17" s="8">
        <f t="shared" si="10"/>
        <v>19.578698224852072</v>
      </c>
      <c r="BN17" s="8">
        <v>1</v>
      </c>
      <c r="BO17" s="7" t="s">
        <v>248</v>
      </c>
      <c r="BP17" s="8" t="s">
        <v>139</v>
      </c>
      <c r="BQ17" s="8">
        <v>38</v>
      </c>
      <c r="BR17" s="8">
        <v>58</v>
      </c>
      <c r="BS17" s="8">
        <v>175</v>
      </c>
      <c r="BT17" s="8">
        <f t="shared" si="23"/>
        <v>1.7061837691707702</v>
      </c>
      <c r="BU17" s="8">
        <f t="shared" si="24"/>
        <v>18.938775510204081</v>
      </c>
      <c r="BV17" s="8">
        <f t="shared" si="25"/>
        <v>0.90249060197802888</v>
      </c>
      <c r="BW17" s="8">
        <f t="shared" si="25"/>
        <v>1.0337890226484392</v>
      </c>
      <c r="BX17" s="8" t="s">
        <v>171</v>
      </c>
      <c r="BY17" s="8" t="s">
        <v>158</v>
      </c>
      <c r="BZ17" s="8" t="s">
        <v>148</v>
      </c>
      <c r="CA17" s="8" t="s">
        <v>149</v>
      </c>
      <c r="CB17" s="8">
        <v>6</v>
      </c>
      <c r="CC17" s="8" t="s">
        <v>150</v>
      </c>
      <c r="CD17" s="8">
        <v>2</v>
      </c>
      <c r="CE17" s="8"/>
      <c r="CF17" s="8" t="s">
        <v>150</v>
      </c>
      <c r="CG17" s="8">
        <v>2</v>
      </c>
      <c r="CH17" s="8"/>
      <c r="CI17" s="8" t="s">
        <v>150</v>
      </c>
      <c r="CJ17" s="8">
        <v>2</v>
      </c>
      <c r="CK17" s="8"/>
      <c r="CL17" s="8" t="s">
        <v>150</v>
      </c>
      <c r="CM17" s="8">
        <v>2</v>
      </c>
      <c r="CN17" s="8"/>
      <c r="CO17" s="8">
        <v>0</v>
      </c>
      <c r="CP17" s="8">
        <v>0</v>
      </c>
      <c r="CQ17" s="8">
        <v>4</v>
      </c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>
        <v>2</v>
      </c>
      <c r="DF17" s="8"/>
      <c r="DG17" s="8"/>
      <c r="DH17" s="8"/>
      <c r="DI17" s="8">
        <v>2</v>
      </c>
      <c r="DJ17" s="8"/>
      <c r="DK17" s="8">
        <v>2</v>
      </c>
      <c r="DL17" s="8">
        <v>0</v>
      </c>
      <c r="DM17" s="8">
        <v>2</v>
      </c>
      <c r="DN17" s="8"/>
      <c r="DO17" s="8"/>
      <c r="DP17" s="8"/>
      <c r="DQ17" s="8"/>
      <c r="DR17" s="8"/>
      <c r="DS17" s="8"/>
      <c r="DT17" s="8"/>
      <c r="DU17" s="8" t="s">
        <v>150</v>
      </c>
      <c r="DV17" s="8" t="s">
        <v>150</v>
      </c>
      <c r="DW17" s="8" t="s">
        <v>150</v>
      </c>
      <c r="DX17" s="8" t="s">
        <v>150</v>
      </c>
      <c r="DY17" s="8" t="s">
        <v>150</v>
      </c>
      <c r="DZ17" s="8"/>
      <c r="EA17" s="8"/>
      <c r="EB17" s="8" t="s">
        <v>150</v>
      </c>
      <c r="EC17" s="8" t="s">
        <v>150</v>
      </c>
      <c r="ED17" s="8" t="s">
        <v>150</v>
      </c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 t="s">
        <v>184</v>
      </c>
      <c r="EP17" s="8" t="s">
        <v>187</v>
      </c>
      <c r="EQ17" s="11" t="str">
        <f t="shared" si="11"/>
        <v>36</v>
      </c>
      <c r="ER17" s="11" t="str">
        <f t="shared" si="28"/>
        <v>1</v>
      </c>
      <c r="ES17" s="11"/>
      <c r="ET17" s="13">
        <f t="shared" si="13"/>
        <v>1.012</v>
      </c>
      <c r="EU17" s="13">
        <f t="shared" si="14"/>
        <v>0.7</v>
      </c>
      <c r="EV17" s="14">
        <f t="shared" si="15"/>
        <v>-1.2</v>
      </c>
      <c r="EW17" s="14">
        <f t="shared" si="16"/>
        <v>-1.2</v>
      </c>
      <c r="EX17" s="14">
        <f t="shared" si="17"/>
        <v>-1.2</v>
      </c>
      <c r="EY17" s="11">
        <f t="shared" si="18"/>
        <v>-1.2</v>
      </c>
      <c r="EZ17" s="17" t="s">
        <v>152</v>
      </c>
      <c r="FA17" s="16" t="str">
        <f t="shared" si="19"/>
        <v>1</v>
      </c>
      <c r="FC17">
        <v>2</v>
      </c>
      <c r="FD17">
        <v>0</v>
      </c>
    </row>
    <row r="18" spans="1:160" ht="56.25">
      <c r="A18" s="6">
        <v>1702</v>
      </c>
      <c r="B18" s="8">
        <v>2</v>
      </c>
      <c r="C18" s="8" t="s">
        <v>139</v>
      </c>
      <c r="D18" s="8">
        <v>68</v>
      </c>
      <c r="E18" s="8">
        <v>54</v>
      </c>
      <c r="F18" s="8" t="s">
        <v>140</v>
      </c>
      <c r="G18" s="8">
        <v>3</v>
      </c>
      <c r="H18" s="8"/>
      <c r="I18" s="9"/>
      <c r="J18" s="9"/>
      <c r="K18" s="10">
        <v>39867</v>
      </c>
      <c r="L18" s="10">
        <v>40625</v>
      </c>
      <c r="M18" s="9">
        <f t="shared" si="31"/>
        <v>25</v>
      </c>
      <c r="N18" s="9">
        <f t="shared" ca="1" si="0"/>
        <v>181</v>
      </c>
      <c r="O18" s="9">
        <v>25</v>
      </c>
      <c r="P18" s="9">
        <v>0</v>
      </c>
      <c r="Q18" s="10">
        <v>40625</v>
      </c>
      <c r="R18" s="10"/>
      <c r="S18" s="9">
        <f t="shared" si="1"/>
        <v>25</v>
      </c>
      <c r="T18" s="8" t="s">
        <v>253</v>
      </c>
      <c r="U18" s="8" t="str">
        <f t="shared" si="29"/>
        <v>12</v>
      </c>
      <c r="V18" s="11" t="str">
        <f t="shared" si="30"/>
        <v>1</v>
      </c>
      <c r="W18" s="8" t="str">
        <f t="shared" si="22"/>
        <v>12</v>
      </c>
      <c r="X18" s="8">
        <v>2</v>
      </c>
      <c r="Y18" s="8">
        <v>1</v>
      </c>
      <c r="Z18" s="8"/>
      <c r="AA18" s="8"/>
      <c r="AB18" s="8">
        <v>2</v>
      </c>
      <c r="AC18" s="9">
        <v>25</v>
      </c>
      <c r="AD18" s="9">
        <v>0</v>
      </c>
      <c r="AE18" s="8">
        <f t="shared" si="2"/>
        <v>25</v>
      </c>
      <c r="AF18" s="8">
        <v>1</v>
      </c>
      <c r="AG18" s="8">
        <v>1</v>
      </c>
      <c r="AH18" s="11">
        <f t="shared" si="3"/>
        <v>25</v>
      </c>
      <c r="AI18" s="11">
        <v>0</v>
      </c>
      <c r="AJ18" s="8">
        <v>1</v>
      </c>
      <c r="AK18" s="8"/>
      <c r="AL18" s="8"/>
      <c r="AM18" s="8" t="s">
        <v>170</v>
      </c>
      <c r="AN18" s="8">
        <v>3</v>
      </c>
      <c r="AO18" s="8">
        <v>3.52</v>
      </c>
      <c r="AP18" s="8">
        <v>18.600000000000001</v>
      </c>
      <c r="AQ18" s="8">
        <v>1.41</v>
      </c>
      <c r="AR18" s="9">
        <f t="shared" si="5"/>
        <v>58.80209222734009</v>
      </c>
      <c r="AS18" s="9">
        <v>1.69</v>
      </c>
      <c r="AT18" s="9">
        <f t="shared" si="6"/>
        <v>47.020870065633638</v>
      </c>
      <c r="AU18" s="9">
        <v>4.46</v>
      </c>
      <c r="AV18" s="9">
        <f t="shared" si="7"/>
        <v>14.492752008293873</v>
      </c>
      <c r="AW18" s="9"/>
      <c r="AX18" s="9" t="e">
        <f t="shared" si="8"/>
        <v>#DIV/0!</v>
      </c>
      <c r="AY18" s="12" t="s">
        <v>155</v>
      </c>
      <c r="AZ18" s="12" t="s">
        <v>155</v>
      </c>
      <c r="BA18" s="12" t="s">
        <v>167</v>
      </c>
      <c r="BB18" s="12" t="s">
        <v>167</v>
      </c>
      <c r="BC18" s="8" t="s">
        <v>142</v>
      </c>
      <c r="BD18" s="8" t="s">
        <v>143</v>
      </c>
      <c r="BE18" s="8" t="s">
        <v>178</v>
      </c>
      <c r="BF18" s="8" t="s">
        <v>143</v>
      </c>
      <c r="BG18" s="12">
        <v>42817</v>
      </c>
      <c r="BH18" s="8"/>
      <c r="BI18" s="8"/>
      <c r="BJ18" s="8">
        <v>68</v>
      </c>
      <c r="BK18" s="8">
        <v>175</v>
      </c>
      <c r="BL18" s="8">
        <f t="shared" si="9"/>
        <v>1.8255141215724149</v>
      </c>
      <c r="BM18" s="8">
        <f t="shared" si="10"/>
        <v>22.204081632653061</v>
      </c>
      <c r="BN18" s="8">
        <v>1</v>
      </c>
      <c r="BO18" s="7" t="s">
        <v>254</v>
      </c>
      <c r="BP18" s="8" t="s">
        <v>146</v>
      </c>
      <c r="BQ18" s="8">
        <v>49</v>
      </c>
      <c r="BR18" s="8">
        <v>63</v>
      </c>
      <c r="BS18" s="8">
        <v>160</v>
      </c>
      <c r="BT18" s="8">
        <f t="shared" si="23"/>
        <v>1.6560484731800864</v>
      </c>
      <c r="BU18" s="8">
        <f t="shared" si="24"/>
        <v>24.609375</v>
      </c>
      <c r="BV18" s="8">
        <f t="shared" si="25"/>
        <v>1.1023313333738993</v>
      </c>
      <c r="BW18" s="8">
        <f t="shared" si="25"/>
        <v>0.90226109491415618</v>
      </c>
      <c r="BX18" s="8" t="s">
        <v>162</v>
      </c>
      <c r="BY18" s="8" t="s">
        <v>158</v>
      </c>
      <c r="BZ18" s="8" t="s">
        <v>148</v>
      </c>
      <c r="CA18" s="8" t="s">
        <v>149</v>
      </c>
      <c r="CB18" s="8">
        <v>5</v>
      </c>
      <c r="CC18" s="8" t="s">
        <v>150</v>
      </c>
      <c r="CD18" s="8">
        <v>2</v>
      </c>
      <c r="CE18" s="8" t="s">
        <v>150</v>
      </c>
      <c r="CF18" s="8" t="s">
        <v>150</v>
      </c>
      <c r="CG18" s="8">
        <v>2</v>
      </c>
      <c r="CH18" s="8" t="s">
        <v>150</v>
      </c>
      <c r="CI18" s="8" t="s">
        <v>150</v>
      </c>
      <c r="CJ18" s="8">
        <v>2</v>
      </c>
      <c r="CK18" s="8" t="s">
        <v>150</v>
      </c>
      <c r="CL18" s="8" t="s">
        <v>150</v>
      </c>
      <c r="CM18" s="8">
        <v>2</v>
      </c>
      <c r="CN18" s="8" t="s">
        <v>150</v>
      </c>
      <c r="CO18" s="8">
        <v>0</v>
      </c>
      <c r="CP18" s="8">
        <v>0</v>
      </c>
      <c r="CQ18" s="8">
        <v>4</v>
      </c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 t="s">
        <v>165</v>
      </c>
      <c r="DE18" s="8">
        <v>2</v>
      </c>
      <c r="DF18" s="8"/>
      <c r="DG18" s="8"/>
      <c r="DH18" s="8"/>
      <c r="DI18" s="8">
        <v>2</v>
      </c>
      <c r="DJ18" s="8"/>
      <c r="DK18" s="8">
        <v>2</v>
      </c>
      <c r="DL18" s="8">
        <v>0</v>
      </c>
      <c r="DM18" s="8">
        <v>2</v>
      </c>
      <c r="DN18" s="8"/>
      <c r="DO18" s="8" t="s">
        <v>143</v>
      </c>
      <c r="DP18" s="8">
        <v>2</v>
      </c>
      <c r="DQ18" s="8"/>
      <c r="DR18" s="8"/>
      <c r="DS18" s="8"/>
      <c r="DT18" s="8"/>
      <c r="DU18" s="8" t="s">
        <v>150</v>
      </c>
      <c r="DV18" s="8" t="s">
        <v>150</v>
      </c>
      <c r="DW18" s="8"/>
      <c r="DX18" s="8"/>
      <c r="DY18" s="8"/>
      <c r="DZ18" s="8"/>
      <c r="EA18" s="8"/>
      <c r="EB18" s="8" t="s">
        <v>150</v>
      </c>
      <c r="EC18" s="8" t="s">
        <v>150</v>
      </c>
      <c r="ED18" s="8" t="s">
        <v>150</v>
      </c>
      <c r="EE18" s="8"/>
      <c r="EF18" s="8" t="s">
        <v>159</v>
      </c>
      <c r="EG18" s="8" t="s">
        <v>150</v>
      </c>
      <c r="EH18" s="8"/>
      <c r="EI18" s="8"/>
      <c r="EJ18" s="8"/>
      <c r="EK18" s="8"/>
      <c r="EL18" s="8"/>
      <c r="EM18" s="8"/>
      <c r="EN18" s="8"/>
      <c r="EO18" s="8" t="s">
        <v>184</v>
      </c>
      <c r="EP18" s="8" t="s">
        <v>187</v>
      </c>
      <c r="EQ18" s="11">
        <f t="shared" si="11"/>
        <v>25</v>
      </c>
      <c r="ER18" s="11">
        <v>0</v>
      </c>
      <c r="ES18" s="11"/>
      <c r="ET18" s="13">
        <f t="shared" si="13"/>
        <v>1</v>
      </c>
      <c r="EU18" s="13">
        <f t="shared" si="14"/>
        <v>0.9</v>
      </c>
      <c r="EV18" s="14">
        <f t="shared" si="15"/>
        <v>-1.2</v>
      </c>
      <c r="EW18" s="14">
        <f t="shared" si="16"/>
        <v>-1.2</v>
      </c>
      <c r="EX18" s="14">
        <f t="shared" si="17"/>
        <v>-1.2</v>
      </c>
      <c r="EY18" s="11">
        <f t="shared" si="18"/>
        <v>-3.2000000000000001E-2</v>
      </c>
      <c r="EZ18" s="17" t="s">
        <v>152</v>
      </c>
      <c r="FA18" s="16" t="str">
        <f t="shared" si="19"/>
        <v>1</v>
      </c>
      <c r="FC18">
        <v>2</v>
      </c>
      <c r="FD18">
        <v>0</v>
      </c>
    </row>
    <row r="19" spans="1:160" ht="33.75">
      <c r="A19" s="6">
        <v>1703</v>
      </c>
      <c r="B19" s="8">
        <v>2</v>
      </c>
      <c r="C19" s="8" t="s">
        <v>139</v>
      </c>
      <c r="D19" s="8">
        <v>59</v>
      </c>
      <c r="E19" s="8">
        <v>46</v>
      </c>
      <c r="F19" s="8" t="s">
        <v>140</v>
      </c>
      <c r="G19" s="8">
        <v>3</v>
      </c>
      <c r="H19" s="8"/>
      <c r="I19" s="9"/>
      <c r="J19" s="9"/>
      <c r="K19" s="10">
        <v>39874</v>
      </c>
      <c r="L19" s="10">
        <v>42609</v>
      </c>
      <c r="M19" s="9">
        <f t="shared" si="31"/>
        <v>89</v>
      </c>
      <c r="N19" s="9">
        <f t="shared" ca="1" si="0"/>
        <v>181</v>
      </c>
      <c r="O19" s="9">
        <v>89</v>
      </c>
      <c r="P19" s="9">
        <v>0</v>
      </c>
      <c r="Q19" s="10">
        <v>42609</v>
      </c>
      <c r="R19" s="10">
        <v>42609</v>
      </c>
      <c r="S19" s="9">
        <f t="shared" si="1"/>
        <v>89</v>
      </c>
      <c r="T19" s="8" t="s">
        <v>257</v>
      </c>
      <c r="U19" s="8" t="str">
        <f t="shared" si="29"/>
        <v>12</v>
      </c>
      <c r="V19" s="11" t="str">
        <f t="shared" si="30"/>
        <v>1</v>
      </c>
      <c r="W19" s="8" t="str">
        <f t="shared" si="22"/>
        <v>12</v>
      </c>
      <c r="X19" s="8">
        <v>2</v>
      </c>
      <c r="Y19" s="8">
        <v>1</v>
      </c>
      <c r="Z19" s="8">
        <v>1</v>
      </c>
      <c r="AA19" s="8"/>
      <c r="AB19" s="8">
        <v>2</v>
      </c>
      <c r="AC19" s="9">
        <v>89</v>
      </c>
      <c r="AD19" s="9">
        <v>0</v>
      </c>
      <c r="AE19" s="8" t="str">
        <f t="shared" si="2"/>
        <v>36</v>
      </c>
      <c r="AF19" s="8">
        <v>2</v>
      </c>
      <c r="AG19" s="8">
        <v>2</v>
      </c>
      <c r="AH19" s="11" t="str">
        <f t="shared" si="3"/>
        <v>36</v>
      </c>
      <c r="AI19" s="11" t="str">
        <f>IF(AH19&lt;35,0, IF(AH19&gt;35, "1"))</f>
        <v>1</v>
      </c>
      <c r="AJ19" s="8"/>
      <c r="AK19" s="8"/>
      <c r="AL19" s="8"/>
      <c r="AM19" s="8" t="s">
        <v>154</v>
      </c>
      <c r="AN19" s="8">
        <v>2</v>
      </c>
      <c r="AO19" s="8">
        <v>3.1</v>
      </c>
      <c r="AP19" s="8">
        <v>22.9</v>
      </c>
      <c r="AQ19" s="8">
        <v>1.55</v>
      </c>
      <c r="AR19" s="9">
        <f t="shared" si="5"/>
        <v>55.165268589050982</v>
      </c>
      <c r="AS19" s="9">
        <v>1.32</v>
      </c>
      <c r="AT19" s="9">
        <f t="shared" si="6"/>
        <v>66.477403732105927</v>
      </c>
      <c r="AU19" s="9">
        <v>1.68</v>
      </c>
      <c r="AV19" s="9">
        <f t="shared" si="7"/>
        <v>49.157480315230835</v>
      </c>
      <c r="AW19" s="9">
        <v>7.62</v>
      </c>
      <c r="AX19" s="9">
        <f t="shared" si="8"/>
        <v>7.6684525264761936</v>
      </c>
      <c r="AY19" s="12" t="s">
        <v>155</v>
      </c>
      <c r="AZ19" s="12" t="s">
        <v>155</v>
      </c>
      <c r="BA19" s="12" t="s">
        <v>155</v>
      </c>
      <c r="BB19" s="12" t="s">
        <v>167</v>
      </c>
      <c r="BC19" s="8" t="s">
        <v>142</v>
      </c>
      <c r="BD19" s="8" t="s">
        <v>143</v>
      </c>
      <c r="BE19" s="8" t="s">
        <v>257</v>
      </c>
      <c r="BF19" s="8"/>
      <c r="BG19" s="12"/>
      <c r="BH19" s="8"/>
      <c r="BI19" s="8"/>
      <c r="BJ19" s="8">
        <v>62.6</v>
      </c>
      <c r="BK19" s="8">
        <v>170</v>
      </c>
      <c r="BL19" s="8">
        <f t="shared" si="9"/>
        <v>1.725781794601112</v>
      </c>
      <c r="BM19" s="8">
        <f t="shared" si="10"/>
        <v>21.660899653979239</v>
      </c>
      <c r="BN19" s="8">
        <v>1</v>
      </c>
      <c r="BO19" s="7" t="s">
        <v>258</v>
      </c>
      <c r="BP19" s="8" t="s">
        <v>146</v>
      </c>
      <c r="BQ19" s="8">
        <v>40</v>
      </c>
      <c r="BR19" s="8">
        <v>50</v>
      </c>
      <c r="BS19" s="8">
        <v>166</v>
      </c>
      <c r="BT19" s="8">
        <f t="shared" si="23"/>
        <v>1.5417250870534027</v>
      </c>
      <c r="BU19" s="8">
        <f t="shared" si="24"/>
        <v>18.144868631151112</v>
      </c>
      <c r="BV19" s="8">
        <f t="shared" si="25"/>
        <v>1.1193836106665973</v>
      </c>
      <c r="BW19" s="8">
        <f t="shared" si="25"/>
        <v>1.1937755017301037</v>
      </c>
      <c r="BX19" s="8" t="s">
        <v>147</v>
      </c>
      <c r="BY19" s="8" t="s">
        <v>158</v>
      </c>
      <c r="BZ19" s="8" t="s">
        <v>148</v>
      </c>
      <c r="CA19" s="8" t="s">
        <v>149</v>
      </c>
      <c r="CB19" s="8">
        <v>4</v>
      </c>
      <c r="CC19" s="8" t="s">
        <v>150</v>
      </c>
      <c r="CD19" s="8">
        <v>2</v>
      </c>
      <c r="CE19" s="8" t="s">
        <v>150</v>
      </c>
      <c r="CF19" s="8" t="s">
        <v>150</v>
      </c>
      <c r="CG19" s="8">
        <v>2</v>
      </c>
      <c r="CH19" s="8" t="s">
        <v>150</v>
      </c>
      <c r="CI19" s="8" t="s">
        <v>150</v>
      </c>
      <c r="CJ19" s="8">
        <v>2</v>
      </c>
      <c r="CK19" s="8" t="s">
        <v>150</v>
      </c>
      <c r="CL19" s="8" t="s">
        <v>150</v>
      </c>
      <c r="CM19" s="8">
        <v>2</v>
      </c>
      <c r="CN19" s="8" t="s">
        <v>150</v>
      </c>
      <c r="CO19" s="8">
        <v>0</v>
      </c>
      <c r="CP19" s="8">
        <v>0</v>
      </c>
      <c r="CQ19" s="8">
        <v>4</v>
      </c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 t="s">
        <v>165</v>
      </c>
      <c r="DE19" s="8">
        <v>2</v>
      </c>
      <c r="DF19" s="8"/>
      <c r="DG19" s="8"/>
      <c r="DH19" s="8"/>
      <c r="DI19" s="8">
        <v>2</v>
      </c>
      <c r="DJ19" s="8"/>
      <c r="DK19" s="8">
        <v>2</v>
      </c>
      <c r="DL19" s="8">
        <v>0</v>
      </c>
      <c r="DM19" s="8">
        <v>2</v>
      </c>
      <c r="DN19" s="8"/>
      <c r="DO19" s="8" t="s">
        <v>143</v>
      </c>
      <c r="DP19" s="8">
        <v>2</v>
      </c>
      <c r="DQ19" s="8"/>
      <c r="DR19" s="8"/>
      <c r="DS19" s="8"/>
      <c r="DT19" s="8"/>
      <c r="DU19" s="8" t="s">
        <v>159</v>
      </c>
      <c r="DV19" s="8" t="s">
        <v>150</v>
      </c>
      <c r="DW19" s="8" t="s">
        <v>150</v>
      </c>
      <c r="DX19" s="8" t="s">
        <v>159</v>
      </c>
      <c r="DY19" s="8" t="s">
        <v>150</v>
      </c>
      <c r="DZ19" s="8"/>
      <c r="EA19" s="8"/>
      <c r="EB19" s="8"/>
      <c r="EC19" s="8"/>
      <c r="ED19" s="8"/>
      <c r="EE19" s="8" t="s">
        <v>150</v>
      </c>
      <c r="EF19" s="8" t="s">
        <v>159</v>
      </c>
      <c r="EG19" s="8" t="s">
        <v>150</v>
      </c>
      <c r="EH19" s="8"/>
      <c r="EI19" s="8" t="s">
        <v>159</v>
      </c>
      <c r="EJ19" s="8" t="s">
        <v>150</v>
      </c>
      <c r="EK19" s="8"/>
      <c r="EL19" s="8"/>
      <c r="EM19" s="8"/>
      <c r="EN19" s="8"/>
      <c r="EO19" s="8" t="s">
        <v>184</v>
      </c>
      <c r="EP19" s="8" t="s">
        <v>187</v>
      </c>
      <c r="EQ19" s="11" t="str">
        <f t="shared" si="11"/>
        <v>36</v>
      </c>
      <c r="ER19" s="11" t="str">
        <f>IF(EQ19&lt;35,0, IF(EQ19&gt;35, "1"))</f>
        <v>1</v>
      </c>
      <c r="ES19" s="11"/>
      <c r="ET19" s="13">
        <f t="shared" si="13"/>
        <v>1</v>
      </c>
      <c r="EU19" s="13">
        <f t="shared" si="14"/>
        <v>0.9</v>
      </c>
      <c r="EV19" s="14">
        <f t="shared" si="15"/>
        <v>-1.2</v>
      </c>
      <c r="EW19" s="14">
        <f t="shared" si="16"/>
        <v>-1.2</v>
      </c>
      <c r="EX19" s="14">
        <f t="shared" si="17"/>
        <v>-1.2</v>
      </c>
      <c r="EY19" s="11">
        <f t="shared" si="18"/>
        <v>-1.2</v>
      </c>
      <c r="EZ19" s="15" t="s">
        <v>152</v>
      </c>
      <c r="FA19" s="16" t="str">
        <f t="shared" si="19"/>
        <v>1</v>
      </c>
      <c r="FC19">
        <v>2</v>
      </c>
      <c r="FD19">
        <v>0</v>
      </c>
    </row>
    <row r="20" spans="1:160" ht="33.75">
      <c r="A20" s="6">
        <v>1706</v>
      </c>
      <c r="B20" s="8">
        <v>1</v>
      </c>
      <c r="C20" s="8" t="s">
        <v>146</v>
      </c>
      <c r="D20" s="8">
        <v>48</v>
      </c>
      <c r="E20" s="8">
        <v>35</v>
      </c>
      <c r="F20" s="8" t="s">
        <v>140</v>
      </c>
      <c r="G20" s="8">
        <v>3</v>
      </c>
      <c r="H20" s="8"/>
      <c r="I20" s="9"/>
      <c r="J20" s="9"/>
      <c r="K20" s="10">
        <v>39909</v>
      </c>
      <c r="L20" s="10">
        <v>40000</v>
      </c>
      <c r="M20" s="9">
        <f t="shared" si="31"/>
        <v>3</v>
      </c>
      <c r="N20" s="9">
        <f t="shared" ca="1" si="0"/>
        <v>180</v>
      </c>
      <c r="O20" s="9">
        <v>3</v>
      </c>
      <c r="P20" s="9">
        <v>0</v>
      </c>
      <c r="Q20" s="10">
        <v>40000</v>
      </c>
      <c r="R20" s="10">
        <v>40000</v>
      </c>
      <c r="S20" s="9">
        <f t="shared" si="1"/>
        <v>3</v>
      </c>
      <c r="T20" s="8" t="s">
        <v>156</v>
      </c>
      <c r="U20" s="8">
        <f t="shared" si="29"/>
        <v>3</v>
      </c>
      <c r="V20" s="11">
        <f t="shared" si="30"/>
        <v>0</v>
      </c>
      <c r="W20" s="8">
        <f t="shared" si="22"/>
        <v>3</v>
      </c>
      <c r="X20" s="8">
        <v>1</v>
      </c>
      <c r="Y20" s="8">
        <v>1</v>
      </c>
      <c r="Z20" s="8"/>
      <c r="AA20" s="8"/>
      <c r="AB20" s="8">
        <v>2</v>
      </c>
      <c r="AC20" s="9">
        <v>3</v>
      </c>
      <c r="AD20" s="9">
        <v>0</v>
      </c>
      <c r="AE20" s="8">
        <f t="shared" si="2"/>
        <v>3</v>
      </c>
      <c r="AF20" s="8">
        <v>1</v>
      </c>
      <c r="AG20" s="8">
        <v>1</v>
      </c>
      <c r="AH20" s="11">
        <f t="shared" si="3"/>
        <v>3</v>
      </c>
      <c r="AI20" s="11">
        <f>IF(AH20&lt;35,0, IF(AH20&gt;35, "1"))</f>
        <v>0</v>
      </c>
      <c r="AJ20" s="8">
        <v>1</v>
      </c>
      <c r="AK20" s="8"/>
      <c r="AL20" s="8"/>
      <c r="AM20" s="8" t="s">
        <v>170</v>
      </c>
      <c r="AN20" s="8">
        <v>3</v>
      </c>
      <c r="AO20" s="8">
        <v>2.75</v>
      </c>
      <c r="AP20" s="8">
        <v>28.6</v>
      </c>
      <c r="AQ20" s="8">
        <v>0.53</v>
      </c>
      <c r="AR20" s="9">
        <f t="shared" si="5"/>
        <v>122.73897794376285</v>
      </c>
      <c r="AS20" s="9"/>
      <c r="AT20" s="9" t="e">
        <f t="shared" si="6"/>
        <v>#DIV/0!</v>
      </c>
      <c r="AU20" s="9"/>
      <c r="AV20" s="9" t="e">
        <f t="shared" si="7"/>
        <v>#DIV/0!</v>
      </c>
      <c r="AW20" s="9"/>
      <c r="AX20" s="9" t="e">
        <f t="shared" si="8"/>
        <v>#DIV/0!</v>
      </c>
      <c r="AY20" s="12" t="s">
        <v>167</v>
      </c>
      <c r="AZ20" s="12" t="s">
        <v>167</v>
      </c>
      <c r="BA20" s="12" t="s">
        <v>167</v>
      </c>
      <c r="BB20" s="12" t="s">
        <v>167</v>
      </c>
      <c r="BC20" s="8" t="s">
        <v>142</v>
      </c>
      <c r="BD20" s="8" t="s">
        <v>143</v>
      </c>
      <c r="BE20" s="8" t="s">
        <v>156</v>
      </c>
      <c r="BF20" s="8" t="s">
        <v>143</v>
      </c>
      <c r="BG20" s="12">
        <v>40000</v>
      </c>
      <c r="BH20" s="8"/>
      <c r="BI20" s="8"/>
      <c r="BJ20" s="8">
        <v>47</v>
      </c>
      <c r="BK20" s="8">
        <v>157</v>
      </c>
      <c r="BL20" s="8">
        <f t="shared" si="9"/>
        <v>1.4422321125579904</v>
      </c>
      <c r="BM20" s="8">
        <f t="shared" si="10"/>
        <v>19.067710657633167</v>
      </c>
      <c r="BN20" s="8">
        <v>1</v>
      </c>
      <c r="BO20" s="7" t="s">
        <v>261</v>
      </c>
      <c r="BP20" s="8" t="s">
        <v>139</v>
      </c>
      <c r="BQ20" s="8">
        <v>42</v>
      </c>
      <c r="BR20" s="8">
        <v>92</v>
      </c>
      <c r="BS20" s="8">
        <v>180</v>
      </c>
      <c r="BT20" s="8">
        <f t="shared" si="23"/>
        <v>2.118598773285929</v>
      </c>
      <c r="BU20" s="8">
        <f t="shared" si="24"/>
        <v>28.39506172839506</v>
      </c>
      <c r="BV20" s="8">
        <f t="shared" si="25"/>
        <v>0.68074811084738829</v>
      </c>
      <c r="BW20" s="8">
        <f t="shared" si="25"/>
        <v>0.67151502750795067</v>
      </c>
      <c r="BX20" s="8" t="s">
        <v>162</v>
      </c>
      <c r="BY20" s="8" t="s">
        <v>162</v>
      </c>
      <c r="BZ20" s="8" t="s">
        <v>148</v>
      </c>
      <c r="CA20" s="8" t="s">
        <v>149</v>
      </c>
      <c r="CB20" s="8">
        <v>5</v>
      </c>
      <c r="CC20" s="8" t="s">
        <v>150</v>
      </c>
      <c r="CD20" s="8">
        <v>2</v>
      </c>
      <c r="CE20" s="8" t="s">
        <v>150</v>
      </c>
      <c r="CF20" s="8" t="s">
        <v>150</v>
      </c>
      <c r="CG20" s="8">
        <v>2</v>
      </c>
      <c r="CH20" s="8" t="s">
        <v>150</v>
      </c>
      <c r="CI20" s="8" t="s">
        <v>150</v>
      </c>
      <c r="CJ20" s="8">
        <v>2</v>
      </c>
      <c r="CK20" s="8" t="s">
        <v>150</v>
      </c>
      <c r="CL20" s="8" t="s">
        <v>150</v>
      </c>
      <c r="CM20" s="8">
        <v>2</v>
      </c>
      <c r="CN20" s="8" t="s">
        <v>150</v>
      </c>
      <c r="CO20" s="8">
        <v>0</v>
      </c>
      <c r="CP20" s="8">
        <v>0</v>
      </c>
      <c r="CQ20" s="8">
        <v>4</v>
      </c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 t="s">
        <v>165</v>
      </c>
      <c r="DE20" s="8">
        <v>2</v>
      </c>
      <c r="DF20" s="8"/>
      <c r="DG20" s="8"/>
      <c r="DH20" s="8"/>
      <c r="DI20" s="8">
        <v>2</v>
      </c>
      <c r="DJ20" s="8"/>
      <c r="DK20" s="8">
        <v>2</v>
      </c>
      <c r="DL20" s="8">
        <v>0</v>
      </c>
      <c r="DM20" s="8">
        <v>2</v>
      </c>
      <c r="DN20" s="8"/>
      <c r="DO20" s="8" t="s">
        <v>143</v>
      </c>
      <c r="DP20" s="8">
        <v>2</v>
      </c>
      <c r="DQ20" s="8"/>
      <c r="DR20" s="8"/>
      <c r="DS20" s="8"/>
      <c r="DT20" s="8"/>
      <c r="DU20" s="8" t="s">
        <v>159</v>
      </c>
      <c r="DV20" s="8" t="s">
        <v>150</v>
      </c>
      <c r="DW20" s="8" t="s">
        <v>150</v>
      </c>
      <c r="DX20" s="8" t="s">
        <v>159</v>
      </c>
      <c r="DY20" s="8" t="s">
        <v>159</v>
      </c>
      <c r="DZ20" s="8"/>
      <c r="EA20" s="8"/>
      <c r="EB20" s="8" t="s">
        <v>150</v>
      </c>
      <c r="EC20" s="8" t="s">
        <v>150</v>
      </c>
      <c r="ED20" s="8" t="s">
        <v>150</v>
      </c>
      <c r="EE20" s="8"/>
      <c r="EF20" s="8" t="s">
        <v>159</v>
      </c>
      <c r="EG20" s="8" t="s">
        <v>150</v>
      </c>
      <c r="EH20" s="8"/>
      <c r="EI20" s="8" t="s">
        <v>159</v>
      </c>
      <c r="EJ20" s="8" t="s">
        <v>150</v>
      </c>
      <c r="EK20" s="8"/>
      <c r="EL20" s="8"/>
      <c r="EM20" s="8"/>
      <c r="EN20" s="8"/>
      <c r="EO20" s="8" t="s">
        <v>184</v>
      </c>
      <c r="EP20" s="8" t="s">
        <v>187</v>
      </c>
      <c r="EQ20" s="11">
        <f t="shared" si="11"/>
        <v>3</v>
      </c>
      <c r="ER20" s="11">
        <f>IF(EQ20&lt;35,0, IF(EQ20&gt;35, "1"))</f>
        <v>0</v>
      </c>
      <c r="ES20" s="11"/>
      <c r="ET20" s="13">
        <f t="shared" si="13"/>
        <v>1.012</v>
      </c>
      <c r="EU20" s="13">
        <f t="shared" si="14"/>
        <v>0.7</v>
      </c>
      <c r="EV20" s="14">
        <f t="shared" si="15"/>
        <v>-0.24099999999999999</v>
      </c>
      <c r="EW20" s="14">
        <f t="shared" si="16"/>
        <v>-0.24099999999999999</v>
      </c>
      <c r="EX20" s="14">
        <f t="shared" si="17"/>
        <v>-0.24099999999999999</v>
      </c>
      <c r="EY20" s="11">
        <f t="shared" si="18"/>
        <v>-0.24099999999999999</v>
      </c>
      <c r="EZ20" s="17" t="s">
        <v>163</v>
      </c>
      <c r="FA20" s="16" t="str">
        <f t="shared" si="19"/>
        <v>2</v>
      </c>
      <c r="FC20">
        <v>2</v>
      </c>
      <c r="FD20">
        <v>0</v>
      </c>
    </row>
    <row r="21" spans="1:160" ht="33.75">
      <c r="A21" s="6">
        <v>1715</v>
      </c>
      <c r="B21" s="8">
        <v>2</v>
      </c>
      <c r="C21" s="8" t="s">
        <v>139</v>
      </c>
      <c r="D21" s="8">
        <v>70</v>
      </c>
      <c r="E21" s="8">
        <v>57</v>
      </c>
      <c r="F21" s="8" t="s">
        <v>174</v>
      </c>
      <c r="G21" s="8">
        <v>2</v>
      </c>
      <c r="H21" s="8"/>
      <c r="I21" s="9"/>
      <c r="J21" s="9"/>
      <c r="K21" s="10">
        <v>39937</v>
      </c>
      <c r="L21" s="10">
        <v>44746</v>
      </c>
      <c r="M21" s="9">
        <f>DATEDIF(K21, L21, "m")</f>
        <v>158</v>
      </c>
      <c r="N21" s="9">
        <f t="shared" ca="1" si="0"/>
        <v>179</v>
      </c>
      <c r="O21" s="9">
        <v>120</v>
      </c>
      <c r="P21" s="9">
        <v>1</v>
      </c>
      <c r="Q21" s="10">
        <v>44746</v>
      </c>
      <c r="R21" s="10"/>
      <c r="S21" s="9">
        <f t="shared" si="1"/>
        <v>158</v>
      </c>
      <c r="T21" s="8" t="s">
        <v>141</v>
      </c>
      <c r="U21" s="8" t="str">
        <f t="shared" si="29"/>
        <v>12</v>
      </c>
      <c r="V21" s="11" t="str">
        <f t="shared" si="30"/>
        <v>1</v>
      </c>
      <c r="W21" s="8" t="str">
        <f t="shared" si="22"/>
        <v>12</v>
      </c>
      <c r="X21" s="8">
        <v>2</v>
      </c>
      <c r="Y21" s="8">
        <v>1</v>
      </c>
      <c r="Z21" s="8">
        <v>1</v>
      </c>
      <c r="AA21" s="8">
        <v>1</v>
      </c>
      <c r="AB21" s="8">
        <v>2</v>
      </c>
      <c r="AC21" s="9">
        <v>120</v>
      </c>
      <c r="AD21" s="9">
        <v>1</v>
      </c>
      <c r="AE21" s="8" t="str">
        <f t="shared" si="2"/>
        <v>36</v>
      </c>
      <c r="AF21" s="8">
        <v>2</v>
      </c>
      <c r="AG21" s="8">
        <v>2</v>
      </c>
      <c r="AH21" s="11" t="str">
        <f t="shared" si="3"/>
        <v>36</v>
      </c>
      <c r="AI21" s="11" t="str">
        <f>IF(AH21&lt;35,0, IF(AH21&gt;35, "1"))</f>
        <v>1</v>
      </c>
      <c r="AJ21" s="8">
        <v>2</v>
      </c>
      <c r="AK21" s="8"/>
      <c r="AL21" s="8"/>
      <c r="AM21" s="8" t="s">
        <v>160</v>
      </c>
      <c r="AN21" s="8">
        <v>1</v>
      </c>
      <c r="AO21" s="8">
        <v>2.89</v>
      </c>
      <c r="AP21" s="8">
        <v>25</v>
      </c>
      <c r="AQ21" s="8">
        <v>1.27</v>
      </c>
      <c r="AR21" s="9">
        <f t="shared" si="5"/>
        <v>65.431703344955906</v>
      </c>
      <c r="AS21" s="9">
        <v>1.27</v>
      </c>
      <c r="AT21" s="9">
        <f t="shared" si="6"/>
        <v>65.026026784217166</v>
      </c>
      <c r="AU21" s="9">
        <v>1.29</v>
      </c>
      <c r="AV21" s="9">
        <f t="shared" si="7"/>
        <v>63.029232121561201</v>
      </c>
      <c r="AW21" s="9">
        <v>1.74</v>
      </c>
      <c r="AX21" s="9">
        <f t="shared" si="8"/>
        <v>42.138931335084344</v>
      </c>
      <c r="AY21" s="12" t="s">
        <v>155</v>
      </c>
      <c r="AZ21" s="12" t="s">
        <v>155</v>
      </c>
      <c r="BA21" s="12" t="s">
        <v>155</v>
      </c>
      <c r="BB21" s="12" t="s">
        <v>155</v>
      </c>
      <c r="BC21" s="8" t="s">
        <v>142</v>
      </c>
      <c r="BD21" s="8" t="s">
        <v>143</v>
      </c>
      <c r="BE21" s="8" t="s">
        <v>141</v>
      </c>
      <c r="BF21" s="8"/>
      <c r="BG21" s="12"/>
      <c r="BH21" s="8"/>
      <c r="BI21" s="8"/>
      <c r="BJ21" s="8">
        <v>73</v>
      </c>
      <c r="BK21" s="8">
        <v>173</v>
      </c>
      <c r="BL21" s="8">
        <f t="shared" si="9"/>
        <v>1.8657865755650409</v>
      </c>
      <c r="BM21" s="8">
        <f t="shared" si="10"/>
        <v>24.391058839252899</v>
      </c>
      <c r="BN21" s="8">
        <v>1</v>
      </c>
      <c r="BO21" s="7" t="s">
        <v>264</v>
      </c>
      <c r="BP21" s="8" t="s">
        <v>146</v>
      </c>
      <c r="BQ21" s="8">
        <v>52</v>
      </c>
      <c r="BR21" s="8">
        <v>53</v>
      </c>
      <c r="BS21" s="8">
        <v>154</v>
      </c>
      <c r="BT21" s="8">
        <f t="shared" si="23"/>
        <v>1.4967045910958716</v>
      </c>
      <c r="BU21" s="8">
        <f t="shared" si="24"/>
        <v>22.347782088041829</v>
      </c>
      <c r="BV21" s="8">
        <f t="shared" si="25"/>
        <v>1.246596413657642</v>
      </c>
      <c r="BW21" s="8">
        <f t="shared" si="25"/>
        <v>1.0914308517579656</v>
      </c>
      <c r="BX21" s="8" t="s">
        <v>147</v>
      </c>
      <c r="BY21" s="8" t="s">
        <v>147</v>
      </c>
      <c r="BZ21" s="8" t="s">
        <v>148</v>
      </c>
      <c r="CA21" s="8" t="s">
        <v>149</v>
      </c>
      <c r="CB21" s="8">
        <v>4</v>
      </c>
      <c r="CC21" s="8" t="s">
        <v>150</v>
      </c>
      <c r="CD21" s="8">
        <v>2</v>
      </c>
      <c r="CE21" s="8"/>
      <c r="CF21" s="8" t="s">
        <v>150</v>
      </c>
      <c r="CG21" s="8">
        <v>2</v>
      </c>
      <c r="CH21" s="8"/>
      <c r="CI21" s="8" t="s">
        <v>159</v>
      </c>
      <c r="CJ21" s="8">
        <v>1</v>
      </c>
      <c r="CK21" s="8"/>
      <c r="CL21" s="8" t="s">
        <v>150</v>
      </c>
      <c r="CM21" s="8">
        <v>2</v>
      </c>
      <c r="CN21" s="8"/>
      <c r="CO21" s="8">
        <v>0</v>
      </c>
      <c r="CP21" s="8">
        <v>0</v>
      </c>
      <c r="CQ21" s="8">
        <v>2</v>
      </c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 t="s">
        <v>165</v>
      </c>
      <c r="DE21" s="8">
        <v>2</v>
      </c>
      <c r="DF21" s="8"/>
      <c r="DG21" s="8"/>
      <c r="DH21" s="8"/>
      <c r="DI21" s="8">
        <v>2</v>
      </c>
      <c r="DJ21" s="8"/>
      <c r="DK21" s="8">
        <v>2</v>
      </c>
      <c r="DL21" s="8">
        <v>0</v>
      </c>
      <c r="DM21" s="8">
        <v>2</v>
      </c>
      <c r="DN21" s="8"/>
      <c r="DO21" s="8" t="s">
        <v>143</v>
      </c>
      <c r="DP21" s="8">
        <v>2</v>
      </c>
      <c r="DQ21" s="8"/>
      <c r="DR21" s="8"/>
      <c r="DS21" s="8"/>
      <c r="DT21" s="8"/>
      <c r="DU21" s="8" t="s">
        <v>150</v>
      </c>
      <c r="DV21" s="8" t="s">
        <v>159</v>
      </c>
      <c r="DW21" s="8" t="s">
        <v>150</v>
      </c>
      <c r="DX21" s="8" t="s">
        <v>159</v>
      </c>
      <c r="DY21" s="8" t="s">
        <v>159</v>
      </c>
      <c r="DZ21" s="8"/>
      <c r="EA21" s="8"/>
      <c r="EB21" s="8" t="s">
        <v>150</v>
      </c>
      <c r="EC21" s="8" t="s">
        <v>150</v>
      </c>
      <c r="ED21" s="8" t="s">
        <v>150</v>
      </c>
      <c r="EE21" s="8" t="s">
        <v>150</v>
      </c>
      <c r="EF21" s="8" t="s">
        <v>159</v>
      </c>
      <c r="EG21" s="8" t="s">
        <v>150</v>
      </c>
      <c r="EH21" s="8"/>
      <c r="EI21" s="8" t="s">
        <v>159</v>
      </c>
      <c r="EJ21" s="8" t="s">
        <v>150</v>
      </c>
      <c r="EK21" s="8"/>
      <c r="EL21" s="8"/>
      <c r="EM21" s="8"/>
      <c r="EN21" s="8"/>
      <c r="EO21" s="8" t="s">
        <v>184</v>
      </c>
      <c r="EP21" s="8" t="s">
        <v>187</v>
      </c>
      <c r="EQ21" s="11" t="str">
        <f t="shared" si="11"/>
        <v>36</v>
      </c>
      <c r="ER21" s="11" t="str">
        <f>IF(EQ21&lt;35,0, IF(EQ21&gt;35, "1"))</f>
        <v>1</v>
      </c>
      <c r="ES21" s="11"/>
      <c r="ET21" s="13">
        <f t="shared" si="13"/>
        <v>1</v>
      </c>
      <c r="EU21" s="13">
        <f t="shared" si="14"/>
        <v>0.9</v>
      </c>
      <c r="EV21" s="14">
        <f t="shared" si="15"/>
        <v>-1.2</v>
      </c>
      <c r="EW21" s="14">
        <f t="shared" si="16"/>
        <v>-1.2</v>
      </c>
      <c r="EX21" s="14">
        <f t="shared" si="17"/>
        <v>-1.2</v>
      </c>
      <c r="EY21" s="11">
        <f t="shared" si="18"/>
        <v>-1.2</v>
      </c>
      <c r="EZ21" s="15" t="s">
        <v>152</v>
      </c>
      <c r="FA21" s="16" t="str">
        <f t="shared" si="19"/>
        <v>1</v>
      </c>
      <c r="FC21">
        <v>2</v>
      </c>
      <c r="FD21">
        <v>0</v>
      </c>
    </row>
    <row r="22" spans="1:160" ht="33.75">
      <c r="A22" s="6">
        <v>1716</v>
      </c>
      <c r="B22" s="8">
        <v>2</v>
      </c>
      <c r="C22" s="8" t="s">
        <v>139</v>
      </c>
      <c r="D22" s="8">
        <v>64</v>
      </c>
      <c r="E22" s="8">
        <v>50</v>
      </c>
      <c r="F22" s="8" t="s">
        <v>153</v>
      </c>
      <c r="G22" s="8">
        <v>3</v>
      </c>
      <c r="H22" s="8" t="s">
        <v>179</v>
      </c>
      <c r="I22" s="9"/>
      <c r="J22" s="9"/>
      <c r="K22" s="10">
        <v>39937</v>
      </c>
      <c r="L22" s="10"/>
      <c r="M22" s="9" t="e">
        <f t="shared" ref="M22:M28" si="32">DATEDIF(K22,L22,"m")</f>
        <v>#NUM!</v>
      </c>
      <c r="N22" s="9">
        <f t="shared" ca="1" si="0"/>
        <v>179</v>
      </c>
      <c r="O22" s="9">
        <v>120</v>
      </c>
      <c r="P22" s="9">
        <v>1</v>
      </c>
      <c r="Q22" s="9"/>
      <c r="R22" s="9"/>
      <c r="S22" s="9" t="e">
        <f t="shared" si="1"/>
        <v>#NUM!</v>
      </c>
      <c r="T22" s="9"/>
      <c r="U22" s="8" t="str">
        <f t="shared" si="29"/>
        <v>12</v>
      </c>
      <c r="V22" s="11" t="str">
        <f t="shared" si="30"/>
        <v>1</v>
      </c>
      <c r="W22" s="8" t="str">
        <f t="shared" si="22"/>
        <v>12</v>
      </c>
      <c r="X22" s="9">
        <v>2</v>
      </c>
      <c r="Y22" s="9">
        <v>1</v>
      </c>
      <c r="Z22" s="9">
        <v>1</v>
      </c>
      <c r="AA22" s="9">
        <v>1</v>
      </c>
      <c r="AB22" s="9">
        <v>2</v>
      </c>
      <c r="AC22" s="9">
        <v>120</v>
      </c>
      <c r="AD22" s="9">
        <v>1</v>
      </c>
      <c r="AE22" s="8" t="str">
        <f t="shared" si="2"/>
        <v>36</v>
      </c>
      <c r="AF22" s="9">
        <v>2</v>
      </c>
      <c r="AG22" s="9">
        <v>2</v>
      </c>
      <c r="AH22" s="11" t="str">
        <f t="shared" si="3"/>
        <v>36</v>
      </c>
      <c r="AI22" s="11">
        <v>1</v>
      </c>
      <c r="AJ22" s="9">
        <v>2</v>
      </c>
      <c r="AK22" s="9"/>
      <c r="AL22" s="9"/>
      <c r="AM22" s="8" t="s">
        <v>160</v>
      </c>
      <c r="AN22" s="8">
        <v>1</v>
      </c>
      <c r="AO22" s="8">
        <v>3.99</v>
      </c>
      <c r="AP22" s="8">
        <v>13</v>
      </c>
      <c r="AQ22" s="8">
        <v>1.18</v>
      </c>
      <c r="AR22" s="9">
        <f t="shared" si="5"/>
        <v>74.645105414810274</v>
      </c>
      <c r="AS22" s="9">
        <v>1.47</v>
      </c>
      <c r="AT22" s="9">
        <f t="shared" si="6"/>
        <v>56.987280860157895</v>
      </c>
      <c r="AU22" s="9">
        <v>1.45</v>
      </c>
      <c r="AV22" s="9">
        <f t="shared" si="7"/>
        <v>57.215687268563606</v>
      </c>
      <c r="AW22" s="9">
        <v>1.42</v>
      </c>
      <c r="AX22" s="9">
        <f t="shared" si="8"/>
        <v>56.16990059455722</v>
      </c>
      <c r="AY22" s="12" t="s">
        <v>155</v>
      </c>
      <c r="AZ22" s="12" t="s">
        <v>155</v>
      </c>
      <c r="BA22" s="12" t="s">
        <v>155</v>
      </c>
      <c r="BB22" s="12" t="s">
        <v>155</v>
      </c>
      <c r="BC22" s="8" t="s">
        <v>164</v>
      </c>
      <c r="BD22" s="8"/>
      <c r="BE22" s="8"/>
      <c r="BF22" s="8"/>
      <c r="BG22" s="12"/>
      <c r="BH22" s="8"/>
      <c r="BI22" s="8"/>
      <c r="BJ22" s="8">
        <v>65</v>
      </c>
      <c r="BK22" s="8">
        <v>172</v>
      </c>
      <c r="BL22" s="8">
        <f t="shared" si="9"/>
        <v>1.7685307858734094</v>
      </c>
      <c r="BM22" s="8">
        <f t="shared" si="10"/>
        <v>21.971335857220119</v>
      </c>
      <c r="BN22" s="8">
        <v>1</v>
      </c>
      <c r="BO22" s="7" t="s">
        <v>267</v>
      </c>
      <c r="BP22" s="8" t="s">
        <v>146</v>
      </c>
      <c r="BQ22" s="8">
        <v>48</v>
      </c>
      <c r="BR22" s="8">
        <v>63</v>
      </c>
      <c r="BS22" s="8">
        <v>165</v>
      </c>
      <c r="BT22" s="8">
        <f t="shared" si="23"/>
        <v>1.6934092071865363</v>
      </c>
      <c r="BU22" s="8">
        <f t="shared" si="24"/>
        <v>23.140495867768593</v>
      </c>
      <c r="BV22" s="8">
        <f t="shared" si="25"/>
        <v>1.0443611493123282</v>
      </c>
      <c r="BW22" s="8">
        <f t="shared" si="25"/>
        <v>0.94947558525844089</v>
      </c>
      <c r="BX22" s="8" t="s">
        <v>158</v>
      </c>
      <c r="BY22" s="8" t="s">
        <v>162</v>
      </c>
      <c r="BZ22" s="8" t="s">
        <v>148</v>
      </c>
      <c r="CA22" s="8" t="s">
        <v>149</v>
      </c>
      <c r="CB22" s="8">
        <v>6</v>
      </c>
      <c r="CC22" s="8" t="s">
        <v>150</v>
      </c>
      <c r="CD22" s="8">
        <v>2</v>
      </c>
      <c r="CE22" s="8" t="s">
        <v>150</v>
      </c>
      <c r="CF22" s="8" t="s">
        <v>150</v>
      </c>
      <c r="CG22" s="8">
        <v>2</v>
      </c>
      <c r="CH22" s="8" t="s">
        <v>150</v>
      </c>
      <c r="CI22" s="8" t="s">
        <v>150</v>
      </c>
      <c r="CJ22" s="8">
        <v>2</v>
      </c>
      <c r="CK22" s="8" t="s">
        <v>150</v>
      </c>
      <c r="CL22" s="8" t="s">
        <v>150</v>
      </c>
      <c r="CM22" s="8">
        <v>2</v>
      </c>
      <c r="CN22" s="8" t="s">
        <v>150</v>
      </c>
      <c r="CO22" s="8">
        <v>0</v>
      </c>
      <c r="CP22" s="8">
        <v>0</v>
      </c>
      <c r="CQ22" s="8">
        <v>4</v>
      </c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 t="s">
        <v>143</v>
      </c>
      <c r="DE22" s="8">
        <v>1</v>
      </c>
      <c r="DF22" s="8"/>
      <c r="DG22" s="8"/>
      <c r="DH22" s="8">
        <v>375</v>
      </c>
      <c r="DI22" s="8">
        <v>1</v>
      </c>
      <c r="DJ22" s="8"/>
      <c r="DK22" s="8">
        <v>2</v>
      </c>
      <c r="DL22" s="8">
        <v>9</v>
      </c>
      <c r="DM22" s="8">
        <v>1</v>
      </c>
      <c r="DN22" s="8"/>
      <c r="DO22" s="8"/>
      <c r="DP22" s="8"/>
      <c r="DQ22" s="8"/>
      <c r="DR22" s="8"/>
      <c r="DS22" s="8"/>
      <c r="DT22" s="8"/>
      <c r="DU22" s="8" t="s">
        <v>150</v>
      </c>
      <c r="DV22" s="8" t="s">
        <v>150</v>
      </c>
      <c r="DW22" s="8" t="s">
        <v>150</v>
      </c>
      <c r="DX22" s="8" t="s">
        <v>150</v>
      </c>
      <c r="DY22" s="8" t="s">
        <v>150</v>
      </c>
      <c r="DZ22" s="8"/>
      <c r="EA22" s="8"/>
      <c r="EB22" s="8" t="s">
        <v>150</v>
      </c>
      <c r="EC22" s="8" t="s">
        <v>150</v>
      </c>
      <c r="ED22" s="8" t="s">
        <v>150</v>
      </c>
      <c r="EE22" s="8" t="s">
        <v>150</v>
      </c>
      <c r="EF22" s="8" t="s">
        <v>159</v>
      </c>
      <c r="EG22" s="8" t="s">
        <v>150</v>
      </c>
      <c r="EH22" s="8"/>
      <c r="EI22" s="8" t="s">
        <v>159</v>
      </c>
      <c r="EJ22" s="8" t="s">
        <v>159</v>
      </c>
      <c r="EK22" s="8"/>
      <c r="EL22" s="8"/>
      <c r="EM22" s="8"/>
      <c r="EN22" s="8"/>
      <c r="EO22" s="8" t="s">
        <v>184</v>
      </c>
      <c r="EP22" s="8" t="s">
        <v>187</v>
      </c>
      <c r="EQ22" s="11" t="str">
        <f t="shared" si="11"/>
        <v>36</v>
      </c>
      <c r="ER22" s="11">
        <v>1</v>
      </c>
      <c r="ES22" s="11"/>
      <c r="ET22" s="13">
        <f t="shared" si="13"/>
        <v>1</v>
      </c>
      <c r="EU22" s="13">
        <f t="shared" si="14"/>
        <v>0.9</v>
      </c>
      <c r="EV22" s="14">
        <f t="shared" si="15"/>
        <v>-1.2</v>
      </c>
      <c r="EW22" s="14">
        <f t="shared" si="16"/>
        <v>-1.2</v>
      </c>
      <c r="EX22" s="14">
        <f t="shared" si="17"/>
        <v>-1.2</v>
      </c>
      <c r="EY22" s="11">
        <f t="shared" si="18"/>
        <v>-1.2</v>
      </c>
      <c r="EZ22" s="17" t="s">
        <v>152</v>
      </c>
      <c r="FA22" s="16" t="str">
        <f t="shared" si="19"/>
        <v>1</v>
      </c>
      <c r="FC22">
        <v>2</v>
      </c>
      <c r="FD22">
        <v>0</v>
      </c>
    </row>
    <row r="23" spans="1:160" ht="33.75">
      <c r="A23" s="6">
        <v>1717</v>
      </c>
      <c r="B23" s="8">
        <v>2</v>
      </c>
      <c r="C23" s="8" t="s">
        <v>139</v>
      </c>
      <c r="D23" s="8">
        <v>60</v>
      </c>
      <c r="E23" s="8">
        <v>47</v>
      </c>
      <c r="F23" s="8" t="s">
        <v>153</v>
      </c>
      <c r="G23" s="8">
        <v>3</v>
      </c>
      <c r="H23" s="8" t="s">
        <v>179</v>
      </c>
      <c r="I23" s="9"/>
      <c r="J23" s="9"/>
      <c r="K23" s="10">
        <v>39944</v>
      </c>
      <c r="L23" s="10"/>
      <c r="M23" s="9" t="e">
        <f t="shared" si="32"/>
        <v>#NUM!</v>
      </c>
      <c r="N23" s="9">
        <f t="shared" ca="1" si="0"/>
        <v>178</v>
      </c>
      <c r="O23" s="9">
        <v>120</v>
      </c>
      <c r="P23" s="9">
        <v>1</v>
      </c>
      <c r="Q23" s="9"/>
      <c r="R23" s="9"/>
      <c r="S23" s="9" t="e">
        <f t="shared" si="1"/>
        <v>#NUM!</v>
      </c>
      <c r="T23" s="9"/>
      <c r="U23" s="8" t="str">
        <f t="shared" si="29"/>
        <v>12</v>
      </c>
      <c r="V23" s="11" t="str">
        <f t="shared" si="30"/>
        <v>1</v>
      </c>
      <c r="W23" s="8" t="str">
        <f t="shared" si="22"/>
        <v>12</v>
      </c>
      <c r="X23" s="9">
        <v>2</v>
      </c>
      <c r="Y23" s="9">
        <v>1</v>
      </c>
      <c r="Z23" s="9">
        <v>1</v>
      </c>
      <c r="AA23" s="9">
        <v>1</v>
      </c>
      <c r="AB23" s="9">
        <v>2</v>
      </c>
      <c r="AC23" s="9">
        <v>120</v>
      </c>
      <c r="AD23" s="9">
        <v>1</v>
      </c>
      <c r="AE23" s="8" t="str">
        <f t="shared" si="2"/>
        <v>36</v>
      </c>
      <c r="AF23" s="9">
        <v>2</v>
      </c>
      <c r="AG23" s="9">
        <v>2</v>
      </c>
      <c r="AH23" s="11" t="str">
        <f t="shared" si="3"/>
        <v>36</v>
      </c>
      <c r="AI23" s="11" t="str">
        <f t="shared" ref="AI23:AI28" si="33">IF(AH23&lt;35,0, IF(AH23&gt;35, "1"))</f>
        <v>1</v>
      </c>
      <c r="AJ23" s="9">
        <v>2</v>
      </c>
      <c r="AK23" s="9"/>
      <c r="AL23" s="9"/>
      <c r="AM23" s="8" t="s">
        <v>160</v>
      </c>
      <c r="AN23" s="8">
        <v>1</v>
      </c>
      <c r="AO23" s="8">
        <v>2.66</v>
      </c>
      <c r="AP23" s="8">
        <v>22</v>
      </c>
      <c r="AQ23" s="8">
        <v>1.06</v>
      </c>
      <c r="AR23" s="9">
        <f t="shared" si="5"/>
        <v>86.495941225285307</v>
      </c>
      <c r="AS23" s="9">
        <v>1.32</v>
      </c>
      <c r="AT23" s="9">
        <f t="shared" si="6"/>
        <v>66.065243828966857</v>
      </c>
      <c r="AU23" s="9">
        <v>1.29</v>
      </c>
      <c r="AV23" s="9">
        <f t="shared" si="7"/>
        <v>67.073673439515602</v>
      </c>
      <c r="AW23" s="9">
        <v>1.31</v>
      </c>
      <c r="AX23" s="9">
        <f t="shared" si="8"/>
        <v>63.041586862235611</v>
      </c>
      <c r="AY23" s="12" t="s">
        <v>155</v>
      </c>
      <c r="AZ23" s="12" t="s">
        <v>155</v>
      </c>
      <c r="BA23" s="12" t="s">
        <v>155</v>
      </c>
      <c r="BB23" s="12" t="s">
        <v>155</v>
      </c>
      <c r="BC23" s="8" t="s">
        <v>164</v>
      </c>
      <c r="BD23" s="8"/>
      <c r="BE23" s="8"/>
      <c r="BF23" s="8"/>
      <c r="BG23" s="12"/>
      <c r="BH23" s="8"/>
      <c r="BI23" s="8"/>
      <c r="BJ23" s="8">
        <v>62.5</v>
      </c>
      <c r="BK23" s="8">
        <v>165.5</v>
      </c>
      <c r="BL23" s="8">
        <f t="shared" si="9"/>
        <v>1.6913904715413259</v>
      </c>
      <c r="BM23" s="8">
        <f t="shared" si="10"/>
        <v>22.818338642400125</v>
      </c>
      <c r="BN23" s="8">
        <v>1</v>
      </c>
      <c r="BO23" s="7" t="s">
        <v>270</v>
      </c>
      <c r="BP23" s="8" t="s">
        <v>146</v>
      </c>
      <c r="BQ23" s="8">
        <v>41</v>
      </c>
      <c r="BR23" s="8">
        <v>48</v>
      </c>
      <c r="BS23" s="8">
        <v>163</v>
      </c>
      <c r="BT23" s="8">
        <f t="shared" si="23"/>
        <v>1.4953052659038928</v>
      </c>
      <c r="BU23" s="8">
        <f t="shared" si="24"/>
        <v>18.066167337874969</v>
      </c>
      <c r="BV23" s="8">
        <f t="shared" si="25"/>
        <v>1.131133896274285</v>
      </c>
      <c r="BW23" s="8">
        <f t="shared" si="25"/>
        <v>1.2630425820623519</v>
      </c>
      <c r="BX23" s="8" t="s">
        <v>171</v>
      </c>
      <c r="BY23" s="8" t="s">
        <v>147</v>
      </c>
      <c r="BZ23" s="8" t="s">
        <v>148</v>
      </c>
      <c r="CA23" s="8" t="s">
        <v>149</v>
      </c>
      <c r="CB23" s="8">
        <v>5</v>
      </c>
      <c r="CC23" s="8" t="s">
        <v>150</v>
      </c>
      <c r="CD23" s="8">
        <v>2</v>
      </c>
      <c r="CE23" s="8"/>
      <c r="CF23" s="8" t="s">
        <v>150</v>
      </c>
      <c r="CG23" s="8">
        <v>2</v>
      </c>
      <c r="CH23" s="8"/>
      <c r="CI23" s="8" t="s">
        <v>150</v>
      </c>
      <c r="CJ23" s="8">
        <v>2</v>
      </c>
      <c r="CK23" s="8"/>
      <c r="CL23" s="8" t="s">
        <v>150</v>
      </c>
      <c r="CM23" s="8">
        <v>2</v>
      </c>
      <c r="CN23" s="8"/>
      <c r="CO23" s="8">
        <v>0</v>
      </c>
      <c r="CP23" s="8">
        <v>0</v>
      </c>
      <c r="CQ23" s="8">
        <v>4</v>
      </c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 t="s">
        <v>165</v>
      </c>
      <c r="DE23" s="8">
        <v>2</v>
      </c>
      <c r="DF23" s="8"/>
      <c r="DG23" s="8"/>
      <c r="DH23" s="8"/>
      <c r="DI23" s="8">
        <v>2</v>
      </c>
      <c r="DJ23" s="8"/>
      <c r="DK23" s="8">
        <v>2</v>
      </c>
      <c r="DL23" s="8">
        <v>0</v>
      </c>
      <c r="DM23" s="8">
        <v>2</v>
      </c>
      <c r="DN23" s="8"/>
      <c r="DO23" s="8" t="s">
        <v>143</v>
      </c>
      <c r="DP23" s="8">
        <v>2</v>
      </c>
      <c r="DQ23" s="8"/>
      <c r="DR23" s="8"/>
      <c r="DS23" s="8"/>
      <c r="DT23" s="8"/>
      <c r="DU23" s="8" t="s">
        <v>159</v>
      </c>
      <c r="DV23" s="8" t="s">
        <v>150</v>
      </c>
      <c r="DW23" s="8" t="s">
        <v>150</v>
      </c>
      <c r="DX23" s="8" t="s">
        <v>159</v>
      </c>
      <c r="DY23" s="8" t="s">
        <v>150</v>
      </c>
      <c r="DZ23" s="8"/>
      <c r="EA23" s="8"/>
      <c r="EB23" s="8" t="s">
        <v>150</v>
      </c>
      <c r="EC23" s="8" t="s">
        <v>150</v>
      </c>
      <c r="ED23" s="8" t="s">
        <v>150</v>
      </c>
      <c r="EE23" s="8"/>
      <c r="EF23" s="8" t="s">
        <v>159</v>
      </c>
      <c r="EG23" s="8" t="s">
        <v>150</v>
      </c>
      <c r="EH23" s="8"/>
      <c r="EI23" s="8" t="s">
        <v>159</v>
      </c>
      <c r="EJ23" s="8" t="s">
        <v>150</v>
      </c>
      <c r="EK23" s="8"/>
      <c r="EL23" s="8"/>
      <c r="EM23" s="8"/>
      <c r="EN23" s="8"/>
      <c r="EO23" s="8"/>
      <c r="EP23" s="8"/>
      <c r="EQ23" s="11" t="str">
        <f t="shared" si="11"/>
        <v>36</v>
      </c>
      <c r="ER23" s="11" t="str">
        <f t="shared" ref="ER23:ER28" si="34">IF(EQ23&lt;35,0, IF(EQ23&gt;35, "1"))</f>
        <v>1</v>
      </c>
      <c r="ES23" s="11"/>
      <c r="ET23" s="13">
        <f t="shared" si="13"/>
        <v>1</v>
      </c>
      <c r="EU23" s="13">
        <f t="shared" si="14"/>
        <v>0.9</v>
      </c>
      <c r="EV23" s="14">
        <f t="shared" si="15"/>
        <v>-1.2</v>
      </c>
      <c r="EW23" s="14">
        <f t="shared" si="16"/>
        <v>-1.2</v>
      </c>
      <c r="EX23" s="14">
        <f t="shared" si="17"/>
        <v>-1.2</v>
      </c>
      <c r="EY23" s="11">
        <f t="shared" si="18"/>
        <v>-1.2</v>
      </c>
      <c r="EZ23" s="15" t="s">
        <v>152</v>
      </c>
      <c r="FA23" s="16" t="str">
        <f t="shared" si="19"/>
        <v>1</v>
      </c>
      <c r="FC23">
        <v>2</v>
      </c>
      <c r="FD23">
        <v>0</v>
      </c>
    </row>
    <row r="24" spans="1:160" ht="33.75">
      <c r="A24" s="6">
        <v>1727</v>
      </c>
      <c r="B24" s="8">
        <v>1</v>
      </c>
      <c r="C24" s="8" t="s">
        <v>146</v>
      </c>
      <c r="D24" s="8">
        <v>72</v>
      </c>
      <c r="E24" s="8">
        <v>59</v>
      </c>
      <c r="F24" s="8" t="s">
        <v>174</v>
      </c>
      <c r="G24" s="8">
        <v>2</v>
      </c>
      <c r="H24" s="8"/>
      <c r="I24" s="9"/>
      <c r="J24" s="9"/>
      <c r="K24" s="10">
        <v>39958</v>
      </c>
      <c r="L24" s="10">
        <v>44166</v>
      </c>
      <c r="M24" s="9">
        <f t="shared" si="32"/>
        <v>138</v>
      </c>
      <c r="N24" s="9">
        <f t="shared" ca="1" si="0"/>
        <v>178</v>
      </c>
      <c r="O24" s="9">
        <v>120</v>
      </c>
      <c r="P24" s="9">
        <v>1</v>
      </c>
      <c r="Q24" s="10">
        <v>44166</v>
      </c>
      <c r="R24" s="10"/>
      <c r="S24" s="9">
        <f t="shared" si="1"/>
        <v>138</v>
      </c>
      <c r="T24" s="8" t="s">
        <v>141</v>
      </c>
      <c r="U24" s="8" t="str">
        <f t="shared" si="29"/>
        <v>12</v>
      </c>
      <c r="V24" s="11" t="str">
        <f t="shared" si="30"/>
        <v>1</v>
      </c>
      <c r="W24" s="8" t="str">
        <f t="shared" si="22"/>
        <v>12</v>
      </c>
      <c r="X24" s="8">
        <v>2</v>
      </c>
      <c r="Y24" s="8">
        <v>1</v>
      </c>
      <c r="Z24" s="8">
        <v>1</v>
      </c>
      <c r="AA24" s="8">
        <v>1</v>
      </c>
      <c r="AB24" s="8">
        <v>2</v>
      </c>
      <c r="AC24" s="9">
        <v>120</v>
      </c>
      <c r="AD24" s="9">
        <v>1</v>
      </c>
      <c r="AE24" s="8" t="str">
        <f t="shared" si="2"/>
        <v>36</v>
      </c>
      <c r="AF24" s="8">
        <v>2</v>
      </c>
      <c r="AG24" s="8">
        <v>2</v>
      </c>
      <c r="AH24" s="11" t="str">
        <f t="shared" si="3"/>
        <v>36</v>
      </c>
      <c r="AI24" s="11" t="str">
        <f t="shared" si="33"/>
        <v>1</v>
      </c>
      <c r="AJ24" s="8">
        <v>2</v>
      </c>
      <c r="AK24" s="8"/>
      <c r="AL24" s="8"/>
      <c r="AM24" s="8" t="s">
        <v>273</v>
      </c>
      <c r="AN24" s="8">
        <v>2</v>
      </c>
      <c r="AO24" s="8">
        <v>3.32</v>
      </c>
      <c r="AP24" s="8">
        <v>15</v>
      </c>
      <c r="AQ24" s="8">
        <v>2.48</v>
      </c>
      <c r="AR24" s="9">
        <f t="shared" si="5"/>
        <v>21.66784939682822</v>
      </c>
      <c r="AS24" s="9">
        <v>1.8</v>
      </c>
      <c r="AT24" s="9">
        <f t="shared" si="6"/>
        <v>31.632230135377306</v>
      </c>
      <c r="AU24" s="9">
        <v>1.95</v>
      </c>
      <c r="AV24" s="9">
        <f t="shared" si="7"/>
        <v>28.380057362606092</v>
      </c>
      <c r="AW24" s="9">
        <v>1.92</v>
      </c>
      <c r="AX24" s="9">
        <f t="shared" si="8"/>
        <v>27.681286800023543</v>
      </c>
      <c r="AY24" s="12" t="s">
        <v>155</v>
      </c>
      <c r="AZ24" s="12" t="s">
        <v>155</v>
      </c>
      <c r="BA24" s="12" t="s">
        <v>155</v>
      </c>
      <c r="BB24" s="12" t="s">
        <v>155</v>
      </c>
      <c r="BC24" s="8" t="s">
        <v>142</v>
      </c>
      <c r="BD24" s="8" t="s">
        <v>143</v>
      </c>
      <c r="BE24" s="8" t="s">
        <v>141</v>
      </c>
      <c r="BF24" s="8"/>
      <c r="BG24" s="12"/>
      <c r="BH24" s="8"/>
      <c r="BI24" s="8"/>
      <c r="BJ24" s="8">
        <v>67</v>
      </c>
      <c r="BK24" s="8">
        <v>167</v>
      </c>
      <c r="BL24" s="8">
        <f t="shared" si="9"/>
        <v>1.753547588291263</v>
      </c>
      <c r="BM24" s="8">
        <f t="shared" si="10"/>
        <v>24.023808670084982</v>
      </c>
      <c r="BN24" s="8">
        <v>1</v>
      </c>
      <c r="BO24" s="7" t="s">
        <v>274</v>
      </c>
      <c r="BP24" s="8" t="s">
        <v>139</v>
      </c>
      <c r="BQ24" s="8">
        <v>62</v>
      </c>
      <c r="BR24" s="8">
        <v>71</v>
      </c>
      <c r="BS24" s="8">
        <v>156</v>
      </c>
      <c r="BT24" s="8">
        <f t="shared" si="23"/>
        <v>1.7106708525550072</v>
      </c>
      <c r="BU24" s="8">
        <f t="shared" si="24"/>
        <v>29.174884944115711</v>
      </c>
      <c r="BV24" s="8">
        <f t="shared" si="25"/>
        <v>1.0250642814614024</v>
      </c>
      <c r="BW24" s="8">
        <f t="shared" si="25"/>
        <v>0.8234414194298425</v>
      </c>
      <c r="BX24" s="8" t="s">
        <v>158</v>
      </c>
      <c r="BY24" s="8" t="s">
        <v>158</v>
      </c>
      <c r="BZ24" s="8" t="s">
        <v>148</v>
      </c>
      <c r="CA24" s="8" t="s">
        <v>149</v>
      </c>
      <c r="CB24" s="8">
        <v>4</v>
      </c>
      <c r="CC24" s="8" t="s">
        <v>150</v>
      </c>
      <c r="CD24" s="8">
        <v>2</v>
      </c>
      <c r="CE24" s="8"/>
      <c r="CF24" s="8" t="s">
        <v>150</v>
      </c>
      <c r="CG24" s="8">
        <v>2</v>
      </c>
      <c r="CH24" s="8"/>
      <c r="CI24" s="8" t="s">
        <v>150</v>
      </c>
      <c r="CJ24" s="8">
        <v>2</v>
      </c>
      <c r="CK24" s="8"/>
      <c r="CL24" s="8" t="s">
        <v>150</v>
      </c>
      <c r="CM24" s="8">
        <v>2</v>
      </c>
      <c r="CN24" s="8"/>
      <c r="CO24" s="8">
        <v>0</v>
      </c>
      <c r="CP24" s="8">
        <v>0</v>
      </c>
      <c r="CQ24" s="8">
        <v>4</v>
      </c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 t="s">
        <v>165</v>
      </c>
      <c r="DE24" s="8">
        <v>2</v>
      </c>
      <c r="DF24" s="8"/>
      <c r="DG24" s="8"/>
      <c r="DH24" s="8"/>
      <c r="DI24" s="8">
        <v>2</v>
      </c>
      <c r="DJ24" s="8"/>
      <c r="DK24" s="8">
        <v>2</v>
      </c>
      <c r="DL24" s="8">
        <v>0</v>
      </c>
      <c r="DM24" s="8">
        <v>2</v>
      </c>
      <c r="DN24" s="8"/>
      <c r="DO24" s="8" t="s">
        <v>143</v>
      </c>
      <c r="DP24" s="8">
        <v>2</v>
      </c>
      <c r="DQ24" s="8"/>
      <c r="DR24" s="8"/>
      <c r="DS24" s="8"/>
      <c r="DT24" s="8"/>
      <c r="DU24" s="8" t="s">
        <v>150</v>
      </c>
      <c r="DV24" s="8" t="s">
        <v>159</v>
      </c>
      <c r="DW24" s="8" t="s">
        <v>150</v>
      </c>
      <c r="DX24" s="8" t="s">
        <v>150</v>
      </c>
      <c r="DY24" s="8" t="s">
        <v>150</v>
      </c>
      <c r="DZ24" s="8"/>
      <c r="EA24" s="8"/>
      <c r="EB24" s="8" t="s">
        <v>150</v>
      </c>
      <c r="EC24" s="8" t="s">
        <v>150</v>
      </c>
      <c r="ED24" s="8" t="s">
        <v>150</v>
      </c>
      <c r="EE24" s="8"/>
      <c r="EF24" s="8" t="s">
        <v>159</v>
      </c>
      <c r="EG24" s="8" t="s">
        <v>150</v>
      </c>
      <c r="EH24" s="8"/>
      <c r="EI24" s="8" t="s">
        <v>159</v>
      </c>
      <c r="EJ24" s="8" t="s">
        <v>150</v>
      </c>
      <c r="EK24" s="8"/>
      <c r="EL24" s="8"/>
      <c r="EM24" s="8"/>
      <c r="EN24" s="8"/>
      <c r="EO24" s="8" t="s">
        <v>184</v>
      </c>
      <c r="EP24" s="8" t="s">
        <v>187</v>
      </c>
      <c r="EQ24" s="11" t="str">
        <f t="shared" si="11"/>
        <v>36</v>
      </c>
      <c r="ER24" s="11" t="str">
        <f t="shared" si="34"/>
        <v>1</v>
      </c>
      <c r="ES24" s="11"/>
      <c r="ET24" s="13">
        <f t="shared" si="13"/>
        <v>1.012</v>
      </c>
      <c r="EU24" s="13">
        <f t="shared" si="14"/>
        <v>0.7</v>
      </c>
      <c r="EV24" s="14">
        <f t="shared" si="15"/>
        <v>-1.2</v>
      </c>
      <c r="EW24" s="14">
        <f t="shared" si="16"/>
        <v>-1.2</v>
      </c>
      <c r="EX24" s="14">
        <f t="shared" si="17"/>
        <v>-1.2</v>
      </c>
      <c r="EY24" s="11">
        <f t="shared" si="18"/>
        <v>-1.2</v>
      </c>
      <c r="EZ24" s="15" t="s">
        <v>176</v>
      </c>
      <c r="FA24" s="16" t="str">
        <f t="shared" si="19"/>
        <v>3</v>
      </c>
      <c r="FC24">
        <v>2</v>
      </c>
      <c r="FD24">
        <v>0</v>
      </c>
    </row>
    <row r="25" spans="1:160" ht="33.75">
      <c r="A25" s="6">
        <v>1739</v>
      </c>
      <c r="B25" s="8">
        <v>1</v>
      </c>
      <c r="C25" s="8" t="s">
        <v>146</v>
      </c>
      <c r="D25" s="8">
        <v>62</v>
      </c>
      <c r="E25" s="8">
        <v>49</v>
      </c>
      <c r="F25" s="8" t="s">
        <v>140</v>
      </c>
      <c r="G25" s="8">
        <v>1</v>
      </c>
      <c r="H25" s="8"/>
      <c r="I25" s="9"/>
      <c r="J25" s="9"/>
      <c r="K25" s="10">
        <v>39993</v>
      </c>
      <c r="L25" s="10"/>
      <c r="M25" s="9" t="e">
        <f t="shared" si="32"/>
        <v>#NUM!</v>
      </c>
      <c r="N25" s="9">
        <f t="shared" ca="1" si="0"/>
        <v>177</v>
      </c>
      <c r="O25" s="9">
        <v>120</v>
      </c>
      <c r="P25" s="9">
        <v>1</v>
      </c>
      <c r="Q25" s="9"/>
      <c r="R25" s="9"/>
      <c r="S25" s="9" t="e">
        <f t="shared" si="1"/>
        <v>#NUM!</v>
      </c>
      <c r="T25" s="9"/>
      <c r="U25" s="8" t="str">
        <f t="shared" si="29"/>
        <v>12</v>
      </c>
      <c r="V25" s="11" t="str">
        <f t="shared" si="30"/>
        <v>1</v>
      </c>
      <c r="W25" s="8" t="str">
        <f t="shared" si="22"/>
        <v>12</v>
      </c>
      <c r="X25" s="9">
        <v>2</v>
      </c>
      <c r="Y25" s="9">
        <v>1</v>
      </c>
      <c r="Z25" s="9">
        <v>1</v>
      </c>
      <c r="AA25" s="9">
        <v>1</v>
      </c>
      <c r="AB25" s="9">
        <v>2</v>
      </c>
      <c r="AC25" s="9">
        <v>120</v>
      </c>
      <c r="AD25" s="9">
        <v>1</v>
      </c>
      <c r="AE25" s="8" t="str">
        <f t="shared" si="2"/>
        <v>36</v>
      </c>
      <c r="AF25" s="9">
        <v>2</v>
      </c>
      <c r="AG25" s="9">
        <v>2</v>
      </c>
      <c r="AH25" s="11" t="str">
        <f t="shared" si="3"/>
        <v>36</v>
      </c>
      <c r="AI25" s="11" t="str">
        <f t="shared" si="33"/>
        <v>1</v>
      </c>
      <c r="AJ25" s="9">
        <v>2</v>
      </c>
      <c r="AK25" s="9"/>
      <c r="AL25" s="9"/>
      <c r="AM25" s="8" t="s">
        <v>160</v>
      </c>
      <c r="AN25" s="8">
        <v>1</v>
      </c>
      <c r="AO25" s="8">
        <v>2.21</v>
      </c>
      <c r="AP25" s="8">
        <v>27</v>
      </c>
      <c r="AQ25" s="8">
        <v>1.1200000000000001</v>
      </c>
      <c r="AR25" s="9">
        <f t="shared" si="5"/>
        <v>59.855804729745905</v>
      </c>
      <c r="AS25" s="9">
        <v>1.46</v>
      </c>
      <c r="AT25" s="9">
        <f t="shared" si="6"/>
        <v>43.2756367484713</v>
      </c>
      <c r="AU25" s="9">
        <v>1.46</v>
      </c>
      <c r="AV25" s="9">
        <f t="shared" si="7"/>
        <v>42.74068236826686</v>
      </c>
      <c r="AW25" s="9">
        <v>1.48</v>
      </c>
      <c r="AX25" s="9">
        <f t="shared" si="8"/>
        <v>40.257218691823461</v>
      </c>
      <c r="AY25" s="12" t="s">
        <v>155</v>
      </c>
      <c r="AZ25" s="12" t="s">
        <v>155</v>
      </c>
      <c r="BA25" s="12" t="s">
        <v>155</v>
      </c>
      <c r="BB25" s="12" t="s">
        <v>155</v>
      </c>
      <c r="BC25" s="8" t="s">
        <v>164</v>
      </c>
      <c r="BD25" s="8"/>
      <c r="BE25" s="8"/>
      <c r="BF25" s="8"/>
      <c r="BG25" s="12"/>
      <c r="BH25" s="8"/>
      <c r="BI25" s="8"/>
      <c r="BJ25" s="8">
        <v>77.2</v>
      </c>
      <c r="BK25" s="8">
        <v>158.4</v>
      </c>
      <c r="BL25" s="8">
        <f t="shared" si="9"/>
        <v>1.79236386535925</v>
      </c>
      <c r="BM25" s="8">
        <f t="shared" si="10"/>
        <v>30.768544026119784</v>
      </c>
      <c r="BN25" s="8">
        <v>1</v>
      </c>
      <c r="BO25" s="7" t="s">
        <v>280</v>
      </c>
      <c r="BP25" s="8" t="s">
        <v>139</v>
      </c>
      <c r="BQ25" s="8">
        <v>62</v>
      </c>
      <c r="BR25" s="8">
        <v>75</v>
      </c>
      <c r="BS25" s="8">
        <v>165</v>
      </c>
      <c r="BT25" s="8">
        <f t="shared" si="23"/>
        <v>1.8236572610116131</v>
      </c>
      <c r="BU25" s="8">
        <f t="shared" si="24"/>
        <v>27.548209366391184</v>
      </c>
      <c r="BV25" s="8">
        <f t="shared" si="25"/>
        <v>0.98284030869100691</v>
      </c>
      <c r="BW25" s="8">
        <f t="shared" si="25"/>
        <v>1.1168981481481481</v>
      </c>
      <c r="BX25" s="8" t="s">
        <v>147</v>
      </c>
      <c r="BY25" s="8" t="s">
        <v>147</v>
      </c>
      <c r="BZ25" s="8" t="s">
        <v>148</v>
      </c>
      <c r="CA25" s="8" t="s">
        <v>149</v>
      </c>
      <c r="CB25" s="8">
        <v>5</v>
      </c>
      <c r="CC25" s="8" t="s">
        <v>150</v>
      </c>
      <c r="CD25" s="8">
        <v>2</v>
      </c>
      <c r="CE25" s="8"/>
      <c r="CF25" s="8" t="s">
        <v>150</v>
      </c>
      <c r="CG25" s="8">
        <v>2</v>
      </c>
      <c r="CH25" s="8"/>
      <c r="CI25" s="8" t="s">
        <v>150</v>
      </c>
      <c r="CJ25" s="8">
        <v>2</v>
      </c>
      <c r="CK25" s="8"/>
      <c r="CL25" s="8" t="s">
        <v>150</v>
      </c>
      <c r="CM25" s="8">
        <v>2</v>
      </c>
      <c r="CN25" s="8"/>
      <c r="CO25" s="8">
        <v>0</v>
      </c>
      <c r="CP25" s="8">
        <v>0</v>
      </c>
      <c r="CQ25" s="8">
        <v>4</v>
      </c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 t="s">
        <v>165</v>
      </c>
      <c r="DE25" s="8">
        <v>2</v>
      </c>
      <c r="DF25" s="8"/>
      <c r="DG25" s="8"/>
      <c r="DH25" s="8"/>
      <c r="DI25" s="8">
        <v>2</v>
      </c>
      <c r="DJ25" s="8"/>
      <c r="DK25" s="8">
        <v>2</v>
      </c>
      <c r="DL25" s="8">
        <v>0</v>
      </c>
      <c r="DM25" s="8">
        <v>2</v>
      </c>
      <c r="DN25" s="8"/>
      <c r="DO25" s="8" t="s">
        <v>143</v>
      </c>
      <c r="DP25" s="8">
        <v>2</v>
      </c>
      <c r="DQ25" s="8"/>
      <c r="DR25" s="8"/>
      <c r="DS25" s="8"/>
      <c r="DT25" s="8"/>
      <c r="DU25" s="8" t="s">
        <v>150</v>
      </c>
      <c r="DV25" s="8" t="s">
        <v>159</v>
      </c>
      <c r="DW25" s="8" t="s">
        <v>150</v>
      </c>
      <c r="DX25" s="8" t="s">
        <v>150</v>
      </c>
      <c r="DY25" s="8" t="s">
        <v>159</v>
      </c>
      <c r="DZ25" s="8"/>
      <c r="EA25" s="8"/>
      <c r="EB25" s="8" t="s">
        <v>150</v>
      </c>
      <c r="EC25" s="8" t="s">
        <v>150</v>
      </c>
      <c r="ED25" s="8" t="s">
        <v>150</v>
      </c>
      <c r="EE25" s="8"/>
      <c r="EF25" s="8" t="s">
        <v>159</v>
      </c>
      <c r="EG25" s="8" t="s">
        <v>150</v>
      </c>
      <c r="EH25" s="8"/>
      <c r="EI25" s="8" t="s">
        <v>159</v>
      </c>
      <c r="EJ25" s="8" t="s">
        <v>150</v>
      </c>
      <c r="EK25" s="8"/>
      <c r="EL25" s="8"/>
      <c r="EM25" s="8"/>
      <c r="EN25" s="8"/>
      <c r="EO25" s="8" t="s">
        <v>184</v>
      </c>
      <c r="EP25" s="8" t="s">
        <v>189</v>
      </c>
      <c r="EQ25" s="11" t="str">
        <f t="shared" si="11"/>
        <v>36</v>
      </c>
      <c r="ER25" s="11" t="str">
        <f t="shared" si="34"/>
        <v>1</v>
      </c>
      <c r="ES25" s="11"/>
      <c r="ET25" s="13">
        <f t="shared" si="13"/>
        <v>1.012</v>
      </c>
      <c r="EU25" s="13">
        <f t="shared" si="14"/>
        <v>0.7</v>
      </c>
      <c r="EV25" s="14">
        <f t="shared" si="15"/>
        <v>-1.2</v>
      </c>
      <c r="EW25" s="14">
        <f t="shared" si="16"/>
        <v>-1.2</v>
      </c>
      <c r="EX25" s="14">
        <f t="shared" si="17"/>
        <v>-1.2</v>
      </c>
      <c r="EY25" s="11">
        <f t="shared" si="18"/>
        <v>-1.2</v>
      </c>
      <c r="EZ25" s="15" t="s">
        <v>163</v>
      </c>
      <c r="FA25" s="16" t="str">
        <f t="shared" si="19"/>
        <v>2</v>
      </c>
      <c r="FC25">
        <v>2</v>
      </c>
      <c r="FD25">
        <v>0</v>
      </c>
    </row>
    <row r="26" spans="1:160" ht="33.75">
      <c r="A26" s="6">
        <v>1743</v>
      </c>
      <c r="B26" s="8">
        <v>1</v>
      </c>
      <c r="C26" s="8" t="s">
        <v>146</v>
      </c>
      <c r="D26" s="8">
        <v>69</v>
      </c>
      <c r="E26" s="8">
        <v>56</v>
      </c>
      <c r="F26" s="8" t="s">
        <v>180</v>
      </c>
      <c r="G26" s="8">
        <v>5</v>
      </c>
      <c r="H26" s="8"/>
      <c r="I26" s="9"/>
      <c r="J26" s="9"/>
      <c r="K26" s="10">
        <v>40003</v>
      </c>
      <c r="L26" s="10"/>
      <c r="M26" s="9" t="e">
        <f t="shared" si="32"/>
        <v>#NUM!</v>
      </c>
      <c r="N26" s="9">
        <f t="shared" ca="1" si="0"/>
        <v>177</v>
      </c>
      <c r="O26" s="9">
        <v>120</v>
      </c>
      <c r="P26" s="9">
        <v>1</v>
      </c>
      <c r="Q26" s="9"/>
      <c r="R26" s="9"/>
      <c r="S26" s="9" t="e">
        <f t="shared" si="1"/>
        <v>#NUM!</v>
      </c>
      <c r="T26" s="9"/>
      <c r="U26" s="8" t="str">
        <f t="shared" si="29"/>
        <v>12</v>
      </c>
      <c r="V26" s="11" t="str">
        <f t="shared" si="30"/>
        <v>1</v>
      </c>
      <c r="W26" s="8" t="str">
        <f t="shared" si="22"/>
        <v>12</v>
      </c>
      <c r="X26" s="9">
        <v>2</v>
      </c>
      <c r="Y26" s="9">
        <v>1</v>
      </c>
      <c r="Z26" s="9">
        <v>1</v>
      </c>
      <c r="AA26" s="9">
        <v>1</v>
      </c>
      <c r="AB26" s="9">
        <v>2</v>
      </c>
      <c r="AC26" s="9">
        <v>120</v>
      </c>
      <c r="AD26" s="9">
        <v>1</v>
      </c>
      <c r="AE26" s="8" t="str">
        <f t="shared" si="2"/>
        <v>36</v>
      </c>
      <c r="AF26" s="9">
        <v>2</v>
      </c>
      <c r="AG26" s="9">
        <v>2</v>
      </c>
      <c r="AH26" s="11" t="str">
        <f t="shared" si="3"/>
        <v>36</v>
      </c>
      <c r="AI26" s="11" t="str">
        <f t="shared" si="33"/>
        <v>1</v>
      </c>
      <c r="AJ26" s="9">
        <v>2</v>
      </c>
      <c r="AK26" s="9"/>
      <c r="AL26" s="9"/>
      <c r="AM26" s="8" t="s">
        <v>160</v>
      </c>
      <c r="AN26" s="8">
        <v>1</v>
      </c>
      <c r="AO26" s="8">
        <v>1.85</v>
      </c>
      <c r="AP26" s="8">
        <v>32</v>
      </c>
      <c r="AQ26" s="8">
        <v>0.98</v>
      </c>
      <c r="AR26" s="9">
        <f t="shared" si="5"/>
        <v>67.26506361799818</v>
      </c>
      <c r="AS26" s="9">
        <v>1.03</v>
      </c>
      <c r="AT26" s="9">
        <f t="shared" si="6"/>
        <v>62.973114191177316</v>
      </c>
      <c r="AU26" s="9">
        <v>1.05</v>
      </c>
      <c r="AV26" s="9">
        <f t="shared" si="7"/>
        <v>60.775797512429392</v>
      </c>
      <c r="AW26" s="9">
        <v>1.02</v>
      </c>
      <c r="AX26" s="9">
        <f t="shared" si="8"/>
        <v>60.246325806289526</v>
      </c>
      <c r="AY26" s="12" t="s">
        <v>155</v>
      </c>
      <c r="AZ26" s="12" t="s">
        <v>155</v>
      </c>
      <c r="BA26" s="12" t="s">
        <v>155</v>
      </c>
      <c r="BB26" s="12" t="s">
        <v>155</v>
      </c>
      <c r="BC26" s="8" t="s">
        <v>164</v>
      </c>
      <c r="BD26" s="8"/>
      <c r="BE26" s="8"/>
      <c r="BF26" s="8"/>
      <c r="BG26" s="12"/>
      <c r="BH26" s="8"/>
      <c r="BI26" s="8"/>
      <c r="BJ26" s="8">
        <v>49.5</v>
      </c>
      <c r="BK26" s="8">
        <v>151</v>
      </c>
      <c r="BL26" s="8">
        <f t="shared" si="9"/>
        <v>1.4332825716520581</v>
      </c>
      <c r="BM26" s="8">
        <f t="shared" si="10"/>
        <v>21.709574141485021</v>
      </c>
      <c r="BN26" s="8">
        <v>1</v>
      </c>
      <c r="BO26" s="7" t="s">
        <v>283</v>
      </c>
      <c r="BP26" s="8" t="s">
        <v>139</v>
      </c>
      <c r="BQ26" s="8">
        <v>54</v>
      </c>
      <c r="BR26" s="8">
        <v>58</v>
      </c>
      <c r="BS26" s="8">
        <v>167</v>
      </c>
      <c r="BT26" s="8">
        <f t="shared" si="23"/>
        <v>1.6492734300407768</v>
      </c>
      <c r="BU26" s="8">
        <f t="shared" si="24"/>
        <v>20.796729893506402</v>
      </c>
      <c r="BV26" s="8">
        <f t="shared" si="25"/>
        <v>0.86903878128723722</v>
      </c>
      <c r="BW26" s="8">
        <f t="shared" si="25"/>
        <v>1.043893643503234</v>
      </c>
      <c r="BX26" s="8" t="s">
        <v>147</v>
      </c>
      <c r="BY26" s="8" t="s">
        <v>147</v>
      </c>
      <c r="BZ26" s="8" t="s">
        <v>148</v>
      </c>
      <c r="CA26" s="8" t="s">
        <v>149</v>
      </c>
      <c r="CB26" s="8">
        <v>4</v>
      </c>
      <c r="CC26" s="8" t="s">
        <v>150</v>
      </c>
      <c r="CD26" s="8">
        <v>2</v>
      </c>
      <c r="CE26" s="8" t="s">
        <v>150</v>
      </c>
      <c r="CF26" s="8" t="s">
        <v>150</v>
      </c>
      <c r="CG26" s="8">
        <v>2</v>
      </c>
      <c r="CH26" s="8" t="s">
        <v>150</v>
      </c>
      <c r="CI26" s="8" t="s">
        <v>150</v>
      </c>
      <c r="CJ26" s="8">
        <v>2</v>
      </c>
      <c r="CK26" s="8" t="s">
        <v>150</v>
      </c>
      <c r="CL26" s="8" t="s">
        <v>150</v>
      </c>
      <c r="CM26" s="8">
        <v>2</v>
      </c>
      <c r="CN26" s="8" t="s">
        <v>150</v>
      </c>
      <c r="CO26" s="8">
        <v>0</v>
      </c>
      <c r="CP26" s="8">
        <v>0</v>
      </c>
      <c r="CQ26" s="8">
        <v>4</v>
      </c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 t="s">
        <v>165</v>
      </c>
      <c r="DE26" s="8">
        <v>2</v>
      </c>
      <c r="DF26" s="8"/>
      <c r="DG26" s="8"/>
      <c r="DH26" s="8"/>
      <c r="DI26" s="8">
        <v>2</v>
      </c>
      <c r="DJ26" s="8"/>
      <c r="DK26" s="8">
        <v>2</v>
      </c>
      <c r="DL26" s="8">
        <v>0</v>
      </c>
      <c r="DM26" s="8">
        <v>2</v>
      </c>
      <c r="DN26" s="8"/>
      <c r="DO26" s="8" t="s">
        <v>143</v>
      </c>
      <c r="DP26" s="8">
        <v>2</v>
      </c>
      <c r="DQ26" s="8"/>
      <c r="DR26" s="8"/>
      <c r="DS26" s="8"/>
      <c r="DT26" s="8"/>
      <c r="DU26" s="8" t="s">
        <v>159</v>
      </c>
      <c r="DV26" s="8" t="s">
        <v>150</v>
      </c>
      <c r="DW26" s="8" t="s">
        <v>159</v>
      </c>
      <c r="DX26" s="8" t="s">
        <v>150</v>
      </c>
      <c r="DY26" s="8" t="s">
        <v>159</v>
      </c>
      <c r="DZ26" s="8"/>
      <c r="EA26" s="8"/>
      <c r="EB26" s="8" t="s">
        <v>150</v>
      </c>
      <c r="EC26" s="8" t="s">
        <v>150</v>
      </c>
      <c r="ED26" s="8" t="s">
        <v>150</v>
      </c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 t="s">
        <v>184</v>
      </c>
      <c r="EP26" s="8" t="s">
        <v>151</v>
      </c>
      <c r="EQ26" s="11" t="str">
        <f t="shared" si="11"/>
        <v>36</v>
      </c>
      <c r="ER26" s="11" t="str">
        <f t="shared" si="34"/>
        <v>1</v>
      </c>
      <c r="ES26" s="11"/>
      <c r="ET26" s="13">
        <f t="shared" si="13"/>
        <v>1.012</v>
      </c>
      <c r="EU26" s="13">
        <f t="shared" si="14"/>
        <v>0.7</v>
      </c>
      <c r="EV26" s="14">
        <f t="shared" si="15"/>
        <v>-1.2</v>
      </c>
      <c r="EW26" s="14">
        <f t="shared" si="16"/>
        <v>-1.2</v>
      </c>
      <c r="EX26" s="14">
        <f t="shared" si="17"/>
        <v>-1.2</v>
      </c>
      <c r="EY26" s="11">
        <f t="shared" si="18"/>
        <v>-1.2</v>
      </c>
      <c r="EZ26" s="15" t="s">
        <v>152</v>
      </c>
      <c r="FA26" s="16" t="str">
        <f t="shared" si="19"/>
        <v>1</v>
      </c>
      <c r="FC26">
        <v>2</v>
      </c>
      <c r="FD26">
        <v>0</v>
      </c>
    </row>
    <row r="27" spans="1:160" ht="33.75">
      <c r="A27" s="6">
        <v>1751</v>
      </c>
      <c r="B27" s="8">
        <v>2</v>
      </c>
      <c r="C27" s="8" t="s">
        <v>139</v>
      </c>
      <c r="D27" s="8">
        <v>63</v>
      </c>
      <c r="E27" s="8">
        <v>50</v>
      </c>
      <c r="F27" s="8" t="s">
        <v>140</v>
      </c>
      <c r="G27" s="8">
        <v>1</v>
      </c>
      <c r="H27" s="8"/>
      <c r="I27" s="9"/>
      <c r="J27" s="9"/>
      <c r="K27" s="10">
        <v>40070</v>
      </c>
      <c r="L27" s="10"/>
      <c r="M27" s="9" t="e">
        <f t="shared" si="32"/>
        <v>#NUM!</v>
      </c>
      <c r="N27" s="9">
        <f t="shared" ca="1" si="0"/>
        <v>174</v>
      </c>
      <c r="O27" s="9">
        <v>120</v>
      </c>
      <c r="P27" s="9">
        <v>1</v>
      </c>
      <c r="Q27" s="9"/>
      <c r="R27" s="9"/>
      <c r="S27" s="9" t="e">
        <f t="shared" si="1"/>
        <v>#NUM!</v>
      </c>
      <c r="T27" s="9"/>
      <c r="U27" s="8" t="str">
        <f t="shared" si="29"/>
        <v>12</v>
      </c>
      <c r="V27" s="11" t="str">
        <f t="shared" si="30"/>
        <v>1</v>
      </c>
      <c r="W27" s="8" t="str">
        <f t="shared" si="22"/>
        <v>12</v>
      </c>
      <c r="X27" s="9">
        <v>2</v>
      </c>
      <c r="Y27" s="9">
        <v>1</v>
      </c>
      <c r="Z27" s="9">
        <v>1</v>
      </c>
      <c r="AA27" s="9">
        <v>1</v>
      </c>
      <c r="AB27" s="9">
        <v>2</v>
      </c>
      <c r="AC27" s="9">
        <v>120</v>
      </c>
      <c r="AD27" s="9">
        <v>1</v>
      </c>
      <c r="AE27" s="8" t="str">
        <f t="shared" si="2"/>
        <v>36</v>
      </c>
      <c r="AF27" s="9">
        <v>2</v>
      </c>
      <c r="AG27" s="9">
        <v>2</v>
      </c>
      <c r="AH27" s="11" t="str">
        <f t="shared" si="3"/>
        <v>36</v>
      </c>
      <c r="AI27" s="11" t="str">
        <f t="shared" si="33"/>
        <v>1</v>
      </c>
      <c r="AJ27" s="9">
        <v>2</v>
      </c>
      <c r="AK27" s="9"/>
      <c r="AL27" s="9"/>
      <c r="AM27" s="8" t="s">
        <v>160</v>
      </c>
      <c r="AN27" s="8">
        <v>1</v>
      </c>
      <c r="AO27" s="8">
        <v>2.27</v>
      </c>
      <c r="AP27" s="8">
        <v>4.34</v>
      </c>
      <c r="AQ27" s="8">
        <v>1.1399999999999999</v>
      </c>
      <c r="AR27" s="9">
        <f t="shared" si="5"/>
        <v>77.798983535706412</v>
      </c>
      <c r="AS27" s="9">
        <v>1.33</v>
      </c>
      <c r="AT27" s="9">
        <f t="shared" si="6"/>
        <v>64.259415025305643</v>
      </c>
      <c r="AU27" s="9">
        <v>1.44</v>
      </c>
      <c r="AV27" s="9">
        <f t="shared" si="7"/>
        <v>57.692815160512978</v>
      </c>
      <c r="AW27" s="9">
        <v>1.0900000000000001</v>
      </c>
      <c r="AX27" s="9">
        <f t="shared" si="8"/>
        <v>77.150344742099108</v>
      </c>
      <c r="AY27" s="12" t="s">
        <v>155</v>
      </c>
      <c r="AZ27" s="12" t="s">
        <v>155</v>
      </c>
      <c r="BA27" s="12" t="s">
        <v>155</v>
      </c>
      <c r="BB27" s="12" t="s">
        <v>155</v>
      </c>
      <c r="BC27" s="8" t="s">
        <v>164</v>
      </c>
      <c r="BD27" s="8"/>
      <c r="BE27" s="8"/>
      <c r="BF27" s="8"/>
      <c r="BG27" s="12"/>
      <c r="BH27" s="8"/>
      <c r="BI27" s="8"/>
      <c r="BJ27" s="8">
        <v>93.5</v>
      </c>
      <c r="BK27" s="8">
        <v>172</v>
      </c>
      <c r="BL27" s="8">
        <f t="shared" si="9"/>
        <v>2.0640460494133914</v>
      </c>
      <c r="BM27" s="8">
        <f t="shared" si="10"/>
        <v>31.604921579232016</v>
      </c>
      <c r="BN27" s="8">
        <v>1</v>
      </c>
      <c r="BO27" s="7" t="s">
        <v>286</v>
      </c>
      <c r="BP27" s="8" t="s">
        <v>146</v>
      </c>
      <c r="BQ27" s="8">
        <v>44</v>
      </c>
      <c r="BR27" s="8">
        <v>73</v>
      </c>
      <c r="BS27" s="8">
        <v>156</v>
      </c>
      <c r="BT27" s="8">
        <f t="shared" si="23"/>
        <v>1.7309872660624745</v>
      </c>
      <c r="BU27" s="8">
        <f t="shared" si="24"/>
        <v>29.996712689020377</v>
      </c>
      <c r="BV27" s="8">
        <f t="shared" si="25"/>
        <v>1.1924097247165399</v>
      </c>
      <c r="BW27" s="8">
        <f t="shared" si="25"/>
        <v>1.0536128377427267</v>
      </c>
      <c r="BX27" s="8" t="s">
        <v>147</v>
      </c>
      <c r="BY27" s="8" t="s">
        <v>162</v>
      </c>
      <c r="BZ27" s="8" t="s">
        <v>148</v>
      </c>
      <c r="CA27" s="8" t="s">
        <v>149</v>
      </c>
      <c r="CB27" s="8">
        <v>4</v>
      </c>
      <c r="CC27" s="8" t="s">
        <v>150</v>
      </c>
      <c r="CD27" s="8">
        <v>2</v>
      </c>
      <c r="CE27" s="8"/>
      <c r="CF27" s="8" t="s">
        <v>150</v>
      </c>
      <c r="CG27" s="8">
        <v>2</v>
      </c>
      <c r="CH27" s="8"/>
      <c r="CI27" s="8" t="s">
        <v>150</v>
      </c>
      <c r="CJ27" s="8">
        <v>2</v>
      </c>
      <c r="CK27" s="8"/>
      <c r="CL27" s="8" t="s">
        <v>150</v>
      </c>
      <c r="CM27" s="8">
        <v>2</v>
      </c>
      <c r="CN27" s="8"/>
      <c r="CO27" s="8">
        <v>0</v>
      </c>
      <c r="CP27" s="8">
        <v>0</v>
      </c>
      <c r="CQ27" s="8">
        <v>4</v>
      </c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 t="s">
        <v>143</v>
      </c>
      <c r="DE27" s="8">
        <v>1</v>
      </c>
      <c r="DF27" s="8"/>
      <c r="DG27" s="8"/>
      <c r="DH27" s="8">
        <v>375</v>
      </c>
      <c r="DI27" s="8">
        <v>1</v>
      </c>
      <c r="DJ27" s="8"/>
      <c r="DK27" s="8">
        <v>2</v>
      </c>
      <c r="DL27" s="8">
        <v>6</v>
      </c>
      <c r="DM27" s="8">
        <v>1</v>
      </c>
      <c r="DN27" s="8"/>
      <c r="DO27" s="8" t="s">
        <v>143</v>
      </c>
      <c r="DP27" s="8">
        <v>2</v>
      </c>
      <c r="DQ27" s="8"/>
      <c r="DR27" s="8"/>
      <c r="DS27" s="8"/>
      <c r="DT27" s="8"/>
      <c r="DU27" s="8" t="s">
        <v>150</v>
      </c>
      <c r="DV27" s="8" t="s">
        <v>150</v>
      </c>
      <c r="DW27" s="8" t="s">
        <v>150</v>
      </c>
      <c r="DX27" s="8" t="s">
        <v>150</v>
      </c>
      <c r="DY27" s="8" t="s">
        <v>159</v>
      </c>
      <c r="DZ27" s="8"/>
      <c r="EA27" s="8"/>
      <c r="EB27" s="8" t="s">
        <v>150</v>
      </c>
      <c r="EC27" s="8" t="s">
        <v>150</v>
      </c>
      <c r="ED27" s="8" t="s">
        <v>150</v>
      </c>
      <c r="EE27" s="8"/>
      <c r="EF27" s="8" t="s">
        <v>159</v>
      </c>
      <c r="EG27" s="8" t="s">
        <v>150</v>
      </c>
      <c r="EH27" s="8"/>
      <c r="EI27" s="8" t="s">
        <v>159</v>
      </c>
      <c r="EJ27" s="8" t="s">
        <v>150</v>
      </c>
      <c r="EK27" s="8" t="s">
        <v>150</v>
      </c>
      <c r="EL27" s="8" t="s">
        <v>150</v>
      </c>
      <c r="EM27" s="8"/>
      <c r="EN27" s="8"/>
      <c r="EO27" s="8" t="s">
        <v>184</v>
      </c>
      <c r="EP27" s="8" t="s">
        <v>187</v>
      </c>
      <c r="EQ27" s="11" t="str">
        <f t="shared" si="11"/>
        <v>36</v>
      </c>
      <c r="ER27" s="11" t="str">
        <f t="shared" si="34"/>
        <v>1</v>
      </c>
      <c r="ES27" s="11"/>
      <c r="ET27" s="13">
        <f t="shared" si="13"/>
        <v>1</v>
      </c>
      <c r="EU27" s="13">
        <f t="shared" si="14"/>
        <v>0.9</v>
      </c>
      <c r="EV27" s="14">
        <f t="shared" si="15"/>
        <v>-1.2</v>
      </c>
      <c r="EW27" s="14">
        <f t="shared" si="16"/>
        <v>-1.2</v>
      </c>
      <c r="EX27" s="14">
        <f t="shared" si="17"/>
        <v>-1.2</v>
      </c>
      <c r="EY27" s="11">
        <f t="shared" si="18"/>
        <v>-1.2</v>
      </c>
      <c r="EZ27" s="15" t="s">
        <v>152</v>
      </c>
      <c r="FA27" s="16" t="str">
        <f t="shared" si="19"/>
        <v>1</v>
      </c>
      <c r="FC27">
        <v>2</v>
      </c>
      <c r="FD27">
        <v>0</v>
      </c>
    </row>
    <row r="28" spans="1:160" ht="45">
      <c r="A28" s="6">
        <v>1754</v>
      </c>
      <c r="B28" s="8">
        <v>2</v>
      </c>
      <c r="C28" s="8" t="s">
        <v>139</v>
      </c>
      <c r="D28" s="8">
        <v>60</v>
      </c>
      <c r="E28" s="8">
        <v>47</v>
      </c>
      <c r="F28" s="8" t="s">
        <v>140</v>
      </c>
      <c r="G28" s="8">
        <v>1</v>
      </c>
      <c r="H28" s="8"/>
      <c r="I28" s="9"/>
      <c r="J28" s="9"/>
      <c r="K28" s="10">
        <v>40077</v>
      </c>
      <c r="L28" s="10">
        <v>41487</v>
      </c>
      <c r="M28" s="9">
        <f t="shared" si="32"/>
        <v>46</v>
      </c>
      <c r="N28" s="9">
        <f t="shared" ca="1" si="0"/>
        <v>174</v>
      </c>
      <c r="O28" s="9">
        <v>46</v>
      </c>
      <c r="P28" s="9">
        <v>0</v>
      </c>
      <c r="Q28" s="10">
        <v>40330</v>
      </c>
      <c r="R28" s="10"/>
      <c r="S28" s="9">
        <f t="shared" si="1"/>
        <v>8</v>
      </c>
      <c r="T28" s="8" t="s">
        <v>289</v>
      </c>
      <c r="U28" s="8">
        <v>12</v>
      </c>
      <c r="V28" s="11">
        <v>1</v>
      </c>
      <c r="W28" s="8">
        <v>8</v>
      </c>
      <c r="X28" s="8">
        <v>1</v>
      </c>
      <c r="Y28" s="8">
        <v>1</v>
      </c>
      <c r="Z28" s="8">
        <v>1</v>
      </c>
      <c r="AA28" s="8"/>
      <c r="AB28" s="8">
        <v>2</v>
      </c>
      <c r="AC28" s="9">
        <v>46</v>
      </c>
      <c r="AD28" s="9">
        <v>0</v>
      </c>
      <c r="AE28" s="8" t="str">
        <f t="shared" si="2"/>
        <v>36</v>
      </c>
      <c r="AF28" s="8">
        <v>2</v>
      </c>
      <c r="AG28" s="8">
        <v>2</v>
      </c>
      <c r="AH28" s="11" t="str">
        <f t="shared" si="3"/>
        <v>36</v>
      </c>
      <c r="AI28" s="11" t="str">
        <f t="shared" si="33"/>
        <v>1</v>
      </c>
      <c r="AJ28" s="8">
        <v>1</v>
      </c>
      <c r="AK28" s="8"/>
      <c r="AL28" s="8"/>
      <c r="AM28" s="8" t="s">
        <v>160</v>
      </c>
      <c r="AN28" s="8">
        <v>1</v>
      </c>
      <c r="AO28" s="8">
        <v>1.48</v>
      </c>
      <c r="AP28" s="8">
        <v>58</v>
      </c>
      <c r="AQ28" s="8">
        <v>0.98</v>
      </c>
      <c r="AR28" s="9">
        <f t="shared" si="5"/>
        <v>95.036728161889783</v>
      </c>
      <c r="AS28" s="9">
        <v>2.5299999999999998</v>
      </c>
      <c r="AT28" s="9">
        <f t="shared" si="6"/>
        <v>30.263359314957768</v>
      </c>
      <c r="AU28" s="9">
        <v>4.1100000000000003</v>
      </c>
      <c r="AV28" s="9">
        <f t="shared" si="7"/>
        <v>16.69742718345509</v>
      </c>
      <c r="AW28" s="9"/>
      <c r="AX28" s="9" t="e">
        <f t="shared" si="8"/>
        <v>#DIV/0!</v>
      </c>
      <c r="AY28" s="12" t="s">
        <v>155</v>
      </c>
      <c r="AZ28" s="12" t="s">
        <v>155</v>
      </c>
      <c r="BA28" s="12" t="s">
        <v>155</v>
      </c>
      <c r="BB28" s="12" t="s">
        <v>167</v>
      </c>
      <c r="BC28" s="8" t="s">
        <v>142</v>
      </c>
      <c r="BD28" s="8" t="s">
        <v>143</v>
      </c>
      <c r="BE28" s="8" t="s">
        <v>178</v>
      </c>
      <c r="BF28" s="8" t="s">
        <v>143</v>
      </c>
      <c r="BG28" s="12">
        <v>42249</v>
      </c>
      <c r="BH28" s="8"/>
      <c r="BI28" s="8"/>
      <c r="BJ28" s="8">
        <v>58</v>
      </c>
      <c r="BK28" s="8">
        <v>160.80000000000001</v>
      </c>
      <c r="BL28" s="8">
        <f t="shared" si="9"/>
        <v>1.6046510444257276</v>
      </c>
      <c r="BM28" s="8">
        <f t="shared" si="10"/>
        <v>22.431375461003437</v>
      </c>
      <c r="BN28" s="8">
        <v>1</v>
      </c>
      <c r="BO28" s="7" t="s">
        <v>290</v>
      </c>
      <c r="BP28" s="8" t="s">
        <v>146</v>
      </c>
      <c r="BQ28" s="8">
        <v>49</v>
      </c>
      <c r="BR28" s="8">
        <v>63.3</v>
      </c>
      <c r="BS28" s="8">
        <v>152</v>
      </c>
      <c r="BT28" s="8">
        <f t="shared" si="23"/>
        <v>1.5988197399700004</v>
      </c>
      <c r="BU28" s="8">
        <f t="shared" si="24"/>
        <v>27.397853185595565</v>
      </c>
      <c r="BV28" s="8">
        <f t="shared" si="25"/>
        <v>1.0036472557286769</v>
      </c>
      <c r="BW28" s="8">
        <f t="shared" si="25"/>
        <v>0.81872748602057421</v>
      </c>
      <c r="BX28" s="8" t="s">
        <v>158</v>
      </c>
      <c r="BY28" s="8" t="s">
        <v>147</v>
      </c>
      <c r="BZ28" s="8" t="s">
        <v>148</v>
      </c>
      <c r="CA28" s="8" t="s">
        <v>149</v>
      </c>
      <c r="CB28" s="8">
        <v>6</v>
      </c>
      <c r="CC28" s="8" t="s">
        <v>150</v>
      </c>
      <c r="CD28" s="8">
        <v>2</v>
      </c>
      <c r="CE28" s="8"/>
      <c r="CF28" s="8" t="s">
        <v>150</v>
      </c>
      <c r="CG28" s="8">
        <v>2</v>
      </c>
      <c r="CH28" s="8"/>
      <c r="CI28" s="8" t="s">
        <v>150</v>
      </c>
      <c r="CJ28" s="8">
        <v>2</v>
      </c>
      <c r="CK28" s="8"/>
      <c r="CL28" s="8" t="s">
        <v>150</v>
      </c>
      <c r="CM28" s="8">
        <v>2</v>
      </c>
      <c r="CN28" s="8"/>
      <c r="CO28" s="8">
        <v>0</v>
      </c>
      <c r="CP28" s="8">
        <v>0</v>
      </c>
      <c r="CQ28" s="8">
        <v>4</v>
      </c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 t="s">
        <v>143</v>
      </c>
      <c r="DE28" s="8">
        <v>1</v>
      </c>
      <c r="DF28" s="8"/>
      <c r="DG28" s="8"/>
      <c r="DH28" s="8">
        <v>375</v>
      </c>
      <c r="DI28" s="8">
        <v>1</v>
      </c>
      <c r="DJ28" s="8"/>
      <c r="DK28" s="8">
        <v>2</v>
      </c>
      <c r="DL28" s="8">
        <v>9</v>
      </c>
      <c r="DM28" s="8">
        <v>1</v>
      </c>
      <c r="DN28" s="8"/>
      <c r="DO28" s="8" t="s">
        <v>143</v>
      </c>
      <c r="DP28" s="8">
        <v>2</v>
      </c>
      <c r="DQ28" s="8"/>
      <c r="DR28" s="8"/>
      <c r="DS28" s="8"/>
      <c r="DT28" s="8"/>
      <c r="DU28" s="8" t="s">
        <v>150</v>
      </c>
      <c r="DV28" s="8" t="s">
        <v>150</v>
      </c>
      <c r="DW28" s="8" t="s">
        <v>150</v>
      </c>
      <c r="DX28" s="8" t="s">
        <v>150</v>
      </c>
      <c r="DY28" s="8" t="s">
        <v>159</v>
      </c>
      <c r="DZ28" s="8"/>
      <c r="EA28" s="8"/>
      <c r="EB28" s="8" t="s">
        <v>150</v>
      </c>
      <c r="EC28" s="8" t="s">
        <v>150</v>
      </c>
      <c r="ED28" s="8" t="s">
        <v>150</v>
      </c>
      <c r="EE28" s="8" t="s">
        <v>150</v>
      </c>
      <c r="EF28" s="8" t="s">
        <v>159</v>
      </c>
      <c r="EG28" s="8" t="s">
        <v>150</v>
      </c>
      <c r="EH28" s="8"/>
      <c r="EI28" s="8" t="s">
        <v>159</v>
      </c>
      <c r="EJ28" s="8" t="s">
        <v>150</v>
      </c>
      <c r="EK28" s="8"/>
      <c r="EL28" s="8"/>
      <c r="EM28" s="8"/>
      <c r="EN28" s="8"/>
      <c r="EO28" s="8" t="s">
        <v>184</v>
      </c>
      <c r="EP28" s="8" t="s">
        <v>187</v>
      </c>
      <c r="EQ28" s="11" t="str">
        <f t="shared" si="11"/>
        <v>36</v>
      </c>
      <c r="ER28" s="11" t="str">
        <f t="shared" si="34"/>
        <v>1</v>
      </c>
      <c r="ES28" s="11"/>
      <c r="ET28" s="13">
        <f t="shared" si="13"/>
        <v>1</v>
      </c>
      <c r="EU28" s="13">
        <f t="shared" si="14"/>
        <v>0.9</v>
      </c>
      <c r="EV28" s="14">
        <f t="shared" si="15"/>
        <v>-1.2</v>
      </c>
      <c r="EW28" s="14">
        <f t="shared" si="16"/>
        <v>-1.2</v>
      </c>
      <c r="EX28" s="14">
        <f t="shared" si="17"/>
        <v>-1.2</v>
      </c>
      <c r="EY28" s="11">
        <f t="shared" si="18"/>
        <v>-3.2000000000000001E-2</v>
      </c>
      <c r="EZ28" s="17" t="s">
        <v>163</v>
      </c>
      <c r="FA28" s="16" t="str">
        <f t="shared" si="19"/>
        <v>2</v>
      </c>
      <c r="FC28">
        <v>2</v>
      </c>
      <c r="FD28">
        <v>0</v>
      </c>
    </row>
    <row r="29" spans="1:160" ht="33.75">
      <c r="A29" s="6">
        <v>1773</v>
      </c>
      <c r="B29" s="8">
        <v>2</v>
      </c>
      <c r="C29" s="8" t="s">
        <v>139</v>
      </c>
      <c r="D29" s="8">
        <v>53</v>
      </c>
      <c r="E29" s="8">
        <v>40</v>
      </c>
      <c r="F29" s="8" t="s">
        <v>153</v>
      </c>
      <c r="G29" s="8">
        <v>3</v>
      </c>
      <c r="H29" s="8" t="s">
        <v>179</v>
      </c>
      <c r="I29" s="9"/>
      <c r="J29" s="9"/>
      <c r="K29" s="10">
        <v>40154</v>
      </c>
      <c r="L29" s="10"/>
      <c r="M29" s="9" t="e">
        <f>DATEDIF(K29, L29, "m")</f>
        <v>#NUM!</v>
      </c>
      <c r="N29" s="9">
        <f t="shared" ca="1" si="0"/>
        <v>172</v>
      </c>
      <c r="O29" s="9">
        <v>120</v>
      </c>
      <c r="P29" s="9">
        <v>1</v>
      </c>
      <c r="Q29" s="9"/>
      <c r="R29" s="9"/>
      <c r="S29" s="9" t="e">
        <f t="shared" si="1"/>
        <v>#NUM!</v>
      </c>
      <c r="T29" s="9"/>
      <c r="U29" s="8" t="str">
        <f t="shared" ref="U29:U65" si="35">IF(O29&lt;12,O29, IF(O29&gt;12, "12"))</f>
        <v>12</v>
      </c>
      <c r="V29" s="11" t="str">
        <f t="shared" ref="V29:V65" si="36">IF(U29&lt;12,0, IF(U29&gt;12, "1"))</f>
        <v>1</v>
      </c>
      <c r="W29" s="8" t="str">
        <f t="shared" ref="W29:W38" si="37">IF(O29&lt;12,O29, IF(O29&gt;12, "12"))</f>
        <v>12</v>
      </c>
      <c r="X29" s="9">
        <v>2</v>
      </c>
      <c r="Y29" s="9">
        <v>1</v>
      </c>
      <c r="Z29" s="9">
        <v>1</v>
      </c>
      <c r="AA29" s="9">
        <v>1</v>
      </c>
      <c r="AB29" s="9">
        <v>2</v>
      </c>
      <c r="AC29" s="9">
        <v>120</v>
      </c>
      <c r="AD29" s="9">
        <v>1</v>
      </c>
      <c r="AE29" s="8" t="str">
        <f t="shared" si="2"/>
        <v>36</v>
      </c>
      <c r="AF29" s="9">
        <v>2</v>
      </c>
      <c r="AG29" s="9">
        <v>2</v>
      </c>
      <c r="AH29" s="11" t="str">
        <f t="shared" si="3"/>
        <v>36</v>
      </c>
      <c r="AI29" s="11">
        <v>1</v>
      </c>
      <c r="AJ29" s="9">
        <v>2</v>
      </c>
      <c r="AK29" s="9"/>
      <c r="AL29" s="9"/>
      <c r="AM29" s="8" t="s">
        <v>154</v>
      </c>
      <c r="AN29" s="8">
        <v>2</v>
      </c>
      <c r="AO29" s="8">
        <v>6.97</v>
      </c>
      <c r="AP29" s="8">
        <v>9</v>
      </c>
      <c r="AQ29" s="8">
        <v>1.58</v>
      </c>
      <c r="AR29" s="9">
        <f t="shared" si="5"/>
        <v>55.960465185559563</v>
      </c>
      <c r="AS29" s="9">
        <v>1.61</v>
      </c>
      <c r="AT29" s="9">
        <f t="shared" si="6"/>
        <v>54.372307145551801</v>
      </c>
      <c r="AU29" s="9">
        <v>2.12</v>
      </c>
      <c r="AV29" s="9">
        <f t="shared" si="7"/>
        <v>38.597907809278375</v>
      </c>
      <c r="AW29" s="9">
        <v>1.93</v>
      </c>
      <c r="AX29" s="9">
        <f t="shared" si="8"/>
        <v>41.360994603844894</v>
      </c>
      <c r="AY29" s="12" t="s">
        <v>155</v>
      </c>
      <c r="AZ29" s="12" t="s">
        <v>155</v>
      </c>
      <c r="BA29" s="12" t="s">
        <v>155</v>
      </c>
      <c r="BB29" s="12" t="s">
        <v>155</v>
      </c>
      <c r="BC29" s="8" t="s">
        <v>164</v>
      </c>
      <c r="BD29" s="8"/>
      <c r="BE29" s="8"/>
      <c r="BF29" s="8"/>
      <c r="BG29" s="12"/>
      <c r="BH29" s="8"/>
      <c r="BI29" s="8"/>
      <c r="BJ29" s="8">
        <v>80.900000000000006</v>
      </c>
      <c r="BK29" s="8">
        <v>164</v>
      </c>
      <c r="BL29" s="8">
        <f t="shared" si="9"/>
        <v>1.8750214276136636</v>
      </c>
      <c r="BM29" s="8">
        <f t="shared" si="10"/>
        <v>30.078822129684713</v>
      </c>
      <c r="BN29" s="8">
        <v>1</v>
      </c>
      <c r="BO29" s="7" t="s">
        <v>293</v>
      </c>
      <c r="BP29" s="8" t="s">
        <v>146</v>
      </c>
      <c r="BQ29" s="8">
        <v>39</v>
      </c>
      <c r="BR29" s="8">
        <v>56</v>
      </c>
      <c r="BS29" s="8">
        <v>160</v>
      </c>
      <c r="BT29" s="8">
        <f t="shared" si="23"/>
        <v>1.5751910029274148</v>
      </c>
      <c r="BU29" s="8">
        <f t="shared" si="24"/>
        <v>21.875</v>
      </c>
      <c r="BV29" s="8">
        <f t="shared" si="25"/>
        <v>1.1903454400952194</v>
      </c>
      <c r="BW29" s="8">
        <f t="shared" si="25"/>
        <v>1.3750318687855869</v>
      </c>
      <c r="BX29" s="8" t="s">
        <v>171</v>
      </c>
      <c r="BY29" s="8" t="s">
        <v>158</v>
      </c>
      <c r="BZ29" s="8" t="s">
        <v>148</v>
      </c>
      <c r="CA29" s="8" t="s">
        <v>149</v>
      </c>
      <c r="CB29" s="8">
        <v>6</v>
      </c>
      <c r="CC29" s="8" t="s">
        <v>150</v>
      </c>
      <c r="CD29" s="8">
        <v>2</v>
      </c>
      <c r="CE29" s="8" t="s">
        <v>150</v>
      </c>
      <c r="CF29" s="8" t="s">
        <v>150</v>
      </c>
      <c r="CG29" s="8">
        <v>2</v>
      </c>
      <c r="CH29" s="8" t="s">
        <v>150</v>
      </c>
      <c r="CI29" s="8" t="s">
        <v>150</v>
      </c>
      <c r="CJ29" s="8">
        <v>2</v>
      </c>
      <c r="CK29" s="8" t="s">
        <v>150</v>
      </c>
      <c r="CL29" s="8" t="s">
        <v>150</v>
      </c>
      <c r="CM29" s="8">
        <v>2</v>
      </c>
      <c r="CN29" s="8" t="s">
        <v>150</v>
      </c>
      <c r="CO29" s="8">
        <v>0</v>
      </c>
      <c r="CP29" s="8">
        <v>0</v>
      </c>
      <c r="CQ29" s="8">
        <v>4</v>
      </c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 t="s">
        <v>165</v>
      </c>
      <c r="DE29" s="8">
        <v>2</v>
      </c>
      <c r="DF29" s="8"/>
      <c r="DG29" s="8"/>
      <c r="DH29" s="8"/>
      <c r="DI29" s="8">
        <v>2</v>
      </c>
      <c r="DJ29" s="8"/>
      <c r="DK29" s="8">
        <v>2</v>
      </c>
      <c r="DL29" s="8">
        <v>0</v>
      </c>
      <c r="DM29" s="8">
        <v>2</v>
      </c>
      <c r="DN29" s="8"/>
      <c r="DO29" s="8" t="s">
        <v>143</v>
      </c>
      <c r="DP29" s="8">
        <v>2</v>
      </c>
      <c r="DQ29" s="8"/>
      <c r="DR29" s="8"/>
      <c r="DS29" s="8"/>
      <c r="DT29" s="8"/>
      <c r="DU29" s="8" t="s">
        <v>150</v>
      </c>
      <c r="DV29" s="8" t="s">
        <v>150</v>
      </c>
      <c r="DW29" s="8" t="s">
        <v>150</v>
      </c>
      <c r="DX29" s="8" t="s">
        <v>150</v>
      </c>
      <c r="DY29" s="8" t="s">
        <v>159</v>
      </c>
      <c r="DZ29" s="8"/>
      <c r="EA29" s="8"/>
      <c r="EB29" s="8" t="s">
        <v>150</v>
      </c>
      <c r="EC29" s="8" t="s">
        <v>150</v>
      </c>
      <c r="ED29" s="8" t="s">
        <v>150</v>
      </c>
      <c r="EE29" s="8" t="s">
        <v>150</v>
      </c>
      <c r="EF29" s="8" t="s">
        <v>159</v>
      </c>
      <c r="EG29" s="8" t="s">
        <v>150</v>
      </c>
      <c r="EH29" s="8"/>
      <c r="EI29" s="8" t="s">
        <v>159</v>
      </c>
      <c r="EJ29" s="8" t="s">
        <v>150</v>
      </c>
      <c r="EK29" s="8" t="s">
        <v>150</v>
      </c>
      <c r="EL29" s="8" t="s">
        <v>150</v>
      </c>
      <c r="EM29" s="8"/>
      <c r="EN29" s="8"/>
      <c r="EO29" s="8" t="s">
        <v>184</v>
      </c>
      <c r="EP29" s="8" t="s">
        <v>187</v>
      </c>
      <c r="EQ29" s="11" t="str">
        <f t="shared" si="11"/>
        <v>36</v>
      </c>
      <c r="ER29" s="11">
        <v>1</v>
      </c>
      <c r="ES29" s="11"/>
      <c r="ET29" s="13">
        <f t="shared" si="13"/>
        <v>1</v>
      </c>
      <c r="EU29" s="13">
        <f t="shared" si="14"/>
        <v>0.9</v>
      </c>
      <c r="EV29" s="14">
        <f t="shared" si="15"/>
        <v>-1.2</v>
      </c>
      <c r="EW29" s="14">
        <f t="shared" si="16"/>
        <v>-1.2</v>
      </c>
      <c r="EX29" s="14">
        <f t="shared" si="17"/>
        <v>-1.2</v>
      </c>
      <c r="EY29" s="11">
        <f t="shared" si="18"/>
        <v>-1.2</v>
      </c>
      <c r="EZ29" s="15" t="s">
        <v>152</v>
      </c>
      <c r="FA29" s="16" t="str">
        <f t="shared" si="19"/>
        <v>1</v>
      </c>
      <c r="FC29">
        <v>2</v>
      </c>
      <c r="FD29">
        <v>0</v>
      </c>
    </row>
    <row r="30" spans="1:160" ht="33.75">
      <c r="A30" s="6">
        <v>1778</v>
      </c>
      <c r="B30" s="8">
        <v>2</v>
      </c>
      <c r="C30" s="8" t="s">
        <v>139</v>
      </c>
      <c r="D30" s="8">
        <v>66</v>
      </c>
      <c r="E30" s="8">
        <v>53</v>
      </c>
      <c r="F30" s="8" t="s">
        <v>140</v>
      </c>
      <c r="G30" s="8">
        <v>1</v>
      </c>
      <c r="H30" s="8"/>
      <c r="I30" s="9"/>
      <c r="J30" s="9"/>
      <c r="K30" s="10">
        <v>40185</v>
      </c>
      <c r="L30" s="10"/>
      <c r="M30" s="9" t="e">
        <f t="shared" ref="M30:M42" si="38">DATEDIF(K30,L30,"m")</f>
        <v>#NUM!</v>
      </c>
      <c r="N30" s="9">
        <f t="shared" ca="1" si="0"/>
        <v>171</v>
      </c>
      <c r="O30" s="9">
        <v>120</v>
      </c>
      <c r="P30" s="9">
        <v>1</v>
      </c>
      <c r="Q30" s="9"/>
      <c r="R30" s="9"/>
      <c r="S30" s="9" t="e">
        <f t="shared" si="1"/>
        <v>#NUM!</v>
      </c>
      <c r="T30" s="9"/>
      <c r="U30" s="8" t="str">
        <f t="shared" si="35"/>
        <v>12</v>
      </c>
      <c r="V30" s="11" t="str">
        <f t="shared" si="36"/>
        <v>1</v>
      </c>
      <c r="W30" s="8" t="str">
        <f t="shared" si="37"/>
        <v>12</v>
      </c>
      <c r="X30" s="9">
        <v>2</v>
      </c>
      <c r="Y30" s="9">
        <v>1</v>
      </c>
      <c r="Z30" s="9">
        <v>1</v>
      </c>
      <c r="AA30" s="9">
        <v>1</v>
      </c>
      <c r="AB30" s="9">
        <v>2</v>
      </c>
      <c r="AC30" s="9">
        <v>120</v>
      </c>
      <c r="AD30" s="9">
        <v>1</v>
      </c>
      <c r="AE30" s="8" t="str">
        <f t="shared" si="2"/>
        <v>36</v>
      </c>
      <c r="AF30" s="9">
        <v>2</v>
      </c>
      <c r="AG30" s="9">
        <v>2</v>
      </c>
      <c r="AH30" s="11" t="str">
        <f t="shared" si="3"/>
        <v>36</v>
      </c>
      <c r="AI30" s="11" t="str">
        <f t="shared" ref="AI30:AI36" si="39">IF(AH30&lt;35,0, IF(AH30&gt;35, "1"))</f>
        <v>1</v>
      </c>
      <c r="AJ30" s="9">
        <v>2</v>
      </c>
      <c r="AK30" s="9">
        <v>0</v>
      </c>
      <c r="AL30" s="9"/>
      <c r="AM30" s="8" t="s">
        <v>154</v>
      </c>
      <c r="AN30" s="8">
        <v>2</v>
      </c>
      <c r="AO30" s="8">
        <v>7.51</v>
      </c>
      <c r="AP30" s="8">
        <v>8</v>
      </c>
      <c r="AQ30" s="8">
        <v>1.48</v>
      </c>
      <c r="AR30" s="9">
        <f t="shared" si="5"/>
        <v>55.826790805053072</v>
      </c>
      <c r="AS30" s="9">
        <v>1.1299999999999999</v>
      </c>
      <c r="AT30" s="9">
        <f t="shared" si="6"/>
        <v>76.694034045450081</v>
      </c>
      <c r="AU30" s="9">
        <v>1.17</v>
      </c>
      <c r="AV30" s="9">
        <f t="shared" si="7"/>
        <v>72.649171316801329</v>
      </c>
      <c r="AW30" s="9">
        <v>1.2</v>
      </c>
      <c r="AX30" s="9">
        <f t="shared" si="8"/>
        <v>67.472864872101553</v>
      </c>
      <c r="AY30" s="12" t="s">
        <v>155</v>
      </c>
      <c r="AZ30" s="12" t="s">
        <v>155</v>
      </c>
      <c r="BA30" s="12" t="s">
        <v>155</v>
      </c>
      <c r="BB30" s="12" t="s">
        <v>155</v>
      </c>
      <c r="BC30" s="8" t="s">
        <v>164</v>
      </c>
      <c r="BD30" s="8"/>
      <c r="BE30" s="8"/>
      <c r="BF30" s="8"/>
      <c r="BG30" s="12"/>
      <c r="BH30" s="8"/>
      <c r="BI30" s="8"/>
      <c r="BJ30" s="8">
        <v>66</v>
      </c>
      <c r="BK30" s="8">
        <v>171.6</v>
      </c>
      <c r="BL30" s="8">
        <f t="shared" si="9"/>
        <v>1.7770413225195294</v>
      </c>
      <c r="BM30" s="8">
        <f t="shared" si="10"/>
        <v>22.413483951945494</v>
      </c>
      <c r="BN30" s="8">
        <v>1</v>
      </c>
      <c r="BO30" s="7" t="s">
        <v>296</v>
      </c>
      <c r="BP30" s="8" t="s">
        <v>146</v>
      </c>
      <c r="BQ30" s="8">
        <v>52</v>
      </c>
      <c r="BR30" s="8">
        <v>57</v>
      </c>
      <c r="BS30" s="8">
        <v>160</v>
      </c>
      <c r="BT30" s="8">
        <f t="shared" si="23"/>
        <v>1.5870847724208499</v>
      </c>
      <c r="BU30" s="8">
        <f t="shared" si="24"/>
        <v>22.265625</v>
      </c>
      <c r="BV30" s="8">
        <f t="shared" si="25"/>
        <v>1.1196889752832362</v>
      </c>
      <c r="BW30" s="8">
        <f t="shared" si="25"/>
        <v>1.0066406827540433</v>
      </c>
      <c r="BX30" s="8" t="s">
        <v>297</v>
      </c>
      <c r="BY30" s="8" t="s">
        <v>158</v>
      </c>
      <c r="BZ30" s="8" t="s">
        <v>148</v>
      </c>
      <c r="CA30" s="8" t="s">
        <v>149</v>
      </c>
      <c r="CB30" s="8">
        <v>5</v>
      </c>
      <c r="CC30" s="8" t="s">
        <v>150</v>
      </c>
      <c r="CD30" s="8">
        <v>2</v>
      </c>
      <c r="CE30" s="8" t="s">
        <v>150</v>
      </c>
      <c r="CF30" s="8" t="s">
        <v>150</v>
      </c>
      <c r="CG30" s="8">
        <v>2</v>
      </c>
      <c r="CH30" s="8" t="s">
        <v>150</v>
      </c>
      <c r="CI30" s="8" t="s">
        <v>150</v>
      </c>
      <c r="CJ30" s="8">
        <v>2</v>
      </c>
      <c r="CK30" s="8" t="s">
        <v>150</v>
      </c>
      <c r="CL30" s="8" t="s">
        <v>150</v>
      </c>
      <c r="CM30" s="8">
        <v>2</v>
      </c>
      <c r="CN30" s="8" t="s">
        <v>150</v>
      </c>
      <c r="CO30" s="8">
        <v>0</v>
      </c>
      <c r="CP30" s="8">
        <v>0</v>
      </c>
      <c r="CQ30" s="8">
        <v>4</v>
      </c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 t="s">
        <v>165</v>
      </c>
      <c r="DE30" s="8">
        <v>2</v>
      </c>
      <c r="DF30" s="8"/>
      <c r="DG30" s="8"/>
      <c r="DH30" s="8"/>
      <c r="DI30" s="8">
        <v>2</v>
      </c>
      <c r="DJ30" s="8"/>
      <c r="DK30" s="8">
        <v>2</v>
      </c>
      <c r="DL30" s="8">
        <v>0</v>
      </c>
      <c r="DM30" s="8">
        <v>2</v>
      </c>
      <c r="DN30" s="8"/>
      <c r="DO30" s="8" t="s">
        <v>143</v>
      </c>
      <c r="DP30" s="8">
        <v>2</v>
      </c>
      <c r="DQ30" s="8"/>
      <c r="DR30" s="8"/>
      <c r="DS30" s="8"/>
      <c r="DT30" s="8"/>
      <c r="DU30" s="8" t="s">
        <v>159</v>
      </c>
      <c r="DV30" s="8" t="s">
        <v>150</v>
      </c>
      <c r="DW30" s="8" t="s">
        <v>150</v>
      </c>
      <c r="DX30" s="8" t="s">
        <v>159</v>
      </c>
      <c r="DY30" s="8" t="s">
        <v>159</v>
      </c>
      <c r="DZ30" s="8"/>
      <c r="EA30" s="8"/>
      <c r="EB30" s="8" t="s">
        <v>150</v>
      </c>
      <c r="EC30" s="8" t="s">
        <v>150</v>
      </c>
      <c r="ED30" s="8" t="s">
        <v>150</v>
      </c>
      <c r="EE30" s="8"/>
      <c r="EF30" s="8" t="s">
        <v>159</v>
      </c>
      <c r="EG30" s="8" t="s">
        <v>150</v>
      </c>
      <c r="EH30" s="8"/>
      <c r="EI30" s="8" t="s">
        <v>159</v>
      </c>
      <c r="EJ30" s="8" t="s">
        <v>150</v>
      </c>
      <c r="EK30" s="8"/>
      <c r="EL30" s="8"/>
      <c r="EM30" s="8"/>
      <c r="EN30" s="8"/>
      <c r="EO30" s="8" t="s">
        <v>184</v>
      </c>
      <c r="EP30" s="8" t="s">
        <v>151</v>
      </c>
      <c r="EQ30" s="11" t="str">
        <f t="shared" si="11"/>
        <v>36</v>
      </c>
      <c r="ER30" s="11" t="str">
        <f t="shared" ref="ER30:ER36" si="40">IF(EQ30&lt;35,0, IF(EQ30&gt;35, "1"))</f>
        <v>1</v>
      </c>
      <c r="ES30" s="11"/>
      <c r="ET30" s="13">
        <f t="shared" si="13"/>
        <v>1</v>
      </c>
      <c r="EU30" s="13">
        <f t="shared" si="14"/>
        <v>0.9</v>
      </c>
      <c r="EV30" s="14">
        <f t="shared" si="15"/>
        <v>-1.2</v>
      </c>
      <c r="EW30" s="14">
        <f t="shared" si="16"/>
        <v>-1.2</v>
      </c>
      <c r="EX30" s="14">
        <f t="shared" si="17"/>
        <v>-1.2</v>
      </c>
      <c r="EY30" s="11">
        <f t="shared" si="18"/>
        <v>-1.2</v>
      </c>
      <c r="EZ30" s="17" t="s">
        <v>163</v>
      </c>
      <c r="FA30" s="16" t="str">
        <f t="shared" si="19"/>
        <v>2</v>
      </c>
      <c r="FC30">
        <v>2</v>
      </c>
      <c r="FD30">
        <v>0</v>
      </c>
    </row>
    <row r="31" spans="1:160" ht="33.75">
      <c r="A31" s="6">
        <v>1802</v>
      </c>
      <c r="B31" s="8">
        <v>2</v>
      </c>
      <c r="C31" s="8" t="s">
        <v>139</v>
      </c>
      <c r="D31" s="8">
        <v>66</v>
      </c>
      <c r="E31" s="8">
        <v>53</v>
      </c>
      <c r="F31" s="8"/>
      <c r="G31" s="8">
        <v>5</v>
      </c>
      <c r="H31" s="8"/>
      <c r="I31" s="9"/>
      <c r="J31" s="9"/>
      <c r="K31" s="10">
        <v>40252</v>
      </c>
      <c r="L31" s="10"/>
      <c r="M31" s="9" t="e">
        <f t="shared" si="38"/>
        <v>#NUM!</v>
      </c>
      <c r="N31" s="9">
        <f t="shared" ca="1" si="0"/>
        <v>168</v>
      </c>
      <c r="O31" s="9">
        <v>120</v>
      </c>
      <c r="P31" s="9">
        <v>1</v>
      </c>
      <c r="Q31" s="9"/>
      <c r="R31" s="9"/>
      <c r="S31" s="9" t="e">
        <f t="shared" si="1"/>
        <v>#NUM!</v>
      </c>
      <c r="T31" s="9"/>
      <c r="U31" s="8" t="str">
        <f t="shared" si="35"/>
        <v>12</v>
      </c>
      <c r="V31" s="11" t="str">
        <f t="shared" si="36"/>
        <v>1</v>
      </c>
      <c r="W31" s="8" t="str">
        <f t="shared" si="37"/>
        <v>12</v>
      </c>
      <c r="X31" s="9">
        <v>2</v>
      </c>
      <c r="Y31" s="9">
        <v>1</v>
      </c>
      <c r="Z31" s="9">
        <v>1</v>
      </c>
      <c r="AA31" s="9">
        <v>1</v>
      </c>
      <c r="AB31" s="9">
        <v>2</v>
      </c>
      <c r="AC31" s="9">
        <v>120</v>
      </c>
      <c r="AD31" s="9">
        <v>1</v>
      </c>
      <c r="AE31" s="8" t="str">
        <f t="shared" si="2"/>
        <v>36</v>
      </c>
      <c r="AF31" s="9">
        <v>2</v>
      </c>
      <c r="AG31" s="9">
        <v>2</v>
      </c>
      <c r="AH31" s="11" t="str">
        <f t="shared" ref="AH31:AH58" si="41">IF(O31&lt;36,O31, IF(O31&gt;36, "36"))</f>
        <v>36</v>
      </c>
      <c r="AI31" s="11" t="str">
        <f t="shared" si="39"/>
        <v>1</v>
      </c>
      <c r="AJ31" s="9">
        <v>2</v>
      </c>
      <c r="AK31" s="9">
        <v>0</v>
      </c>
      <c r="AL31" s="9"/>
      <c r="AM31" s="8" t="s">
        <v>160</v>
      </c>
      <c r="AN31" s="8">
        <v>1</v>
      </c>
      <c r="AO31" s="8">
        <v>2.54</v>
      </c>
      <c r="AP31" s="8">
        <v>29</v>
      </c>
      <c r="AQ31" s="8">
        <v>1.34</v>
      </c>
      <c r="AR31" s="9">
        <f t="shared" si="5"/>
        <v>62.897149498824959</v>
      </c>
      <c r="AS31" s="9">
        <v>1.42</v>
      </c>
      <c r="AT31" s="9">
        <f t="shared" si="6"/>
        <v>58.305523740376373</v>
      </c>
      <c r="AU31" s="9">
        <v>1.47</v>
      </c>
      <c r="AV31" s="9">
        <f t="shared" ref="AV31:AV58" si="42">141*((AU31/EU31)^EX31)*0.9938^(E31+3)*ET31</f>
        <v>55.242445668118435</v>
      </c>
      <c r="AW31" s="9">
        <v>1.48</v>
      </c>
      <c r="AX31" s="9">
        <f t="shared" ref="AX31:AX58" si="43">141*((AW31/EU31)^EY31)*0.9938^(E31+10)*ET31</f>
        <v>52.460519542389044</v>
      </c>
      <c r="AY31" s="12" t="s">
        <v>155</v>
      </c>
      <c r="AZ31" s="12" t="s">
        <v>155</v>
      </c>
      <c r="BA31" s="12" t="s">
        <v>155</v>
      </c>
      <c r="BB31" s="12" t="s">
        <v>155</v>
      </c>
      <c r="BC31" s="8" t="s">
        <v>164</v>
      </c>
      <c r="BD31" s="8"/>
      <c r="BE31" s="8"/>
      <c r="BF31" s="8"/>
      <c r="BG31" s="12"/>
      <c r="BH31" s="8"/>
      <c r="BI31" s="8"/>
      <c r="BJ31" s="8">
        <v>57</v>
      </c>
      <c r="BK31" s="8">
        <v>160</v>
      </c>
      <c r="BL31" s="8">
        <f t="shared" si="9"/>
        <v>1.5870847724208499</v>
      </c>
      <c r="BM31" s="8">
        <f t="shared" si="10"/>
        <v>22.265625</v>
      </c>
      <c r="BN31" s="8">
        <v>1</v>
      </c>
      <c r="BO31" s="7" t="s">
        <v>300</v>
      </c>
      <c r="BP31" s="8" t="s">
        <v>146</v>
      </c>
      <c r="BQ31" s="8">
        <v>51</v>
      </c>
      <c r="BR31" s="8">
        <v>58</v>
      </c>
      <c r="BS31" s="8">
        <v>155</v>
      </c>
      <c r="BT31" s="8">
        <f t="shared" si="23"/>
        <v>1.5624772480375622</v>
      </c>
      <c r="BU31" s="8">
        <f t="shared" si="24"/>
        <v>24.141519250780437</v>
      </c>
      <c r="BV31" s="8">
        <f t="shared" si="25"/>
        <v>1.0157490449311786</v>
      </c>
      <c r="BW31" s="8">
        <f t="shared" si="25"/>
        <v>0.92229593211206895</v>
      </c>
      <c r="BX31" s="8" t="s">
        <v>147</v>
      </c>
      <c r="BY31" s="8" t="s">
        <v>158</v>
      </c>
      <c r="BZ31" s="8" t="s">
        <v>148</v>
      </c>
      <c r="CA31" s="8" t="s">
        <v>149</v>
      </c>
      <c r="CB31" s="8">
        <v>6</v>
      </c>
      <c r="CC31" s="8" t="s">
        <v>150</v>
      </c>
      <c r="CD31" s="8">
        <v>2</v>
      </c>
      <c r="CE31" s="8" t="s">
        <v>150</v>
      </c>
      <c r="CF31" s="8" t="s">
        <v>150</v>
      </c>
      <c r="CG31" s="8">
        <v>2</v>
      </c>
      <c r="CH31" s="8" t="s">
        <v>150</v>
      </c>
      <c r="CI31" s="8" t="s">
        <v>150</v>
      </c>
      <c r="CJ31" s="8">
        <v>2</v>
      </c>
      <c r="CK31" s="8" t="s">
        <v>150</v>
      </c>
      <c r="CL31" s="8" t="s">
        <v>150</v>
      </c>
      <c r="CM31" s="8">
        <v>2</v>
      </c>
      <c r="CN31" s="8" t="s">
        <v>150</v>
      </c>
      <c r="CO31" s="8">
        <v>0</v>
      </c>
      <c r="CP31" s="8">
        <v>0</v>
      </c>
      <c r="CQ31" s="8">
        <v>4</v>
      </c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 t="s">
        <v>165</v>
      </c>
      <c r="DE31" s="8">
        <v>2</v>
      </c>
      <c r="DF31" s="8"/>
      <c r="DG31" s="8"/>
      <c r="DH31" s="8"/>
      <c r="DI31" s="8">
        <v>2</v>
      </c>
      <c r="DJ31" s="8"/>
      <c r="DK31" s="8">
        <v>2</v>
      </c>
      <c r="DL31" s="8">
        <v>0</v>
      </c>
      <c r="DM31" s="8">
        <v>2</v>
      </c>
      <c r="DN31" s="8"/>
      <c r="DO31" s="8" t="s">
        <v>143</v>
      </c>
      <c r="DP31" s="8">
        <v>2</v>
      </c>
      <c r="DQ31" s="8"/>
      <c r="DR31" s="8"/>
      <c r="DS31" s="8"/>
      <c r="DT31" s="8"/>
      <c r="DU31" s="8" t="s">
        <v>150</v>
      </c>
      <c r="DV31" s="8" t="s">
        <v>150</v>
      </c>
      <c r="DW31" s="8" t="s">
        <v>150</v>
      </c>
      <c r="DX31" s="8" t="s">
        <v>150</v>
      </c>
      <c r="DY31" s="8" t="s">
        <v>159</v>
      </c>
      <c r="DZ31" s="8"/>
      <c r="EA31" s="8"/>
      <c r="EB31" s="8" t="s">
        <v>150</v>
      </c>
      <c r="EC31" s="8" t="s">
        <v>150</v>
      </c>
      <c r="ED31" s="8" t="s">
        <v>150</v>
      </c>
      <c r="EE31" s="8"/>
      <c r="EF31" s="8" t="s">
        <v>159</v>
      </c>
      <c r="EG31" s="8" t="s">
        <v>150</v>
      </c>
      <c r="EH31" s="8"/>
      <c r="EI31" s="8" t="s">
        <v>159</v>
      </c>
      <c r="EJ31" s="8" t="s">
        <v>150</v>
      </c>
      <c r="EK31" s="8"/>
      <c r="EL31" s="8"/>
      <c r="EM31" s="8"/>
      <c r="EN31" s="8"/>
      <c r="EO31" s="8" t="s">
        <v>184</v>
      </c>
      <c r="EP31" s="8" t="s">
        <v>187</v>
      </c>
      <c r="EQ31" s="11" t="str">
        <f t="shared" ref="EQ31:EQ58" si="44">IF(O31&lt;36,O31, IF(O31&gt;36, "36"))</f>
        <v>36</v>
      </c>
      <c r="ER31" s="11" t="str">
        <f t="shared" si="40"/>
        <v>1</v>
      </c>
      <c r="ES31" s="11"/>
      <c r="ET31" s="13">
        <f t="shared" si="13"/>
        <v>1</v>
      </c>
      <c r="EU31" s="13">
        <f t="shared" si="14"/>
        <v>0.9</v>
      </c>
      <c r="EV31" s="14">
        <f t="shared" si="15"/>
        <v>-1.2</v>
      </c>
      <c r="EW31" s="14">
        <f t="shared" si="16"/>
        <v>-1.2</v>
      </c>
      <c r="EX31" s="14">
        <f t="shared" si="17"/>
        <v>-1.2</v>
      </c>
      <c r="EY31" s="11">
        <f t="shared" si="18"/>
        <v>-1.2</v>
      </c>
      <c r="EZ31" s="17" t="s">
        <v>152</v>
      </c>
      <c r="FA31" s="16" t="str">
        <f t="shared" si="19"/>
        <v>1</v>
      </c>
      <c r="FC31">
        <v>2</v>
      </c>
      <c r="FD31">
        <v>0</v>
      </c>
    </row>
    <row r="32" spans="1:160" ht="33.75">
      <c r="A32" s="6">
        <v>1807</v>
      </c>
      <c r="B32" s="8">
        <v>2</v>
      </c>
      <c r="C32" s="8" t="s">
        <v>139</v>
      </c>
      <c r="D32" s="8">
        <v>65</v>
      </c>
      <c r="E32" s="8">
        <v>53</v>
      </c>
      <c r="F32" s="8" t="s">
        <v>140</v>
      </c>
      <c r="G32" s="8">
        <v>1</v>
      </c>
      <c r="H32" s="8"/>
      <c r="I32" s="9"/>
      <c r="J32" s="9"/>
      <c r="K32" s="10">
        <v>40266</v>
      </c>
      <c r="L32" s="10"/>
      <c r="M32" s="9" t="e">
        <f t="shared" si="38"/>
        <v>#NUM!</v>
      </c>
      <c r="N32" s="9">
        <f t="shared" ca="1" si="0"/>
        <v>168</v>
      </c>
      <c r="O32" s="9">
        <v>120</v>
      </c>
      <c r="P32" s="9">
        <v>1</v>
      </c>
      <c r="Q32" s="9"/>
      <c r="R32" s="9"/>
      <c r="S32" s="9" t="e">
        <f t="shared" si="1"/>
        <v>#NUM!</v>
      </c>
      <c r="T32" s="9"/>
      <c r="U32" s="8" t="str">
        <f t="shared" si="35"/>
        <v>12</v>
      </c>
      <c r="V32" s="11" t="str">
        <f t="shared" si="36"/>
        <v>1</v>
      </c>
      <c r="W32" s="8" t="str">
        <f t="shared" si="37"/>
        <v>12</v>
      </c>
      <c r="X32" s="9">
        <v>2</v>
      </c>
      <c r="Y32" s="9">
        <v>1</v>
      </c>
      <c r="Z32" s="9">
        <v>1</v>
      </c>
      <c r="AA32" s="9">
        <v>1</v>
      </c>
      <c r="AB32" s="9">
        <v>2</v>
      </c>
      <c r="AC32" s="9">
        <v>120</v>
      </c>
      <c r="AD32" s="9">
        <v>1</v>
      </c>
      <c r="AE32" s="8" t="str">
        <f t="shared" si="2"/>
        <v>36</v>
      </c>
      <c r="AF32" s="9">
        <v>2</v>
      </c>
      <c r="AG32" s="9">
        <v>2</v>
      </c>
      <c r="AH32" s="11" t="str">
        <f t="shared" si="41"/>
        <v>36</v>
      </c>
      <c r="AI32" s="11" t="str">
        <f t="shared" si="39"/>
        <v>1</v>
      </c>
      <c r="AJ32" s="9">
        <v>2</v>
      </c>
      <c r="AK32" s="9">
        <v>0</v>
      </c>
      <c r="AL32" s="9"/>
      <c r="AM32" s="8" t="s">
        <v>160</v>
      </c>
      <c r="AN32" s="8">
        <v>1</v>
      </c>
      <c r="AO32" s="8">
        <v>2.4</v>
      </c>
      <c r="AP32" s="8">
        <v>31</v>
      </c>
      <c r="AQ32" s="8">
        <v>1.35</v>
      </c>
      <c r="AR32" s="9">
        <f t="shared" si="5"/>
        <v>62.338478683899737</v>
      </c>
      <c r="AS32" s="9">
        <v>1.44</v>
      </c>
      <c r="AT32" s="9">
        <f t="shared" si="6"/>
        <v>57.335119706517801</v>
      </c>
      <c r="AU32" s="9">
        <v>1.5</v>
      </c>
      <c r="AV32" s="9">
        <f t="shared" si="42"/>
        <v>53.919292880264194</v>
      </c>
      <c r="AW32" s="9">
        <v>1.29</v>
      </c>
      <c r="AX32" s="9">
        <f t="shared" si="43"/>
        <v>61.864141913517585</v>
      </c>
      <c r="AY32" s="12" t="s">
        <v>155</v>
      </c>
      <c r="AZ32" s="12" t="s">
        <v>155</v>
      </c>
      <c r="BA32" s="12" t="s">
        <v>155</v>
      </c>
      <c r="BB32" s="12" t="s">
        <v>155</v>
      </c>
      <c r="BC32" s="8" t="s">
        <v>164</v>
      </c>
      <c r="BD32" s="8"/>
      <c r="BE32" s="8"/>
      <c r="BF32" s="8"/>
      <c r="BG32" s="12"/>
      <c r="BH32" s="8"/>
      <c r="BI32" s="8"/>
      <c r="BJ32" s="8">
        <v>77</v>
      </c>
      <c r="BK32" s="8">
        <v>177</v>
      </c>
      <c r="BL32" s="8">
        <f t="shared" si="9"/>
        <v>1.9404635977156124</v>
      </c>
      <c r="BM32" s="8">
        <f t="shared" si="10"/>
        <v>24.577867151840149</v>
      </c>
      <c r="BN32" s="8">
        <v>1</v>
      </c>
      <c r="BO32" s="7" t="s">
        <v>303</v>
      </c>
      <c r="BP32" s="8" t="s">
        <v>146</v>
      </c>
      <c r="BQ32" s="8">
        <v>54</v>
      </c>
      <c r="BR32" s="8">
        <v>55.7</v>
      </c>
      <c r="BS32" s="8">
        <v>155.30000000000001</v>
      </c>
      <c r="BT32" s="8">
        <f t="shared" si="23"/>
        <v>1.5379920373994245</v>
      </c>
      <c r="BU32" s="8">
        <f t="shared" si="24"/>
        <v>23.094697797379474</v>
      </c>
      <c r="BV32" s="8">
        <f t="shared" si="25"/>
        <v>1.2616863745255296</v>
      </c>
      <c r="BW32" s="8">
        <f t="shared" si="25"/>
        <v>1.0642212064203311</v>
      </c>
      <c r="BX32" s="8" t="s">
        <v>147</v>
      </c>
      <c r="BY32" s="8" t="s">
        <v>158</v>
      </c>
      <c r="BZ32" s="8" t="s">
        <v>148</v>
      </c>
      <c r="CA32" s="8" t="s">
        <v>149</v>
      </c>
      <c r="CB32" s="8">
        <v>4</v>
      </c>
      <c r="CC32" s="8" t="s">
        <v>150</v>
      </c>
      <c r="CD32" s="8">
        <v>2</v>
      </c>
      <c r="CE32" s="8" t="s">
        <v>150</v>
      </c>
      <c r="CF32" s="8" t="s">
        <v>150</v>
      </c>
      <c r="CG32" s="8">
        <v>2</v>
      </c>
      <c r="CH32" s="8" t="s">
        <v>150</v>
      </c>
      <c r="CI32" s="8" t="s">
        <v>150</v>
      </c>
      <c r="CJ32" s="8">
        <v>2</v>
      </c>
      <c r="CK32" s="8" t="s">
        <v>150</v>
      </c>
      <c r="CL32" s="8" t="s">
        <v>150</v>
      </c>
      <c r="CM32" s="8">
        <v>2</v>
      </c>
      <c r="CN32" s="8" t="s">
        <v>150</v>
      </c>
      <c r="CO32" s="8">
        <v>0</v>
      </c>
      <c r="CP32" s="8">
        <v>15</v>
      </c>
      <c r="CQ32" s="8">
        <v>4</v>
      </c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 t="s">
        <v>165</v>
      </c>
      <c r="DE32" s="8">
        <v>2</v>
      </c>
      <c r="DF32" s="8"/>
      <c r="DG32" s="8"/>
      <c r="DH32" s="8"/>
      <c r="DI32" s="8">
        <v>2</v>
      </c>
      <c r="DJ32" s="8"/>
      <c r="DK32" s="8">
        <v>2</v>
      </c>
      <c r="DL32" s="8">
        <v>0</v>
      </c>
      <c r="DM32" s="8">
        <v>2</v>
      </c>
      <c r="DN32" s="8"/>
      <c r="DO32" s="8"/>
      <c r="DP32" s="8"/>
      <c r="DQ32" s="8"/>
      <c r="DR32" s="8"/>
      <c r="DS32" s="8"/>
      <c r="DT32" s="8"/>
      <c r="DU32" s="8" t="s">
        <v>150</v>
      </c>
      <c r="DV32" s="8" t="s">
        <v>150</v>
      </c>
      <c r="DW32" s="8" t="s">
        <v>150</v>
      </c>
      <c r="DX32" s="8" t="s">
        <v>150</v>
      </c>
      <c r="DY32" s="8" t="s">
        <v>150</v>
      </c>
      <c r="DZ32" s="8"/>
      <c r="EA32" s="8"/>
      <c r="EB32" s="8" t="s">
        <v>150</v>
      </c>
      <c r="EC32" s="8" t="s">
        <v>150</v>
      </c>
      <c r="ED32" s="8" t="s">
        <v>150</v>
      </c>
      <c r="EE32" s="8"/>
      <c r="EF32" s="8" t="s">
        <v>159</v>
      </c>
      <c r="EG32" s="8" t="s">
        <v>150</v>
      </c>
      <c r="EH32" s="8"/>
      <c r="EI32" s="8" t="s">
        <v>159</v>
      </c>
      <c r="EJ32" s="8" t="s">
        <v>150</v>
      </c>
      <c r="EK32" s="8"/>
      <c r="EL32" s="8"/>
      <c r="EM32" s="8"/>
      <c r="EN32" s="8"/>
      <c r="EO32" s="8" t="s">
        <v>304</v>
      </c>
      <c r="EP32" s="8" t="s">
        <v>189</v>
      </c>
      <c r="EQ32" s="11" t="str">
        <f t="shared" si="44"/>
        <v>36</v>
      </c>
      <c r="ER32" s="11" t="str">
        <f t="shared" si="40"/>
        <v>1</v>
      </c>
      <c r="ES32" s="11"/>
      <c r="ET32" s="13">
        <f t="shared" si="13"/>
        <v>1</v>
      </c>
      <c r="EU32" s="13">
        <f t="shared" si="14"/>
        <v>0.9</v>
      </c>
      <c r="EV32" s="14">
        <f t="shared" si="15"/>
        <v>-1.2</v>
      </c>
      <c r="EW32" s="14">
        <f t="shared" si="16"/>
        <v>-1.2</v>
      </c>
      <c r="EX32" s="14">
        <f t="shared" si="17"/>
        <v>-1.2</v>
      </c>
      <c r="EY32" s="11">
        <f t="shared" si="18"/>
        <v>-1.2</v>
      </c>
      <c r="EZ32" s="15" t="s">
        <v>152</v>
      </c>
      <c r="FA32" s="16" t="str">
        <f t="shared" si="19"/>
        <v>1</v>
      </c>
      <c r="FB32" t="s">
        <v>1926</v>
      </c>
      <c r="FC32">
        <v>1</v>
      </c>
      <c r="FD32">
        <v>7</v>
      </c>
    </row>
    <row r="33" spans="1:160" ht="33.75">
      <c r="A33" s="6">
        <v>1810</v>
      </c>
      <c r="B33" s="8">
        <v>2</v>
      </c>
      <c r="C33" s="8" t="s">
        <v>139</v>
      </c>
      <c r="D33" s="8">
        <v>60</v>
      </c>
      <c r="E33" s="8">
        <v>48</v>
      </c>
      <c r="F33" s="8" t="s">
        <v>185</v>
      </c>
      <c r="G33" s="8">
        <v>4</v>
      </c>
      <c r="H33" s="8"/>
      <c r="I33" s="9"/>
      <c r="J33" s="9"/>
      <c r="K33" s="10">
        <v>40275</v>
      </c>
      <c r="L33" s="10">
        <v>40297</v>
      </c>
      <c r="M33" s="9">
        <f t="shared" si="38"/>
        <v>0</v>
      </c>
      <c r="N33" s="9">
        <f t="shared" ca="1" si="0"/>
        <v>168</v>
      </c>
      <c r="O33" s="9">
        <v>0</v>
      </c>
      <c r="P33" s="9">
        <v>0</v>
      </c>
      <c r="Q33" s="10">
        <v>40297</v>
      </c>
      <c r="R33" s="9" t="s">
        <v>307</v>
      </c>
      <c r="S33" s="9">
        <f t="shared" si="1"/>
        <v>0</v>
      </c>
      <c r="T33" s="9"/>
      <c r="U33" s="8">
        <f t="shared" si="35"/>
        <v>0</v>
      </c>
      <c r="V33" s="11">
        <f t="shared" si="36"/>
        <v>0</v>
      </c>
      <c r="W33" s="8">
        <f t="shared" si="37"/>
        <v>0</v>
      </c>
      <c r="X33" s="9"/>
      <c r="Y33" s="9"/>
      <c r="Z33" s="9"/>
      <c r="AA33" s="9"/>
      <c r="AB33" s="9"/>
      <c r="AC33" s="9">
        <v>0</v>
      </c>
      <c r="AD33" s="9">
        <v>0</v>
      </c>
      <c r="AE33" s="8">
        <f t="shared" si="2"/>
        <v>0</v>
      </c>
      <c r="AF33" s="9"/>
      <c r="AG33" s="9"/>
      <c r="AH33" s="11">
        <f t="shared" si="41"/>
        <v>0</v>
      </c>
      <c r="AI33" s="11">
        <f t="shared" si="39"/>
        <v>0</v>
      </c>
      <c r="AJ33" s="9"/>
      <c r="AK33" s="9"/>
      <c r="AL33" s="9"/>
      <c r="AM33" s="8" t="s">
        <v>160</v>
      </c>
      <c r="AN33" s="8">
        <v>1</v>
      </c>
      <c r="AO33" s="8">
        <v>1.49</v>
      </c>
      <c r="AP33" s="8">
        <v>58</v>
      </c>
      <c r="AQ33" s="8"/>
      <c r="AR33" s="9" t="e">
        <f t="shared" si="5"/>
        <v>#DIV/0!</v>
      </c>
      <c r="AS33" s="9"/>
      <c r="AT33" s="9" t="e">
        <f t="shared" si="6"/>
        <v>#DIV/0!</v>
      </c>
      <c r="AU33" s="9"/>
      <c r="AV33" s="9" t="e">
        <f t="shared" si="42"/>
        <v>#DIV/0!</v>
      </c>
      <c r="AW33" s="9" t="s">
        <v>308</v>
      </c>
      <c r="AX33" s="9" t="e">
        <f t="shared" si="43"/>
        <v>#VALUE!</v>
      </c>
      <c r="AY33" s="12" t="s">
        <v>167</v>
      </c>
      <c r="AZ33" s="12" t="s">
        <v>167</v>
      </c>
      <c r="BA33" s="12" t="s">
        <v>167</v>
      </c>
      <c r="BB33" s="12" t="s">
        <v>167</v>
      </c>
      <c r="BC33" s="8" t="s">
        <v>142</v>
      </c>
      <c r="BD33" s="8" t="s">
        <v>143</v>
      </c>
      <c r="BE33" s="8" t="s">
        <v>309</v>
      </c>
      <c r="BF33" s="8"/>
      <c r="BG33" s="12"/>
      <c r="BH33" s="8"/>
      <c r="BI33" s="8"/>
      <c r="BJ33" s="8">
        <v>72</v>
      </c>
      <c r="BK33" s="8">
        <v>162</v>
      </c>
      <c r="BL33" s="8">
        <f t="shared" si="9"/>
        <v>1.7686056992936166</v>
      </c>
      <c r="BM33" s="8">
        <f t="shared" si="10"/>
        <v>27.434842249657063</v>
      </c>
      <c r="BN33" s="8">
        <v>1</v>
      </c>
      <c r="BO33" s="7" t="s">
        <v>310</v>
      </c>
      <c r="BP33" s="8" t="s">
        <v>146</v>
      </c>
      <c r="BQ33" s="8">
        <v>42</v>
      </c>
      <c r="BR33" s="8">
        <v>63</v>
      </c>
      <c r="BS33" s="8">
        <v>167</v>
      </c>
      <c r="BT33" s="8">
        <f t="shared" si="23"/>
        <v>1.7082660064758177</v>
      </c>
      <c r="BU33" s="8">
        <f t="shared" si="24"/>
        <v>22.589551436050055</v>
      </c>
      <c r="BV33" s="8">
        <f t="shared" si="25"/>
        <v>1.0353221878730003</v>
      </c>
      <c r="BW33" s="8">
        <f t="shared" si="25"/>
        <v>1.214492564286803</v>
      </c>
      <c r="BX33" s="8" t="s">
        <v>158</v>
      </c>
      <c r="BY33" s="8" t="s">
        <v>162</v>
      </c>
      <c r="BZ33" s="8" t="s">
        <v>148</v>
      </c>
      <c r="CA33" s="8" t="s">
        <v>166</v>
      </c>
      <c r="CB33" s="8">
        <v>2</v>
      </c>
      <c r="CC33" s="8" t="s">
        <v>150</v>
      </c>
      <c r="CD33" s="8">
        <v>2</v>
      </c>
      <c r="CE33" s="8" t="s">
        <v>150</v>
      </c>
      <c r="CF33" s="8" t="s">
        <v>150</v>
      </c>
      <c r="CG33" s="8">
        <v>2</v>
      </c>
      <c r="CH33" s="8" t="s">
        <v>150</v>
      </c>
      <c r="CI33" s="8" t="s">
        <v>150</v>
      </c>
      <c r="CJ33" s="8">
        <v>2</v>
      </c>
      <c r="CK33" s="8" t="s">
        <v>150</v>
      </c>
      <c r="CL33" s="8" t="s">
        <v>150</v>
      </c>
      <c r="CM33" s="8">
        <v>2</v>
      </c>
      <c r="CN33" s="8" t="s">
        <v>150</v>
      </c>
      <c r="CO33" s="8">
        <v>0</v>
      </c>
      <c r="CP33" s="8">
        <v>0</v>
      </c>
      <c r="CQ33" s="8">
        <v>4</v>
      </c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 t="s">
        <v>143</v>
      </c>
      <c r="DE33" s="8">
        <v>1</v>
      </c>
      <c r="DF33" s="8"/>
      <c r="DG33" s="8"/>
      <c r="DH33" s="8">
        <v>100</v>
      </c>
      <c r="DI33" s="8">
        <v>1</v>
      </c>
      <c r="DJ33" s="8"/>
      <c r="DK33" s="8">
        <v>2</v>
      </c>
      <c r="DL33" s="8">
        <v>16</v>
      </c>
      <c r="DM33" s="8">
        <v>1</v>
      </c>
      <c r="DN33" s="8"/>
      <c r="DO33" s="8"/>
      <c r="DP33" s="8"/>
      <c r="DQ33" s="8"/>
      <c r="DR33" s="8"/>
      <c r="DS33" s="8"/>
      <c r="DT33" s="8"/>
      <c r="DU33" s="8" t="s">
        <v>150</v>
      </c>
      <c r="DV33" s="8" t="s">
        <v>150</v>
      </c>
      <c r="DW33" s="8" t="s">
        <v>150</v>
      </c>
      <c r="DX33" s="8" t="s">
        <v>159</v>
      </c>
      <c r="DY33" s="8" t="s">
        <v>159</v>
      </c>
      <c r="DZ33" s="8"/>
      <c r="EA33" s="8"/>
      <c r="EB33" s="8" t="s">
        <v>150</v>
      </c>
      <c r="EC33" s="8" t="s">
        <v>150</v>
      </c>
      <c r="ED33" s="8" t="s">
        <v>150</v>
      </c>
      <c r="EE33" s="8"/>
      <c r="EF33" s="8" t="s">
        <v>159</v>
      </c>
      <c r="EG33" s="8" t="s">
        <v>150</v>
      </c>
      <c r="EH33" s="8"/>
      <c r="EI33" s="8" t="s">
        <v>159</v>
      </c>
      <c r="EJ33" s="8" t="s">
        <v>150</v>
      </c>
      <c r="EK33" s="8"/>
      <c r="EL33" s="8"/>
      <c r="EM33" s="8"/>
      <c r="EN33" s="8"/>
      <c r="EO33" s="8" t="s">
        <v>184</v>
      </c>
      <c r="EP33" s="8" t="s">
        <v>187</v>
      </c>
      <c r="EQ33" s="11">
        <f t="shared" si="44"/>
        <v>0</v>
      </c>
      <c r="ER33" s="11">
        <f t="shared" si="40"/>
        <v>0</v>
      </c>
      <c r="ES33" s="11"/>
      <c r="ET33" s="13">
        <f t="shared" si="13"/>
        <v>1</v>
      </c>
      <c r="EU33" s="13">
        <f t="shared" si="14"/>
        <v>0.9</v>
      </c>
      <c r="EV33" s="14">
        <f t="shared" si="15"/>
        <v>-3.2000000000000001E-2</v>
      </c>
      <c r="EW33" s="14">
        <f t="shared" si="16"/>
        <v>-3.2000000000000001E-2</v>
      </c>
      <c r="EX33" s="14">
        <f t="shared" si="17"/>
        <v>-3.2000000000000001E-2</v>
      </c>
      <c r="EY33" s="11">
        <f t="shared" si="18"/>
        <v>-1.2</v>
      </c>
      <c r="EZ33" s="17" t="s">
        <v>152</v>
      </c>
      <c r="FA33" s="16" t="str">
        <f t="shared" si="19"/>
        <v>1</v>
      </c>
      <c r="FC33">
        <v>2</v>
      </c>
      <c r="FD33">
        <v>0</v>
      </c>
    </row>
    <row r="34" spans="1:160" ht="33.75">
      <c r="A34" s="6">
        <v>1811</v>
      </c>
      <c r="B34" s="8">
        <v>1</v>
      </c>
      <c r="C34" s="8" t="s">
        <v>146</v>
      </c>
      <c r="D34" s="8">
        <v>49</v>
      </c>
      <c r="E34" s="8">
        <v>36</v>
      </c>
      <c r="F34" s="8" t="s">
        <v>174</v>
      </c>
      <c r="G34" s="8">
        <v>2</v>
      </c>
      <c r="H34" s="8"/>
      <c r="I34" s="9" t="s">
        <v>313</v>
      </c>
      <c r="J34" s="9">
        <v>2</v>
      </c>
      <c r="K34" s="10">
        <v>40276</v>
      </c>
      <c r="L34" s="10"/>
      <c r="M34" s="9" t="e">
        <f t="shared" si="38"/>
        <v>#NUM!</v>
      </c>
      <c r="N34" s="9">
        <f t="shared" ca="1" si="0"/>
        <v>168</v>
      </c>
      <c r="O34" s="9">
        <v>120</v>
      </c>
      <c r="P34" s="9">
        <v>1</v>
      </c>
      <c r="Q34" s="9"/>
      <c r="R34" s="9"/>
      <c r="S34" s="9" t="e">
        <f t="shared" si="1"/>
        <v>#NUM!</v>
      </c>
      <c r="T34" s="9"/>
      <c r="U34" s="8" t="str">
        <f t="shared" si="35"/>
        <v>12</v>
      </c>
      <c r="V34" s="11" t="str">
        <f t="shared" si="36"/>
        <v>1</v>
      </c>
      <c r="W34" s="8" t="str">
        <f t="shared" si="37"/>
        <v>12</v>
      </c>
      <c r="X34" s="9">
        <v>2</v>
      </c>
      <c r="Y34" s="9">
        <v>1</v>
      </c>
      <c r="Z34" s="9">
        <v>1</v>
      </c>
      <c r="AA34" s="9">
        <v>1</v>
      </c>
      <c r="AB34" s="9">
        <v>2</v>
      </c>
      <c r="AC34" s="9">
        <v>120</v>
      </c>
      <c r="AD34" s="9">
        <v>1</v>
      </c>
      <c r="AE34" s="8" t="str">
        <f t="shared" si="2"/>
        <v>36</v>
      </c>
      <c r="AF34" s="9">
        <v>2</v>
      </c>
      <c r="AG34" s="9">
        <v>2</v>
      </c>
      <c r="AH34" s="11" t="str">
        <f t="shared" si="41"/>
        <v>36</v>
      </c>
      <c r="AI34" s="11" t="str">
        <f t="shared" si="39"/>
        <v>1</v>
      </c>
      <c r="AJ34" s="9">
        <v>2</v>
      </c>
      <c r="AK34" s="9">
        <v>0</v>
      </c>
      <c r="AL34" s="9"/>
      <c r="AM34" s="8" t="s">
        <v>160</v>
      </c>
      <c r="AN34" s="8">
        <v>1</v>
      </c>
      <c r="AO34" s="8">
        <v>1.1499999999999999</v>
      </c>
      <c r="AP34" s="8">
        <v>63</v>
      </c>
      <c r="AQ34" s="8">
        <v>0.77</v>
      </c>
      <c r="AR34" s="9">
        <f t="shared" si="5"/>
        <v>101.74009286654677</v>
      </c>
      <c r="AS34" s="9">
        <v>0.83</v>
      </c>
      <c r="AT34" s="9">
        <f t="shared" si="6"/>
        <v>92.403044684141207</v>
      </c>
      <c r="AU34" s="9">
        <v>1.03</v>
      </c>
      <c r="AV34" s="9">
        <f t="shared" si="42"/>
        <v>70.432533013101747</v>
      </c>
      <c r="AW34" s="9">
        <v>2.4300000000000002</v>
      </c>
      <c r="AX34" s="9">
        <f t="shared" si="43"/>
        <v>24.073730572432712</v>
      </c>
      <c r="AY34" s="12" t="s">
        <v>155</v>
      </c>
      <c r="AZ34" s="12" t="s">
        <v>155</v>
      </c>
      <c r="BA34" s="12" t="s">
        <v>155</v>
      </c>
      <c r="BB34" s="12" t="s">
        <v>155</v>
      </c>
      <c r="BC34" s="8" t="s">
        <v>164</v>
      </c>
      <c r="BD34" s="8"/>
      <c r="BE34" s="8"/>
      <c r="BF34" s="8"/>
      <c r="BG34" s="12"/>
      <c r="BH34" s="8"/>
      <c r="BI34" s="8"/>
      <c r="BJ34" s="8">
        <v>49</v>
      </c>
      <c r="BK34" s="8">
        <v>147</v>
      </c>
      <c r="BL34" s="8">
        <f t="shared" si="9"/>
        <v>1.3996025509384291</v>
      </c>
      <c r="BM34" s="8">
        <f t="shared" si="10"/>
        <v>22.67573696145125</v>
      </c>
      <c r="BN34" s="8">
        <v>1</v>
      </c>
      <c r="BO34" s="7" t="s">
        <v>314</v>
      </c>
      <c r="BP34" s="8" t="s">
        <v>139</v>
      </c>
      <c r="BQ34" s="8">
        <v>36</v>
      </c>
      <c r="BR34" s="8">
        <v>67</v>
      </c>
      <c r="BS34" s="8">
        <v>171</v>
      </c>
      <c r="BT34" s="8">
        <f t="shared" si="23"/>
        <v>1.783899134716421</v>
      </c>
      <c r="BU34" s="8">
        <f t="shared" si="24"/>
        <v>22.913033070004445</v>
      </c>
      <c r="BV34" s="8">
        <f t="shared" si="25"/>
        <v>0.7845749368340369</v>
      </c>
      <c r="BW34" s="8">
        <f t="shared" si="25"/>
        <v>0.98964361864148653</v>
      </c>
      <c r="BX34" s="8" t="s">
        <v>171</v>
      </c>
      <c r="BY34" s="8" t="s">
        <v>171</v>
      </c>
      <c r="BZ34" s="8" t="s">
        <v>148</v>
      </c>
      <c r="CA34" s="8" t="s">
        <v>149</v>
      </c>
      <c r="CB34" s="8">
        <v>4</v>
      </c>
      <c r="CC34" s="8" t="s">
        <v>150</v>
      </c>
      <c r="CD34" s="8">
        <v>2</v>
      </c>
      <c r="CE34" s="8" t="s">
        <v>150</v>
      </c>
      <c r="CF34" s="8" t="s">
        <v>150</v>
      </c>
      <c r="CG34" s="8">
        <v>2</v>
      </c>
      <c r="CH34" s="8" t="s">
        <v>150</v>
      </c>
      <c r="CI34" s="8" t="s">
        <v>150</v>
      </c>
      <c r="CJ34" s="8">
        <v>2</v>
      </c>
      <c r="CK34" s="8" t="s">
        <v>150</v>
      </c>
      <c r="CL34" s="8" t="s">
        <v>150</v>
      </c>
      <c r="CM34" s="8">
        <v>2</v>
      </c>
      <c r="CN34" s="8" t="s">
        <v>150</v>
      </c>
      <c r="CO34" s="8">
        <v>0</v>
      </c>
      <c r="CP34" s="8">
        <v>0</v>
      </c>
      <c r="CQ34" s="8">
        <v>4</v>
      </c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 t="s">
        <v>165</v>
      </c>
      <c r="DE34" s="8">
        <v>2</v>
      </c>
      <c r="DF34" s="8"/>
      <c r="DG34" s="8"/>
      <c r="DH34" s="8"/>
      <c r="DI34" s="8">
        <v>2</v>
      </c>
      <c r="DJ34" s="8"/>
      <c r="DK34" s="8">
        <v>2</v>
      </c>
      <c r="DL34" s="8">
        <v>0</v>
      </c>
      <c r="DM34" s="8">
        <v>2</v>
      </c>
      <c r="DN34" s="8"/>
      <c r="DO34" s="8"/>
      <c r="DP34" s="8"/>
      <c r="DQ34" s="8"/>
      <c r="DR34" s="8"/>
      <c r="DS34" s="8"/>
      <c r="DT34" s="8"/>
      <c r="DU34" s="8" t="s">
        <v>150</v>
      </c>
      <c r="DV34" s="8" t="s">
        <v>159</v>
      </c>
      <c r="DW34" s="8" t="s">
        <v>150</v>
      </c>
      <c r="DX34" s="8" t="s">
        <v>159</v>
      </c>
      <c r="DY34" s="8" t="s">
        <v>159</v>
      </c>
      <c r="DZ34" s="8"/>
      <c r="EA34" s="8"/>
      <c r="EB34" s="8" t="s">
        <v>150</v>
      </c>
      <c r="EC34" s="8" t="s">
        <v>150</v>
      </c>
      <c r="ED34" s="8" t="s">
        <v>150</v>
      </c>
      <c r="EE34" s="8"/>
      <c r="EF34" s="8" t="s">
        <v>159</v>
      </c>
      <c r="EG34" s="8" t="s">
        <v>150</v>
      </c>
      <c r="EH34" s="8"/>
      <c r="EI34" s="8" t="s">
        <v>159</v>
      </c>
      <c r="EJ34" s="8" t="s">
        <v>150</v>
      </c>
      <c r="EK34" s="8"/>
      <c r="EL34" s="8"/>
      <c r="EM34" s="8"/>
      <c r="EN34" s="8"/>
      <c r="EO34" s="8" t="s">
        <v>184</v>
      </c>
      <c r="EP34" s="8" t="s">
        <v>187</v>
      </c>
      <c r="EQ34" s="11" t="str">
        <f t="shared" si="44"/>
        <v>36</v>
      </c>
      <c r="ER34" s="11" t="str">
        <f t="shared" si="40"/>
        <v>1</v>
      </c>
      <c r="ES34" s="11"/>
      <c r="ET34" s="13">
        <f t="shared" si="13"/>
        <v>1.012</v>
      </c>
      <c r="EU34" s="13">
        <f t="shared" si="14"/>
        <v>0.7</v>
      </c>
      <c r="EV34" s="14">
        <f t="shared" si="15"/>
        <v>-1.2</v>
      </c>
      <c r="EW34" s="14">
        <f t="shared" si="16"/>
        <v>-1.2</v>
      </c>
      <c r="EX34" s="14">
        <f t="shared" si="17"/>
        <v>-1.2</v>
      </c>
      <c r="EY34" s="11">
        <f t="shared" si="18"/>
        <v>-1.2</v>
      </c>
      <c r="EZ34" s="15" t="s">
        <v>152</v>
      </c>
      <c r="FA34" s="16" t="str">
        <f t="shared" si="19"/>
        <v>1</v>
      </c>
      <c r="FC34">
        <v>2</v>
      </c>
      <c r="FD34">
        <v>0</v>
      </c>
    </row>
    <row r="35" spans="1:160" ht="33.75">
      <c r="A35" s="6">
        <v>1819</v>
      </c>
      <c r="B35" s="8">
        <v>1</v>
      </c>
      <c r="C35" s="8" t="s">
        <v>146</v>
      </c>
      <c r="D35" s="8">
        <v>46</v>
      </c>
      <c r="E35" s="8">
        <v>34</v>
      </c>
      <c r="F35" s="8" t="s">
        <v>153</v>
      </c>
      <c r="G35" s="8">
        <v>3</v>
      </c>
      <c r="H35" s="8"/>
      <c r="I35" s="9" t="s">
        <v>317</v>
      </c>
      <c r="J35" s="9">
        <v>1</v>
      </c>
      <c r="K35" s="10">
        <v>40290</v>
      </c>
      <c r="L35" s="10"/>
      <c r="M35" s="9" t="e">
        <f t="shared" si="38"/>
        <v>#NUM!</v>
      </c>
      <c r="N35" s="9">
        <f t="shared" ca="1" si="0"/>
        <v>167</v>
      </c>
      <c r="O35" s="9">
        <v>120</v>
      </c>
      <c r="P35" s="9">
        <v>1</v>
      </c>
      <c r="Q35" s="9"/>
      <c r="R35" s="9"/>
      <c r="S35" s="9" t="e">
        <f t="shared" si="1"/>
        <v>#NUM!</v>
      </c>
      <c r="T35" s="9"/>
      <c r="U35" s="8" t="str">
        <f t="shared" si="35"/>
        <v>12</v>
      </c>
      <c r="V35" s="11" t="str">
        <f t="shared" si="36"/>
        <v>1</v>
      </c>
      <c r="W35" s="8" t="str">
        <f t="shared" si="37"/>
        <v>12</v>
      </c>
      <c r="X35" s="9">
        <v>2</v>
      </c>
      <c r="Y35" s="9">
        <v>1</v>
      </c>
      <c r="Z35" s="9">
        <v>1</v>
      </c>
      <c r="AA35" s="9">
        <v>1</v>
      </c>
      <c r="AB35" s="9">
        <v>2</v>
      </c>
      <c r="AC35" s="9">
        <v>120</v>
      </c>
      <c r="AD35" s="9">
        <v>1</v>
      </c>
      <c r="AE35" s="8" t="str">
        <f t="shared" si="2"/>
        <v>36</v>
      </c>
      <c r="AF35" s="9">
        <v>2</v>
      </c>
      <c r="AG35" s="9">
        <v>2</v>
      </c>
      <c r="AH35" s="11" t="str">
        <f t="shared" si="41"/>
        <v>36</v>
      </c>
      <c r="AI35" s="11" t="str">
        <f t="shared" si="39"/>
        <v>1</v>
      </c>
      <c r="AJ35" s="9">
        <v>2</v>
      </c>
      <c r="AK35" s="9">
        <v>0</v>
      </c>
      <c r="AL35" s="9"/>
      <c r="AM35" s="8" t="s">
        <v>160</v>
      </c>
      <c r="AN35" s="8">
        <v>1</v>
      </c>
      <c r="AO35" s="8">
        <v>1.25</v>
      </c>
      <c r="AP35" s="8">
        <v>58</v>
      </c>
      <c r="AQ35" s="8">
        <v>0.65</v>
      </c>
      <c r="AR35" s="9">
        <f t="shared" ref="AR35:AR66" si="45">141*((AQ35/EU35)^EV35)*0.9938^(E35)*ET35</f>
        <v>117.57686487518048</v>
      </c>
      <c r="AS35" s="9">
        <v>0.74</v>
      </c>
      <c r="AT35" s="9">
        <f t="shared" ref="AT35:AT58" si="46">141*((AS35/EU35)^EW35)*0.9938^(E35+1)*ET35</f>
        <v>107.37518963152132</v>
      </c>
      <c r="AU35" s="9">
        <v>0.81</v>
      </c>
      <c r="AV35" s="9">
        <f t="shared" si="42"/>
        <v>95.147628819104796</v>
      </c>
      <c r="AW35" s="9">
        <v>0.92</v>
      </c>
      <c r="AX35" s="9">
        <f t="shared" si="43"/>
        <v>78.185739175117973</v>
      </c>
      <c r="AY35" s="12" t="s">
        <v>155</v>
      </c>
      <c r="AZ35" s="12" t="s">
        <v>155</v>
      </c>
      <c r="BA35" s="12" t="s">
        <v>155</v>
      </c>
      <c r="BB35" s="12" t="s">
        <v>155</v>
      </c>
      <c r="BC35" s="8" t="s">
        <v>164</v>
      </c>
      <c r="BD35" s="8"/>
      <c r="BE35" s="8"/>
      <c r="BF35" s="8"/>
      <c r="BG35" s="12"/>
      <c r="BH35" s="8"/>
      <c r="BI35" s="8"/>
      <c r="BJ35" s="8">
        <v>54</v>
      </c>
      <c r="BK35" s="8">
        <v>159</v>
      </c>
      <c r="BL35" s="8">
        <f t="shared" si="9"/>
        <v>1.5439974783638966</v>
      </c>
      <c r="BM35" s="8">
        <f t="shared" si="10"/>
        <v>21.35991456034176</v>
      </c>
      <c r="BN35" s="8">
        <v>1</v>
      </c>
      <c r="BO35" s="7" t="s">
        <v>318</v>
      </c>
      <c r="BP35" s="8" t="s">
        <v>139</v>
      </c>
      <c r="BQ35" s="8">
        <v>35</v>
      </c>
      <c r="BR35" s="8">
        <v>86</v>
      </c>
      <c r="BS35" s="8">
        <v>179</v>
      </c>
      <c r="BT35" s="8">
        <f t="shared" si="23"/>
        <v>2.0504378632252949</v>
      </c>
      <c r="BU35" s="8">
        <f t="shared" si="24"/>
        <v>26.840610467838083</v>
      </c>
      <c r="BV35" s="8">
        <f t="shared" si="25"/>
        <v>0.75300866515175524</v>
      </c>
      <c r="BW35" s="8">
        <f t="shared" si="25"/>
        <v>0.79580584003245392</v>
      </c>
      <c r="BX35" s="8" t="s">
        <v>158</v>
      </c>
      <c r="BY35" s="8" t="s">
        <v>147</v>
      </c>
      <c r="BZ35" s="8" t="s">
        <v>148</v>
      </c>
      <c r="CA35" s="8" t="s">
        <v>149</v>
      </c>
      <c r="CB35" s="8">
        <v>4</v>
      </c>
      <c r="CC35" s="8" t="s">
        <v>150</v>
      </c>
      <c r="CD35" s="8">
        <v>2</v>
      </c>
      <c r="CE35" s="8"/>
      <c r="CF35" s="8" t="s">
        <v>150</v>
      </c>
      <c r="CG35" s="8">
        <v>2</v>
      </c>
      <c r="CH35" s="8"/>
      <c r="CI35" s="8" t="s">
        <v>150</v>
      </c>
      <c r="CJ35" s="8">
        <v>2</v>
      </c>
      <c r="CK35" s="8"/>
      <c r="CL35" s="8" t="s">
        <v>150</v>
      </c>
      <c r="CM35" s="8">
        <v>2</v>
      </c>
      <c r="CN35" s="8"/>
      <c r="CO35" s="8">
        <v>0</v>
      </c>
      <c r="CP35" s="8">
        <v>0</v>
      </c>
      <c r="CQ35" s="8">
        <v>4</v>
      </c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 t="s">
        <v>143</v>
      </c>
      <c r="DE35" s="8">
        <v>1</v>
      </c>
      <c r="DF35" s="8"/>
      <c r="DG35" s="8"/>
      <c r="DH35" s="8">
        <v>100</v>
      </c>
      <c r="DI35" s="8">
        <v>1</v>
      </c>
      <c r="DJ35" s="8"/>
      <c r="DK35" s="8">
        <v>2</v>
      </c>
      <c r="DL35" s="8">
        <v>0</v>
      </c>
      <c r="DM35" s="8">
        <v>2</v>
      </c>
      <c r="DN35" s="8"/>
      <c r="DO35" s="8"/>
      <c r="DP35" s="8"/>
      <c r="DQ35" s="8"/>
      <c r="DR35" s="8"/>
      <c r="DS35" s="8"/>
      <c r="DT35" s="8"/>
      <c r="DU35" s="8" t="s">
        <v>150</v>
      </c>
      <c r="DV35" s="8" t="s">
        <v>150</v>
      </c>
      <c r="DW35" s="8" t="s">
        <v>150</v>
      </c>
      <c r="DX35" s="8" t="s">
        <v>150</v>
      </c>
      <c r="DY35" s="8" t="s">
        <v>150</v>
      </c>
      <c r="DZ35" s="8"/>
      <c r="EA35" s="8"/>
      <c r="EB35" s="8" t="s">
        <v>150</v>
      </c>
      <c r="EC35" s="8" t="s">
        <v>150</v>
      </c>
      <c r="ED35" s="8" t="s">
        <v>150</v>
      </c>
      <c r="EE35" s="8" t="s">
        <v>150</v>
      </c>
      <c r="EF35" s="8" t="s">
        <v>159</v>
      </c>
      <c r="EG35" s="8" t="s">
        <v>150</v>
      </c>
      <c r="EH35" s="8"/>
      <c r="EI35" s="8" t="s">
        <v>159</v>
      </c>
      <c r="EJ35" s="8" t="s">
        <v>150</v>
      </c>
      <c r="EK35" s="8"/>
      <c r="EL35" s="8"/>
      <c r="EM35" s="8"/>
      <c r="EN35" s="8"/>
      <c r="EO35" s="8" t="s">
        <v>184</v>
      </c>
      <c r="EP35" s="8" t="s">
        <v>187</v>
      </c>
      <c r="EQ35" s="11" t="str">
        <f t="shared" si="44"/>
        <v>36</v>
      </c>
      <c r="ER35" s="11" t="str">
        <f t="shared" si="40"/>
        <v>1</v>
      </c>
      <c r="ES35" s="11"/>
      <c r="ET35" s="13">
        <f t="shared" si="13"/>
        <v>1.012</v>
      </c>
      <c r="EU35" s="13">
        <f t="shared" si="14"/>
        <v>0.7</v>
      </c>
      <c r="EV35" s="14">
        <f t="shared" si="15"/>
        <v>-0.24099999999999999</v>
      </c>
      <c r="EW35" s="14">
        <f t="shared" si="16"/>
        <v>-1.2</v>
      </c>
      <c r="EX35" s="14">
        <f t="shared" si="17"/>
        <v>-1.2</v>
      </c>
      <c r="EY35" s="11">
        <f t="shared" si="18"/>
        <v>-1.2</v>
      </c>
      <c r="EZ35" s="15" t="s">
        <v>152</v>
      </c>
      <c r="FA35" s="16" t="str">
        <f t="shared" si="19"/>
        <v>1</v>
      </c>
      <c r="FB35" t="s">
        <v>1927</v>
      </c>
      <c r="FC35">
        <v>1</v>
      </c>
      <c r="FD35">
        <v>3</v>
      </c>
    </row>
    <row r="36" spans="1:160" ht="33.75">
      <c r="A36" s="6">
        <v>1827</v>
      </c>
      <c r="B36" s="8">
        <v>2</v>
      </c>
      <c r="C36" s="8" t="s">
        <v>139</v>
      </c>
      <c r="D36" s="8">
        <v>65</v>
      </c>
      <c r="E36" s="8">
        <v>52</v>
      </c>
      <c r="F36" s="8" t="s">
        <v>140</v>
      </c>
      <c r="G36" s="8">
        <v>1</v>
      </c>
      <c r="H36" s="8"/>
      <c r="I36" s="9"/>
      <c r="J36" s="9"/>
      <c r="K36" s="10">
        <v>40315</v>
      </c>
      <c r="L36" s="10"/>
      <c r="M36" s="9" t="e">
        <f t="shared" si="38"/>
        <v>#NUM!</v>
      </c>
      <c r="N36" s="9">
        <f t="shared" ca="1" si="0"/>
        <v>166</v>
      </c>
      <c r="O36" s="9">
        <v>120</v>
      </c>
      <c r="P36" s="9">
        <v>1</v>
      </c>
      <c r="Q36" s="9"/>
      <c r="R36" s="9"/>
      <c r="S36" s="9" t="e">
        <f t="shared" si="1"/>
        <v>#NUM!</v>
      </c>
      <c r="T36" s="9"/>
      <c r="U36" s="8" t="str">
        <f t="shared" si="35"/>
        <v>12</v>
      </c>
      <c r="V36" s="11" t="str">
        <f t="shared" si="36"/>
        <v>1</v>
      </c>
      <c r="W36" s="8" t="str">
        <f t="shared" si="37"/>
        <v>12</v>
      </c>
      <c r="X36" s="9">
        <v>2</v>
      </c>
      <c r="Y36" s="9">
        <v>1</v>
      </c>
      <c r="Z36" s="9">
        <v>1</v>
      </c>
      <c r="AA36" s="9">
        <v>1</v>
      </c>
      <c r="AB36" s="9">
        <v>2</v>
      </c>
      <c r="AC36" s="9">
        <v>120</v>
      </c>
      <c r="AD36" s="9">
        <v>1</v>
      </c>
      <c r="AE36" s="8" t="str">
        <f t="shared" si="2"/>
        <v>36</v>
      </c>
      <c r="AF36" s="9">
        <v>2</v>
      </c>
      <c r="AG36" s="9">
        <v>2</v>
      </c>
      <c r="AH36" s="11" t="str">
        <f t="shared" si="41"/>
        <v>36</v>
      </c>
      <c r="AI36" s="11" t="str">
        <f t="shared" si="39"/>
        <v>1</v>
      </c>
      <c r="AJ36" s="9">
        <v>2</v>
      </c>
      <c r="AK36" s="9">
        <v>0</v>
      </c>
      <c r="AL36" s="9"/>
      <c r="AM36" s="8" t="s">
        <v>160</v>
      </c>
      <c r="AN36" s="8">
        <v>1</v>
      </c>
      <c r="AO36" s="8"/>
      <c r="AP36" s="8"/>
      <c r="AQ36" s="8">
        <v>1.1100000000000001</v>
      </c>
      <c r="AR36" s="9">
        <f t="shared" si="45"/>
        <v>79.335973421824406</v>
      </c>
      <c r="AS36" s="9">
        <v>1.0900000000000001</v>
      </c>
      <c r="AT36" s="9">
        <f t="shared" si="46"/>
        <v>80.58327694892283</v>
      </c>
      <c r="AU36" s="9">
        <v>1.1000000000000001</v>
      </c>
      <c r="AV36" s="9">
        <f t="shared" si="42"/>
        <v>78.719709784625763</v>
      </c>
      <c r="AW36" s="9">
        <v>0.96</v>
      </c>
      <c r="AX36" s="9">
        <f t="shared" si="43"/>
        <v>88.740561779175508</v>
      </c>
      <c r="AY36" s="12" t="s">
        <v>155</v>
      </c>
      <c r="AZ36" s="12" t="s">
        <v>155</v>
      </c>
      <c r="BA36" s="12" t="s">
        <v>155</v>
      </c>
      <c r="BB36" s="12" t="s">
        <v>155</v>
      </c>
      <c r="BC36" s="8" t="s">
        <v>164</v>
      </c>
      <c r="BD36" s="8"/>
      <c r="BE36" s="8"/>
      <c r="BF36" s="8"/>
      <c r="BG36" s="12"/>
      <c r="BH36" s="8"/>
      <c r="BI36" s="8"/>
      <c r="BJ36" s="8">
        <v>58.5</v>
      </c>
      <c r="BK36" s="8">
        <v>167</v>
      </c>
      <c r="BL36" s="8">
        <f t="shared" si="9"/>
        <v>1.655301117802942</v>
      </c>
      <c r="BM36" s="8">
        <f t="shared" si="10"/>
        <v>20.976012047760765</v>
      </c>
      <c r="BN36" s="8">
        <v>1</v>
      </c>
      <c r="BO36" s="7" t="s">
        <v>322</v>
      </c>
      <c r="BP36" s="8" t="s">
        <v>146</v>
      </c>
      <c r="BQ36" s="8">
        <v>47</v>
      </c>
      <c r="BR36" s="8">
        <v>55</v>
      </c>
      <c r="BS36" s="8">
        <v>150</v>
      </c>
      <c r="BT36" s="8">
        <f t="shared" si="23"/>
        <v>1.4917176540511605</v>
      </c>
      <c r="BU36" s="8">
        <f t="shared" si="24"/>
        <v>24.444444444444443</v>
      </c>
      <c r="BV36" s="8">
        <f t="shared" si="25"/>
        <v>1.1096611435197046</v>
      </c>
      <c r="BW36" s="8">
        <f t="shared" si="25"/>
        <v>0.85810958377203139</v>
      </c>
      <c r="BX36" s="8" t="s">
        <v>171</v>
      </c>
      <c r="BY36" s="8" t="s">
        <v>158</v>
      </c>
      <c r="BZ36" s="8" t="s">
        <v>148</v>
      </c>
      <c r="CA36" s="8" t="s">
        <v>149</v>
      </c>
      <c r="CB36" s="8">
        <v>5</v>
      </c>
      <c r="CC36" s="8" t="s">
        <v>150</v>
      </c>
      <c r="CD36" s="8">
        <v>2</v>
      </c>
      <c r="CE36" s="8" t="s">
        <v>150</v>
      </c>
      <c r="CF36" s="8" t="s">
        <v>150</v>
      </c>
      <c r="CG36" s="8">
        <v>2</v>
      </c>
      <c r="CH36" s="8" t="s">
        <v>150</v>
      </c>
      <c r="CI36" s="8" t="s">
        <v>150</v>
      </c>
      <c r="CJ36" s="8">
        <v>2</v>
      </c>
      <c r="CK36" s="8" t="s">
        <v>150</v>
      </c>
      <c r="CL36" s="8" t="s">
        <v>150</v>
      </c>
      <c r="CM36" s="8">
        <v>2</v>
      </c>
      <c r="CN36" s="8" t="s">
        <v>150</v>
      </c>
      <c r="CO36" s="8">
        <v>0</v>
      </c>
      <c r="CP36" s="8">
        <v>0</v>
      </c>
      <c r="CQ36" s="8">
        <v>4</v>
      </c>
      <c r="CR36" s="8" t="s">
        <v>323</v>
      </c>
      <c r="CS36" s="8">
        <v>0</v>
      </c>
      <c r="CT36" s="8"/>
      <c r="CU36" s="8"/>
      <c r="CV36" s="8"/>
      <c r="CW36" s="8"/>
      <c r="CX36" s="8" t="s">
        <v>0</v>
      </c>
      <c r="CY36" s="8">
        <v>0</v>
      </c>
      <c r="CZ36" s="8"/>
      <c r="DA36" s="8"/>
      <c r="DB36" s="8"/>
      <c r="DC36" s="8"/>
      <c r="DD36" s="8" t="s">
        <v>165</v>
      </c>
      <c r="DE36" s="8">
        <v>2</v>
      </c>
      <c r="DF36" s="8"/>
      <c r="DG36" s="8"/>
      <c r="DH36" s="8"/>
      <c r="DI36" s="8">
        <v>2</v>
      </c>
      <c r="DJ36" s="8"/>
      <c r="DK36" s="8">
        <v>2</v>
      </c>
      <c r="DL36" s="8">
        <v>0</v>
      </c>
      <c r="DM36" s="8">
        <v>2</v>
      </c>
      <c r="DN36" s="8"/>
      <c r="DO36" s="8"/>
      <c r="DP36" s="8"/>
      <c r="DQ36" s="8"/>
      <c r="DR36" s="8"/>
      <c r="DS36" s="8"/>
      <c r="DT36" s="8"/>
      <c r="DU36" s="8" t="s">
        <v>150</v>
      </c>
      <c r="DV36" s="8" t="s">
        <v>159</v>
      </c>
      <c r="DW36" s="8" t="s">
        <v>150</v>
      </c>
      <c r="DX36" s="8" t="s">
        <v>159</v>
      </c>
      <c r="DY36" s="8" t="s">
        <v>159</v>
      </c>
      <c r="DZ36" s="8"/>
      <c r="EA36" s="8"/>
      <c r="EB36" s="8" t="s">
        <v>150</v>
      </c>
      <c r="EC36" s="8" t="s">
        <v>150</v>
      </c>
      <c r="ED36" s="8" t="s">
        <v>150</v>
      </c>
      <c r="EE36" s="8" t="s">
        <v>150</v>
      </c>
      <c r="EF36" s="8" t="s">
        <v>159</v>
      </c>
      <c r="EG36" s="8" t="s">
        <v>150</v>
      </c>
      <c r="EH36" s="8"/>
      <c r="EI36" s="8" t="s">
        <v>159</v>
      </c>
      <c r="EJ36" s="8" t="s">
        <v>150</v>
      </c>
      <c r="EK36" s="8"/>
      <c r="EL36" s="8"/>
      <c r="EM36" s="8"/>
      <c r="EN36" s="8"/>
      <c r="EO36" s="8"/>
      <c r="EP36" s="8" t="s">
        <v>187</v>
      </c>
      <c r="EQ36" s="11" t="str">
        <f t="shared" si="44"/>
        <v>36</v>
      </c>
      <c r="ER36" s="11" t="str">
        <f t="shared" si="40"/>
        <v>1</v>
      </c>
      <c r="ES36" s="11"/>
      <c r="ET36" s="13">
        <f t="shared" si="13"/>
        <v>1</v>
      </c>
      <c r="EU36" s="13">
        <f t="shared" si="14"/>
        <v>0.9</v>
      </c>
      <c r="EV36" s="14">
        <f t="shared" si="15"/>
        <v>-1.2</v>
      </c>
      <c r="EW36" s="14">
        <f t="shared" si="16"/>
        <v>-1.2</v>
      </c>
      <c r="EX36" s="14">
        <f t="shared" si="17"/>
        <v>-1.2</v>
      </c>
      <c r="EY36" s="11">
        <f t="shared" si="18"/>
        <v>-1.2</v>
      </c>
      <c r="EZ36" s="15" t="s">
        <v>176</v>
      </c>
      <c r="FA36" s="16" t="str">
        <f t="shared" si="19"/>
        <v>3</v>
      </c>
      <c r="FC36">
        <v>2</v>
      </c>
      <c r="FD36">
        <v>0</v>
      </c>
    </row>
    <row r="37" spans="1:160" ht="33.75">
      <c r="A37" s="6">
        <v>1834</v>
      </c>
      <c r="B37" s="8">
        <v>2</v>
      </c>
      <c r="C37" s="8" t="s">
        <v>139</v>
      </c>
      <c r="D37" s="8">
        <v>59</v>
      </c>
      <c r="E37" s="8">
        <v>46</v>
      </c>
      <c r="F37" s="8" t="s">
        <v>174</v>
      </c>
      <c r="G37" s="8">
        <v>2</v>
      </c>
      <c r="H37" s="8"/>
      <c r="I37" s="9"/>
      <c r="J37" s="9"/>
      <c r="K37" s="10">
        <v>40343</v>
      </c>
      <c r="L37" s="10"/>
      <c r="M37" s="9" t="e">
        <f t="shared" si="38"/>
        <v>#NUM!</v>
      </c>
      <c r="N37" s="9">
        <f t="shared" ca="1" si="0"/>
        <v>165</v>
      </c>
      <c r="O37" s="9">
        <v>120</v>
      </c>
      <c r="P37" s="9">
        <v>1</v>
      </c>
      <c r="Q37" s="9"/>
      <c r="R37" s="9"/>
      <c r="S37" s="9" t="e">
        <f t="shared" si="1"/>
        <v>#NUM!</v>
      </c>
      <c r="T37" s="9"/>
      <c r="U37" s="8" t="str">
        <f t="shared" si="35"/>
        <v>12</v>
      </c>
      <c r="V37" s="11" t="str">
        <f t="shared" si="36"/>
        <v>1</v>
      </c>
      <c r="W37" s="8" t="str">
        <f t="shared" si="37"/>
        <v>12</v>
      </c>
      <c r="X37" s="9">
        <v>2</v>
      </c>
      <c r="Y37" s="9">
        <v>1</v>
      </c>
      <c r="Z37" s="9">
        <v>1</v>
      </c>
      <c r="AA37" s="9">
        <v>1</v>
      </c>
      <c r="AB37" s="9">
        <v>2</v>
      </c>
      <c r="AC37" s="9">
        <v>120</v>
      </c>
      <c r="AD37" s="9">
        <v>1</v>
      </c>
      <c r="AE37" s="8" t="str">
        <f t="shared" si="2"/>
        <v>36</v>
      </c>
      <c r="AF37" s="9">
        <v>2</v>
      </c>
      <c r="AG37" s="9">
        <v>2</v>
      </c>
      <c r="AH37" s="11" t="str">
        <f t="shared" si="41"/>
        <v>36</v>
      </c>
      <c r="AI37" s="11">
        <v>1</v>
      </c>
      <c r="AJ37" s="9">
        <v>2</v>
      </c>
      <c r="AK37" s="9">
        <v>0</v>
      </c>
      <c r="AL37" s="9"/>
      <c r="AM37" s="8" t="s">
        <v>154</v>
      </c>
      <c r="AN37" s="8">
        <v>2</v>
      </c>
      <c r="AO37" s="8"/>
      <c r="AP37" s="8"/>
      <c r="AQ37" s="8">
        <v>1.56</v>
      </c>
      <c r="AR37" s="9">
        <f t="shared" si="45"/>
        <v>54.741192853559234</v>
      </c>
      <c r="AS37" s="9">
        <v>1.65</v>
      </c>
      <c r="AT37" s="9">
        <f t="shared" si="46"/>
        <v>50.860664991000831</v>
      </c>
      <c r="AU37" s="9">
        <v>1.84</v>
      </c>
      <c r="AV37" s="9">
        <f t="shared" si="42"/>
        <v>44.073685107124994</v>
      </c>
      <c r="AW37" s="9">
        <v>1.65</v>
      </c>
      <c r="AX37" s="9">
        <f t="shared" si="43"/>
        <v>48.092014110280608</v>
      </c>
      <c r="AY37" s="12" t="s">
        <v>155</v>
      </c>
      <c r="AZ37" s="12" t="s">
        <v>155</v>
      </c>
      <c r="BA37" s="12" t="s">
        <v>155</v>
      </c>
      <c r="BB37" s="12" t="s">
        <v>155</v>
      </c>
      <c r="BC37" s="8" t="s">
        <v>164</v>
      </c>
      <c r="BD37" s="8"/>
      <c r="BE37" s="8"/>
      <c r="BF37" s="8"/>
      <c r="BG37" s="12"/>
      <c r="BH37" s="8"/>
      <c r="BI37" s="8"/>
      <c r="BJ37" s="8">
        <v>75.099999999999994</v>
      </c>
      <c r="BK37" s="8">
        <v>176.2</v>
      </c>
      <c r="BL37" s="8">
        <f t="shared" si="9"/>
        <v>1.913672329725024</v>
      </c>
      <c r="BM37" s="8">
        <f t="shared" si="10"/>
        <v>24.189568916758251</v>
      </c>
      <c r="BN37" s="8">
        <v>1</v>
      </c>
      <c r="BO37" s="7" t="s">
        <v>326</v>
      </c>
      <c r="BP37" s="8" t="s">
        <v>146</v>
      </c>
      <c r="BQ37" s="8">
        <v>53</v>
      </c>
      <c r="BR37" s="8">
        <v>49</v>
      </c>
      <c r="BS37" s="8">
        <v>147</v>
      </c>
      <c r="BT37" s="8">
        <f t="shared" si="23"/>
        <v>1.3996025509384291</v>
      </c>
      <c r="BU37" s="8">
        <f t="shared" si="24"/>
        <v>22.67573696145125</v>
      </c>
      <c r="BV37" s="8">
        <f t="shared" si="25"/>
        <v>1.3672969718738457</v>
      </c>
      <c r="BW37" s="8">
        <f t="shared" si="25"/>
        <v>1.0667599892290387</v>
      </c>
      <c r="BX37" s="8" t="s">
        <v>171</v>
      </c>
      <c r="BY37" s="8" t="s">
        <v>162</v>
      </c>
      <c r="BZ37" s="8" t="s">
        <v>148</v>
      </c>
      <c r="CA37" s="8" t="s">
        <v>149</v>
      </c>
      <c r="CB37" s="8">
        <v>4</v>
      </c>
      <c r="CC37" s="8" t="s">
        <v>150</v>
      </c>
      <c r="CD37" s="8">
        <v>2</v>
      </c>
      <c r="CE37" s="8" t="s">
        <v>150</v>
      </c>
      <c r="CF37" s="8" t="s">
        <v>150</v>
      </c>
      <c r="CG37" s="8">
        <v>2</v>
      </c>
      <c r="CH37" s="8" t="s">
        <v>150</v>
      </c>
      <c r="CI37" s="8" t="s">
        <v>150</v>
      </c>
      <c r="CJ37" s="8">
        <v>2</v>
      </c>
      <c r="CK37" s="8" t="s">
        <v>150</v>
      </c>
      <c r="CL37" s="8" t="s">
        <v>150</v>
      </c>
      <c r="CM37" s="8">
        <v>2</v>
      </c>
      <c r="CN37" s="8" t="s">
        <v>150</v>
      </c>
      <c r="CO37" s="8">
        <v>0</v>
      </c>
      <c r="CP37" s="8">
        <v>0</v>
      </c>
      <c r="CQ37" s="8">
        <v>4</v>
      </c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 t="s">
        <v>165</v>
      </c>
      <c r="DE37" s="8">
        <v>2</v>
      </c>
      <c r="DF37" s="8"/>
      <c r="DG37" s="8"/>
      <c r="DH37" s="8"/>
      <c r="DI37" s="8">
        <v>2</v>
      </c>
      <c r="DJ37" s="8"/>
      <c r="DK37" s="8">
        <v>2</v>
      </c>
      <c r="DL37" s="8">
        <v>0</v>
      </c>
      <c r="DM37" s="8">
        <v>2</v>
      </c>
      <c r="DN37" s="8"/>
      <c r="DO37" s="8"/>
      <c r="DP37" s="8"/>
      <c r="DQ37" s="8"/>
      <c r="DR37" s="8"/>
      <c r="DS37" s="8"/>
      <c r="DT37" s="8"/>
      <c r="DU37" s="8" t="s">
        <v>150</v>
      </c>
      <c r="DV37" s="8" t="s">
        <v>159</v>
      </c>
      <c r="DW37" s="8" t="s">
        <v>150</v>
      </c>
      <c r="DX37" s="8" t="s">
        <v>159</v>
      </c>
      <c r="DY37" s="8" t="s">
        <v>159</v>
      </c>
      <c r="DZ37" s="8"/>
      <c r="EA37" s="8"/>
      <c r="EB37" s="8" t="s">
        <v>150</v>
      </c>
      <c r="EC37" s="8" t="s">
        <v>150</v>
      </c>
      <c r="ED37" s="8" t="s">
        <v>150</v>
      </c>
      <c r="EE37" s="8" t="s">
        <v>150</v>
      </c>
      <c r="EF37" s="8" t="s">
        <v>159</v>
      </c>
      <c r="EG37" s="8" t="s">
        <v>150</v>
      </c>
      <c r="EH37" s="8"/>
      <c r="EI37" s="8" t="s">
        <v>159</v>
      </c>
      <c r="EJ37" s="8" t="s">
        <v>150</v>
      </c>
      <c r="EK37" s="8"/>
      <c r="EL37" s="8"/>
      <c r="EM37" s="8"/>
      <c r="EN37" s="8"/>
      <c r="EO37" s="8" t="s">
        <v>173</v>
      </c>
      <c r="EP37" s="8" t="s">
        <v>187</v>
      </c>
      <c r="EQ37" s="11" t="str">
        <f t="shared" si="44"/>
        <v>36</v>
      </c>
      <c r="ER37" s="11">
        <v>1</v>
      </c>
      <c r="ES37" s="11"/>
      <c r="ET37" s="13">
        <f t="shared" si="13"/>
        <v>1</v>
      </c>
      <c r="EU37" s="13">
        <f t="shared" si="14"/>
        <v>0.9</v>
      </c>
      <c r="EV37" s="14">
        <f t="shared" si="15"/>
        <v>-1.2</v>
      </c>
      <c r="EW37" s="14">
        <f t="shared" si="16"/>
        <v>-1.2</v>
      </c>
      <c r="EX37" s="14">
        <f t="shared" si="17"/>
        <v>-1.2</v>
      </c>
      <c r="EY37" s="11">
        <f t="shared" si="18"/>
        <v>-1.2</v>
      </c>
      <c r="EZ37" s="17" t="s">
        <v>163</v>
      </c>
      <c r="FA37" s="16" t="str">
        <f t="shared" si="19"/>
        <v>2</v>
      </c>
      <c r="FC37">
        <v>2</v>
      </c>
      <c r="FD37">
        <v>0</v>
      </c>
    </row>
    <row r="38" spans="1:160" ht="33.75">
      <c r="A38" s="6">
        <v>1841</v>
      </c>
      <c r="B38" s="8">
        <v>2</v>
      </c>
      <c r="C38" s="8" t="s">
        <v>139</v>
      </c>
      <c r="D38" s="8">
        <v>55</v>
      </c>
      <c r="E38" s="8">
        <v>43</v>
      </c>
      <c r="F38" s="8" t="s">
        <v>174</v>
      </c>
      <c r="G38" s="8">
        <v>2</v>
      </c>
      <c r="H38" s="8"/>
      <c r="I38" s="9"/>
      <c r="J38" s="9"/>
      <c r="K38" s="10">
        <v>40364</v>
      </c>
      <c r="L38" s="10"/>
      <c r="M38" s="9" t="e">
        <f t="shared" si="38"/>
        <v>#NUM!</v>
      </c>
      <c r="N38" s="9">
        <f t="shared" ca="1" si="0"/>
        <v>165</v>
      </c>
      <c r="O38" s="9">
        <v>120</v>
      </c>
      <c r="P38" s="9">
        <v>1</v>
      </c>
      <c r="Q38" s="9"/>
      <c r="R38" s="9"/>
      <c r="S38" s="9" t="e">
        <f t="shared" si="1"/>
        <v>#NUM!</v>
      </c>
      <c r="T38" s="9"/>
      <c r="U38" s="8" t="str">
        <f t="shared" si="35"/>
        <v>12</v>
      </c>
      <c r="V38" s="11" t="str">
        <f t="shared" si="36"/>
        <v>1</v>
      </c>
      <c r="W38" s="8" t="str">
        <f t="shared" si="37"/>
        <v>12</v>
      </c>
      <c r="X38" s="9">
        <v>2</v>
      </c>
      <c r="Y38" s="9">
        <v>1</v>
      </c>
      <c r="Z38" s="9">
        <v>1</v>
      </c>
      <c r="AA38" s="9">
        <v>1</v>
      </c>
      <c r="AB38" s="9">
        <v>2</v>
      </c>
      <c r="AC38" s="9">
        <v>120</v>
      </c>
      <c r="AD38" s="9">
        <v>1</v>
      </c>
      <c r="AE38" s="8" t="str">
        <f t="shared" si="2"/>
        <v>36</v>
      </c>
      <c r="AF38" s="9">
        <v>2</v>
      </c>
      <c r="AG38" s="9">
        <v>2</v>
      </c>
      <c r="AH38" s="11" t="str">
        <f t="shared" si="41"/>
        <v>36</v>
      </c>
      <c r="AI38" s="11" t="str">
        <f>IF(AH38&lt;35,0, IF(AH38&gt;35, "1"))</f>
        <v>1</v>
      </c>
      <c r="AJ38" s="9">
        <v>2</v>
      </c>
      <c r="AK38" s="9">
        <v>1</v>
      </c>
      <c r="AL38" s="9" t="s">
        <v>330</v>
      </c>
      <c r="AM38" s="8" t="s">
        <v>160</v>
      </c>
      <c r="AN38" s="8">
        <v>1</v>
      </c>
      <c r="AO38" s="8">
        <v>0.7</v>
      </c>
      <c r="AP38" s="8"/>
      <c r="AQ38" s="8">
        <v>0.89</v>
      </c>
      <c r="AR38" s="9">
        <f t="shared" si="45"/>
        <v>107.95209285104634</v>
      </c>
      <c r="AS38" s="9">
        <v>0.96</v>
      </c>
      <c r="AT38" s="9">
        <f t="shared" si="46"/>
        <v>99.252238473361786</v>
      </c>
      <c r="AU38" s="9">
        <v>1</v>
      </c>
      <c r="AV38" s="9">
        <f t="shared" si="42"/>
        <v>93.339135640779944</v>
      </c>
      <c r="AW38" s="9">
        <v>0.8</v>
      </c>
      <c r="AX38" s="9">
        <f t="shared" si="43"/>
        <v>101.78940859340312</v>
      </c>
      <c r="AY38" s="12" t="s">
        <v>155</v>
      </c>
      <c r="AZ38" s="12" t="s">
        <v>155</v>
      </c>
      <c r="BA38" s="12" t="s">
        <v>155</v>
      </c>
      <c r="BB38" s="12" t="s">
        <v>155</v>
      </c>
      <c r="BC38" s="8" t="s">
        <v>164</v>
      </c>
      <c r="BD38" s="8"/>
      <c r="BE38" s="8"/>
      <c r="BF38" s="8"/>
      <c r="BG38" s="12"/>
      <c r="BH38" s="8"/>
      <c r="BI38" s="8"/>
      <c r="BJ38" s="8">
        <v>81</v>
      </c>
      <c r="BK38" s="8">
        <v>172.9</v>
      </c>
      <c r="BL38" s="8">
        <f t="shared" si="9"/>
        <v>1.9492782043811865</v>
      </c>
      <c r="BM38" s="8">
        <f t="shared" si="10"/>
        <v>27.095366658850264</v>
      </c>
      <c r="BN38" s="8">
        <v>1</v>
      </c>
      <c r="BO38" s="7" t="s">
        <v>331</v>
      </c>
      <c r="BP38" s="8" t="s">
        <v>146</v>
      </c>
      <c r="BQ38" s="8">
        <v>35</v>
      </c>
      <c r="BR38" s="8">
        <v>54</v>
      </c>
      <c r="BS38" s="8">
        <v>157.6</v>
      </c>
      <c r="BT38" s="8">
        <f t="shared" si="23"/>
        <v>1.5341291643945345</v>
      </c>
      <c r="BU38" s="8">
        <f t="shared" si="24"/>
        <v>21.741090984050093</v>
      </c>
      <c r="BV38" s="8">
        <f t="shared" si="25"/>
        <v>1.2706089223918093</v>
      </c>
      <c r="BW38" s="8">
        <f t="shared" si="25"/>
        <v>1.2462744707120827</v>
      </c>
      <c r="BX38" s="8" t="s">
        <v>158</v>
      </c>
      <c r="BY38" s="8" t="s">
        <v>158</v>
      </c>
      <c r="BZ38" s="8" t="s">
        <v>148</v>
      </c>
      <c r="CA38" s="8" t="s">
        <v>149</v>
      </c>
      <c r="CB38" s="8">
        <v>4</v>
      </c>
      <c r="CC38" s="8" t="s">
        <v>150</v>
      </c>
      <c r="CD38" s="8">
        <v>2</v>
      </c>
      <c r="CE38" s="8" t="s">
        <v>150</v>
      </c>
      <c r="CF38" s="8" t="s">
        <v>150</v>
      </c>
      <c r="CG38" s="8">
        <v>2</v>
      </c>
      <c r="CH38" s="8" t="s">
        <v>150</v>
      </c>
      <c r="CI38" s="8" t="s">
        <v>150</v>
      </c>
      <c r="CJ38" s="8">
        <v>2</v>
      </c>
      <c r="CK38" s="8" t="s">
        <v>150</v>
      </c>
      <c r="CL38" s="8" t="s">
        <v>150</v>
      </c>
      <c r="CM38" s="8">
        <v>2</v>
      </c>
      <c r="CN38" s="8" t="s">
        <v>150</v>
      </c>
      <c r="CO38" s="8">
        <v>16.7</v>
      </c>
      <c r="CP38" s="8">
        <v>25</v>
      </c>
      <c r="CQ38" s="8">
        <v>4</v>
      </c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 t="s">
        <v>165</v>
      </c>
      <c r="DE38" s="8">
        <v>2</v>
      </c>
      <c r="DF38" s="8"/>
      <c r="DG38" s="8"/>
      <c r="DH38" s="8"/>
      <c r="DI38" s="8">
        <v>2</v>
      </c>
      <c r="DJ38" s="8"/>
      <c r="DK38" s="8">
        <v>2</v>
      </c>
      <c r="DL38" s="8">
        <v>0</v>
      </c>
      <c r="DM38" s="8">
        <v>2</v>
      </c>
      <c r="DN38" s="8"/>
      <c r="DO38" s="8"/>
      <c r="DP38" s="8"/>
      <c r="DQ38" s="8"/>
      <c r="DR38" s="8"/>
      <c r="DS38" s="8"/>
      <c r="DT38" s="8"/>
      <c r="DU38" s="8" t="s">
        <v>150</v>
      </c>
      <c r="DV38" s="8" t="s">
        <v>159</v>
      </c>
      <c r="DW38" s="8" t="s">
        <v>150</v>
      </c>
      <c r="DX38" s="8" t="s">
        <v>159</v>
      </c>
      <c r="DY38" s="8" t="s">
        <v>159</v>
      </c>
      <c r="DZ38" s="8"/>
      <c r="EA38" s="8"/>
      <c r="EB38" s="8" t="s">
        <v>150</v>
      </c>
      <c r="EC38" s="8" t="s">
        <v>150</v>
      </c>
      <c r="ED38" s="8" t="s">
        <v>150</v>
      </c>
      <c r="EE38" s="8" t="s">
        <v>150</v>
      </c>
      <c r="EF38" s="8" t="s">
        <v>159</v>
      </c>
      <c r="EG38" s="8" t="s">
        <v>150</v>
      </c>
      <c r="EH38" s="8"/>
      <c r="EI38" s="8" t="s">
        <v>159</v>
      </c>
      <c r="EJ38" s="8" t="s">
        <v>150</v>
      </c>
      <c r="EK38" s="8"/>
      <c r="EL38" s="8"/>
      <c r="EM38" s="8"/>
      <c r="EN38" s="8"/>
      <c r="EO38" s="8" t="s">
        <v>304</v>
      </c>
      <c r="EP38" s="8" t="s">
        <v>189</v>
      </c>
      <c r="EQ38" s="11" t="str">
        <f t="shared" si="44"/>
        <v>36</v>
      </c>
      <c r="ER38" s="11" t="str">
        <f>IF(EQ38&lt;35,0, IF(EQ38&gt;35, "1"))</f>
        <v>1</v>
      </c>
      <c r="ES38" s="11"/>
      <c r="ET38" s="13">
        <f t="shared" si="13"/>
        <v>1</v>
      </c>
      <c r="EU38" s="13">
        <f t="shared" si="14"/>
        <v>0.9</v>
      </c>
      <c r="EV38" s="14">
        <f t="shared" si="15"/>
        <v>-3.2000000000000001E-2</v>
      </c>
      <c r="EW38" s="14">
        <f t="shared" si="16"/>
        <v>-1.2</v>
      </c>
      <c r="EX38" s="14">
        <f t="shared" si="17"/>
        <v>-1.2</v>
      </c>
      <c r="EY38" s="11">
        <f t="shared" si="18"/>
        <v>-3.2000000000000001E-2</v>
      </c>
      <c r="EZ38" s="15" t="s">
        <v>152</v>
      </c>
      <c r="FA38" s="16" t="str">
        <f t="shared" si="19"/>
        <v>1</v>
      </c>
      <c r="FC38">
        <v>2</v>
      </c>
      <c r="FD38">
        <v>0</v>
      </c>
    </row>
    <row r="39" spans="1:160" ht="33.75">
      <c r="A39" s="6">
        <v>1844</v>
      </c>
      <c r="B39" s="8">
        <v>2</v>
      </c>
      <c r="C39" s="8" t="s">
        <v>139</v>
      </c>
      <c r="D39" s="8">
        <v>48</v>
      </c>
      <c r="E39" s="8">
        <v>35</v>
      </c>
      <c r="F39" s="8" t="s">
        <v>174</v>
      </c>
      <c r="G39" s="8">
        <v>2</v>
      </c>
      <c r="H39" s="8"/>
      <c r="I39" s="9"/>
      <c r="J39" s="9"/>
      <c r="K39" s="10">
        <v>40374</v>
      </c>
      <c r="L39" s="10"/>
      <c r="M39" s="9" t="e">
        <f t="shared" si="38"/>
        <v>#NUM!</v>
      </c>
      <c r="N39" s="9">
        <f t="shared" ca="1" si="0"/>
        <v>164</v>
      </c>
      <c r="O39" s="9">
        <v>120</v>
      </c>
      <c r="P39" s="9">
        <v>1</v>
      </c>
      <c r="Q39" s="10">
        <v>40420</v>
      </c>
      <c r="R39" s="10"/>
      <c r="S39" s="9">
        <f t="shared" si="1"/>
        <v>1</v>
      </c>
      <c r="T39" s="9" t="s">
        <v>334</v>
      </c>
      <c r="U39" s="8" t="str">
        <f t="shared" si="35"/>
        <v>12</v>
      </c>
      <c r="V39" s="11" t="str">
        <f t="shared" si="36"/>
        <v>1</v>
      </c>
      <c r="W39" s="8">
        <v>1</v>
      </c>
      <c r="X39" s="9">
        <v>1</v>
      </c>
      <c r="Y39" s="9">
        <v>0</v>
      </c>
      <c r="Z39" s="9"/>
      <c r="AA39" s="9"/>
      <c r="AB39" s="9">
        <v>1</v>
      </c>
      <c r="AC39" s="9">
        <v>1</v>
      </c>
      <c r="AD39" s="9">
        <v>0</v>
      </c>
      <c r="AE39" s="8">
        <v>1</v>
      </c>
      <c r="AF39" s="9">
        <v>1</v>
      </c>
      <c r="AG39" s="9">
        <v>1</v>
      </c>
      <c r="AH39" s="11" t="str">
        <f t="shared" si="41"/>
        <v>36</v>
      </c>
      <c r="AI39" s="11" t="str">
        <f>IF(AH39&lt;35,0, IF(AH39&gt;35, "1"))</f>
        <v>1</v>
      </c>
      <c r="AJ39" s="9">
        <v>1</v>
      </c>
      <c r="AK39" s="9">
        <v>0</v>
      </c>
      <c r="AL39" s="9"/>
      <c r="AM39" s="8" t="s">
        <v>160</v>
      </c>
      <c r="AN39" s="8">
        <v>1</v>
      </c>
      <c r="AO39" s="8"/>
      <c r="AP39" s="8"/>
      <c r="AQ39" s="8">
        <v>1.4</v>
      </c>
      <c r="AR39" s="9">
        <f t="shared" si="45"/>
        <v>66.745380851296076</v>
      </c>
      <c r="AS39" s="9">
        <v>1.22</v>
      </c>
      <c r="AT39" s="9">
        <f t="shared" si="46"/>
        <v>78.242380258728829</v>
      </c>
      <c r="AU39" s="9">
        <v>1.4</v>
      </c>
      <c r="AV39" s="9">
        <f t="shared" si="42"/>
        <v>65.511597937488617</v>
      </c>
      <c r="AW39" s="9">
        <v>1.31</v>
      </c>
      <c r="AX39" s="9">
        <f t="shared" si="43"/>
        <v>67.926498441649684</v>
      </c>
      <c r="AY39" s="12" t="s">
        <v>155</v>
      </c>
      <c r="AZ39" s="12" t="s">
        <v>155</v>
      </c>
      <c r="BA39" s="12" t="s">
        <v>155</v>
      </c>
      <c r="BB39" s="12" t="s">
        <v>155</v>
      </c>
      <c r="BC39" s="8" t="s">
        <v>164</v>
      </c>
      <c r="BD39" s="8"/>
      <c r="BE39" s="8"/>
      <c r="BF39" s="8"/>
      <c r="BG39" s="12"/>
      <c r="BH39" s="8"/>
      <c r="BI39" s="8"/>
      <c r="BJ39" s="8">
        <v>63.3</v>
      </c>
      <c r="BK39" s="8">
        <v>162.19999999999999</v>
      </c>
      <c r="BL39" s="8">
        <f t="shared" si="9"/>
        <v>1.6759064274522071</v>
      </c>
      <c r="BM39" s="8">
        <f t="shared" si="10"/>
        <v>24.060353858246888</v>
      </c>
      <c r="BN39" s="8">
        <v>1</v>
      </c>
      <c r="BO39" s="7" t="s">
        <v>335</v>
      </c>
      <c r="BP39" s="8" t="s">
        <v>146</v>
      </c>
      <c r="BQ39" s="8">
        <v>36</v>
      </c>
      <c r="BR39" s="8">
        <v>55.5</v>
      </c>
      <c r="BS39" s="8">
        <v>150.5</v>
      </c>
      <c r="BT39" s="8">
        <f t="shared" si="23"/>
        <v>1.5010833366673588</v>
      </c>
      <c r="BU39" s="8">
        <f t="shared" si="24"/>
        <v>24.503040805289125</v>
      </c>
      <c r="BV39" s="8">
        <f t="shared" si="25"/>
        <v>1.1164646135989911</v>
      </c>
      <c r="BW39" s="8">
        <f t="shared" si="25"/>
        <v>0.98193338734730917</v>
      </c>
      <c r="BX39" s="8" t="s">
        <v>158</v>
      </c>
      <c r="BY39" s="8" t="s">
        <v>147</v>
      </c>
      <c r="BZ39" s="8" t="s">
        <v>148</v>
      </c>
      <c r="CA39" s="8" t="s">
        <v>149</v>
      </c>
      <c r="CB39" s="8">
        <v>5</v>
      </c>
      <c r="CC39" s="8" t="s">
        <v>150</v>
      </c>
      <c r="CD39" s="8">
        <v>2</v>
      </c>
      <c r="CE39" s="8"/>
      <c r="CF39" s="8" t="s">
        <v>150</v>
      </c>
      <c r="CG39" s="8">
        <v>2</v>
      </c>
      <c r="CH39" s="8"/>
      <c r="CI39" s="8" t="s">
        <v>150</v>
      </c>
      <c r="CJ39" s="8">
        <v>2</v>
      </c>
      <c r="CK39" s="8"/>
      <c r="CL39" s="8" t="s">
        <v>150</v>
      </c>
      <c r="CM39" s="8">
        <v>2</v>
      </c>
      <c r="CN39" s="8"/>
      <c r="CO39" s="8">
        <v>0</v>
      </c>
      <c r="CP39" s="8">
        <v>0</v>
      </c>
      <c r="CQ39" s="8">
        <v>4</v>
      </c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 t="s">
        <v>143</v>
      </c>
      <c r="DE39" s="8">
        <v>1</v>
      </c>
      <c r="DF39" s="8"/>
      <c r="DG39" s="8"/>
      <c r="DH39" s="8">
        <v>375</v>
      </c>
      <c r="DI39" s="8">
        <v>1</v>
      </c>
      <c r="DJ39" s="8"/>
      <c r="DK39" s="8">
        <v>2</v>
      </c>
      <c r="DL39" s="8">
        <v>17</v>
      </c>
      <c r="DM39" s="8">
        <v>1</v>
      </c>
      <c r="DN39" s="8"/>
      <c r="DO39" s="8"/>
      <c r="DP39" s="8"/>
      <c r="DQ39" s="8"/>
      <c r="DR39" s="8"/>
      <c r="DS39" s="8"/>
      <c r="DT39" s="8"/>
      <c r="DU39" s="8" t="s">
        <v>150</v>
      </c>
      <c r="DV39" s="8" t="s">
        <v>159</v>
      </c>
      <c r="DW39" s="8" t="s">
        <v>150</v>
      </c>
      <c r="DX39" s="8" t="s">
        <v>150</v>
      </c>
      <c r="DY39" s="8" t="s">
        <v>150</v>
      </c>
      <c r="DZ39" s="8"/>
      <c r="EA39" s="8"/>
      <c r="EB39" s="8" t="s">
        <v>150</v>
      </c>
      <c r="EC39" s="8" t="s">
        <v>150</v>
      </c>
      <c r="ED39" s="8" t="s">
        <v>150</v>
      </c>
      <c r="EE39" s="8" t="s">
        <v>150</v>
      </c>
      <c r="EF39" s="8" t="s">
        <v>159</v>
      </c>
      <c r="EG39" s="8" t="s">
        <v>150</v>
      </c>
      <c r="EH39" s="8"/>
      <c r="EI39" s="8" t="s">
        <v>159</v>
      </c>
      <c r="EJ39" s="8" t="s">
        <v>150</v>
      </c>
      <c r="EK39" s="8"/>
      <c r="EL39" s="8"/>
      <c r="EM39" s="8"/>
      <c r="EN39" s="8"/>
      <c r="EO39" s="8" t="s">
        <v>184</v>
      </c>
      <c r="EP39" s="8" t="s">
        <v>189</v>
      </c>
      <c r="EQ39" s="11" t="str">
        <f t="shared" si="44"/>
        <v>36</v>
      </c>
      <c r="ER39" s="11" t="str">
        <f>IF(EQ39&lt;35,0, IF(EQ39&gt;35, "1"))</f>
        <v>1</v>
      </c>
      <c r="ES39" s="11"/>
      <c r="ET39" s="13">
        <f t="shared" si="13"/>
        <v>1</v>
      </c>
      <c r="EU39" s="13">
        <f t="shared" si="14"/>
        <v>0.9</v>
      </c>
      <c r="EV39" s="14">
        <f t="shared" si="15"/>
        <v>-1.2</v>
      </c>
      <c r="EW39" s="14">
        <f t="shared" si="16"/>
        <v>-1.2</v>
      </c>
      <c r="EX39" s="14">
        <f t="shared" si="17"/>
        <v>-1.2</v>
      </c>
      <c r="EY39" s="11">
        <f t="shared" si="18"/>
        <v>-1.2</v>
      </c>
      <c r="EZ39" s="17" t="s">
        <v>152</v>
      </c>
      <c r="FA39" s="16" t="str">
        <f t="shared" si="19"/>
        <v>1</v>
      </c>
      <c r="FC39">
        <v>2</v>
      </c>
      <c r="FD39">
        <v>0</v>
      </c>
    </row>
    <row r="40" spans="1:160" ht="45">
      <c r="A40" s="6">
        <v>1847</v>
      </c>
      <c r="B40" s="8">
        <v>2</v>
      </c>
      <c r="C40" s="8" t="s">
        <v>139</v>
      </c>
      <c r="D40" s="8">
        <v>56</v>
      </c>
      <c r="E40" s="8">
        <v>44</v>
      </c>
      <c r="F40" s="8" t="s">
        <v>153</v>
      </c>
      <c r="G40" s="8">
        <v>3</v>
      </c>
      <c r="H40" s="8"/>
      <c r="I40" s="9"/>
      <c r="J40" s="9"/>
      <c r="K40" s="10">
        <v>40392</v>
      </c>
      <c r="L40" s="10">
        <v>44566</v>
      </c>
      <c r="M40" s="9">
        <f t="shared" si="38"/>
        <v>137</v>
      </c>
      <c r="N40" s="9">
        <f t="shared" ca="1" si="0"/>
        <v>164</v>
      </c>
      <c r="O40" s="9">
        <v>120</v>
      </c>
      <c r="P40" s="9">
        <v>1</v>
      </c>
      <c r="Q40" s="10">
        <v>42297</v>
      </c>
      <c r="R40" s="10"/>
      <c r="S40" s="9">
        <f t="shared" si="1"/>
        <v>62</v>
      </c>
      <c r="T40" s="8" t="s">
        <v>338</v>
      </c>
      <c r="U40" s="8" t="str">
        <f t="shared" si="35"/>
        <v>12</v>
      </c>
      <c r="V40" s="11" t="str">
        <f t="shared" si="36"/>
        <v>1</v>
      </c>
      <c r="W40" s="8" t="str">
        <f t="shared" ref="W40:W45" si="47">IF(O40&lt;12,O40, IF(O40&gt;12, "12"))</f>
        <v>12</v>
      </c>
      <c r="X40" s="8">
        <v>2</v>
      </c>
      <c r="Y40" s="8">
        <v>1</v>
      </c>
      <c r="Z40" s="8">
        <v>1</v>
      </c>
      <c r="AA40" s="8">
        <v>0</v>
      </c>
      <c r="AB40" s="8">
        <v>2</v>
      </c>
      <c r="AC40" s="9">
        <v>62</v>
      </c>
      <c r="AD40" s="9">
        <v>1</v>
      </c>
      <c r="AE40" s="8" t="str">
        <f t="shared" ref="AE40:AE45" si="48">IF($O40&lt;36,$O40, IF($O40&gt;36, "36"))</f>
        <v>36</v>
      </c>
      <c r="AF40" s="8">
        <v>2</v>
      </c>
      <c r="AG40" s="8">
        <v>2</v>
      </c>
      <c r="AH40" s="11" t="str">
        <f t="shared" si="41"/>
        <v>36</v>
      </c>
      <c r="AI40" s="11">
        <v>1</v>
      </c>
      <c r="AJ40" s="8">
        <v>1</v>
      </c>
      <c r="AK40" s="8">
        <v>0</v>
      </c>
      <c r="AL40" s="8"/>
      <c r="AM40" s="8" t="s">
        <v>160</v>
      </c>
      <c r="AN40" s="8">
        <v>1</v>
      </c>
      <c r="AO40" s="8"/>
      <c r="AP40" s="8"/>
      <c r="AQ40" s="8">
        <v>1.1399999999999999</v>
      </c>
      <c r="AR40" s="9">
        <f t="shared" si="45"/>
        <v>80.756961175000242</v>
      </c>
      <c r="AS40" s="9">
        <v>1.8</v>
      </c>
      <c r="AT40" s="9">
        <f t="shared" si="46"/>
        <v>46.391431771338702</v>
      </c>
      <c r="AU40" s="9">
        <v>1.44</v>
      </c>
      <c r="AV40" s="9">
        <f t="shared" si="42"/>
        <v>59.886340698213452</v>
      </c>
      <c r="AW40" s="9">
        <v>5.61</v>
      </c>
      <c r="AX40" s="9">
        <f t="shared" si="43"/>
        <v>11.212443834607059</v>
      </c>
      <c r="AY40" s="12" t="s">
        <v>155</v>
      </c>
      <c r="AZ40" s="12" t="s">
        <v>155</v>
      </c>
      <c r="BA40" s="12" t="s">
        <v>155</v>
      </c>
      <c r="BB40" s="12" t="s">
        <v>155</v>
      </c>
      <c r="BC40" s="8" t="s">
        <v>142</v>
      </c>
      <c r="BD40" s="8" t="s">
        <v>143</v>
      </c>
      <c r="BE40" s="8" t="s">
        <v>141</v>
      </c>
      <c r="BF40" s="8"/>
      <c r="BG40" s="12"/>
      <c r="BH40" s="8"/>
      <c r="BI40" s="8"/>
      <c r="BJ40" s="8">
        <v>72</v>
      </c>
      <c r="BK40" s="8">
        <v>171</v>
      </c>
      <c r="BL40" s="8">
        <f t="shared" si="9"/>
        <v>1.8393095029692161</v>
      </c>
      <c r="BM40" s="8">
        <f t="shared" si="10"/>
        <v>24.622960911049553</v>
      </c>
      <c r="BN40" s="8">
        <v>1</v>
      </c>
      <c r="BO40" s="7" t="s">
        <v>339</v>
      </c>
      <c r="BP40" s="8" t="s">
        <v>146</v>
      </c>
      <c r="BQ40" s="8">
        <v>38</v>
      </c>
      <c r="BR40" s="8">
        <v>54.2</v>
      </c>
      <c r="BS40" s="8">
        <v>166</v>
      </c>
      <c r="BT40" s="8">
        <f t="shared" si="23"/>
        <v>1.5954910938313345</v>
      </c>
      <c r="BU40" s="8">
        <f t="shared" si="24"/>
        <v>19.669037596167804</v>
      </c>
      <c r="BV40" s="8">
        <f t="shared" si="25"/>
        <v>1.1528171545930652</v>
      </c>
      <c r="BW40" s="8">
        <f t="shared" si="25"/>
        <v>1.2518640421861282</v>
      </c>
      <c r="BX40" s="8" t="s">
        <v>147</v>
      </c>
      <c r="BY40" s="8" t="s">
        <v>147</v>
      </c>
      <c r="BZ40" s="8" t="s">
        <v>148</v>
      </c>
      <c r="CA40" s="8" t="s">
        <v>166</v>
      </c>
      <c r="CB40" s="8">
        <v>3</v>
      </c>
      <c r="CC40" s="8" t="s">
        <v>150</v>
      </c>
      <c r="CD40" s="8">
        <v>2</v>
      </c>
      <c r="CE40" s="8" t="s">
        <v>150</v>
      </c>
      <c r="CF40" s="8" t="s">
        <v>150</v>
      </c>
      <c r="CG40" s="8">
        <v>2</v>
      </c>
      <c r="CH40" s="8" t="s">
        <v>150</v>
      </c>
      <c r="CI40" s="8" t="s">
        <v>150</v>
      </c>
      <c r="CJ40" s="8">
        <v>2</v>
      </c>
      <c r="CK40" s="8" t="s">
        <v>150</v>
      </c>
      <c r="CL40" s="8" t="s">
        <v>150</v>
      </c>
      <c r="CM40" s="8">
        <v>2</v>
      </c>
      <c r="CN40" s="8" t="s">
        <v>150</v>
      </c>
      <c r="CO40" s="8">
        <v>0</v>
      </c>
      <c r="CP40" s="8">
        <v>0</v>
      </c>
      <c r="CQ40" s="8">
        <v>4</v>
      </c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 t="s">
        <v>165</v>
      </c>
      <c r="DE40" s="8">
        <v>2</v>
      </c>
      <c r="DF40" s="8"/>
      <c r="DG40" s="8"/>
      <c r="DH40" s="8"/>
      <c r="DI40" s="8">
        <v>2</v>
      </c>
      <c r="DJ40" s="8"/>
      <c r="DK40" s="8">
        <v>2</v>
      </c>
      <c r="DL40" s="8">
        <v>0</v>
      </c>
      <c r="DM40" s="8">
        <v>2</v>
      </c>
      <c r="DN40" s="8"/>
      <c r="DO40" s="8"/>
      <c r="DP40" s="8"/>
      <c r="DQ40" s="8"/>
      <c r="DR40" s="8"/>
      <c r="DS40" s="8"/>
      <c r="DT40" s="8"/>
      <c r="DU40" s="8" t="s">
        <v>150</v>
      </c>
      <c r="DV40" s="8" t="s">
        <v>159</v>
      </c>
      <c r="DW40" s="8" t="s">
        <v>150</v>
      </c>
      <c r="DX40" s="8" t="s">
        <v>159</v>
      </c>
      <c r="DY40" s="8" t="s">
        <v>159</v>
      </c>
      <c r="DZ40" s="8"/>
      <c r="EA40" s="8"/>
      <c r="EB40" s="8" t="s">
        <v>150</v>
      </c>
      <c r="EC40" s="8" t="s">
        <v>150</v>
      </c>
      <c r="ED40" s="8" t="s">
        <v>150</v>
      </c>
      <c r="EE40" s="8" t="s">
        <v>150</v>
      </c>
      <c r="EF40" s="8" t="s">
        <v>159</v>
      </c>
      <c r="EG40" s="8" t="s">
        <v>150</v>
      </c>
      <c r="EH40" s="8"/>
      <c r="EI40" s="8" t="s">
        <v>159</v>
      </c>
      <c r="EJ40" s="8" t="s">
        <v>150</v>
      </c>
      <c r="EK40" s="8"/>
      <c r="EL40" s="8"/>
      <c r="EM40" s="8"/>
      <c r="EN40" s="8"/>
      <c r="EO40" s="8" t="s">
        <v>184</v>
      </c>
      <c r="EP40" s="8" t="s">
        <v>189</v>
      </c>
      <c r="EQ40" s="11" t="str">
        <f t="shared" si="44"/>
        <v>36</v>
      </c>
      <c r="ER40" s="11">
        <v>1</v>
      </c>
      <c r="ES40" s="11"/>
      <c r="ET40" s="13">
        <f t="shared" si="13"/>
        <v>1</v>
      </c>
      <c r="EU40" s="13">
        <f t="shared" si="14"/>
        <v>0.9</v>
      </c>
      <c r="EV40" s="14">
        <f t="shared" si="15"/>
        <v>-1.2</v>
      </c>
      <c r="EW40" s="14">
        <f t="shared" si="16"/>
        <v>-1.2</v>
      </c>
      <c r="EX40" s="14">
        <f t="shared" si="17"/>
        <v>-1.2</v>
      </c>
      <c r="EY40" s="11">
        <f t="shared" si="18"/>
        <v>-1.2</v>
      </c>
      <c r="EZ40" s="15" t="s">
        <v>163</v>
      </c>
      <c r="FA40" s="16" t="str">
        <f t="shared" si="19"/>
        <v>2</v>
      </c>
      <c r="FC40">
        <v>2</v>
      </c>
      <c r="FD40">
        <v>0</v>
      </c>
    </row>
    <row r="41" spans="1:160" ht="33.75">
      <c r="A41" s="6">
        <v>1856</v>
      </c>
      <c r="B41" s="8">
        <v>2</v>
      </c>
      <c r="C41" s="8" t="s">
        <v>139</v>
      </c>
      <c r="D41" s="8">
        <v>50</v>
      </c>
      <c r="E41" s="8">
        <v>38</v>
      </c>
      <c r="F41" s="8" t="s">
        <v>153</v>
      </c>
      <c r="G41" s="8">
        <v>3</v>
      </c>
      <c r="H41" s="8" t="s">
        <v>190</v>
      </c>
      <c r="I41" s="9"/>
      <c r="J41" s="9"/>
      <c r="K41" s="10">
        <v>40430</v>
      </c>
      <c r="L41" s="10">
        <v>43843</v>
      </c>
      <c r="M41" s="9">
        <f t="shared" si="38"/>
        <v>112</v>
      </c>
      <c r="N41" s="9">
        <f t="shared" ca="1" si="0"/>
        <v>163</v>
      </c>
      <c r="O41" s="9">
        <v>112</v>
      </c>
      <c r="P41" s="9">
        <v>0</v>
      </c>
      <c r="Q41" s="10">
        <v>43843</v>
      </c>
      <c r="R41" s="10"/>
      <c r="S41" s="9">
        <f t="shared" si="1"/>
        <v>112</v>
      </c>
      <c r="T41" s="8" t="s">
        <v>156</v>
      </c>
      <c r="U41" s="8" t="str">
        <f t="shared" si="35"/>
        <v>12</v>
      </c>
      <c r="V41" s="11" t="str">
        <f t="shared" si="36"/>
        <v>1</v>
      </c>
      <c r="W41" s="8" t="str">
        <f t="shared" si="47"/>
        <v>12</v>
      </c>
      <c r="X41" s="8">
        <v>2</v>
      </c>
      <c r="Y41" s="8">
        <v>1</v>
      </c>
      <c r="Z41" s="8">
        <v>1</v>
      </c>
      <c r="AA41" s="8"/>
      <c r="AB41" s="8">
        <v>2</v>
      </c>
      <c r="AC41" s="9">
        <v>112</v>
      </c>
      <c r="AD41" s="9">
        <v>0</v>
      </c>
      <c r="AE41" s="8" t="str">
        <f t="shared" si="48"/>
        <v>36</v>
      </c>
      <c r="AF41" s="8">
        <v>2</v>
      </c>
      <c r="AG41" s="8">
        <v>2</v>
      </c>
      <c r="AH41" s="11" t="str">
        <f t="shared" si="41"/>
        <v>36</v>
      </c>
      <c r="AI41" s="11" t="str">
        <f>IF(AH41&lt;35,0, IF(AH41&gt;35, "1"))</f>
        <v>1</v>
      </c>
      <c r="AJ41" s="8">
        <v>2</v>
      </c>
      <c r="AK41" s="8">
        <v>0</v>
      </c>
      <c r="AL41" s="8"/>
      <c r="AM41" s="8" t="s">
        <v>160</v>
      </c>
      <c r="AN41" s="8">
        <v>1</v>
      </c>
      <c r="AO41" s="8"/>
      <c r="AP41" s="8"/>
      <c r="AQ41" s="8">
        <v>1.01</v>
      </c>
      <c r="AR41" s="9">
        <f t="shared" si="45"/>
        <v>96.936243765935814</v>
      </c>
      <c r="AS41" s="9">
        <v>1.05</v>
      </c>
      <c r="AT41" s="9">
        <f t="shared" si="46"/>
        <v>91.948292577211262</v>
      </c>
      <c r="AU41" s="9">
        <v>0.95</v>
      </c>
      <c r="AV41" s="9">
        <f t="shared" si="42"/>
        <v>102.40012491556688</v>
      </c>
      <c r="AW41" s="9"/>
      <c r="AX41" s="9" t="e">
        <f t="shared" si="43"/>
        <v>#DIV/0!</v>
      </c>
      <c r="AY41" s="12" t="s">
        <v>155</v>
      </c>
      <c r="AZ41" s="12" t="s">
        <v>155</v>
      </c>
      <c r="BA41" s="12" t="s">
        <v>155</v>
      </c>
      <c r="BB41" s="12" t="s">
        <v>167</v>
      </c>
      <c r="BC41" s="8" t="s">
        <v>142</v>
      </c>
      <c r="BD41" s="8" t="s">
        <v>143</v>
      </c>
      <c r="BE41" s="8" t="s">
        <v>156</v>
      </c>
      <c r="BF41" s="8" t="s">
        <v>143</v>
      </c>
      <c r="BG41" s="12">
        <v>43843</v>
      </c>
      <c r="BH41" s="8" t="s">
        <v>191</v>
      </c>
      <c r="BI41" s="8"/>
      <c r="BJ41" s="8">
        <v>57.9</v>
      </c>
      <c r="BK41" s="8">
        <v>168.4</v>
      </c>
      <c r="BL41" s="8">
        <f t="shared" si="9"/>
        <v>1.6580694841932042</v>
      </c>
      <c r="BM41" s="8">
        <f t="shared" si="10"/>
        <v>20.41711567865223</v>
      </c>
      <c r="BN41" s="8">
        <v>1</v>
      </c>
      <c r="BO41" s="7" t="s">
        <v>342</v>
      </c>
      <c r="BP41" s="8" t="s">
        <v>146</v>
      </c>
      <c r="BQ41" s="8">
        <v>40</v>
      </c>
      <c r="BR41" s="8">
        <v>55.7</v>
      </c>
      <c r="BS41" s="8">
        <v>153</v>
      </c>
      <c r="BT41" s="8">
        <f t="shared" si="23"/>
        <v>1.5214443401646849</v>
      </c>
      <c r="BU41" s="8">
        <f t="shared" si="24"/>
        <v>23.794267162202573</v>
      </c>
      <c r="BV41" s="8">
        <f t="shared" si="25"/>
        <v>1.089799633428411</v>
      </c>
      <c r="BW41" s="8">
        <f t="shared" si="25"/>
        <v>0.85806869106206474</v>
      </c>
      <c r="BX41" s="8" t="s">
        <v>158</v>
      </c>
      <c r="BY41" s="8" t="s">
        <v>147</v>
      </c>
      <c r="BZ41" s="8" t="s">
        <v>148</v>
      </c>
      <c r="CA41" s="8" t="s">
        <v>149</v>
      </c>
      <c r="CB41" s="8">
        <v>6</v>
      </c>
      <c r="CC41" s="8" t="s">
        <v>150</v>
      </c>
      <c r="CD41" s="8">
        <v>2</v>
      </c>
      <c r="CE41" s="8" t="s">
        <v>159</v>
      </c>
      <c r="CF41" s="8" t="s">
        <v>150</v>
      </c>
      <c r="CG41" s="8">
        <v>2</v>
      </c>
      <c r="CH41" s="8" t="s">
        <v>150</v>
      </c>
      <c r="CI41" s="8" t="s">
        <v>150</v>
      </c>
      <c r="CJ41" s="8">
        <v>2</v>
      </c>
      <c r="CK41" s="8" t="s">
        <v>159</v>
      </c>
      <c r="CL41" s="8" t="s">
        <v>150</v>
      </c>
      <c r="CM41" s="8">
        <v>2</v>
      </c>
      <c r="CN41" s="8" t="s">
        <v>150</v>
      </c>
      <c r="CO41" s="8">
        <v>0</v>
      </c>
      <c r="CP41" s="8">
        <v>0</v>
      </c>
      <c r="CQ41" s="8">
        <v>4</v>
      </c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 t="s">
        <v>143</v>
      </c>
      <c r="DE41" s="8">
        <v>1</v>
      </c>
      <c r="DF41" s="8"/>
      <c r="DG41" s="8"/>
      <c r="DH41" s="8">
        <v>100</v>
      </c>
      <c r="DI41" s="8">
        <v>1</v>
      </c>
      <c r="DJ41" s="8"/>
      <c r="DK41" s="8">
        <v>2</v>
      </c>
      <c r="DL41" s="8">
        <v>10</v>
      </c>
      <c r="DM41" s="8">
        <v>1</v>
      </c>
      <c r="DN41" s="8"/>
      <c r="DO41" s="8" t="s">
        <v>143</v>
      </c>
      <c r="DP41" s="8">
        <v>2</v>
      </c>
      <c r="DQ41" s="8"/>
      <c r="DR41" s="8"/>
      <c r="DS41" s="8"/>
      <c r="DT41" s="8"/>
      <c r="DU41" s="8" t="s">
        <v>150</v>
      </c>
      <c r="DV41" s="8" t="s">
        <v>159</v>
      </c>
      <c r="DW41" s="8" t="s">
        <v>150</v>
      </c>
      <c r="DX41" s="8" t="s">
        <v>150</v>
      </c>
      <c r="DY41" s="8" t="s">
        <v>159</v>
      </c>
      <c r="DZ41" s="8"/>
      <c r="EA41" s="8"/>
      <c r="EB41" s="8" t="s">
        <v>150</v>
      </c>
      <c r="EC41" s="8" t="s">
        <v>150</v>
      </c>
      <c r="ED41" s="8" t="s">
        <v>150</v>
      </c>
      <c r="EE41" s="8" t="s">
        <v>150</v>
      </c>
      <c r="EF41" s="8" t="s">
        <v>159</v>
      </c>
      <c r="EG41" s="8" t="s">
        <v>150</v>
      </c>
      <c r="EH41" s="8"/>
      <c r="EI41" s="8" t="s">
        <v>159</v>
      </c>
      <c r="EJ41" s="8" t="s">
        <v>150</v>
      </c>
      <c r="EK41" s="8"/>
      <c r="EL41" s="8"/>
      <c r="EM41" s="8"/>
      <c r="EN41" s="8"/>
      <c r="EO41" s="8" t="s">
        <v>184</v>
      </c>
      <c r="EP41" s="8" t="s">
        <v>187</v>
      </c>
      <c r="EQ41" s="11" t="str">
        <f t="shared" si="44"/>
        <v>36</v>
      </c>
      <c r="ER41" s="11" t="str">
        <f>IF(EQ41&lt;35,0, IF(EQ41&gt;35, "1"))</f>
        <v>1</v>
      </c>
      <c r="ES41" s="11"/>
      <c r="ET41" s="13">
        <f t="shared" si="13"/>
        <v>1</v>
      </c>
      <c r="EU41" s="13">
        <f t="shared" si="14"/>
        <v>0.9</v>
      </c>
      <c r="EV41" s="14">
        <f t="shared" si="15"/>
        <v>-1.2</v>
      </c>
      <c r="EW41" s="14">
        <f t="shared" si="16"/>
        <v>-1.2</v>
      </c>
      <c r="EX41" s="14">
        <f t="shared" si="17"/>
        <v>-1.2</v>
      </c>
      <c r="EY41" s="11">
        <f t="shared" si="18"/>
        <v>-3.2000000000000001E-2</v>
      </c>
      <c r="EZ41" s="17" t="s">
        <v>176</v>
      </c>
      <c r="FA41" s="16" t="str">
        <f t="shared" si="19"/>
        <v>3</v>
      </c>
      <c r="FC41">
        <v>2</v>
      </c>
      <c r="FD41">
        <v>0</v>
      </c>
    </row>
    <row r="42" spans="1:160" ht="33.75">
      <c r="A42" s="6">
        <v>1860</v>
      </c>
      <c r="B42" s="8">
        <v>2</v>
      </c>
      <c r="C42" s="8" t="s">
        <v>139</v>
      </c>
      <c r="D42" s="8">
        <v>63</v>
      </c>
      <c r="E42" s="8">
        <v>51</v>
      </c>
      <c r="F42" s="8" t="s">
        <v>185</v>
      </c>
      <c r="G42" s="8">
        <v>4</v>
      </c>
      <c r="H42" s="8"/>
      <c r="I42" s="9"/>
      <c r="J42" s="9"/>
      <c r="K42" s="10">
        <v>40451</v>
      </c>
      <c r="L42" s="10"/>
      <c r="M42" s="9" t="e">
        <f t="shared" si="38"/>
        <v>#NUM!</v>
      </c>
      <c r="N42" s="9">
        <f t="shared" ca="1" si="0"/>
        <v>162</v>
      </c>
      <c r="O42" s="9">
        <v>120</v>
      </c>
      <c r="P42" s="9">
        <v>1</v>
      </c>
      <c r="Q42" s="9"/>
      <c r="R42" s="9"/>
      <c r="S42" s="9" t="e">
        <f t="shared" si="1"/>
        <v>#NUM!</v>
      </c>
      <c r="T42" s="9"/>
      <c r="U42" s="8" t="str">
        <f t="shared" si="35"/>
        <v>12</v>
      </c>
      <c r="V42" s="11" t="str">
        <f t="shared" si="36"/>
        <v>1</v>
      </c>
      <c r="W42" s="8" t="str">
        <f t="shared" si="47"/>
        <v>12</v>
      </c>
      <c r="X42" s="9">
        <v>2</v>
      </c>
      <c r="Y42" s="9">
        <v>1</v>
      </c>
      <c r="Z42" s="9">
        <v>1</v>
      </c>
      <c r="AA42" s="9">
        <v>1</v>
      </c>
      <c r="AB42" s="9">
        <v>2</v>
      </c>
      <c r="AC42" s="9">
        <v>120</v>
      </c>
      <c r="AD42" s="9">
        <v>1</v>
      </c>
      <c r="AE42" s="8" t="str">
        <f t="shared" si="48"/>
        <v>36</v>
      </c>
      <c r="AF42" s="9">
        <v>2</v>
      </c>
      <c r="AG42" s="9">
        <v>2</v>
      </c>
      <c r="AH42" s="11" t="str">
        <f t="shared" si="41"/>
        <v>36</v>
      </c>
      <c r="AI42" s="11" t="str">
        <f>IF(AH42&lt;35,0, IF(AH42&gt;35, "1"))</f>
        <v>1</v>
      </c>
      <c r="AJ42" s="9">
        <v>2</v>
      </c>
      <c r="AK42" s="9">
        <v>0</v>
      </c>
      <c r="AL42" s="9"/>
      <c r="AM42" s="8" t="s">
        <v>160</v>
      </c>
      <c r="AN42" s="8">
        <v>1</v>
      </c>
      <c r="AO42" s="8"/>
      <c r="AP42" s="8"/>
      <c r="AQ42" s="8">
        <v>0.82</v>
      </c>
      <c r="AR42" s="9">
        <f t="shared" si="45"/>
        <v>102.98202860122278</v>
      </c>
      <c r="AS42" s="9">
        <v>1.1399999999999999</v>
      </c>
      <c r="AT42" s="9">
        <f t="shared" si="46"/>
        <v>76.837266732790752</v>
      </c>
      <c r="AU42" s="9">
        <v>1.06</v>
      </c>
      <c r="AV42" s="9">
        <f t="shared" si="42"/>
        <v>82.811123312258189</v>
      </c>
      <c r="AW42" s="9">
        <v>1.03</v>
      </c>
      <c r="AX42" s="9">
        <f t="shared" si="43"/>
        <v>82.062357883217103</v>
      </c>
      <c r="AY42" s="12" t="s">
        <v>155</v>
      </c>
      <c r="AZ42" s="12" t="s">
        <v>155</v>
      </c>
      <c r="BA42" s="12" t="s">
        <v>155</v>
      </c>
      <c r="BB42" s="12" t="s">
        <v>155</v>
      </c>
      <c r="BC42" s="8" t="s">
        <v>164</v>
      </c>
      <c r="BD42" s="8"/>
      <c r="BE42" s="8"/>
      <c r="BF42" s="8"/>
      <c r="BG42" s="12"/>
      <c r="BH42" s="8"/>
      <c r="BI42" s="8"/>
      <c r="BJ42" s="8">
        <v>67</v>
      </c>
      <c r="BK42" s="8">
        <v>164.2</v>
      </c>
      <c r="BL42" s="8">
        <f t="shared" si="9"/>
        <v>1.7321825155774002</v>
      </c>
      <c r="BM42" s="8">
        <f t="shared" si="10"/>
        <v>24.850120393269851</v>
      </c>
      <c r="BN42" s="8">
        <v>1</v>
      </c>
      <c r="BO42" s="7" t="s">
        <v>345</v>
      </c>
      <c r="BP42" s="8" t="s">
        <v>146</v>
      </c>
      <c r="BQ42" s="8">
        <v>46</v>
      </c>
      <c r="BR42" s="8"/>
      <c r="BS42" s="8"/>
      <c r="BT42" s="8"/>
      <c r="BU42" s="8"/>
      <c r="BV42" s="8"/>
      <c r="BW42" s="8"/>
      <c r="BX42" s="8" t="s">
        <v>147</v>
      </c>
      <c r="BY42" s="8" t="s">
        <v>158</v>
      </c>
      <c r="BZ42" s="8" t="s">
        <v>148</v>
      </c>
      <c r="CA42" s="8" t="s">
        <v>149</v>
      </c>
      <c r="CB42" s="8">
        <v>6</v>
      </c>
      <c r="CC42" s="8" t="s">
        <v>150</v>
      </c>
      <c r="CD42" s="8">
        <v>2</v>
      </c>
      <c r="CE42" s="8" t="s">
        <v>150</v>
      </c>
      <c r="CF42" s="8" t="s">
        <v>150</v>
      </c>
      <c r="CG42" s="8">
        <v>2</v>
      </c>
      <c r="CH42" s="8" t="s">
        <v>150</v>
      </c>
      <c r="CI42" s="8" t="s">
        <v>150</v>
      </c>
      <c r="CJ42" s="8">
        <v>2</v>
      </c>
      <c r="CK42" s="8" t="s">
        <v>150</v>
      </c>
      <c r="CL42" s="8" t="s">
        <v>150</v>
      </c>
      <c r="CM42" s="8">
        <v>2</v>
      </c>
      <c r="CN42" s="8" t="s">
        <v>150</v>
      </c>
      <c r="CO42" s="8">
        <v>0</v>
      </c>
      <c r="CP42" s="8">
        <v>0</v>
      </c>
      <c r="CQ42" s="8">
        <v>4</v>
      </c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 t="s">
        <v>165</v>
      </c>
      <c r="DE42" s="8">
        <v>2</v>
      </c>
      <c r="DF42" s="8"/>
      <c r="DG42" s="8"/>
      <c r="DH42" s="8"/>
      <c r="DI42" s="8">
        <v>2</v>
      </c>
      <c r="DJ42" s="8"/>
      <c r="DK42" s="8">
        <v>2</v>
      </c>
      <c r="DL42" s="8">
        <v>0</v>
      </c>
      <c r="DM42" s="8">
        <v>2</v>
      </c>
      <c r="DN42" s="8"/>
      <c r="DO42" s="8"/>
      <c r="DP42" s="8"/>
      <c r="DQ42" s="8"/>
      <c r="DR42" s="8"/>
      <c r="DS42" s="8"/>
      <c r="DT42" s="8"/>
      <c r="DU42" s="8" t="s">
        <v>150</v>
      </c>
      <c r="DV42" s="8" t="s">
        <v>159</v>
      </c>
      <c r="DW42" s="8" t="s">
        <v>150</v>
      </c>
      <c r="DX42" s="8" t="s">
        <v>150</v>
      </c>
      <c r="DY42" s="8" t="s">
        <v>159</v>
      </c>
      <c r="DZ42" s="8"/>
      <c r="EA42" s="8"/>
      <c r="EB42" s="8" t="s">
        <v>150</v>
      </c>
      <c r="EC42" s="8" t="s">
        <v>150</v>
      </c>
      <c r="ED42" s="8" t="s">
        <v>150</v>
      </c>
      <c r="EE42" s="8"/>
      <c r="EF42" s="8" t="s">
        <v>159</v>
      </c>
      <c r="EG42" s="8" t="s">
        <v>150</v>
      </c>
      <c r="EH42" s="8"/>
      <c r="EI42" s="8" t="s">
        <v>159</v>
      </c>
      <c r="EJ42" s="8" t="s">
        <v>159</v>
      </c>
      <c r="EK42" s="8"/>
      <c r="EL42" s="8"/>
      <c r="EM42" s="8"/>
      <c r="EN42" s="8"/>
      <c r="EO42" s="8" t="s">
        <v>173</v>
      </c>
      <c r="EP42" s="8" t="s">
        <v>187</v>
      </c>
      <c r="EQ42" s="11" t="str">
        <f t="shared" si="44"/>
        <v>36</v>
      </c>
      <c r="ER42" s="11" t="str">
        <f>IF(EQ42&lt;35,0, IF(EQ42&gt;35, "1"))</f>
        <v>1</v>
      </c>
      <c r="ES42" s="11"/>
      <c r="ET42" s="13">
        <f t="shared" si="13"/>
        <v>1</v>
      </c>
      <c r="EU42" s="13">
        <f t="shared" si="14"/>
        <v>0.9</v>
      </c>
      <c r="EV42" s="14">
        <f t="shared" si="15"/>
        <v>-3.2000000000000001E-2</v>
      </c>
      <c r="EW42" s="14">
        <f t="shared" si="16"/>
        <v>-1.2</v>
      </c>
      <c r="EX42" s="14">
        <f t="shared" si="17"/>
        <v>-1.2</v>
      </c>
      <c r="EY42" s="11">
        <f t="shared" si="18"/>
        <v>-1.2</v>
      </c>
      <c r="EZ42" s="17" t="s">
        <v>176</v>
      </c>
      <c r="FA42" s="16" t="str">
        <f t="shared" si="19"/>
        <v>3</v>
      </c>
      <c r="FC42">
        <v>2</v>
      </c>
      <c r="FD42">
        <v>0</v>
      </c>
    </row>
    <row r="43" spans="1:160" ht="33.75">
      <c r="A43" s="6">
        <v>1872</v>
      </c>
      <c r="B43" s="8">
        <v>1</v>
      </c>
      <c r="C43" s="8" t="s">
        <v>146</v>
      </c>
      <c r="D43" s="8">
        <v>50</v>
      </c>
      <c r="E43" s="8">
        <v>38</v>
      </c>
      <c r="F43" s="8" t="s">
        <v>153</v>
      </c>
      <c r="G43" s="8">
        <v>3</v>
      </c>
      <c r="H43" s="8" t="s">
        <v>179</v>
      </c>
      <c r="I43" s="9"/>
      <c r="J43" s="9"/>
      <c r="K43" s="10">
        <v>40497</v>
      </c>
      <c r="L43" s="10"/>
      <c r="M43" s="9" t="e">
        <f t="shared" ref="M43:M47" si="49">DATEDIF(K43,L43,"m")</f>
        <v>#NUM!</v>
      </c>
      <c r="N43" s="9">
        <f t="shared" ca="1" si="0"/>
        <v>160</v>
      </c>
      <c r="O43" s="9">
        <v>120</v>
      </c>
      <c r="P43" s="9">
        <v>1</v>
      </c>
      <c r="Q43" s="9"/>
      <c r="R43" s="9"/>
      <c r="S43" s="9" t="e">
        <f t="shared" si="1"/>
        <v>#NUM!</v>
      </c>
      <c r="T43" s="9"/>
      <c r="U43" s="8" t="str">
        <f t="shared" si="35"/>
        <v>12</v>
      </c>
      <c r="V43" s="11" t="str">
        <f t="shared" si="36"/>
        <v>1</v>
      </c>
      <c r="W43" s="8" t="str">
        <f t="shared" si="47"/>
        <v>12</v>
      </c>
      <c r="X43" s="9">
        <v>2</v>
      </c>
      <c r="Y43" s="9">
        <v>1</v>
      </c>
      <c r="Z43" s="9">
        <v>1</v>
      </c>
      <c r="AA43" s="9">
        <v>1</v>
      </c>
      <c r="AB43" s="9">
        <v>2</v>
      </c>
      <c r="AC43" s="9">
        <v>120</v>
      </c>
      <c r="AD43" s="9">
        <v>1</v>
      </c>
      <c r="AE43" s="8" t="str">
        <f t="shared" si="48"/>
        <v>36</v>
      </c>
      <c r="AF43" s="9">
        <v>2</v>
      </c>
      <c r="AG43" s="9">
        <v>2</v>
      </c>
      <c r="AH43" s="11" t="str">
        <f t="shared" si="41"/>
        <v>36</v>
      </c>
      <c r="AI43" s="11" t="str">
        <f>IF(AH43&lt;35,0, IF(AH43&gt;35, "1"))</f>
        <v>1</v>
      </c>
      <c r="AJ43" s="9">
        <v>2</v>
      </c>
      <c r="AK43" s="9">
        <v>0</v>
      </c>
      <c r="AL43" s="9"/>
      <c r="AM43" s="8" t="s">
        <v>160</v>
      </c>
      <c r="AN43" s="8">
        <v>1</v>
      </c>
      <c r="AO43" s="8"/>
      <c r="AP43" s="8"/>
      <c r="AQ43" s="8">
        <v>0.79</v>
      </c>
      <c r="AR43" s="9">
        <f t="shared" si="45"/>
        <v>97.437576877770681</v>
      </c>
      <c r="AS43" s="9">
        <v>1.04</v>
      </c>
      <c r="AT43" s="9">
        <f t="shared" si="46"/>
        <v>69.620633378278725</v>
      </c>
      <c r="AU43" s="9">
        <v>0.95</v>
      </c>
      <c r="AV43" s="9">
        <f t="shared" si="42"/>
        <v>76.64920162493307</v>
      </c>
      <c r="AW43" s="9">
        <v>0.96</v>
      </c>
      <c r="AX43" s="9">
        <f t="shared" si="43"/>
        <v>72.467525028855661</v>
      </c>
      <c r="AY43" s="12" t="s">
        <v>155</v>
      </c>
      <c r="AZ43" s="12" t="s">
        <v>155</v>
      </c>
      <c r="BA43" s="12" t="s">
        <v>155</v>
      </c>
      <c r="BB43" s="12" t="s">
        <v>155</v>
      </c>
      <c r="BC43" s="8" t="s">
        <v>164</v>
      </c>
      <c r="BD43" s="8"/>
      <c r="BE43" s="8"/>
      <c r="BF43" s="8"/>
      <c r="BG43" s="12"/>
      <c r="BH43" s="8"/>
      <c r="BI43" s="8"/>
      <c r="BJ43" s="8">
        <v>44</v>
      </c>
      <c r="BK43" s="8">
        <v>151.30000000000001</v>
      </c>
      <c r="BL43" s="8">
        <f t="shared" si="9"/>
        <v>1.3652649283514535</v>
      </c>
      <c r="BM43" s="8">
        <f t="shared" si="10"/>
        <v>19.220948737292876</v>
      </c>
      <c r="BN43" s="8">
        <v>1</v>
      </c>
      <c r="BO43" s="7" t="s">
        <v>351</v>
      </c>
      <c r="BP43" s="8" t="s">
        <v>139</v>
      </c>
      <c r="BQ43" s="8">
        <v>40</v>
      </c>
      <c r="BR43" s="8">
        <v>70</v>
      </c>
      <c r="BS43" s="8">
        <v>181.6</v>
      </c>
      <c r="BT43" s="8">
        <f t="shared" si="23"/>
        <v>1.8984185886932758</v>
      </c>
      <c r="BU43" s="8">
        <f t="shared" si="24"/>
        <v>21.22591162258146</v>
      </c>
      <c r="BV43" s="8">
        <f t="shared" si="25"/>
        <v>0.71915906032673016</v>
      </c>
      <c r="BW43" s="8">
        <f t="shared" si="25"/>
        <v>0.90554173027105334</v>
      </c>
      <c r="BX43" s="8" t="s">
        <v>162</v>
      </c>
      <c r="BY43" s="8" t="s">
        <v>162</v>
      </c>
      <c r="BZ43" s="8" t="s">
        <v>148</v>
      </c>
      <c r="CA43" s="8" t="s">
        <v>149</v>
      </c>
      <c r="CB43" s="8">
        <v>6</v>
      </c>
      <c r="CC43" s="8" t="s">
        <v>150</v>
      </c>
      <c r="CD43" s="8">
        <v>2</v>
      </c>
      <c r="CE43" s="8" t="s">
        <v>150</v>
      </c>
      <c r="CF43" s="8" t="s">
        <v>150</v>
      </c>
      <c r="CG43" s="8">
        <v>2</v>
      </c>
      <c r="CH43" s="8" t="s">
        <v>150</v>
      </c>
      <c r="CI43" s="8" t="s">
        <v>150</v>
      </c>
      <c r="CJ43" s="8">
        <v>2</v>
      </c>
      <c r="CK43" s="8" t="s">
        <v>150</v>
      </c>
      <c r="CL43" s="8" t="s">
        <v>150</v>
      </c>
      <c r="CM43" s="8">
        <v>2</v>
      </c>
      <c r="CN43" s="8" t="s">
        <v>150</v>
      </c>
      <c r="CO43" s="8">
        <v>0</v>
      </c>
      <c r="CP43" s="8">
        <v>0</v>
      </c>
      <c r="CQ43" s="8">
        <v>4</v>
      </c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 t="s">
        <v>165</v>
      </c>
      <c r="DE43" s="8">
        <v>2</v>
      </c>
      <c r="DF43" s="8"/>
      <c r="DG43" s="8"/>
      <c r="DH43" s="8"/>
      <c r="DI43" s="8">
        <v>2</v>
      </c>
      <c r="DJ43" s="8"/>
      <c r="DK43" s="8">
        <v>2</v>
      </c>
      <c r="DL43" s="8">
        <v>0</v>
      </c>
      <c r="DM43" s="8">
        <v>2</v>
      </c>
      <c r="DN43" s="8"/>
      <c r="DO43" s="8"/>
      <c r="DP43" s="8"/>
      <c r="DQ43" s="8"/>
      <c r="DR43" s="8"/>
      <c r="DS43" s="8"/>
      <c r="DT43" s="8"/>
      <c r="DU43" s="8" t="s">
        <v>150</v>
      </c>
      <c r="DV43" s="8" t="s">
        <v>159</v>
      </c>
      <c r="DW43" s="8" t="s">
        <v>150</v>
      </c>
      <c r="DX43" s="8" t="s">
        <v>150</v>
      </c>
      <c r="DY43" s="8" t="s">
        <v>159</v>
      </c>
      <c r="DZ43" s="8"/>
      <c r="EA43" s="8"/>
      <c r="EB43" s="8" t="s">
        <v>150</v>
      </c>
      <c r="EC43" s="8" t="s">
        <v>150</v>
      </c>
      <c r="ED43" s="8" t="s">
        <v>150</v>
      </c>
      <c r="EE43" s="8" t="s">
        <v>150</v>
      </c>
      <c r="EF43" s="8" t="s">
        <v>159</v>
      </c>
      <c r="EG43" s="8" t="s">
        <v>150</v>
      </c>
      <c r="EH43" s="8"/>
      <c r="EI43" s="8" t="s">
        <v>159</v>
      </c>
      <c r="EJ43" s="8" t="s">
        <v>150</v>
      </c>
      <c r="EK43" s="8"/>
      <c r="EL43" s="8"/>
      <c r="EM43" s="8"/>
      <c r="EN43" s="8"/>
      <c r="EO43" s="8" t="s">
        <v>184</v>
      </c>
      <c r="EP43" s="8" t="s">
        <v>189</v>
      </c>
      <c r="EQ43" s="11" t="str">
        <f t="shared" si="44"/>
        <v>36</v>
      </c>
      <c r="ER43" s="11" t="str">
        <f>IF(EQ43&lt;35,0, IF(EQ43&gt;35, "1"))</f>
        <v>1</v>
      </c>
      <c r="ES43" s="11"/>
      <c r="ET43" s="13">
        <f t="shared" si="13"/>
        <v>1.012</v>
      </c>
      <c r="EU43" s="13">
        <f t="shared" si="14"/>
        <v>0.7</v>
      </c>
      <c r="EV43" s="14">
        <f t="shared" si="15"/>
        <v>-1.2</v>
      </c>
      <c r="EW43" s="14">
        <f t="shared" si="16"/>
        <v>-1.2</v>
      </c>
      <c r="EX43" s="14">
        <f t="shared" si="17"/>
        <v>-1.2</v>
      </c>
      <c r="EY43" s="11">
        <f t="shared" si="18"/>
        <v>-1.2</v>
      </c>
      <c r="EZ43" s="17" t="s">
        <v>176</v>
      </c>
      <c r="FA43" s="16" t="str">
        <f t="shared" si="19"/>
        <v>3</v>
      </c>
      <c r="FC43">
        <v>2</v>
      </c>
      <c r="FD43">
        <v>0</v>
      </c>
    </row>
    <row r="44" spans="1:160" ht="33.75">
      <c r="A44" s="6">
        <v>1896</v>
      </c>
      <c r="B44" s="8">
        <v>1</v>
      </c>
      <c r="C44" s="8" t="s">
        <v>146</v>
      </c>
      <c r="D44" s="8">
        <v>54</v>
      </c>
      <c r="E44" s="8">
        <v>42</v>
      </c>
      <c r="F44" s="8" t="s">
        <v>153</v>
      </c>
      <c r="G44" s="8">
        <v>3</v>
      </c>
      <c r="H44" s="8" t="s">
        <v>179</v>
      </c>
      <c r="I44" s="9"/>
      <c r="J44" s="9"/>
      <c r="K44" s="10">
        <v>40584</v>
      </c>
      <c r="L44" s="10"/>
      <c r="M44" s="9" t="e">
        <f t="shared" si="49"/>
        <v>#NUM!</v>
      </c>
      <c r="N44" s="9">
        <f t="shared" ca="1" si="0"/>
        <v>157</v>
      </c>
      <c r="O44" s="9">
        <v>120</v>
      </c>
      <c r="P44" s="9">
        <v>1</v>
      </c>
      <c r="Q44" s="10"/>
      <c r="R44" s="10">
        <v>43551</v>
      </c>
      <c r="S44" s="9" t="e">
        <f t="shared" si="1"/>
        <v>#NUM!</v>
      </c>
      <c r="T44" s="9" t="s">
        <v>354</v>
      </c>
      <c r="U44" s="8" t="str">
        <f t="shared" si="35"/>
        <v>12</v>
      </c>
      <c r="V44" s="11" t="str">
        <f t="shared" si="36"/>
        <v>1</v>
      </c>
      <c r="W44" s="8" t="str">
        <f t="shared" si="47"/>
        <v>12</v>
      </c>
      <c r="X44" s="9">
        <v>2</v>
      </c>
      <c r="Y44" s="9">
        <v>1</v>
      </c>
      <c r="Z44" s="9">
        <v>1</v>
      </c>
      <c r="AA44" s="9">
        <v>1</v>
      </c>
      <c r="AB44" s="9">
        <v>2</v>
      </c>
      <c r="AC44" s="9">
        <v>120</v>
      </c>
      <c r="AD44" s="9">
        <v>1</v>
      </c>
      <c r="AE44" s="8" t="str">
        <f t="shared" si="48"/>
        <v>36</v>
      </c>
      <c r="AF44" s="9">
        <v>2</v>
      </c>
      <c r="AG44" s="9">
        <v>2</v>
      </c>
      <c r="AH44" s="11" t="str">
        <f t="shared" si="41"/>
        <v>36</v>
      </c>
      <c r="AI44" s="11" t="str">
        <f>IF(AH44&lt;35,0, IF(AH44&gt;35, "1"))</f>
        <v>1</v>
      </c>
      <c r="AJ44" s="9">
        <v>2</v>
      </c>
      <c r="AK44" s="9">
        <v>0</v>
      </c>
      <c r="AL44" s="9"/>
      <c r="AM44" s="8" t="s">
        <v>160</v>
      </c>
      <c r="AN44" s="8">
        <v>1</v>
      </c>
      <c r="AO44" s="8">
        <v>1.73</v>
      </c>
      <c r="AP44" s="8"/>
      <c r="AQ44" s="8">
        <v>0.7</v>
      </c>
      <c r="AR44" s="9">
        <f t="shared" si="45"/>
        <v>109.88978061583411</v>
      </c>
      <c r="AS44" s="9">
        <v>0.69</v>
      </c>
      <c r="AT44" s="9">
        <f t="shared" si="46"/>
        <v>109.58782197471439</v>
      </c>
      <c r="AU44" s="9">
        <v>0.73</v>
      </c>
      <c r="AV44" s="9">
        <f t="shared" si="42"/>
        <v>102.56153200410714</v>
      </c>
      <c r="AW44" s="9">
        <v>1.43</v>
      </c>
      <c r="AX44" s="9">
        <f t="shared" si="43"/>
        <v>43.818916384227151</v>
      </c>
      <c r="AY44" s="12" t="s">
        <v>155</v>
      </c>
      <c r="AZ44" s="12" t="s">
        <v>155</v>
      </c>
      <c r="BA44" s="12" t="s">
        <v>155</v>
      </c>
      <c r="BB44" s="12" t="s">
        <v>155</v>
      </c>
      <c r="BC44" s="8" t="s">
        <v>164</v>
      </c>
      <c r="BD44" s="8"/>
      <c r="BE44" s="8"/>
      <c r="BF44" s="8"/>
      <c r="BG44" s="12"/>
      <c r="BH44" s="8"/>
      <c r="BI44" s="8"/>
      <c r="BJ44" s="8">
        <v>55</v>
      </c>
      <c r="BK44" s="8">
        <v>160</v>
      </c>
      <c r="BL44" s="8">
        <f t="shared" si="9"/>
        <v>1.5631744723391146</v>
      </c>
      <c r="BM44" s="8">
        <f t="shared" si="10"/>
        <v>21.484375</v>
      </c>
      <c r="BN44" s="8">
        <v>1</v>
      </c>
      <c r="BO44" s="7" t="s">
        <v>355</v>
      </c>
      <c r="BP44" s="8" t="s">
        <v>139</v>
      </c>
      <c r="BQ44" s="8">
        <v>43</v>
      </c>
      <c r="BR44" s="8">
        <v>68</v>
      </c>
      <c r="BS44" s="8">
        <v>173.7</v>
      </c>
      <c r="BT44" s="8">
        <f t="shared" si="23"/>
        <v>1.8156723498725453</v>
      </c>
      <c r="BU44" s="8">
        <f t="shared" si="24"/>
        <v>22.53768350397343</v>
      </c>
      <c r="BV44" s="8">
        <f t="shared" si="25"/>
        <v>0.8609342277249773</v>
      </c>
      <c r="BW44" s="8">
        <f t="shared" si="25"/>
        <v>0.95326456227022049</v>
      </c>
      <c r="BX44" s="8" t="s">
        <v>147</v>
      </c>
      <c r="BY44" s="8" t="s">
        <v>162</v>
      </c>
      <c r="BZ44" s="8" t="s">
        <v>148</v>
      </c>
      <c r="CA44" s="8" t="s">
        <v>166</v>
      </c>
      <c r="CB44" s="8">
        <v>3</v>
      </c>
      <c r="CC44" s="8" t="s">
        <v>150</v>
      </c>
      <c r="CD44" s="8">
        <v>2</v>
      </c>
      <c r="CE44" s="8"/>
      <c r="CF44" s="8" t="s">
        <v>150</v>
      </c>
      <c r="CG44" s="8">
        <v>2</v>
      </c>
      <c r="CH44" s="8"/>
      <c r="CI44" s="8" t="s">
        <v>150</v>
      </c>
      <c r="CJ44" s="8">
        <v>2</v>
      </c>
      <c r="CK44" s="8"/>
      <c r="CL44" s="8" t="s">
        <v>150</v>
      </c>
      <c r="CM44" s="8">
        <v>2</v>
      </c>
      <c r="CN44" s="8"/>
      <c r="CO44" s="8">
        <v>0</v>
      </c>
      <c r="CP44" s="8">
        <v>0</v>
      </c>
      <c r="CQ44" s="8">
        <v>4</v>
      </c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 t="s">
        <v>143</v>
      </c>
      <c r="DE44" s="8">
        <v>1</v>
      </c>
      <c r="DF44" s="8"/>
      <c r="DG44" s="8"/>
      <c r="DH44" s="8">
        <v>100</v>
      </c>
      <c r="DI44" s="8">
        <v>1</v>
      </c>
      <c r="DJ44" s="8"/>
      <c r="DK44" s="8">
        <v>2</v>
      </c>
      <c r="DL44" s="8">
        <v>7</v>
      </c>
      <c r="DM44" s="8">
        <v>1</v>
      </c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 t="s">
        <v>189</v>
      </c>
      <c r="EQ44" s="11" t="str">
        <f t="shared" si="44"/>
        <v>36</v>
      </c>
      <c r="ER44" s="11" t="str">
        <f>IF(EQ44&lt;35,0, IF(EQ44&gt;35, "1"))</f>
        <v>1</v>
      </c>
      <c r="ES44" s="11"/>
      <c r="ET44" s="13">
        <f t="shared" si="13"/>
        <v>1.012</v>
      </c>
      <c r="EU44" s="13">
        <f t="shared" si="14"/>
        <v>0.7</v>
      </c>
      <c r="EV44" s="14">
        <f t="shared" si="15"/>
        <v>-1.2</v>
      </c>
      <c r="EW44" s="14">
        <f t="shared" si="16"/>
        <v>-0.24099999999999999</v>
      </c>
      <c r="EX44" s="14">
        <f t="shared" si="17"/>
        <v>-1.2</v>
      </c>
      <c r="EY44" s="11">
        <f t="shared" si="18"/>
        <v>-1.2</v>
      </c>
      <c r="EZ44" s="17" t="s">
        <v>163</v>
      </c>
      <c r="FA44" s="16" t="str">
        <f t="shared" si="19"/>
        <v>2</v>
      </c>
      <c r="FC44">
        <v>2</v>
      </c>
      <c r="FD44">
        <v>0</v>
      </c>
    </row>
    <row r="45" spans="1:160" ht="78.75">
      <c r="A45" s="6">
        <v>1919</v>
      </c>
      <c r="B45" s="8">
        <v>2</v>
      </c>
      <c r="C45" s="8" t="s">
        <v>139</v>
      </c>
      <c r="D45" s="8">
        <v>66</v>
      </c>
      <c r="E45" s="8">
        <v>54</v>
      </c>
      <c r="F45" s="8" t="s">
        <v>185</v>
      </c>
      <c r="G45" s="8">
        <v>4</v>
      </c>
      <c r="H45" s="8"/>
      <c r="I45" s="9"/>
      <c r="J45" s="9"/>
      <c r="K45" s="10">
        <v>40644</v>
      </c>
      <c r="L45" s="10"/>
      <c r="M45" s="9" t="e">
        <f t="shared" si="49"/>
        <v>#NUM!</v>
      </c>
      <c r="N45" s="9">
        <f t="shared" ca="1" si="0"/>
        <v>155</v>
      </c>
      <c r="O45" s="9">
        <v>120</v>
      </c>
      <c r="P45" s="9">
        <v>1</v>
      </c>
      <c r="Q45" s="9"/>
      <c r="R45" s="9"/>
      <c r="S45" s="9" t="e">
        <f t="shared" si="1"/>
        <v>#NUM!</v>
      </c>
      <c r="T45" s="9"/>
      <c r="U45" s="8" t="str">
        <f t="shared" si="35"/>
        <v>12</v>
      </c>
      <c r="V45" s="11" t="str">
        <f t="shared" si="36"/>
        <v>1</v>
      </c>
      <c r="W45" s="8" t="str">
        <f t="shared" si="47"/>
        <v>12</v>
      </c>
      <c r="X45" s="9">
        <v>2</v>
      </c>
      <c r="Y45" s="9">
        <v>1</v>
      </c>
      <c r="Z45" s="9">
        <v>1</v>
      </c>
      <c r="AA45" s="9">
        <v>1</v>
      </c>
      <c r="AB45" s="9">
        <v>2</v>
      </c>
      <c r="AC45" s="9">
        <v>120</v>
      </c>
      <c r="AD45" s="9">
        <v>1</v>
      </c>
      <c r="AE45" s="8" t="str">
        <f t="shared" si="48"/>
        <v>36</v>
      </c>
      <c r="AF45" s="9">
        <v>2</v>
      </c>
      <c r="AG45" s="9">
        <v>2</v>
      </c>
      <c r="AH45" s="11" t="str">
        <f t="shared" si="41"/>
        <v>36</v>
      </c>
      <c r="AI45" s="11">
        <v>1</v>
      </c>
      <c r="AJ45" s="9">
        <v>2</v>
      </c>
      <c r="AK45" s="9">
        <v>1</v>
      </c>
      <c r="AL45" s="9" t="s">
        <v>359</v>
      </c>
      <c r="AM45" s="8" t="s">
        <v>360</v>
      </c>
      <c r="AN45" s="8">
        <v>1</v>
      </c>
      <c r="AO45" s="8">
        <v>1.64</v>
      </c>
      <c r="AP45" s="8"/>
      <c r="AQ45" s="8">
        <v>1.3</v>
      </c>
      <c r="AR45" s="9">
        <f t="shared" si="45"/>
        <v>64.822188785559263</v>
      </c>
      <c r="AS45" s="9">
        <v>2.04</v>
      </c>
      <c r="AT45" s="9">
        <f t="shared" si="46"/>
        <v>37.5144432589587</v>
      </c>
      <c r="AU45" s="9"/>
      <c r="AV45" s="9" t="e">
        <f t="shared" si="42"/>
        <v>#DIV/0!</v>
      </c>
      <c r="AW45" s="9"/>
      <c r="AX45" s="9" t="e">
        <f t="shared" si="43"/>
        <v>#DIV/0!</v>
      </c>
      <c r="AY45" s="12" t="s">
        <v>155</v>
      </c>
      <c r="AZ45" s="12" t="s">
        <v>155</v>
      </c>
      <c r="BA45" s="12" t="s">
        <v>155</v>
      </c>
      <c r="BB45" s="12" t="s">
        <v>155</v>
      </c>
      <c r="BC45" s="8" t="s">
        <v>175</v>
      </c>
      <c r="BD45" s="8" t="s">
        <v>165</v>
      </c>
      <c r="BE45" s="8"/>
      <c r="BF45" s="8"/>
      <c r="BG45" s="12"/>
      <c r="BH45" s="8"/>
      <c r="BI45" s="8"/>
      <c r="BJ45" s="8">
        <v>64</v>
      </c>
      <c r="BK45" s="8">
        <v>162.4</v>
      </c>
      <c r="BL45" s="8">
        <f t="shared" si="9"/>
        <v>1.6852629795028784</v>
      </c>
      <c r="BM45" s="8">
        <f t="shared" si="10"/>
        <v>24.266543716178504</v>
      </c>
      <c r="BN45" s="8">
        <v>1</v>
      </c>
      <c r="BO45" s="7" t="s">
        <v>361</v>
      </c>
      <c r="BP45" s="8" t="s">
        <v>146</v>
      </c>
      <c r="BQ45" s="8">
        <v>52</v>
      </c>
      <c r="BR45" s="8">
        <v>70</v>
      </c>
      <c r="BS45" s="8">
        <v>156</v>
      </c>
      <c r="BT45" s="8">
        <f t="shared" si="23"/>
        <v>1.7003891474733532</v>
      </c>
      <c r="BU45" s="8">
        <f t="shared" si="24"/>
        <v>28.763971071663377</v>
      </c>
      <c r="BV45" s="8">
        <f t="shared" si="25"/>
        <v>0.99110429045436388</v>
      </c>
      <c r="BW45" s="8">
        <f t="shared" si="25"/>
        <v>0.84364372553845735</v>
      </c>
      <c r="BX45" s="8" t="s">
        <v>158</v>
      </c>
      <c r="BY45" s="8" t="s">
        <v>158</v>
      </c>
      <c r="BZ45" s="8" t="s">
        <v>148</v>
      </c>
      <c r="CA45" s="8" t="s">
        <v>149</v>
      </c>
      <c r="CB45" s="8">
        <v>5</v>
      </c>
      <c r="CC45" s="8" t="s">
        <v>150</v>
      </c>
      <c r="CD45" s="8">
        <v>2</v>
      </c>
      <c r="CE45" s="8"/>
      <c r="CF45" s="8" t="s">
        <v>150</v>
      </c>
      <c r="CG45" s="8">
        <v>2</v>
      </c>
      <c r="CH45" s="8"/>
      <c r="CI45" s="8" t="s">
        <v>150</v>
      </c>
      <c r="CJ45" s="8">
        <v>2</v>
      </c>
      <c r="CK45" s="8"/>
      <c r="CL45" s="8" t="s">
        <v>150</v>
      </c>
      <c r="CM45" s="8">
        <v>2</v>
      </c>
      <c r="CN45" s="8"/>
      <c r="CO45" s="8">
        <v>0</v>
      </c>
      <c r="CP45" s="8">
        <v>25</v>
      </c>
      <c r="CQ45" s="8">
        <v>4</v>
      </c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 t="s">
        <v>165</v>
      </c>
      <c r="DE45" s="8">
        <v>2</v>
      </c>
      <c r="DF45" s="8"/>
      <c r="DG45" s="8"/>
      <c r="DH45" s="8"/>
      <c r="DI45" s="8">
        <v>2</v>
      </c>
      <c r="DJ45" s="8"/>
      <c r="DK45" s="8">
        <v>2</v>
      </c>
      <c r="DL45" s="8">
        <v>0</v>
      </c>
      <c r="DM45" s="8">
        <v>2</v>
      </c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  <c r="DZ45" s="8"/>
      <c r="EA45" s="8"/>
      <c r="EB45" s="8"/>
      <c r="EC45" s="8"/>
      <c r="ED45" s="8"/>
      <c r="EE45" s="8"/>
      <c r="EF45" s="8"/>
      <c r="EG45" s="8"/>
      <c r="EH45" s="8"/>
      <c r="EI45" s="8"/>
      <c r="EJ45" s="8"/>
      <c r="EK45" s="8"/>
      <c r="EL45" s="8"/>
      <c r="EM45" s="8"/>
      <c r="EN45" s="8"/>
      <c r="EO45" s="8"/>
      <c r="EP45" s="8" t="s">
        <v>189</v>
      </c>
      <c r="EQ45" s="11" t="str">
        <f t="shared" si="44"/>
        <v>36</v>
      </c>
      <c r="ER45" s="11">
        <v>1</v>
      </c>
      <c r="ES45" s="11"/>
      <c r="ET45" s="13">
        <f t="shared" si="13"/>
        <v>1</v>
      </c>
      <c r="EU45" s="13">
        <f t="shared" si="14"/>
        <v>0.9</v>
      </c>
      <c r="EV45" s="14">
        <f t="shared" si="15"/>
        <v>-1.2</v>
      </c>
      <c r="EW45" s="14">
        <f t="shared" si="16"/>
        <v>-1.2</v>
      </c>
      <c r="EX45" s="14">
        <f t="shared" si="17"/>
        <v>-3.2000000000000001E-2</v>
      </c>
      <c r="EY45" s="11">
        <f t="shared" si="18"/>
        <v>-3.2000000000000001E-2</v>
      </c>
      <c r="EZ45" s="15" t="s">
        <v>176</v>
      </c>
      <c r="FA45" s="16" t="str">
        <f t="shared" si="19"/>
        <v>3</v>
      </c>
      <c r="FC45">
        <v>2</v>
      </c>
      <c r="FD45">
        <v>0</v>
      </c>
    </row>
    <row r="46" spans="1:160" ht="33.75">
      <c r="A46" s="6">
        <v>1924</v>
      </c>
      <c r="B46" s="8">
        <v>2</v>
      </c>
      <c r="C46" s="8" t="s">
        <v>139</v>
      </c>
      <c r="D46" s="8">
        <v>56</v>
      </c>
      <c r="E46" s="8">
        <v>45</v>
      </c>
      <c r="F46" s="8" t="s">
        <v>185</v>
      </c>
      <c r="G46" s="8">
        <v>4</v>
      </c>
      <c r="H46" s="8"/>
      <c r="I46" s="9"/>
      <c r="J46" s="9"/>
      <c r="K46" s="10">
        <v>40654</v>
      </c>
      <c r="L46" s="10"/>
      <c r="M46" s="9" t="e">
        <f t="shared" si="49"/>
        <v>#NUM!</v>
      </c>
      <c r="N46" s="9">
        <f t="shared" ca="1" si="0"/>
        <v>155</v>
      </c>
      <c r="O46" s="9">
        <v>120</v>
      </c>
      <c r="P46" s="9">
        <v>1</v>
      </c>
      <c r="Q46" s="10">
        <v>40724</v>
      </c>
      <c r="R46" s="10"/>
      <c r="S46" s="9">
        <f t="shared" si="1"/>
        <v>2</v>
      </c>
      <c r="T46" s="9" t="s">
        <v>363</v>
      </c>
      <c r="U46" s="8" t="str">
        <f t="shared" si="35"/>
        <v>12</v>
      </c>
      <c r="V46" s="11" t="str">
        <f t="shared" si="36"/>
        <v>1</v>
      </c>
      <c r="W46" s="8">
        <v>2</v>
      </c>
      <c r="X46" s="9">
        <v>1</v>
      </c>
      <c r="Y46" s="9">
        <v>1</v>
      </c>
      <c r="Z46" s="9">
        <v>1</v>
      </c>
      <c r="AA46" s="9">
        <v>1</v>
      </c>
      <c r="AB46" s="9">
        <v>1</v>
      </c>
      <c r="AC46" s="9">
        <v>2</v>
      </c>
      <c r="AD46" s="9">
        <v>0</v>
      </c>
      <c r="AE46" s="8">
        <v>2</v>
      </c>
      <c r="AF46" s="9">
        <v>1</v>
      </c>
      <c r="AG46" s="9">
        <v>1</v>
      </c>
      <c r="AH46" s="11" t="str">
        <f t="shared" si="41"/>
        <v>36</v>
      </c>
      <c r="AI46" s="11" t="str">
        <f t="shared" ref="AI46:AI51" si="50">IF(AH46&lt;35,0, IF(AH46&gt;35, "1"))</f>
        <v>1</v>
      </c>
      <c r="AJ46" s="9">
        <v>1</v>
      </c>
      <c r="AK46" s="9">
        <v>0</v>
      </c>
      <c r="AL46" s="9"/>
      <c r="AM46" s="8" t="s">
        <v>360</v>
      </c>
      <c r="AN46" s="8">
        <v>1</v>
      </c>
      <c r="AO46" s="8">
        <v>2.79</v>
      </c>
      <c r="AP46" s="8"/>
      <c r="AQ46" s="8">
        <v>1.61</v>
      </c>
      <c r="AR46" s="9">
        <f t="shared" si="45"/>
        <v>53.036362603831641</v>
      </c>
      <c r="AS46" s="9">
        <v>1.76</v>
      </c>
      <c r="AT46" s="9">
        <f t="shared" si="46"/>
        <v>47.364021921002958</v>
      </c>
      <c r="AU46" s="9">
        <v>1.73</v>
      </c>
      <c r="AV46" s="9">
        <f t="shared" si="42"/>
        <v>47.753635029863375</v>
      </c>
      <c r="AW46" s="9">
        <v>1.19</v>
      </c>
      <c r="AX46" s="9">
        <f t="shared" si="43"/>
        <v>71.630561054835397</v>
      </c>
      <c r="AY46" s="12" t="s">
        <v>155</v>
      </c>
      <c r="AZ46" s="12" t="s">
        <v>155</v>
      </c>
      <c r="BA46" s="12" t="s">
        <v>155</v>
      </c>
      <c r="BB46" s="12" t="s">
        <v>155</v>
      </c>
      <c r="BC46" s="8" t="s">
        <v>164</v>
      </c>
      <c r="BD46" s="8"/>
      <c r="BE46" s="8"/>
      <c r="BF46" s="8"/>
      <c r="BG46" s="12"/>
      <c r="BH46" s="8"/>
      <c r="BI46" s="8"/>
      <c r="BJ46" s="8">
        <v>84</v>
      </c>
      <c r="BK46" s="8">
        <v>174</v>
      </c>
      <c r="BL46" s="8">
        <f t="shared" si="9"/>
        <v>1.9887638870658206</v>
      </c>
      <c r="BM46" s="8">
        <f t="shared" si="10"/>
        <v>27.744748315497421</v>
      </c>
      <c r="BN46" s="8">
        <v>1</v>
      </c>
      <c r="BO46" s="7" t="s">
        <v>364</v>
      </c>
      <c r="BP46" s="8" t="s">
        <v>146</v>
      </c>
      <c r="BQ46" s="8">
        <v>45</v>
      </c>
      <c r="BR46" s="8">
        <v>44</v>
      </c>
      <c r="BS46" s="8">
        <v>156</v>
      </c>
      <c r="BT46" s="8">
        <f t="shared" si="23"/>
        <v>1.3958830861948521</v>
      </c>
      <c r="BU46" s="8">
        <f t="shared" si="24"/>
        <v>18.080210387902692</v>
      </c>
      <c r="BV46" s="8">
        <f t="shared" si="25"/>
        <v>1.4247352853075606</v>
      </c>
      <c r="BW46" s="8">
        <f t="shared" si="25"/>
        <v>1.534536806831694</v>
      </c>
      <c r="BX46" s="8" t="s">
        <v>162</v>
      </c>
      <c r="BY46" s="8" t="s">
        <v>158</v>
      </c>
      <c r="BZ46" s="8" t="s">
        <v>148</v>
      </c>
      <c r="CA46" s="8" t="s">
        <v>149</v>
      </c>
      <c r="CB46" s="8">
        <v>3</v>
      </c>
      <c r="CC46" s="8" t="s">
        <v>150</v>
      </c>
      <c r="CD46" s="8">
        <v>2</v>
      </c>
      <c r="CE46" s="8"/>
      <c r="CF46" s="8" t="s">
        <v>150</v>
      </c>
      <c r="CG46" s="8">
        <v>2</v>
      </c>
      <c r="CH46" s="8"/>
      <c r="CI46" s="8" t="s">
        <v>150</v>
      </c>
      <c r="CJ46" s="8">
        <v>2</v>
      </c>
      <c r="CK46" s="8"/>
      <c r="CL46" s="8" t="s">
        <v>150</v>
      </c>
      <c r="CM46" s="8">
        <v>22</v>
      </c>
      <c r="CN46" s="8"/>
      <c r="CO46" s="8">
        <v>0</v>
      </c>
      <c r="CP46" s="8">
        <v>25</v>
      </c>
      <c r="CQ46" s="8">
        <v>4</v>
      </c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 t="s">
        <v>165</v>
      </c>
      <c r="DE46" s="8">
        <v>2</v>
      </c>
      <c r="DF46" s="8"/>
      <c r="DG46" s="8"/>
      <c r="DH46" s="8"/>
      <c r="DI46" s="8">
        <v>2</v>
      </c>
      <c r="DJ46" s="8"/>
      <c r="DK46" s="8">
        <v>2</v>
      </c>
      <c r="DL46" s="8">
        <v>0</v>
      </c>
      <c r="DM46" s="8">
        <v>2</v>
      </c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 t="s">
        <v>189</v>
      </c>
      <c r="EQ46" s="11" t="str">
        <f t="shared" si="44"/>
        <v>36</v>
      </c>
      <c r="ER46" s="11" t="str">
        <f t="shared" ref="ER46:ER51" si="51">IF(EQ46&lt;35,0, IF(EQ46&gt;35, "1"))</f>
        <v>1</v>
      </c>
      <c r="ES46" s="11"/>
      <c r="ET46" s="13">
        <f t="shared" si="13"/>
        <v>1</v>
      </c>
      <c r="EU46" s="13">
        <f t="shared" si="14"/>
        <v>0.9</v>
      </c>
      <c r="EV46" s="14">
        <f t="shared" si="15"/>
        <v>-1.2</v>
      </c>
      <c r="EW46" s="14">
        <f t="shared" si="16"/>
        <v>-1.2</v>
      </c>
      <c r="EX46" s="14">
        <f t="shared" si="17"/>
        <v>-1.2</v>
      </c>
      <c r="EY46" s="11">
        <f t="shared" si="18"/>
        <v>-1.2</v>
      </c>
      <c r="EZ46" s="17" t="s">
        <v>176</v>
      </c>
      <c r="FA46" s="16" t="str">
        <f t="shared" si="19"/>
        <v>3</v>
      </c>
    </row>
    <row r="47" spans="1:160" ht="33.75">
      <c r="A47" s="6">
        <v>1932</v>
      </c>
      <c r="B47" s="8">
        <v>2</v>
      </c>
      <c r="C47" s="8" t="s">
        <v>139</v>
      </c>
      <c r="D47" s="8">
        <v>60</v>
      </c>
      <c r="E47" s="8">
        <v>48</v>
      </c>
      <c r="F47" s="8" t="s">
        <v>153</v>
      </c>
      <c r="G47" s="8">
        <v>3</v>
      </c>
      <c r="H47" s="8" t="s">
        <v>179</v>
      </c>
      <c r="I47" s="9"/>
      <c r="J47" s="9"/>
      <c r="K47" s="10">
        <v>40675</v>
      </c>
      <c r="L47" s="10"/>
      <c r="M47" s="9" t="e">
        <f t="shared" si="49"/>
        <v>#NUM!</v>
      </c>
      <c r="N47" s="9">
        <f t="shared" ca="1" si="0"/>
        <v>154</v>
      </c>
      <c r="O47" s="9">
        <v>120</v>
      </c>
      <c r="P47" s="9">
        <v>1</v>
      </c>
      <c r="Q47" s="9"/>
      <c r="R47" s="9"/>
      <c r="S47" s="9" t="e">
        <f t="shared" si="1"/>
        <v>#NUM!</v>
      </c>
      <c r="T47" s="9"/>
      <c r="U47" s="8" t="str">
        <f t="shared" si="35"/>
        <v>12</v>
      </c>
      <c r="V47" s="11" t="str">
        <f t="shared" si="36"/>
        <v>1</v>
      </c>
      <c r="W47" s="8" t="str">
        <f t="shared" ref="W47:W73" si="52">IF(O47&lt;12,O47, IF(O47&gt;12, "12"))</f>
        <v>12</v>
      </c>
      <c r="X47" s="9">
        <v>2</v>
      </c>
      <c r="Y47" s="9">
        <v>1</v>
      </c>
      <c r="Z47" s="9">
        <v>1</v>
      </c>
      <c r="AA47" s="9">
        <v>1</v>
      </c>
      <c r="AB47" s="9">
        <v>2</v>
      </c>
      <c r="AC47" s="9">
        <v>120</v>
      </c>
      <c r="AD47" s="9">
        <v>1</v>
      </c>
      <c r="AE47" s="8" t="str">
        <f t="shared" ref="AE47:AE52" si="53">IF($O47&lt;36,$O47, IF($O47&gt;36, "36"))</f>
        <v>36</v>
      </c>
      <c r="AF47" s="9">
        <v>2</v>
      </c>
      <c r="AG47" s="9">
        <v>2</v>
      </c>
      <c r="AH47" s="11" t="str">
        <f t="shared" si="41"/>
        <v>36</v>
      </c>
      <c r="AI47" s="11" t="str">
        <f t="shared" si="50"/>
        <v>1</v>
      </c>
      <c r="AJ47" s="9">
        <v>2</v>
      </c>
      <c r="AK47" s="9">
        <v>0</v>
      </c>
      <c r="AL47" s="9"/>
      <c r="AM47" s="8" t="s">
        <v>360</v>
      </c>
      <c r="AN47" s="8">
        <v>1</v>
      </c>
      <c r="AO47" s="8">
        <v>1.72</v>
      </c>
      <c r="AP47" s="8"/>
      <c r="AQ47" s="8">
        <v>1.1100000000000001</v>
      </c>
      <c r="AR47" s="9">
        <f t="shared" si="45"/>
        <v>81.334384614662966</v>
      </c>
      <c r="AS47" s="9">
        <v>1.33</v>
      </c>
      <c r="AT47" s="9">
        <f t="shared" si="46"/>
        <v>65.063703904948895</v>
      </c>
      <c r="AU47" s="9">
        <v>1.1200000000000001</v>
      </c>
      <c r="AV47" s="9">
        <f t="shared" si="42"/>
        <v>78.976359331172489</v>
      </c>
      <c r="AW47" s="9">
        <v>0.96</v>
      </c>
      <c r="AX47" s="9">
        <f t="shared" si="43"/>
        <v>90.975867205824528</v>
      </c>
      <c r="AY47" s="12" t="s">
        <v>155</v>
      </c>
      <c r="AZ47" s="12" t="s">
        <v>155</v>
      </c>
      <c r="BA47" s="12" t="s">
        <v>155</v>
      </c>
      <c r="BB47" s="12" t="s">
        <v>155</v>
      </c>
      <c r="BC47" s="8" t="s">
        <v>164</v>
      </c>
      <c r="BD47" s="8"/>
      <c r="BE47" s="8"/>
      <c r="BF47" s="8"/>
      <c r="BG47" s="12"/>
      <c r="BH47" s="8"/>
      <c r="BI47" s="8"/>
      <c r="BJ47" s="8">
        <v>60.8</v>
      </c>
      <c r="BK47" s="8">
        <v>167.4</v>
      </c>
      <c r="BL47" s="8">
        <f t="shared" si="9"/>
        <v>1.6855748736445935</v>
      </c>
      <c r="BM47" s="8">
        <f t="shared" si="10"/>
        <v>21.69664943781412</v>
      </c>
      <c r="BN47" s="8">
        <v>1</v>
      </c>
      <c r="BO47" s="7" t="s">
        <v>371</v>
      </c>
      <c r="BP47" s="8" t="s">
        <v>146</v>
      </c>
      <c r="BQ47" s="8">
        <v>43</v>
      </c>
      <c r="BR47" s="8">
        <v>42</v>
      </c>
      <c r="BS47" s="8">
        <v>157</v>
      </c>
      <c r="BT47" s="8">
        <f t="shared" si="23"/>
        <v>1.3749107895215029</v>
      </c>
      <c r="BU47" s="8">
        <f t="shared" si="24"/>
        <v>17.039230800438151</v>
      </c>
      <c r="BV47" s="8">
        <f t="shared" si="25"/>
        <v>1.2259521755816667</v>
      </c>
      <c r="BW47" s="8">
        <f t="shared" si="25"/>
        <v>1.2733350285540006</v>
      </c>
      <c r="BX47" s="8" t="s">
        <v>158</v>
      </c>
      <c r="BY47" s="8" t="s">
        <v>171</v>
      </c>
      <c r="BZ47" s="8" t="s">
        <v>148</v>
      </c>
      <c r="CA47" s="8" t="s">
        <v>149</v>
      </c>
      <c r="CB47" s="8">
        <v>6</v>
      </c>
      <c r="CC47" s="8" t="s">
        <v>150</v>
      </c>
      <c r="CD47" s="8">
        <v>2</v>
      </c>
      <c r="CE47" s="8"/>
      <c r="CF47" s="8" t="s">
        <v>150</v>
      </c>
      <c r="CG47" s="8">
        <v>2</v>
      </c>
      <c r="CH47" s="8"/>
      <c r="CI47" s="8" t="s">
        <v>150</v>
      </c>
      <c r="CJ47" s="8">
        <v>2</v>
      </c>
      <c r="CK47" s="8"/>
      <c r="CL47" s="8" t="s">
        <v>150</v>
      </c>
      <c r="CM47" s="8">
        <v>2</v>
      </c>
      <c r="CN47" s="8"/>
      <c r="CO47" s="8">
        <v>0</v>
      </c>
      <c r="CP47" s="8">
        <v>0</v>
      </c>
      <c r="CQ47" s="8">
        <v>4</v>
      </c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 t="s">
        <v>143</v>
      </c>
      <c r="DE47" s="8">
        <v>1</v>
      </c>
      <c r="DF47" s="8"/>
      <c r="DG47" s="8"/>
      <c r="DH47" s="8">
        <v>375</v>
      </c>
      <c r="DI47" s="8">
        <v>1</v>
      </c>
      <c r="DJ47" s="8"/>
      <c r="DK47" s="8">
        <v>2</v>
      </c>
      <c r="DL47" s="8">
        <v>7</v>
      </c>
      <c r="DM47" s="8">
        <v>1</v>
      </c>
      <c r="DN47" s="8"/>
      <c r="DO47" s="8" t="s">
        <v>143</v>
      </c>
      <c r="DP47" s="8">
        <v>2</v>
      </c>
      <c r="DQ47" s="8"/>
      <c r="DR47" s="8"/>
      <c r="DS47" s="8"/>
      <c r="DT47" s="8"/>
      <c r="DU47" s="8"/>
      <c r="DV47" s="8"/>
      <c r="DW47" s="8"/>
      <c r="DX47" s="8"/>
      <c r="DY47" s="8"/>
      <c r="DZ47" s="8"/>
      <c r="EA47" s="8"/>
      <c r="EB47" s="8"/>
      <c r="EC47" s="8"/>
      <c r="ED47" s="8"/>
      <c r="EE47" s="8"/>
      <c r="EF47" s="8"/>
      <c r="EG47" s="8"/>
      <c r="EH47" s="8"/>
      <c r="EI47" s="8"/>
      <c r="EJ47" s="8"/>
      <c r="EK47" s="8"/>
      <c r="EL47" s="8"/>
      <c r="EM47" s="8"/>
      <c r="EN47" s="8"/>
      <c r="EO47" s="8"/>
      <c r="EP47" s="8" t="s">
        <v>189</v>
      </c>
      <c r="EQ47" s="11" t="str">
        <f t="shared" si="44"/>
        <v>36</v>
      </c>
      <c r="ER47" s="11" t="str">
        <f t="shared" si="51"/>
        <v>1</v>
      </c>
      <c r="ES47" s="11"/>
      <c r="ET47" s="13">
        <f t="shared" si="13"/>
        <v>1</v>
      </c>
      <c r="EU47" s="13">
        <f t="shared" si="14"/>
        <v>0.9</v>
      </c>
      <c r="EV47" s="14">
        <f t="shared" si="15"/>
        <v>-1.2</v>
      </c>
      <c r="EW47" s="14">
        <f t="shared" si="16"/>
        <v>-1.2</v>
      </c>
      <c r="EX47" s="14">
        <f t="shared" si="17"/>
        <v>-1.2</v>
      </c>
      <c r="EY47" s="11">
        <f t="shared" si="18"/>
        <v>-1.2</v>
      </c>
      <c r="EZ47" s="17" t="s">
        <v>176</v>
      </c>
      <c r="FA47" s="16" t="str">
        <f t="shared" si="19"/>
        <v>3</v>
      </c>
      <c r="FC47">
        <v>2</v>
      </c>
      <c r="FD47">
        <v>0</v>
      </c>
    </row>
    <row r="48" spans="1:160" s="90" customFormat="1" ht="33.75">
      <c r="A48" s="80">
        <v>1933</v>
      </c>
      <c r="B48" s="82">
        <v>2</v>
      </c>
      <c r="C48" s="82" t="s">
        <v>139</v>
      </c>
      <c r="D48" s="82">
        <v>53</v>
      </c>
      <c r="E48" s="82">
        <v>42</v>
      </c>
      <c r="F48" s="82" t="s">
        <v>180</v>
      </c>
      <c r="G48" s="82">
        <v>5</v>
      </c>
      <c r="H48" s="82"/>
      <c r="I48" s="83"/>
      <c r="J48" s="83"/>
      <c r="K48" s="84">
        <v>40679</v>
      </c>
      <c r="L48" s="84"/>
      <c r="M48" s="83" t="e">
        <f>DATEDIF(K48, L48, "m")</f>
        <v>#NUM!</v>
      </c>
      <c r="N48" s="83">
        <f t="shared" ca="1" si="0"/>
        <v>154</v>
      </c>
      <c r="O48" s="83">
        <v>120</v>
      </c>
      <c r="P48" s="83">
        <v>1</v>
      </c>
      <c r="Q48" s="83"/>
      <c r="R48" s="83"/>
      <c r="S48" s="83" t="e">
        <f t="shared" si="1"/>
        <v>#NUM!</v>
      </c>
      <c r="T48" s="83"/>
      <c r="U48" s="82" t="str">
        <f t="shared" si="35"/>
        <v>12</v>
      </c>
      <c r="V48" s="85" t="str">
        <f t="shared" si="36"/>
        <v>1</v>
      </c>
      <c r="W48" s="82" t="str">
        <f t="shared" si="52"/>
        <v>12</v>
      </c>
      <c r="X48" s="83">
        <v>2</v>
      </c>
      <c r="Y48" s="83">
        <v>1</v>
      </c>
      <c r="Z48" s="83">
        <v>1</v>
      </c>
      <c r="AA48" s="83">
        <v>1</v>
      </c>
      <c r="AB48" s="83">
        <v>2</v>
      </c>
      <c r="AC48" s="83">
        <v>120</v>
      </c>
      <c r="AD48" s="83">
        <v>1</v>
      </c>
      <c r="AE48" s="82" t="str">
        <f t="shared" si="53"/>
        <v>36</v>
      </c>
      <c r="AF48" s="83">
        <v>2</v>
      </c>
      <c r="AG48" s="83">
        <v>2</v>
      </c>
      <c r="AH48" s="85" t="str">
        <f t="shared" si="41"/>
        <v>36</v>
      </c>
      <c r="AI48" s="85" t="str">
        <f t="shared" si="50"/>
        <v>1</v>
      </c>
      <c r="AJ48" s="83">
        <v>2</v>
      </c>
      <c r="AK48" s="83">
        <v>0</v>
      </c>
      <c r="AL48" s="83"/>
      <c r="AM48" s="82" t="s">
        <v>360</v>
      </c>
      <c r="AN48" s="82">
        <v>1</v>
      </c>
      <c r="AO48" s="82">
        <v>1.57</v>
      </c>
      <c r="AP48" s="82"/>
      <c r="AQ48" s="82">
        <v>1.0900000000000001</v>
      </c>
      <c r="AR48" s="83">
        <f t="shared" si="45"/>
        <v>86.2891135814493</v>
      </c>
      <c r="AS48" s="83">
        <v>1.21</v>
      </c>
      <c r="AT48" s="83">
        <f t="shared" si="46"/>
        <v>75.652686214697724</v>
      </c>
      <c r="AU48" s="83">
        <v>1.34</v>
      </c>
      <c r="AV48" s="83">
        <f t="shared" si="42"/>
        <v>66.105717655976136</v>
      </c>
      <c r="AW48" s="83">
        <v>1.21</v>
      </c>
      <c r="AX48" s="83">
        <f t="shared" si="43"/>
        <v>71.534457002511175</v>
      </c>
      <c r="AY48" s="86" t="s">
        <v>155</v>
      </c>
      <c r="AZ48" s="86" t="s">
        <v>155</v>
      </c>
      <c r="BA48" s="86" t="s">
        <v>155</v>
      </c>
      <c r="BB48" s="86" t="s">
        <v>155</v>
      </c>
      <c r="BC48" s="82" t="s">
        <v>164</v>
      </c>
      <c r="BD48" s="82"/>
      <c r="BE48" s="82"/>
      <c r="BF48" s="82"/>
      <c r="BG48" s="86"/>
      <c r="BH48" s="82"/>
      <c r="BI48" s="82"/>
      <c r="BJ48" s="82">
        <v>63</v>
      </c>
      <c r="BK48" s="82">
        <v>170</v>
      </c>
      <c r="BL48" s="82">
        <f t="shared" si="9"/>
        <v>1.7304598416217709</v>
      </c>
      <c r="BM48" s="82">
        <f t="shared" si="10"/>
        <v>21.799307958477506</v>
      </c>
      <c r="BN48" s="82">
        <v>1</v>
      </c>
      <c r="BO48" s="81" t="s">
        <v>374</v>
      </c>
      <c r="BP48" s="82" t="s">
        <v>146</v>
      </c>
      <c r="BQ48" s="82">
        <v>40</v>
      </c>
      <c r="BR48" s="82">
        <v>64</v>
      </c>
      <c r="BS48" s="82">
        <v>151</v>
      </c>
      <c r="BT48" s="82">
        <f t="shared" si="23"/>
        <v>1.598641560825804</v>
      </c>
      <c r="BU48" s="82">
        <f t="shared" si="24"/>
        <v>28.068944344546292</v>
      </c>
      <c r="BV48" s="82">
        <f t="shared" si="25"/>
        <v>1.0824564330279729</v>
      </c>
      <c r="BW48" s="82">
        <f t="shared" si="25"/>
        <v>0.77663440743944623</v>
      </c>
      <c r="BX48" s="82" t="s">
        <v>162</v>
      </c>
      <c r="BY48" s="82" t="s">
        <v>158</v>
      </c>
      <c r="BZ48" s="82" t="s">
        <v>148</v>
      </c>
      <c r="CA48" s="82" t="s">
        <v>149</v>
      </c>
      <c r="CB48" s="82">
        <v>6</v>
      </c>
      <c r="CC48" s="82" t="s">
        <v>150</v>
      </c>
      <c r="CD48" s="82">
        <v>2</v>
      </c>
      <c r="CE48" s="82"/>
      <c r="CF48" s="82" t="s">
        <v>150</v>
      </c>
      <c r="CG48" s="82">
        <v>2</v>
      </c>
      <c r="CH48" s="82"/>
      <c r="CI48" s="82" t="s">
        <v>150</v>
      </c>
      <c r="CJ48" s="82">
        <v>2</v>
      </c>
      <c r="CK48" s="82"/>
      <c r="CL48" s="82" t="s">
        <v>150</v>
      </c>
      <c r="CM48" s="82">
        <v>2</v>
      </c>
      <c r="CN48" s="82"/>
      <c r="CO48" s="82">
        <v>0</v>
      </c>
      <c r="CP48" s="82">
        <v>0</v>
      </c>
      <c r="CQ48" s="82">
        <v>4</v>
      </c>
      <c r="CR48" s="82"/>
      <c r="CS48" s="82"/>
      <c r="CT48" s="82"/>
      <c r="CU48" s="82"/>
      <c r="CV48" s="82"/>
      <c r="CW48" s="82"/>
      <c r="CX48" s="82"/>
      <c r="CY48" s="82"/>
      <c r="CZ48" s="82"/>
      <c r="DA48" s="82"/>
      <c r="DB48" s="82"/>
      <c r="DC48" s="82"/>
      <c r="DD48" s="82" t="s">
        <v>165</v>
      </c>
      <c r="DE48" s="82">
        <v>2</v>
      </c>
      <c r="DF48" s="82"/>
      <c r="DG48" s="82"/>
      <c r="DH48" s="82"/>
      <c r="DI48" s="82">
        <v>2</v>
      </c>
      <c r="DJ48" s="82"/>
      <c r="DK48" s="82">
        <v>2</v>
      </c>
      <c r="DL48" s="82">
        <v>0</v>
      </c>
      <c r="DM48" s="82">
        <v>2</v>
      </c>
      <c r="DN48" s="82"/>
      <c r="DO48" s="82"/>
      <c r="DP48" s="82"/>
      <c r="DQ48" s="82"/>
      <c r="DR48" s="82"/>
      <c r="DS48" s="82"/>
      <c r="DT48" s="82"/>
      <c r="DU48" s="82"/>
      <c r="DV48" s="82"/>
      <c r="DW48" s="82"/>
      <c r="DX48" s="82"/>
      <c r="DY48" s="82"/>
      <c r="DZ48" s="82"/>
      <c r="EA48" s="82"/>
      <c r="EB48" s="82"/>
      <c r="EC48" s="82"/>
      <c r="ED48" s="82"/>
      <c r="EE48" s="82"/>
      <c r="EF48" s="82"/>
      <c r="EG48" s="82"/>
      <c r="EH48" s="82"/>
      <c r="EI48" s="82"/>
      <c r="EJ48" s="82"/>
      <c r="EK48" s="82"/>
      <c r="EL48" s="82"/>
      <c r="EM48" s="82"/>
      <c r="EN48" s="82"/>
      <c r="EO48" s="82"/>
      <c r="EP48" s="82" t="s">
        <v>189</v>
      </c>
      <c r="EQ48" s="85" t="str">
        <f t="shared" si="44"/>
        <v>36</v>
      </c>
      <c r="ER48" s="85" t="str">
        <f t="shared" si="51"/>
        <v>1</v>
      </c>
      <c r="ES48" s="85"/>
      <c r="ET48" s="87">
        <f t="shared" si="13"/>
        <v>1</v>
      </c>
      <c r="EU48" s="87">
        <f t="shared" si="14"/>
        <v>0.9</v>
      </c>
      <c r="EV48" s="88">
        <f t="shared" si="15"/>
        <v>-1.2</v>
      </c>
      <c r="EW48" s="88">
        <f t="shared" si="16"/>
        <v>-1.2</v>
      </c>
      <c r="EX48" s="88">
        <f t="shared" si="17"/>
        <v>-1.2</v>
      </c>
      <c r="EY48" s="85">
        <f t="shared" si="18"/>
        <v>-1.2</v>
      </c>
      <c r="EZ48" s="82" t="s">
        <v>176</v>
      </c>
      <c r="FA48" s="89" t="str">
        <f t="shared" si="19"/>
        <v>3</v>
      </c>
      <c r="FC48" s="90">
        <v>2</v>
      </c>
      <c r="FD48" s="90">
        <v>0</v>
      </c>
    </row>
    <row r="49" spans="1:160" ht="33.75">
      <c r="A49" s="6">
        <v>1944</v>
      </c>
      <c r="B49" s="8">
        <v>2</v>
      </c>
      <c r="C49" s="8" t="s">
        <v>139</v>
      </c>
      <c r="D49" s="8">
        <v>57</v>
      </c>
      <c r="E49" s="8">
        <v>45</v>
      </c>
      <c r="F49" s="8" t="s">
        <v>140</v>
      </c>
      <c r="G49" s="8">
        <v>1</v>
      </c>
      <c r="H49" s="8"/>
      <c r="I49" s="9"/>
      <c r="J49" s="9"/>
      <c r="K49" s="10">
        <v>40702</v>
      </c>
      <c r="L49" s="10"/>
      <c r="M49" s="9" t="e">
        <f t="shared" ref="M49:M57" si="54">DATEDIF(K49,L49,"m")</f>
        <v>#NUM!</v>
      </c>
      <c r="N49" s="9">
        <f t="shared" ca="1" si="0"/>
        <v>154</v>
      </c>
      <c r="O49" s="9">
        <v>120</v>
      </c>
      <c r="P49" s="9">
        <v>1</v>
      </c>
      <c r="Q49" s="9"/>
      <c r="R49" s="9"/>
      <c r="S49" s="9" t="e">
        <f t="shared" si="1"/>
        <v>#NUM!</v>
      </c>
      <c r="T49" s="9"/>
      <c r="U49" s="8" t="str">
        <f t="shared" si="35"/>
        <v>12</v>
      </c>
      <c r="V49" s="11" t="str">
        <f t="shared" si="36"/>
        <v>1</v>
      </c>
      <c r="W49" s="8" t="str">
        <f t="shared" si="52"/>
        <v>12</v>
      </c>
      <c r="X49" s="9">
        <v>2</v>
      </c>
      <c r="Y49" s="9">
        <v>1</v>
      </c>
      <c r="Z49" s="9">
        <v>1</v>
      </c>
      <c r="AA49" s="9">
        <v>1</v>
      </c>
      <c r="AB49" s="9">
        <v>2</v>
      </c>
      <c r="AC49" s="9">
        <v>120</v>
      </c>
      <c r="AD49" s="9">
        <v>1</v>
      </c>
      <c r="AE49" s="8" t="str">
        <f t="shared" si="53"/>
        <v>36</v>
      </c>
      <c r="AF49" s="9">
        <v>2</v>
      </c>
      <c r="AG49" s="9">
        <v>2</v>
      </c>
      <c r="AH49" s="11" t="str">
        <f t="shared" si="41"/>
        <v>36</v>
      </c>
      <c r="AI49" s="11" t="str">
        <f t="shared" si="50"/>
        <v>1</v>
      </c>
      <c r="AJ49" s="9">
        <v>2</v>
      </c>
      <c r="AK49" s="9">
        <v>0</v>
      </c>
      <c r="AL49" s="9"/>
      <c r="AM49" s="8" t="s">
        <v>360</v>
      </c>
      <c r="AN49" s="8">
        <v>1</v>
      </c>
      <c r="AO49" s="8">
        <v>1.44</v>
      </c>
      <c r="AP49" s="8"/>
      <c r="AQ49" s="8">
        <v>1.07</v>
      </c>
      <c r="AR49" s="9">
        <f t="shared" si="45"/>
        <v>86.597279609861772</v>
      </c>
      <c r="AS49" s="9">
        <v>1.07</v>
      </c>
      <c r="AT49" s="9">
        <f t="shared" si="46"/>
        <v>86.060376476280638</v>
      </c>
      <c r="AU49" s="9">
        <v>1.1599999999999999</v>
      </c>
      <c r="AV49" s="9">
        <f t="shared" si="42"/>
        <v>77.145779668636479</v>
      </c>
      <c r="AW49" s="9">
        <v>1.03</v>
      </c>
      <c r="AX49" s="9">
        <f t="shared" si="43"/>
        <v>85.182432318828191</v>
      </c>
      <c r="AY49" s="12" t="s">
        <v>155</v>
      </c>
      <c r="AZ49" s="12" t="s">
        <v>155</v>
      </c>
      <c r="BA49" s="12" t="s">
        <v>155</v>
      </c>
      <c r="BB49" s="12" t="s">
        <v>155</v>
      </c>
      <c r="BC49" s="8" t="s">
        <v>164</v>
      </c>
      <c r="BD49" s="8"/>
      <c r="BE49" s="8"/>
      <c r="BF49" s="8"/>
      <c r="BG49" s="12"/>
      <c r="BH49" s="8"/>
      <c r="BI49" s="8"/>
      <c r="BJ49" s="8">
        <v>57</v>
      </c>
      <c r="BK49" s="8">
        <v>170</v>
      </c>
      <c r="BL49" s="8">
        <f t="shared" si="9"/>
        <v>1.6583973889664358</v>
      </c>
      <c r="BM49" s="8">
        <f t="shared" si="10"/>
        <v>19.72318339100346</v>
      </c>
      <c r="BN49" s="8">
        <v>1</v>
      </c>
      <c r="BO49" s="7" t="s">
        <v>379</v>
      </c>
      <c r="BP49" s="8" t="s">
        <v>146</v>
      </c>
      <c r="BQ49" s="8">
        <v>41</v>
      </c>
      <c r="BR49" s="8">
        <v>51</v>
      </c>
      <c r="BS49" s="8">
        <v>153</v>
      </c>
      <c r="BT49" s="8">
        <f t="shared" si="23"/>
        <v>1.4654970071095763</v>
      </c>
      <c r="BU49" s="8">
        <f t="shared" si="24"/>
        <v>21.786492374727668</v>
      </c>
      <c r="BV49" s="8">
        <f t="shared" si="25"/>
        <v>1.1316279602899497</v>
      </c>
      <c r="BW49" s="8">
        <f t="shared" si="25"/>
        <v>0.9052941176470588</v>
      </c>
      <c r="BX49" s="8" t="s">
        <v>171</v>
      </c>
      <c r="BY49" s="8" t="s">
        <v>158</v>
      </c>
      <c r="BZ49" s="8" t="s">
        <v>148</v>
      </c>
      <c r="CA49" s="8" t="s">
        <v>149</v>
      </c>
      <c r="CB49" s="8">
        <v>3</v>
      </c>
      <c r="CC49" s="8" t="s">
        <v>150</v>
      </c>
      <c r="CD49" s="8">
        <v>2</v>
      </c>
      <c r="CE49" s="8"/>
      <c r="CF49" s="8" t="s">
        <v>150</v>
      </c>
      <c r="CG49" s="8">
        <v>2</v>
      </c>
      <c r="CH49" s="8"/>
      <c r="CI49" s="8" t="s">
        <v>150</v>
      </c>
      <c r="CJ49" s="8">
        <v>2</v>
      </c>
      <c r="CK49" s="8"/>
      <c r="CL49" s="8" t="s">
        <v>150</v>
      </c>
      <c r="CM49" s="8">
        <v>2</v>
      </c>
      <c r="CN49" s="8"/>
      <c r="CO49" s="8">
        <v>0</v>
      </c>
      <c r="CP49" s="8">
        <v>0</v>
      </c>
      <c r="CQ49" s="8">
        <v>4</v>
      </c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 t="s">
        <v>165</v>
      </c>
      <c r="DE49" s="8">
        <v>2</v>
      </c>
      <c r="DF49" s="8"/>
      <c r="DG49" s="8"/>
      <c r="DH49" s="8"/>
      <c r="DI49" s="8">
        <v>2</v>
      </c>
      <c r="DJ49" s="8"/>
      <c r="DK49" s="8">
        <v>2</v>
      </c>
      <c r="DL49" s="8">
        <v>0</v>
      </c>
      <c r="DM49" s="8">
        <v>2</v>
      </c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 t="s">
        <v>189</v>
      </c>
      <c r="EQ49" s="11" t="str">
        <f t="shared" si="44"/>
        <v>36</v>
      </c>
      <c r="ER49" s="11" t="str">
        <f t="shared" si="51"/>
        <v>1</v>
      </c>
      <c r="ES49" s="11"/>
      <c r="ET49" s="13">
        <f t="shared" si="13"/>
        <v>1</v>
      </c>
      <c r="EU49" s="13">
        <f t="shared" si="14"/>
        <v>0.9</v>
      </c>
      <c r="EV49" s="14">
        <f t="shared" si="15"/>
        <v>-1.2</v>
      </c>
      <c r="EW49" s="14">
        <f t="shared" si="16"/>
        <v>-1.2</v>
      </c>
      <c r="EX49" s="14">
        <f t="shared" si="17"/>
        <v>-1.2</v>
      </c>
      <c r="EY49" s="11">
        <f t="shared" si="18"/>
        <v>-1.2</v>
      </c>
      <c r="EZ49" s="17"/>
      <c r="FA49" s="16" t="str">
        <f t="shared" si="19"/>
        <v>3</v>
      </c>
      <c r="FC49">
        <v>2</v>
      </c>
      <c r="FD49">
        <v>0</v>
      </c>
    </row>
    <row r="50" spans="1:160" ht="33.75">
      <c r="A50" s="6">
        <v>1958</v>
      </c>
      <c r="B50" s="8">
        <v>2</v>
      </c>
      <c r="C50" s="8" t="s">
        <v>139</v>
      </c>
      <c r="D50" s="8">
        <v>54</v>
      </c>
      <c r="E50" s="8">
        <v>42</v>
      </c>
      <c r="F50" s="8" t="s">
        <v>153</v>
      </c>
      <c r="G50" s="8">
        <v>3</v>
      </c>
      <c r="H50" s="8"/>
      <c r="I50" s="9"/>
      <c r="J50" s="9"/>
      <c r="K50" s="10">
        <v>40730</v>
      </c>
      <c r="L50" s="10"/>
      <c r="M50" s="9" t="e">
        <f t="shared" si="54"/>
        <v>#NUM!</v>
      </c>
      <c r="N50" s="9">
        <f t="shared" ca="1" si="0"/>
        <v>153</v>
      </c>
      <c r="O50" s="9">
        <v>120</v>
      </c>
      <c r="P50" s="9">
        <v>1</v>
      </c>
      <c r="Q50" s="10">
        <v>44782</v>
      </c>
      <c r="R50" s="10">
        <v>44782</v>
      </c>
      <c r="S50" s="9">
        <f t="shared" si="1"/>
        <v>133</v>
      </c>
      <c r="T50" s="9" t="s">
        <v>385</v>
      </c>
      <c r="U50" s="8" t="str">
        <f t="shared" si="35"/>
        <v>12</v>
      </c>
      <c r="V50" s="11" t="str">
        <f t="shared" si="36"/>
        <v>1</v>
      </c>
      <c r="W50" s="8" t="str">
        <f t="shared" si="52"/>
        <v>12</v>
      </c>
      <c r="X50" s="9">
        <v>2</v>
      </c>
      <c r="Y50" s="9">
        <v>1</v>
      </c>
      <c r="Z50" s="9">
        <v>1</v>
      </c>
      <c r="AA50" s="9">
        <v>1</v>
      </c>
      <c r="AB50" s="9">
        <v>2</v>
      </c>
      <c r="AC50" s="9">
        <v>120</v>
      </c>
      <c r="AD50" s="9">
        <v>1</v>
      </c>
      <c r="AE50" s="8" t="str">
        <f t="shared" si="53"/>
        <v>36</v>
      </c>
      <c r="AF50" s="9">
        <v>2</v>
      </c>
      <c r="AG50" s="9">
        <v>2</v>
      </c>
      <c r="AH50" s="11" t="str">
        <f t="shared" si="41"/>
        <v>36</v>
      </c>
      <c r="AI50" s="11" t="str">
        <f t="shared" si="50"/>
        <v>1</v>
      </c>
      <c r="AJ50" s="9">
        <v>2</v>
      </c>
      <c r="AK50" s="9">
        <v>0</v>
      </c>
      <c r="AL50" s="9"/>
      <c r="AM50" s="8" t="s">
        <v>360</v>
      </c>
      <c r="AN50" s="8">
        <v>1</v>
      </c>
      <c r="AO50" s="8">
        <v>2.78</v>
      </c>
      <c r="AP50" s="8"/>
      <c r="AQ50" s="8">
        <v>1.1299999999999999</v>
      </c>
      <c r="AR50" s="9">
        <f t="shared" si="45"/>
        <v>82.636834562183651</v>
      </c>
      <c r="AS50" s="9">
        <v>1.36</v>
      </c>
      <c r="AT50" s="9">
        <f t="shared" si="46"/>
        <v>65.753686629247866</v>
      </c>
      <c r="AU50" s="9">
        <v>1.24</v>
      </c>
      <c r="AV50" s="9">
        <f t="shared" si="42"/>
        <v>72.553565564037896</v>
      </c>
      <c r="AW50" s="9">
        <v>1.72</v>
      </c>
      <c r="AX50" s="9">
        <f t="shared" si="43"/>
        <v>46.905480905206417</v>
      </c>
      <c r="AY50" s="12" t="s">
        <v>155</v>
      </c>
      <c r="AZ50" s="12" t="s">
        <v>155</v>
      </c>
      <c r="BA50" s="12" t="s">
        <v>155</v>
      </c>
      <c r="BB50" s="12" t="s">
        <v>155</v>
      </c>
      <c r="BC50" s="8" t="s">
        <v>164</v>
      </c>
      <c r="BD50" s="8"/>
      <c r="BE50" s="8"/>
      <c r="BF50" s="8"/>
      <c r="BG50" s="12"/>
      <c r="BH50" s="8"/>
      <c r="BI50" s="8"/>
      <c r="BJ50" s="8">
        <v>94.3</v>
      </c>
      <c r="BK50" s="8">
        <v>178.3</v>
      </c>
      <c r="BL50" s="8">
        <f t="shared" si="9"/>
        <v>2.1262705150449146</v>
      </c>
      <c r="BM50" s="8">
        <f t="shared" si="10"/>
        <v>29.662585728175586</v>
      </c>
      <c r="BN50" s="8">
        <v>1</v>
      </c>
      <c r="BO50" s="7" t="s">
        <v>386</v>
      </c>
      <c r="BP50" s="8" t="s">
        <v>146</v>
      </c>
      <c r="BQ50" s="8">
        <v>40</v>
      </c>
      <c r="BR50" s="8">
        <v>53.4</v>
      </c>
      <c r="BS50" s="8">
        <v>158.5</v>
      </c>
      <c r="BT50" s="8">
        <f t="shared" si="23"/>
        <v>1.5331779905877607</v>
      </c>
      <c r="BU50" s="8">
        <f t="shared" si="24"/>
        <v>21.256057876981561</v>
      </c>
      <c r="BV50" s="8">
        <f t="shared" si="25"/>
        <v>1.3868386632851319</v>
      </c>
      <c r="BW50" s="8">
        <f t="shared" si="25"/>
        <v>1.395488566122957</v>
      </c>
      <c r="BX50" s="8" t="s">
        <v>147</v>
      </c>
      <c r="BY50" s="8" t="s">
        <v>158</v>
      </c>
      <c r="BZ50" s="8" t="s">
        <v>148</v>
      </c>
      <c r="CA50" s="8" t="s">
        <v>149</v>
      </c>
      <c r="CB50" s="8">
        <v>5</v>
      </c>
      <c r="CC50" s="8" t="s">
        <v>150</v>
      </c>
      <c r="CD50" s="8">
        <v>2</v>
      </c>
      <c r="CE50" s="8"/>
      <c r="CF50" s="8" t="s">
        <v>150</v>
      </c>
      <c r="CG50" s="8">
        <v>2</v>
      </c>
      <c r="CH50" s="8"/>
      <c r="CI50" s="8" t="s">
        <v>150</v>
      </c>
      <c r="CJ50" s="8">
        <v>2</v>
      </c>
      <c r="CK50" s="8"/>
      <c r="CL50" s="8" t="s">
        <v>150</v>
      </c>
      <c r="CM50" s="8">
        <v>2</v>
      </c>
      <c r="CN50" s="8"/>
      <c r="CO50" s="8">
        <v>0</v>
      </c>
      <c r="CP50" s="8">
        <v>0</v>
      </c>
      <c r="CQ50" s="8">
        <v>4</v>
      </c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 t="s">
        <v>165</v>
      </c>
      <c r="DE50" s="8">
        <v>2</v>
      </c>
      <c r="DF50" s="8"/>
      <c r="DG50" s="8"/>
      <c r="DH50" s="8"/>
      <c r="DI50" s="8">
        <v>2</v>
      </c>
      <c r="DJ50" s="8"/>
      <c r="DK50" s="8">
        <v>2</v>
      </c>
      <c r="DL50" s="8">
        <v>0</v>
      </c>
      <c r="DM50" s="8">
        <v>2</v>
      </c>
      <c r="DN50" s="8"/>
      <c r="DO50" s="8"/>
      <c r="DP50" s="8"/>
      <c r="DQ50" s="8"/>
      <c r="DR50" s="8"/>
      <c r="DS50" s="8"/>
      <c r="DT50" s="8"/>
      <c r="DU50" s="8"/>
      <c r="DV50" s="8"/>
      <c r="DW50" s="8"/>
      <c r="DX50" s="8"/>
      <c r="DY50" s="8"/>
      <c r="DZ50" s="8"/>
      <c r="EA50" s="8"/>
      <c r="EB50" s="8"/>
      <c r="EC50" s="8"/>
      <c r="ED50" s="8"/>
      <c r="EE50" s="8"/>
      <c r="EF50" s="8"/>
      <c r="EG50" s="8"/>
      <c r="EH50" s="8"/>
      <c r="EI50" s="8"/>
      <c r="EJ50" s="8"/>
      <c r="EK50" s="8"/>
      <c r="EL50" s="8"/>
      <c r="EM50" s="8"/>
      <c r="EN50" s="8"/>
      <c r="EO50" s="8"/>
      <c r="EP50" s="8" t="s">
        <v>189</v>
      </c>
      <c r="EQ50" s="11" t="str">
        <f t="shared" si="44"/>
        <v>36</v>
      </c>
      <c r="ER50" s="11" t="str">
        <f t="shared" si="51"/>
        <v>1</v>
      </c>
      <c r="ES50" s="11"/>
      <c r="ET50" s="13">
        <f t="shared" si="13"/>
        <v>1</v>
      </c>
      <c r="EU50" s="13">
        <f t="shared" si="14"/>
        <v>0.9</v>
      </c>
      <c r="EV50" s="14">
        <f t="shared" si="15"/>
        <v>-1.2</v>
      </c>
      <c r="EW50" s="14">
        <f t="shared" si="16"/>
        <v>-1.2</v>
      </c>
      <c r="EX50" s="14">
        <f t="shared" si="17"/>
        <v>-1.2</v>
      </c>
      <c r="EY50" s="11">
        <f t="shared" si="18"/>
        <v>-1.2</v>
      </c>
      <c r="EZ50" s="17" t="s">
        <v>176</v>
      </c>
      <c r="FA50" s="16" t="str">
        <f t="shared" si="19"/>
        <v>3</v>
      </c>
      <c r="FC50">
        <v>2</v>
      </c>
      <c r="FD50">
        <v>0</v>
      </c>
    </row>
    <row r="51" spans="1:160" ht="33.75">
      <c r="A51" s="6">
        <v>1962</v>
      </c>
      <c r="B51" s="8">
        <v>2</v>
      </c>
      <c r="C51" s="8" t="s">
        <v>139</v>
      </c>
      <c r="D51" s="8">
        <v>45</v>
      </c>
      <c r="E51" s="8">
        <v>34</v>
      </c>
      <c r="F51" s="8" t="s">
        <v>153</v>
      </c>
      <c r="G51" s="8">
        <v>3</v>
      </c>
      <c r="H51" s="8" t="s">
        <v>179</v>
      </c>
      <c r="I51" s="9"/>
      <c r="J51" s="9"/>
      <c r="K51" s="10">
        <v>40738</v>
      </c>
      <c r="L51" s="10"/>
      <c r="M51" s="9" t="e">
        <f t="shared" si="54"/>
        <v>#NUM!</v>
      </c>
      <c r="N51" s="9">
        <f t="shared" ca="1" si="0"/>
        <v>152</v>
      </c>
      <c r="O51" s="9">
        <v>120</v>
      </c>
      <c r="P51" s="9">
        <v>1</v>
      </c>
      <c r="Q51" s="10"/>
      <c r="R51" s="10"/>
      <c r="S51" s="9" t="e">
        <f t="shared" si="1"/>
        <v>#NUM!</v>
      </c>
      <c r="T51" s="9"/>
      <c r="U51" s="8" t="str">
        <f t="shared" si="35"/>
        <v>12</v>
      </c>
      <c r="V51" s="11" t="str">
        <f t="shared" si="36"/>
        <v>1</v>
      </c>
      <c r="W51" s="8" t="str">
        <f t="shared" si="52"/>
        <v>12</v>
      </c>
      <c r="X51" s="9">
        <v>2</v>
      </c>
      <c r="Y51" s="9">
        <v>1</v>
      </c>
      <c r="Z51" s="9">
        <v>1</v>
      </c>
      <c r="AA51" s="9">
        <v>1</v>
      </c>
      <c r="AB51" s="9">
        <v>2</v>
      </c>
      <c r="AC51" s="9">
        <v>120</v>
      </c>
      <c r="AD51" s="9">
        <v>1</v>
      </c>
      <c r="AE51" s="8" t="str">
        <f t="shared" si="53"/>
        <v>36</v>
      </c>
      <c r="AF51" s="9">
        <v>2</v>
      </c>
      <c r="AG51" s="9">
        <v>2</v>
      </c>
      <c r="AH51" s="11" t="str">
        <f t="shared" si="41"/>
        <v>36</v>
      </c>
      <c r="AI51" s="11" t="str">
        <f t="shared" si="50"/>
        <v>1</v>
      </c>
      <c r="AJ51" s="9">
        <v>2</v>
      </c>
      <c r="AK51" s="9">
        <v>0</v>
      </c>
      <c r="AL51" s="9"/>
      <c r="AM51" s="8" t="s">
        <v>160</v>
      </c>
      <c r="AN51" s="8">
        <v>1</v>
      </c>
      <c r="AO51" s="8">
        <v>2.6</v>
      </c>
      <c r="AP51" s="8"/>
      <c r="AQ51" s="8">
        <v>1.08</v>
      </c>
      <c r="AR51" s="9">
        <f t="shared" si="45"/>
        <v>91.699582700826952</v>
      </c>
      <c r="AS51" s="9">
        <v>1.53</v>
      </c>
      <c r="AT51" s="9">
        <f t="shared" si="46"/>
        <v>59.999156009598444</v>
      </c>
      <c r="AU51" s="9">
        <v>1.47</v>
      </c>
      <c r="AV51" s="9">
        <f t="shared" si="42"/>
        <v>62.171599607667339</v>
      </c>
      <c r="AW51" s="9">
        <v>1.26</v>
      </c>
      <c r="AX51" s="9">
        <f t="shared" si="43"/>
        <v>71.617826369572001</v>
      </c>
      <c r="AY51" s="12" t="s">
        <v>155</v>
      </c>
      <c r="AZ51" s="12" t="s">
        <v>155</v>
      </c>
      <c r="BA51" s="12" t="s">
        <v>155</v>
      </c>
      <c r="BB51" s="12" t="s">
        <v>155</v>
      </c>
      <c r="BC51" s="8" t="s">
        <v>164</v>
      </c>
      <c r="BD51" s="8"/>
      <c r="BE51" s="8"/>
      <c r="BF51" s="8"/>
      <c r="BG51" s="12"/>
      <c r="BH51" s="8"/>
      <c r="BI51" s="8"/>
      <c r="BJ51" s="8">
        <v>63.5</v>
      </c>
      <c r="BK51" s="8">
        <v>174</v>
      </c>
      <c r="BL51" s="8">
        <f t="shared" si="9"/>
        <v>1.7658075196221152</v>
      </c>
      <c r="BM51" s="8">
        <f t="shared" si="10"/>
        <v>20.973708548024838</v>
      </c>
      <c r="BN51" s="8">
        <v>1</v>
      </c>
      <c r="BO51" s="7" t="s">
        <v>388</v>
      </c>
      <c r="BP51" s="8" t="s">
        <v>146</v>
      </c>
      <c r="BQ51" s="8">
        <v>30</v>
      </c>
      <c r="BR51" s="8">
        <v>52</v>
      </c>
      <c r="BS51" s="8">
        <v>157</v>
      </c>
      <c r="BT51" s="8">
        <f t="shared" si="23"/>
        <v>1.5055493395855319</v>
      </c>
      <c r="BU51" s="8">
        <f t="shared" si="24"/>
        <v>21.096190514828187</v>
      </c>
      <c r="BV51" s="8">
        <f t="shared" si="25"/>
        <v>1.1728659255419891</v>
      </c>
      <c r="BW51" s="8">
        <f t="shared" si="25"/>
        <v>0.99419411923127743</v>
      </c>
      <c r="BX51" s="8" t="s">
        <v>162</v>
      </c>
      <c r="BY51" s="8" t="s">
        <v>147</v>
      </c>
      <c r="BZ51" s="8" t="s">
        <v>148</v>
      </c>
      <c r="CA51" s="8" t="s">
        <v>149</v>
      </c>
      <c r="CB51" s="8">
        <v>4</v>
      </c>
      <c r="CC51" s="8" t="s">
        <v>150</v>
      </c>
      <c r="CD51" s="8">
        <v>2</v>
      </c>
      <c r="CE51" s="8"/>
      <c r="CF51" s="8" t="s">
        <v>150</v>
      </c>
      <c r="CG51" s="8">
        <v>2</v>
      </c>
      <c r="CH51" s="8"/>
      <c r="CI51" s="8" t="s">
        <v>150</v>
      </c>
      <c r="CJ51" s="8">
        <v>2</v>
      </c>
      <c r="CK51" s="8"/>
      <c r="CL51" s="8" t="s">
        <v>150</v>
      </c>
      <c r="CM51" s="8">
        <v>2</v>
      </c>
      <c r="CN51" s="8"/>
      <c r="CO51" s="8">
        <v>0</v>
      </c>
      <c r="CP51" s="8">
        <v>0</v>
      </c>
      <c r="CQ51" s="8">
        <v>4</v>
      </c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 t="s">
        <v>143</v>
      </c>
      <c r="DE51" s="8">
        <v>1</v>
      </c>
      <c r="DF51" s="8"/>
      <c r="DG51" s="8"/>
      <c r="DH51" s="8">
        <v>100</v>
      </c>
      <c r="DI51" s="8">
        <v>1</v>
      </c>
      <c r="DJ51" s="8"/>
      <c r="DK51" s="8">
        <v>2</v>
      </c>
      <c r="DL51" s="8">
        <v>4</v>
      </c>
      <c r="DM51" s="8">
        <v>1</v>
      </c>
      <c r="DN51" s="8"/>
      <c r="DO51" s="8" t="s">
        <v>143</v>
      </c>
      <c r="DP51" s="8">
        <v>2</v>
      </c>
      <c r="DQ51" s="8"/>
      <c r="DR51" s="8"/>
      <c r="DS51" s="8"/>
      <c r="DT51" s="8"/>
      <c r="DU51" s="8"/>
      <c r="DV51" s="8"/>
      <c r="DW51" s="8"/>
      <c r="DX51" s="8"/>
      <c r="DY51" s="8"/>
      <c r="DZ51" s="8"/>
      <c r="EA51" s="8"/>
      <c r="EB51" s="8"/>
      <c r="EC51" s="8"/>
      <c r="ED51" s="8"/>
      <c r="EE51" s="8"/>
      <c r="EF51" s="8"/>
      <c r="EG51" s="8"/>
      <c r="EH51" s="8"/>
      <c r="EI51" s="8"/>
      <c r="EJ51" s="8"/>
      <c r="EK51" s="8"/>
      <c r="EL51" s="8"/>
      <c r="EM51" s="8"/>
      <c r="EN51" s="8"/>
      <c r="EO51" s="8"/>
      <c r="EP51" s="8" t="s">
        <v>189</v>
      </c>
      <c r="EQ51" s="11" t="str">
        <f t="shared" si="44"/>
        <v>36</v>
      </c>
      <c r="ER51" s="11" t="str">
        <f t="shared" si="51"/>
        <v>1</v>
      </c>
      <c r="ES51" s="11"/>
      <c r="ET51" s="13">
        <f t="shared" si="13"/>
        <v>1</v>
      </c>
      <c r="EU51" s="13">
        <f t="shared" si="14"/>
        <v>0.9</v>
      </c>
      <c r="EV51" s="14">
        <f t="shared" si="15"/>
        <v>-1.2</v>
      </c>
      <c r="EW51" s="14">
        <f t="shared" si="16"/>
        <v>-1.2</v>
      </c>
      <c r="EX51" s="14">
        <f t="shared" si="17"/>
        <v>-1.2</v>
      </c>
      <c r="EY51" s="11">
        <f t="shared" si="18"/>
        <v>-1.2</v>
      </c>
      <c r="EZ51" s="17" t="s">
        <v>152</v>
      </c>
      <c r="FA51" s="16" t="str">
        <f t="shared" si="19"/>
        <v>1</v>
      </c>
      <c r="FC51">
        <v>2</v>
      </c>
      <c r="FD51">
        <v>0</v>
      </c>
    </row>
    <row r="52" spans="1:160" ht="33.75">
      <c r="A52" s="6">
        <v>1964</v>
      </c>
      <c r="B52" s="8">
        <v>1</v>
      </c>
      <c r="C52" s="8" t="s">
        <v>146</v>
      </c>
      <c r="D52" s="8">
        <v>65</v>
      </c>
      <c r="E52" s="8">
        <v>54</v>
      </c>
      <c r="F52" s="8" t="s">
        <v>180</v>
      </c>
      <c r="G52" s="8">
        <v>5</v>
      </c>
      <c r="H52" s="8"/>
      <c r="I52" s="9" t="s">
        <v>317</v>
      </c>
      <c r="J52" s="9">
        <v>1</v>
      </c>
      <c r="K52" s="10">
        <v>40742</v>
      </c>
      <c r="L52" s="10">
        <v>42708</v>
      </c>
      <c r="M52" s="9">
        <f t="shared" si="54"/>
        <v>64</v>
      </c>
      <c r="N52" s="9">
        <f t="shared" ca="1" si="0"/>
        <v>152</v>
      </c>
      <c r="O52" s="9">
        <v>64</v>
      </c>
      <c r="P52" s="9">
        <v>0</v>
      </c>
      <c r="Q52" s="10">
        <v>42708</v>
      </c>
      <c r="R52" s="10">
        <v>42708</v>
      </c>
      <c r="S52" s="9">
        <f t="shared" si="1"/>
        <v>64</v>
      </c>
      <c r="T52" s="8" t="s">
        <v>186</v>
      </c>
      <c r="U52" s="8" t="str">
        <f t="shared" si="35"/>
        <v>12</v>
      </c>
      <c r="V52" s="11" t="str">
        <f t="shared" si="36"/>
        <v>1</v>
      </c>
      <c r="W52" s="8" t="str">
        <f t="shared" si="52"/>
        <v>12</v>
      </c>
      <c r="X52" s="8">
        <v>2</v>
      </c>
      <c r="Y52" s="8">
        <v>1</v>
      </c>
      <c r="Z52" s="8">
        <v>1</v>
      </c>
      <c r="AA52" s="8"/>
      <c r="AB52" s="8">
        <v>2</v>
      </c>
      <c r="AC52" s="9">
        <v>64</v>
      </c>
      <c r="AD52" s="9">
        <v>0</v>
      </c>
      <c r="AE52" s="8" t="str">
        <f t="shared" si="53"/>
        <v>36</v>
      </c>
      <c r="AF52" s="8">
        <v>2</v>
      </c>
      <c r="AG52" s="8">
        <v>2</v>
      </c>
      <c r="AH52" s="11" t="str">
        <f t="shared" si="41"/>
        <v>36</v>
      </c>
      <c r="AI52" s="11">
        <v>1</v>
      </c>
      <c r="AJ52" s="8"/>
      <c r="AK52" s="8">
        <v>0</v>
      </c>
      <c r="AL52" s="8"/>
      <c r="AM52" s="8" t="s">
        <v>160</v>
      </c>
      <c r="AN52" s="8">
        <v>1</v>
      </c>
      <c r="AO52" s="8">
        <v>1.7</v>
      </c>
      <c r="AP52" s="8"/>
      <c r="AQ52" s="8">
        <v>0.88</v>
      </c>
      <c r="AR52" s="9">
        <f t="shared" si="45"/>
        <v>77.496779788299563</v>
      </c>
      <c r="AS52" s="9">
        <v>1.1299999999999999</v>
      </c>
      <c r="AT52" s="9">
        <f t="shared" si="46"/>
        <v>57.05158619314728</v>
      </c>
      <c r="AU52" s="9">
        <v>1.08</v>
      </c>
      <c r="AV52" s="9">
        <f t="shared" si="42"/>
        <v>59.491008873320652</v>
      </c>
      <c r="AW52" s="9"/>
      <c r="AX52" s="9" t="e">
        <f t="shared" si="43"/>
        <v>#DIV/0!</v>
      </c>
      <c r="AY52" s="12" t="s">
        <v>155</v>
      </c>
      <c r="AZ52" s="12" t="s">
        <v>155</v>
      </c>
      <c r="BA52" s="12" t="s">
        <v>155</v>
      </c>
      <c r="BB52" s="12" t="s">
        <v>167</v>
      </c>
      <c r="BC52" s="8" t="s">
        <v>142</v>
      </c>
      <c r="BD52" s="8" t="s">
        <v>143</v>
      </c>
      <c r="BE52" s="8" t="s">
        <v>156</v>
      </c>
      <c r="BF52" s="8" t="s">
        <v>143</v>
      </c>
      <c r="BG52" s="12">
        <v>42708</v>
      </c>
      <c r="BH52" s="8" t="s">
        <v>181</v>
      </c>
      <c r="BI52" s="8"/>
      <c r="BJ52" s="8">
        <v>50</v>
      </c>
      <c r="BK52" s="8">
        <v>158</v>
      </c>
      <c r="BL52" s="8">
        <f t="shared" si="9"/>
        <v>1.4874931126404893</v>
      </c>
      <c r="BM52" s="8">
        <f t="shared" si="10"/>
        <v>20.028841531805799</v>
      </c>
      <c r="BN52" s="8">
        <v>1</v>
      </c>
      <c r="BO52" s="7" t="s">
        <v>391</v>
      </c>
      <c r="BP52" s="8" t="s">
        <v>139</v>
      </c>
      <c r="BQ52" s="8">
        <v>52</v>
      </c>
      <c r="BR52" s="8">
        <v>85.6</v>
      </c>
      <c r="BS52" s="8">
        <v>169</v>
      </c>
      <c r="BT52" s="8">
        <f t="shared" si="23"/>
        <v>1.9628428688860236</v>
      </c>
      <c r="BU52" s="8">
        <f t="shared" si="24"/>
        <v>29.970939392878396</v>
      </c>
      <c r="BV52" s="8">
        <f t="shared" si="25"/>
        <v>0.75782587400115708</v>
      </c>
      <c r="BW52" s="8">
        <f t="shared" si="25"/>
        <v>0.66827540068914193</v>
      </c>
      <c r="BX52" s="8" t="s">
        <v>147</v>
      </c>
      <c r="BY52" s="8" t="s">
        <v>147</v>
      </c>
      <c r="BZ52" s="8" t="s">
        <v>148</v>
      </c>
      <c r="CA52" s="8" t="s">
        <v>149</v>
      </c>
      <c r="CB52" s="8">
        <v>5</v>
      </c>
      <c r="CC52" s="8" t="s">
        <v>150</v>
      </c>
      <c r="CD52" s="8">
        <v>2</v>
      </c>
      <c r="CE52" s="8" t="s">
        <v>150</v>
      </c>
      <c r="CF52" s="8" t="s">
        <v>150</v>
      </c>
      <c r="CG52" s="8">
        <v>2</v>
      </c>
      <c r="CH52" s="8" t="s">
        <v>150</v>
      </c>
      <c r="CI52" s="8" t="s">
        <v>150</v>
      </c>
      <c r="CJ52" s="8">
        <v>2</v>
      </c>
      <c r="CK52" s="8" t="s">
        <v>150</v>
      </c>
      <c r="CL52" s="8" t="s">
        <v>150</v>
      </c>
      <c r="CM52" s="8">
        <v>2</v>
      </c>
      <c r="CN52" s="8" t="s">
        <v>150</v>
      </c>
      <c r="CO52" s="8">
        <v>0</v>
      </c>
      <c r="CP52" s="8">
        <v>0</v>
      </c>
      <c r="CQ52" s="8">
        <v>4</v>
      </c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 t="s">
        <v>165</v>
      </c>
      <c r="DE52" s="8">
        <v>2</v>
      </c>
      <c r="DF52" s="8"/>
      <c r="DG52" s="8"/>
      <c r="DH52" s="8"/>
      <c r="DI52" s="8">
        <v>2</v>
      </c>
      <c r="DJ52" s="8"/>
      <c r="DK52" s="8">
        <v>2</v>
      </c>
      <c r="DL52" s="8">
        <v>0</v>
      </c>
      <c r="DM52" s="8">
        <v>2</v>
      </c>
      <c r="DN52" s="8"/>
      <c r="DO52" s="8"/>
      <c r="DP52" s="8"/>
      <c r="DQ52" s="8"/>
      <c r="DR52" s="8"/>
      <c r="DS52" s="8"/>
      <c r="DT52" s="8"/>
      <c r="DU52" s="8"/>
      <c r="DV52" s="8"/>
      <c r="DW52" s="8"/>
      <c r="DX52" s="8"/>
      <c r="DY52" s="8"/>
      <c r="DZ52" s="8"/>
      <c r="EA52" s="8"/>
      <c r="EB52" s="8"/>
      <c r="EC52" s="8"/>
      <c r="ED52" s="8"/>
      <c r="EE52" s="8"/>
      <c r="EF52" s="8"/>
      <c r="EG52" s="8"/>
      <c r="EH52" s="8"/>
      <c r="EI52" s="8"/>
      <c r="EJ52" s="8"/>
      <c r="EK52" s="8"/>
      <c r="EL52" s="8"/>
      <c r="EM52" s="8"/>
      <c r="EN52" s="8"/>
      <c r="EO52" s="8"/>
      <c r="EP52" s="8" t="s">
        <v>189</v>
      </c>
      <c r="EQ52" s="11" t="str">
        <f t="shared" si="44"/>
        <v>36</v>
      </c>
      <c r="ER52" s="11">
        <v>1</v>
      </c>
      <c r="ES52" s="11"/>
      <c r="ET52" s="13">
        <f t="shared" si="13"/>
        <v>1.012</v>
      </c>
      <c r="EU52" s="13">
        <f t="shared" si="14"/>
        <v>0.7</v>
      </c>
      <c r="EV52" s="14">
        <f t="shared" si="15"/>
        <v>-1.2</v>
      </c>
      <c r="EW52" s="14">
        <f t="shared" si="16"/>
        <v>-1.2</v>
      </c>
      <c r="EX52" s="14">
        <f t="shared" si="17"/>
        <v>-1.2</v>
      </c>
      <c r="EY52" s="11">
        <f t="shared" si="18"/>
        <v>-0.24099999999999999</v>
      </c>
      <c r="EZ52" s="17" t="s">
        <v>152</v>
      </c>
      <c r="FA52" s="16" t="str">
        <f t="shared" si="19"/>
        <v>1</v>
      </c>
      <c r="FB52" t="s">
        <v>1928</v>
      </c>
      <c r="FC52">
        <v>1</v>
      </c>
      <c r="FD52">
        <v>1</v>
      </c>
    </row>
    <row r="53" spans="1:160" ht="123.75">
      <c r="A53" s="6">
        <v>1980</v>
      </c>
      <c r="B53" s="8">
        <v>2</v>
      </c>
      <c r="C53" s="8" t="s">
        <v>139</v>
      </c>
      <c r="D53" s="8">
        <v>57</v>
      </c>
      <c r="E53" s="8">
        <v>46</v>
      </c>
      <c r="F53" s="8" t="s">
        <v>153</v>
      </c>
      <c r="G53" s="8">
        <v>3</v>
      </c>
      <c r="H53" s="8"/>
      <c r="I53" s="9"/>
      <c r="J53" s="9"/>
      <c r="K53" s="10">
        <v>40786</v>
      </c>
      <c r="L53" s="10"/>
      <c r="M53" s="9" t="e">
        <f t="shared" si="54"/>
        <v>#NUM!</v>
      </c>
      <c r="N53" s="9">
        <f t="shared" ca="1" si="0"/>
        <v>151</v>
      </c>
      <c r="O53" s="9">
        <v>120</v>
      </c>
      <c r="P53" s="9">
        <v>1</v>
      </c>
      <c r="Q53" s="10">
        <v>41484</v>
      </c>
      <c r="R53" s="10"/>
      <c r="S53" s="9">
        <f t="shared" si="1"/>
        <v>22</v>
      </c>
      <c r="T53" s="9" t="s">
        <v>402</v>
      </c>
      <c r="U53" s="8" t="str">
        <f t="shared" si="35"/>
        <v>12</v>
      </c>
      <c r="V53" s="11" t="str">
        <f t="shared" si="36"/>
        <v>1</v>
      </c>
      <c r="W53" s="8" t="str">
        <f t="shared" si="52"/>
        <v>12</v>
      </c>
      <c r="X53" s="9">
        <v>2</v>
      </c>
      <c r="Y53" s="9">
        <v>1</v>
      </c>
      <c r="Z53" s="9">
        <v>0</v>
      </c>
      <c r="AA53" s="9">
        <v>0</v>
      </c>
      <c r="AB53" s="9">
        <v>2</v>
      </c>
      <c r="AC53" s="9">
        <v>22</v>
      </c>
      <c r="AD53" s="9">
        <v>0</v>
      </c>
      <c r="AE53" s="8">
        <v>22</v>
      </c>
      <c r="AF53" s="9">
        <v>1</v>
      </c>
      <c r="AG53" s="9">
        <v>1</v>
      </c>
      <c r="AH53" s="11" t="str">
        <f t="shared" si="41"/>
        <v>36</v>
      </c>
      <c r="AI53" s="11" t="str">
        <f t="shared" ref="AI53:AI58" si="55">IF(AH53&lt;35,0, IF(AH53&gt;35, "1"))</f>
        <v>1</v>
      </c>
      <c r="AJ53" s="9">
        <v>1</v>
      </c>
      <c r="AK53" s="9">
        <v>0</v>
      </c>
      <c r="AL53" s="9"/>
      <c r="AM53" s="8" t="s">
        <v>160</v>
      </c>
      <c r="AN53" s="8">
        <v>1</v>
      </c>
      <c r="AO53" s="8"/>
      <c r="AP53" s="8"/>
      <c r="AQ53" s="8">
        <v>0.98</v>
      </c>
      <c r="AR53" s="9">
        <f t="shared" si="45"/>
        <v>95.629631879542956</v>
      </c>
      <c r="AS53" s="9">
        <v>1.26</v>
      </c>
      <c r="AT53" s="9">
        <f t="shared" si="46"/>
        <v>70.293976698301577</v>
      </c>
      <c r="AU53" s="9">
        <v>1.55</v>
      </c>
      <c r="AV53" s="9">
        <f t="shared" si="42"/>
        <v>54.145543104640176</v>
      </c>
      <c r="AW53" s="9">
        <v>1.55</v>
      </c>
      <c r="AX53" s="9">
        <f t="shared" si="43"/>
        <v>51.838886118008837</v>
      </c>
      <c r="AY53" s="12" t="s">
        <v>155</v>
      </c>
      <c r="AZ53" s="12" t="s">
        <v>155</v>
      </c>
      <c r="BA53" s="12" t="s">
        <v>155</v>
      </c>
      <c r="BB53" s="12" t="s">
        <v>155</v>
      </c>
      <c r="BC53" s="8" t="s">
        <v>164</v>
      </c>
      <c r="BD53" s="8"/>
      <c r="BE53" s="8"/>
      <c r="BF53" s="8"/>
      <c r="BG53" s="12"/>
      <c r="BH53" s="8"/>
      <c r="BI53" s="8"/>
      <c r="BJ53" s="8">
        <v>63.8</v>
      </c>
      <c r="BK53" s="8">
        <v>169</v>
      </c>
      <c r="BL53" s="8">
        <f t="shared" si="9"/>
        <v>1.7323393599198966</v>
      </c>
      <c r="BM53" s="8">
        <f t="shared" si="10"/>
        <v>22.338153426000488</v>
      </c>
      <c r="BN53" s="8">
        <v>1</v>
      </c>
      <c r="BO53" s="7" t="s">
        <v>403</v>
      </c>
      <c r="BP53" s="8" t="s">
        <v>146</v>
      </c>
      <c r="BQ53" s="8">
        <v>42</v>
      </c>
      <c r="BR53" s="8">
        <v>83</v>
      </c>
      <c r="BS53" s="8">
        <v>161</v>
      </c>
      <c r="BT53" s="8">
        <f t="shared" si="23"/>
        <v>1.8703516754911103</v>
      </c>
      <c r="BU53" s="8">
        <f t="shared" si="24"/>
        <v>32.020369584506774</v>
      </c>
      <c r="BV53" s="8">
        <f t="shared" si="25"/>
        <v>0.92621049967248814</v>
      </c>
      <c r="BW53" s="8">
        <f t="shared" si="25"/>
        <v>0.69762322283778144</v>
      </c>
      <c r="BX53" s="8" t="s">
        <v>147</v>
      </c>
      <c r="BY53" s="8" t="s">
        <v>147</v>
      </c>
      <c r="BZ53" s="8" t="s">
        <v>148</v>
      </c>
      <c r="CA53" s="8" t="s">
        <v>149</v>
      </c>
      <c r="CB53" s="8">
        <v>6</v>
      </c>
      <c r="CC53" s="8" t="s">
        <v>150</v>
      </c>
      <c r="CD53" s="8">
        <v>2</v>
      </c>
      <c r="CE53" s="8" t="s">
        <v>150</v>
      </c>
      <c r="CF53" s="8" t="s">
        <v>150</v>
      </c>
      <c r="CG53" s="8">
        <v>2</v>
      </c>
      <c r="CH53" s="8" t="s">
        <v>150</v>
      </c>
      <c r="CI53" s="8" t="s">
        <v>150</v>
      </c>
      <c r="CJ53" s="8">
        <v>2</v>
      </c>
      <c r="CK53" s="8" t="s">
        <v>150</v>
      </c>
      <c r="CL53" s="8" t="s">
        <v>150</v>
      </c>
      <c r="CM53" s="8">
        <v>2</v>
      </c>
      <c r="CN53" s="8" t="s">
        <v>150</v>
      </c>
      <c r="CO53" s="8">
        <v>0</v>
      </c>
      <c r="CP53" s="8">
        <v>0</v>
      </c>
      <c r="CQ53" s="8">
        <v>4</v>
      </c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 t="s">
        <v>165</v>
      </c>
      <c r="DE53" s="8">
        <v>2</v>
      </c>
      <c r="DF53" s="8"/>
      <c r="DG53" s="8"/>
      <c r="DH53" s="8"/>
      <c r="DI53" s="8">
        <v>2</v>
      </c>
      <c r="DJ53" s="8"/>
      <c r="DK53" s="8">
        <v>2</v>
      </c>
      <c r="DL53" s="8">
        <v>0</v>
      </c>
      <c r="DM53" s="8">
        <v>2</v>
      </c>
      <c r="DN53" s="8"/>
      <c r="DO53" s="8"/>
      <c r="DP53" s="8"/>
      <c r="DQ53" s="8"/>
      <c r="DR53" s="8"/>
      <c r="DS53" s="8"/>
      <c r="DT53" s="8"/>
      <c r="DU53" s="8" t="s">
        <v>150</v>
      </c>
      <c r="DV53" s="8" t="s">
        <v>159</v>
      </c>
      <c r="DW53" s="8" t="s">
        <v>150</v>
      </c>
      <c r="DX53" s="8" t="s">
        <v>150</v>
      </c>
      <c r="DY53" s="8" t="s">
        <v>159</v>
      </c>
      <c r="DZ53" s="8"/>
      <c r="EA53" s="8"/>
      <c r="EB53" s="8" t="s">
        <v>150</v>
      </c>
      <c r="EC53" s="8" t="s">
        <v>150</v>
      </c>
      <c r="ED53" s="8" t="s">
        <v>150</v>
      </c>
      <c r="EE53" s="8" t="s">
        <v>150</v>
      </c>
      <c r="EF53" s="8" t="s">
        <v>159</v>
      </c>
      <c r="EG53" s="8" t="s">
        <v>150</v>
      </c>
      <c r="EH53" s="8"/>
      <c r="EI53" s="8" t="s">
        <v>159</v>
      </c>
      <c r="EJ53" s="8" t="s">
        <v>150</v>
      </c>
      <c r="EK53" s="8"/>
      <c r="EL53" s="8"/>
      <c r="EM53" s="8"/>
      <c r="EN53" s="8"/>
      <c r="EO53" s="8" t="s">
        <v>184</v>
      </c>
      <c r="EP53" s="8" t="s">
        <v>189</v>
      </c>
      <c r="EQ53" s="11" t="str">
        <f t="shared" si="44"/>
        <v>36</v>
      </c>
      <c r="ER53" s="11" t="str">
        <f t="shared" ref="ER53:ER58" si="56">IF(EQ53&lt;35,0, IF(EQ53&gt;35, "1"))</f>
        <v>1</v>
      </c>
      <c r="ES53" s="11"/>
      <c r="ET53" s="13">
        <f t="shared" si="13"/>
        <v>1</v>
      </c>
      <c r="EU53" s="13">
        <f t="shared" si="14"/>
        <v>0.9</v>
      </c>
      <c r="EV53" s="14">
        <f t="shared" si="15"/>
        <v>-1.2</v>
      </c>
      <c r="EW53" s="14">
        <f t="shared" si="16"/>
        <v>-1.2</v>
      </c>
      <c r="EX53" s="14">
        <f t="shared" si="17"/>
        <v>-1.2</v>
      </c>
      <c r="EY53" s="11">
        <f t="shared" si="18"/>
        <v>-1.2</v>
      </c>
      <c r="EZ53" s="17" t="s">
        <v>152</v>
      </c>
      <c r="FA53" s="16" t="str">
        <f t="shared" si="19"/>
        <v>1</v>
      </c>
      <c r="FC53">
        <v>2</v>
      </c>
      <c r="FD53">
        <v>0</v>
      </c>
    </row>
    <row r="54" spans="1:160" ht="33.75">
      <c r="A54" s="6">
        <v>1986</v>
      </c>
      <c r="B54" s="8">
        <v>1</v>
      </c>
      <c r="C54" s="8" t="s">
        <v>146</v>
      </c>
      <c r="D54" s="8">
        <v>46</v>
      </c>
      <c r="E54" s="8">
        <v>35</v>
      </c>
      <c r="F54" s="8" t="s">
        <v>180</v>
      </c>
      <c r="G54" s="8">
        <v>5</v>
      </c>
      <c r="H54" s="8"/>
      <c r="I54" s="9"/>
      <c r="J54" s="9"/>
      <c r="K54" s="10">
        <v>40807</v>
      </c>
      <c r="L54" s="10"/>
      <c r="M54" s="9" t="e">
        <f t="shared" si="54"/>
        <v>#NUM!</v>
      </c>
      <c r="N54" s="9">
        <f t="shared" ca="1" si="0"/>
        <v>150</v>
      </c>
      <c r="O54" s="9">
        <v>120</v>
      </c>
      <c r="P54" s="9">
        <v>1</v>
      </c>
      <c r="Q54" s="9"/>
      <c r="R54" s="9"/>
      <c r="S54" s="9" t="e">
        <f t="shared" si="1"/>
        <v>#NUM!</v>
      </c>
      <c r="T54" s="9"/>
      <c r="U54" s="8" t="str">
        <f t="shared" si="35"/>
        <v>12</v>
      </c>
      <c r="V54" s="11" t="str">
        <f t="shared" si="36"/>
        <v>1</v>
      </c>
      <c r="W54" s="8" t="str">
        <f t="shared" si="52"/>
        <v>12</v>
      </c>
      <c r="X54" s="9">
        <v>2</v>
      </c>
      <c r="Y54" s="9">
        <v>1</v>
      </c>
      <c r="Z54" s="9">
        <v>1</v>
      </c>
      <c r="AA54" s="9">
        <v>1</v>
      </c>
      <c r="AB54" s="9">
        <v>2</v>
      </c>
      <c r="AC54" s="9">
        <v>120</v>
      </c>
      <c r="AD54" s="9">
        <v>1</v>
      </c>
      <c r="AE54" s="8" t="str">
        <f t="shared" ref="AE54:AE73" si="57">IF($O54&lt;36,$O54, IF($O54&gt;36, "36"))</f>
        <v>36</v>
      </c>
      <c r="AF54" s="9">
        <v>2</v>
      </c>
      <c r="AG54" s="9">
        <v>2</v>
      </c>
      <c r="AH54" s="11" t="str">
        <f t="shared" si="41"/>
        <v>36</v>
      </c>
      <c r="AI54" s="11" t="str">
        <f t="shared" si="55"/>
        <v>1</v>
      </c>
      <c r="AJ54" s="9">
        <v>2</v>
      </c>
      <c r="AK54" s="9"/>
      <c r="AL54" s="9"/>
      <c r="AM54" s="8" t="s">
        <v>160</v>
      </c>
      <c r="AN54" s="8">
        <v>1</v>
      </c>
      <c r="AO54" s="8"/>
      <c r="AP54" s="8"/>
      <c r="AQ54" s="8">
        <v>0.59</v>
      </c>
      <c r="AR54" s="9">
        <f t="shared" si="45"/>
        <v>119.607290511052</v>
      </c>
      <c r="AS54" s="9">
        <v>0.96</v>
      </c>
      <c r="AT54" s="9">
        <f t="shared" si="46"/>
        <v>78.082825495808152</v>
      </c>
      <c r="AU54" s="9">
        <v>0.93</v>
      </c>
      <c r="AV54" s="9">
        <f t="shared" si="42"/>
        <v>80.112345395808489</v>
      </c>
      <c r="AW54" s="9">
        <v>0.76</v>
      </c>
      <c r="AX54" s="9">
        <f t="shared" si="43"/>
        <v>97.722736720466244</v>
      </c>
      <c r="AY54" s="12" t="s">
        <v>155</v>
      </c>
      <c r="AZ54" s="12" t="s">
        <v>155</v>
      </c>
      <c r="BA54" s="12" t="s">
        <v>155</v>
      </c>
      <c r="BB54" s="12" t="s">
        <v>155</v>
      </c>
      <c r="BC54" s="8" t="s">
        <v>164</v>
      </c>
      <c r="BD54" s="8"/>
      <c r="BE54" s="8"/>
      <c r="BF54" s="8"/>
      <c r="BG54" s="12"/>
      <c r="BH54" s="8"/>
      <c r="BI54" s="8"/>
      <c r="BJ54" s="8">
        <v>42</v>
      </c>
      <c r="BK54" s="8">
        <v>167.6</v>
      </c>
      <c r="BL54" s="8">
        <f t="shared" si="9"/>
        <v>1.4416038465558363</v>
      </c>
      <c r="BM54" s="8">
        <f t="shared" si="10"/>
        <v>14.952067942196729</v>
      </c>
      <c r="BN54" s="8">
        <v>1</v>
      </c>
      <c r="BO54" s="7" t="s">
        <v>407</v>
      </c>
      <c r="BP54" s="8" t="s">
        <v>139</v>
      </c>
      <c r="BQ54" s="8">
        <v>38</v>
      </c>
      <c r="BR54" s="8">
        <v>63</v>
      </c>
      <c r="BS54" s="8">
        <v>170</v>
      </c>
      <c r="BT54" s="8">
        <f t="shared" si="23"/>
        <v>1.7304598416217709</v>
      </c>
      <c r="BU54" s="8">
        <f t="shared" si="24"/>
        <v>21.799307958477506</v>
      </c>
      <c r="BV54" s="8">
        <f t="shared" si="25"/>
        <v>0.83307558596955278</v>
      </c>
      <c r="BW54" s="8">
        <f t="shared" si="25"/>
        <v>0.68589645004680244</v>
      </c>
      <c r="BX54" s="8" t="s">
        <v>147</v>
      </c>
      <c r="BY54" s="8" t="s">
        <v>162</v>
      </c>
      <c r="BZ54" s="8" t="s">
        <v>148</v>
      </c>
      <c r="CA54" s="8" t="s">
        <v>149</v>
      </c>
      <c r="CB54" s="8">
        <v>4</v>
      </c>
      <c r="CC54" s="8" t="s">
        <v>150</v>
      </c>
      <c r="CD54" s="8">
        <v>2</v>
      </c>
      <c r="CE54" s="8"/>
      <c r="CF54" s="8" t="s">
        <v>150</v>
      </c>
      <c r="CG54" s="8">
        <v>2</v>
      </c>
      <c r="CH54" s="8"/>
      <c r="CI54" s="8" t="s">
        <v>150</v>
      </c>
      <c r="CJ54" s="8">
        <v>2</v>
      </c>
      <c r="CK54" s="8"/>
      <c r="CL54" s="8" t="s">
        <v>150</v>
      </c>
      <c r="CM54" s="8">
        <v>2</v>
      </c>
      <c r="CN54" s="8"/>
      <c r="CO54" s="8">
        <v>0</v>
      </c>
      <c r="CP54" s="8">
        <v>25</v>
      </c>
      <c r="CQ54" s="8">
        <v>4</v>
      </c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 t="s">
        <v>143</v>
      </c>
      <c r="DE54" s="8">
        <v>1</v>
      </c>
      <c r="DF54" s="8"/>
      <c r="DG54" s="8"/>
      <c r="DH54" s="8">
        <v>375</v>
      </c>
      <c r="DI54" s="8">
        <v>1</v>
      </c>
      <c r="DJ54" s="8"/>
      <c r="DK54" s="8">
        <v>2</v>
      </c>
      <c r="DL54" s="8">
        <v>7</v>
      </c>
      <c r="DM54" s="8">
        <v>1</v>
      </c>
      <c r="DN54" s="8"/>
      <c r="DO54" s="8" t="s">
        <v>143</v>
      </c>
      <c r="DP54" s="8">
        <v>2</v>
      </c>
      <c r="DQ54" s="8"/>
      <c r="DR54" s="8"/>
      <c r="DS54" s="8"/>
      <c r="DT54" s="8"/>
      <c r="DU54" s="8"/>
      <c r="DV54" s="8"/>
      <c r="DW54" s="8"/>
      <c r="DX54" s="8"/>
      <c r="DY54" s="8"/>
      <c r="DZ54" s="8"/>
      <c r="EA54" s="8"/>
      <c r="EB54" s="8"/>
      <c r="EC54" s="8"/>
      <c r="ED54" s="8"/>
      <c r="EE54" s="8"/>
      <c r="EF54" s="8"/>
      <c r="EG54" s="8"/>
      <c r="EH54" s="8"/>
      <c r="EI54" s="8"/>
      <c r="EJ54" s="8"/>
      <c r="EK54" s="8"/>
      <c r="EL54" s="8"/>
      <c r="EM54" s="8"/>
      <c r="EN54" s="8"/>
      <c r="EO54" s="8"/>
      <c r="EP54" s="8" t="s">
        <v>189</v>
      </c>
      <c r="EQ54" s="11" t="str">
        <f t="shared" si="44"/>
        <v>36</v>
      </c>
      <c r="ER54" s="11" t="str">
        <f t="shared" si="56"/>
        <v>1</v>
      </c>
      <c r="ES54" s="11"/>
      <c r="ET54" s="13">
        <f t="shared" si="13"/>
        <v>1.012</v>
      </c>
      <c r="EU54" s="13">
        <f t="shared" si="14"/>
        <v>0.7</v>
      </c>
      <c r="EV54" s="14">
        <f t="shared" si="15"/>
        <v>-0.24099999999999999</v>
      </c>
      <c r="EW54" s="14">
        <f t="shared" si="16"/>
        <v>-1.2</v>
      </c>
      <c r="EX54" s="14">
        <f t="shared" si="17"/>
        <v>-1.2</v>
      </c>
      <c r="EY54" s="11">
        <f t="shared" si="18"/>
        <v>-1.2</v>
      </c>
      <c r="EZ54" s="17" t="s">
        <v>176</v>
      </c>
      <c r="FA54" s="16" t="str">
        <f t="shared" si="19"/>
        <v>3</v>
      </c>
      <c r="FC54">
        <v>2</v>
      </c>
      <c r="FD54">
        <v>0</v>
      </c>
    </row>
    <row r="55" spans="1:160" ht="67.5">
      <c r="A55" s="6">
        <v>1994</v>
      </c>
      <c r="B55" s="8">
        <v>1</v>
      </c>
      <c r="C55" s="8" t="s">
        <v>146</v>
      </c>
      <c r="D55" s="8">
        <v>58</v>
      </c>
      <c r="E55" s="8">
        <v>47</v>
      </c>
      <c r="F55" s="8" t="s">
        <v>180</v>
      </c>
      <c r="G55" s="8">
        <v>5</v>
      </c>
      <c r="H55" s="8"/>
      <c r="I55" s="9"/>
      <c r="J55" s="9"/>
      <c r="K55" s="10">
        <v>40828</v>
      </c>
      <c r="L55" s="10">
        <v>41425</v>
      </c>
      <c r="M55" s="9">
        <f t="shared" si="54"/>
        <v>19</v>
      </c>
      <c r="N55" s="9">
        <f t="shared" ca="1" si="0"/>
        <v>149</v>
      </c>
      <c r="O55" s="9">
        <v>19</v>
      </c>
      <c r="P55" s="9">
        <v>0</v>
      </c>
      <c r="Q55" s="10">
        <v>41425</v>
      </c>
      <c r="R55" s="10"/>
      <c r="S55" s="9">
        <f t="shared" si="1"/>
        <v>19</v>
      </c>
      <c r="T55" s="8" t="s">
        <v>410</v>
      </c>
      <c r="U55" s="8" t="str">
        <f t="shared" si="35"/>
        <v>12</v>
      </c>
      <c r="V55" s="11" t="str">
        <f t="shared" si="36"/>
        <v>1</v>
      </c>
      <c r="W55" s="8" t="str">
        <f t="shared" si="52"/>
        <v>12</v>
      </c>
      <c r="X55" s="8">
        <v>2</v>
      </c>
      <c r="Y55" s="8">
        <v>1</v>
      </c>
      <c r="Z55" s="8">
        <v>0</v>
      </c>
      <c r="AA55" s="8">
        <v>0</v>
      </c>
      <c r="AB55" s="8">
        <v>2</v>
      </c>
      <c r="AC55" s="9">
        <v>19</v>
      </c>
      <c r="AD55" s="9">
        <v>0</v>
      </c>
      <c r="AE55" s="8">
        <f t="shared" si="57"/>
        <v>19</v>
      </c>
      <c r="AF55" s="8">
        <v>1</v>
      </c>
      <c r="AG55" s="8">
        <v>1</v>
      </c>
      <c r="AH55" s="11">
        <f t="shared" si="41"/>
        <v>19</v>
      </c>
      <c r="AI55" s="11">
        <f t="shared" si="55"/>
        <v>0</v>
      </c>
      <c r="AJ55" s="8">
        <v>1</v>
      </c>
      <c r="AK55" s="8"/>
      <c r="AL55" s="8"/>
      <c r="AM55" s="8" t="s">
        <v>160</v>
      </c>
      <c r="AN55" s="8">
        <v>1</v>
      </c>
      <c r="AO55" s="8"/>
      <c r="AP55" s="8"/>
      <c r="AQ55" s="8">
        <v>1.05</v>
      </c>
      <c r="AR55" s="9">
        <f t="shared" si="45"/>
        <v>65.485139579997778</v>
      </c>
      <c r="AS55" s="9">
        <v>3.01</v>
      </c>
      <c r="AT55" s="9">
        <f t="shared" si="46"/>
        <v>18.390312712099526</v>
      </c>
      <c r="AU55" s="9"/>
      <c r="AV55" s="9" t="e">
        <f t="shared" si="42"/>
        <v>#DIV/0!</v>
      </c>
      <c r="AW55" s="9"/>
      <c r="AX55" s="9" t="e">
        <f t="shared" si="43"/>
        <v>#DIV/0!</v>
      </c>
      <c r="AY55" s="12" t="s">
        <v>155</v>
      </c>
      <c r="AZ55" s="12" t="s">
        <v>167</v>
      </c>
      <c r="BA55" s="12" t="s">
        <v>167</v>
      </c>
      <c r="BB55" s="12" t="s">
        <v>167</v>
      </c>
      <c r="BC55" s="8" t="s">
        <v>142</v>
      </c>
      <c r="BD55" s="8" t="s">
        <v>143</v>
      </c>
      <c r="BE55" s="8" t="s">
        <v>141</v>
      </c>
      <c r="BF55" s="8"/>
      <c r="BG55" s="12"/>
      <c r="BH55" s="8"/>
      <c r="BI55" s="8"/>
      <c r="BJ55" s="8">
        <v>73</v>
      </c>
      <c r="BK55" s="8">
        <v>157.19999999999999</v>
      </c>
      <c r="BL55" s="8">
        <f t="shared" si="9"/>
        <v>1.7406306716073767</v>
      </c>
      <c r="BM55" s="8">
        <f t="shared" si="10"/>
        <v>29.540495568116341</v>
      </c>
      <c r="BN55" s="8">
        <v>1</v>
      </c>
      <c r="BO55" s="7" t="s">
        <v>411</v>
      </c>
      <c r="BP55" s="8" t="s">
        <v>139</v>
      </c>
      <c r="BQ55" s="8">
        <v>49</v>
      </c>
      <c r="BR55" s="8">
        <v>77</v>
      </c>
      <c r="BS55" s="8">
        <v>168</v>
      </c>
      <c r="BT55" s="8">
        <f t="shared" si="23"/>
        <v>1.8684182949525272</v>
      </c>
      <c r="BU55" s="8">
        <f t="shared" si="24"/>
        <v>27.281746031746032</v>
      </c>
      <c r="BV55" s="8">
        <f t="shared" si="25"/>
        <v>0.93160652318040094</v>
      </c>
      <c r="BW55" s="8">
        <f t="shared" si="25"/>
        <v>1.0827934375513191</v>
      </c>
      <c r="BX55" s="8" t="s">
        <v>158</v>
      </c>
      <c r="BY55" s="8" t="s">
        <v>171</v>
      </c>
      <c r="BZ55" s="8" t="s">
        <v>148</v>
      </c>
      <c r="CA55" s="8" t="s">
        <v>149</v>
      </c>
      <c r="CB55" s="8">
        <v>3</v>
      </c>
      <c r="CC55" s="8" t="s">
        <v>150</v>
      </c>
      <c r="CD55" s="8">
        <v>2</v>
      </c>
      <c r="CE55" s="8"/>
      <c r="CF55" s="8" t="s">
        <v>150</v>
      </c>
      <c r="CG55" s="8">
        <v>2</v>
      </c>
      <c r="CH55" s="8"/>
      <c r="CI55" s="8" t="s">
        <v>150</v>
      </c>
      <c r="CJ55" s="8">
        <v>2</v>
      </c>
      <c r="CK55" s="8"/>
      <c r="CL55" s="8" t="s">
        <v>150</v>
      </c>
      <c r="CM55" s="8">
        <v>2</v>
      </c>
      <c r="CN55" s="8"/>
      <c r="CO55" s="8">
        <v>0</v>
      </c>
      <c r="CP55" s="8">
        <v>0</v>
      </c>
      <c r="CQ55" s="8">
        <v>4</v>
      </c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 t="s">
        <v>143</v>
      </c>
      <c r="DE55" s="8">
        <v>1</v>
      </c>
      <c r="DF55" s="8"/>
      <c r="DG55" s="8"/>
      <c r="DH55" s="8">
        <v>375</v>
      </c>
      <c r="DI55" s="8">
        <v>1</v>
      </c>
      <c r="DJ55" s="8"/>
      <c r="DK55" s="8">
        <v>2</v>
      </c>
      <c r="DL55" s="8">
        <v>4</v>
      </c>
      <c r="DM55" s="8">
        <v>1</v>
      </c>
      <c r="DN55" s="8"/>
      <c r="DO55" s="8" t="s">
        <v>143</v>
      </c>
      <c r="DP55" s="8">
        <v>2</v>
      </c>
      <c r="DQ55" s="8"/>
      <c r="DR55" s="8"/>
      <c r="DS55" s="8"/>
      <c r="DT55" s="8"/>
      <c r="DU55" s="8"/>
      <c r="DV55" s="8"/>
      <c r="DW55" s="8"/>
      <c r="DX55" s="8"/>
      <c r="DY55" s="8"/>
      <c r="DZ55" s="8"/>
      <c r="EA55" s="8"/>
      <c r="EB55" s="8"/>
      <c r="EC55" s="8"/>
      <c r="ED55" s="8"/>
      <c r="EE55" s="8"/>
      <c r="EF55" s="8"/>
      <c r="EG55" s="8"/>
      <c r="EH55" s="8"/>
      <c r="EI55" s="8"/>
      <c r="EJ55" s="8"/>
      <c r="EK55" s="8"/>
      <c r="EL55" s="8"/>
      <c r="EM55" s="8"/>
      <c r="EN55" s="8"/>
      <c r="EO55" s="8" t="s">
        <v>184</v>
      </c>
      <c r="EP55" s="8" t="s">
        <v>189</v>
      </c>
      <c r="EQ55" s="11">
        <f t="shared" si="44"/>
        <v>19</v>
      </c>
      <c r="ER55" s="11">
        <f t="shared" si="56"/>
        <v>0</v>
      </c>
      <c r="ES55" s="11"/>
      <c r="ET55" s="13">
        <f t="shared" si="13"/>
        <v>1.012</v>
      </c>
      <c r="EU55" s="13">
        <f t="shared" si="14"/>
        <v>0.7</v>
      </c>
      <c r="EV55" s="14">
        <f t="shared" si="15"/>
        <v>-1.2</v>
      </c>
      <c r="EW55" s="14">
        <f t="shared" si="16"/>
        <v>-1.2</v>
      </c>
      <c r="EX55" s="14">
        <f t="shared" si="17"/>
        <v>-0.24099999999999999</v>
      </c>
      <c r="EY55" s="11">
        <f t="shared" si="18"/>
        <v>-0.24099999999999999</v>
      </c>
      <c r="EZ55" s="17" t="s">
        <v>176</v>
      </c>
      <c r="FA55" s="16" t="str">
        <f t="shared" si="19"/>
        <v>3</v>
      </c>
      <c r="FC55">
        <v>2</v>
      </c>
      <c r="FD55">
        <v>0</v>
      </c>
    </row>
    <row r="56" spans="1:160" ht="33.75">
      <c r="A56" s="6">
        <v>1998</v>
      </c>
      <c r="B56" s="8">
        <v>2</v>
      </c>
      <c r="C56" s="8" t="s">
        <v>139</v>
      </c>
      <c r="D56" s="8">
        <v>48</v>
      </c>
      <c r="E56" s="8">
        <v>37</v>
      </c>
      <c r="F56" s="8" t="s">
        <v>153</v>
      </c>
      <c r="G56" s="8">
        <v>3</v>
      </c>
      <c r="H56" s="8"/>
      <c r="I56" s="9"/>
      <c r="J56" s="9"/>
      <c r="K56" s="10">
        <v>40849</v>
      </c>
      <c r="L56" s="10"/>
      <c r="M56" s="9" t="e">
        <f t="shared" si="54"/>
        <v>#NUM!</v>
      </c>
      <c r="N56" s="9">
        <f t="shared" ca="1" si="0"/>
        <v>149</v>
      </c>
      <c r="O56" s="9">
        <v>120</v>
      </c>
      <c r="P56" s="9">
        <v>1</v>
      </c>
      <c r="Q56" s="9"/>
      <c r="R56" s="9"/>
      <c r="S56" s="9" t="e">
        <f t="shared" si="1"/>
        <v>#NUM!</v>
      </c>
      <c r="T56" s="9"/>
      <c r="U56" s="8" t="str">
        <f t="shared" si="35"/>
        <v>12</v>
      </c>
      <c r="V56" s="11" t="str">
        <f t="shared" si="36"/>
        <v>1</v>
      </c>
      <c r="W56" s="8" t="str">
        <f t="shared" si="52"/>
        <v>12</v>
      </c>
      <c r="X56" s="9">
        <v>2</v>
      </c>
      <c r="Y56" s="8">
        <v>1</v>
      </c>
      <c r="Z56" s="8">
        <v>1</v>
      </c>
      <c r="AA56" s="8">
        <v>1</v>
      </c>
      <c r="AB56" s="9">
        <v>2</v>
      </c>
      <c r="AC56" s="9">
        <v>120</v>
      </c>
      <c r="AD56" s="9">
        <v>1</v>
      </c>
      <c r="AE56" s="8" t="str">
        <f t="shared" si="57"/>
        <v>36</v>
      </c>
      <c r="AF56" s="9">
        <v>2</v>
      </c>
      <c r="AG56" s="9">
        <v>2</v>
      </c>
      <c r="AH56" s="11" t="str">
        <f t="shared" si="41"/>
        <v>36</v>
      </c>
      <c r="AI56" s="11" t="str">
        <f t="shared" si="55"/>
        <v>1</v>
      </c>
      <c r="AJ56" s="9">
        <v>2</v>
      </c>
      <c r="AK56" s="9"/>
      <c r="AL56" s="9"/>
      <c r="AM56" s="8" t="s">
        <v>154</v>
      </c>
      <c r="AN56" s="8">
        <v>2</v>
      </c>
      <c r="AO56" s="8"/>
      <c r="AP56" s="8"/>
      <c r="AQ56" s="8">
        <v>1.28</v>
      </c>
      <c r="AR56" s="9">
        <f t="shared" si="45"/>
        <v>73.404194881095705</v>
      </c>
      <c r="AS56" s="9">
        <v>1.58</v>
      </c>
      <c r="AT56" s="9">
        <f t="shared" si="46"/>
        <v>56.660882079032447</v>
      </c>
      <c r="AU56" s="9">
        <v>1.5</v>
      </c>
      <c r="AV56" s="9">
        <f t="shared" si="42"/>
        <v>59.560770799923397</v>
      </c>
      <c r="AW56" s="9">
        <v>1.74</v>
      </c>
      <c r="AX56" s="9">
        <f t="shared" si="43"/>
        <v>47.7203553832937</v>
      </c>
      <c r="AY56" s="12" t="s">
        <v>155</v>
      </c>
      <c r="AZ56" s="12" t="s">
        <v>155</v>
      </c>
      <c r="BA56" s="12" t="s">
        <v>155</v>
      </c>
      <c r="BB56" s="12" t="s">
        <v>155</v>
      </c>
      <c r="BC56" s="8" t="s">
        <v>164</v>
      </c>
      <c r="BD56" s="8"/>
      <c r="BE56" s="8"/>
      <c r="BF56" s="8"/>
      <c r="BG56" s="12"/>
      <c r="BH56" s="8"/>
      <c r="BI56" s="8"/>
      <c r="BJ56" s="8">
        <v>62.9</v>
      </c>
      <c r="BK56" s="8">
        <v>160.5</v>
      </c>
      <c r="BL56" s="8">
        <f t="shared" si="9"/>
        <v>1.6586786309835031</v>
      </c>
      <c r="BM56" s="8">
        <f t="shared" si="10"/>
        <v>24.417464892615559</v>
      </c>
      <c r="BN56" s="8">
        <v>1</v>
      </c>
      <c r="BO56" s="7" t="s">
        <v>416</v>
      </c>
      <c r="BP56" s="8" t="s">
        <v>146</v>
      </c>
      <c r="BQ56" s="8">
        <v>36</v>
      </c>
      <c r="BR56" s="8">
        <v>57</v>
      </c>
      <c r="BS56" s="8">
        <v>164</v>
      </c>
      <c r="BT56" s="8">
        <f t="shared" si="23"/>
        <v>1.6157528370318666</v>
      </c>
      <c r="BU56" s="8">
        <f t="shared" si="24"/>
        <v>21.192742415229031</v>
      </c>
      <c r="BV56" s="8">
        <f t="shared" si="25"/>
        <v>1.0265670546681454</v>
      </c>
      <c r="BW56" s="8">
        <f t="shared" si="25"/>
        <v>1.1521616416698037</v>
      </c>
      <c r="BX56" s="8" t="s">
        <v>158</v>
      </c>
      <c r="BY56" s="8" t="s">
        <v>162</v>
      </c>
      <c r="BZ56" s="8" t="s">
        <v>148</v>
      </c>
      <c r="CA56" s="8" t="s">
        <v>149</v>
      </c>
      <c r="CB56" s="8">
        <v>6</v>
      </c>
      <c r="CC56" s="8" t="s">
        <v>150</v>
      </c>
      <c r="CD56" s="8">
        <v>2</v>
      </c>
      <c r="CE56" s="8" t="s">
        <v>159</v>
      </c>
      <c r="CF56" s="8" t="s">
        <v>150</v>
      </c>
      <c r="CG56" s="8">
        <v>2</v>
      </c>
      <c r="CH56" s="8" t="s">
        <v>150</v>
      </c>
      <c r="CI56" s="8" t="s">
        <v>150</v>
      </c>
      <c r="CJ56" s="8">
        <v>2</v>
      </c>
      <c r="CK56" s="8" t="s">
        <v>159</v>
      </c>
      <c r="CL56" s="8" t="s">
        <v>150</v>
      </c>
      <c r="CM56" s="8">
        <v>2</v>
      </c>
      <c r="CN56" s="8" t="s">
        <v>150</v>
      </c>
      <c r="CO56" s="8">
        <v>0</v>
      </c>
      <c r="CP56" s="8">
        <v>0</v>
      </c>
      <c r="CQ56" s="8">
        <v>4</v>
      </c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 t="s">
        <v>143</v>
      </c>
      <c r="DE56" s="8">
        <v>1</v>
      </c>
      <c r="DF56" s="8"/>
      <c r="DG56" s="8"/>
      <c r="DH56" s="8">
        <v>375</v>
      </c>
      <c r="DI56" s="8">
        <v>1</v>
      </c>
      <c r="DJ56" s="8"/>
      <c r="DK56" s="8">
        <v>2</v>
      </c>
      <c r="DL56" s="8">
        <v>5</v>
      </c>
      <c r="DM56" s="8">
        <v>1</v>
      </c>
      <c r="DN56" s="8"/>
      <c r="DO56" s="8" t="s">
        <v>143</v>
      </c>
      <c r="DP56" s="8">
        <v>2</v>
      </c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 t="s">
        <v>189</v>
      </c>
      <c r="EQ56" s="11" t="str">
        <f t="shared" si="44"/>
        <v>36</v>
      </c>
      <c r="ER56" s="11" t="str">
        <f t="shared" si="56"/>
        <v>1</v>
      </c>
      <c r="ES56" s="11"/>
      <c r="ET56" s="13">
        <f t="shared" si="13"/>
        <v>1</v>
      </c>
      <c r="EU56" s="13">
        <f t="shared" si="14"/>
        <v>0.9</v>
      </c>
      <c r="EV56" s="14">
        <f t="shared" si="15"/>
        <v>-1.2</v>
      </c>
      <c r="EW56" s="14">
        <f t="shared" si="16"/>
        <v>-1.2</v>
      </c>
      <c r="EX56" s="14">
        <f t="shared" si="17"/>
        <v>-1.2</v>
      </c>
      <c r="EY56" s="11">
        <f t="shared" si="18"/>
        <v>-1.2</v>
      </c>
      <c r="EZ56" s="17" t="s">
        <v>176</v>
      </c>
      <c r="FA56" s="16" t="str">
        <f t="shared" si="19"/>
        <v>3</v>
      </c>
      <c r="FC56">
        <v>2</v>
      </c>
      <c r="FD56">
        <v>0</v>
      </c>
    </row>
    <row r="57" spans="1:160" ht="33.75">
      <c r="A57" s="6">
        <v>1999</v>
      </c>
      <c r="B57" s="8">
        <v>2</v>
      </c>
      <c r="C57" s="8" t="s">
        <v>139</v>
      </c>
      <c r="D57" s="8">
        <v>66</v>
      </c>
      <c r="E57" s="8">
        <v>55</v>
      </c>
      <c r="F57" s="8" t="s">
        <v>140</v>
      </c>
      <c r="G57" s="8">
        <v>1</v>
      </c>
      <c r="H57" s="8"/>
      <c r="I57" s="9"/>
      <c r="J57" s="9"/>
      <c r="K57" s="10">
        <v>40854</v>
      </c>
      <c r="L57" s="10"/>
      <c r="M57" s="9" t="e">
        <f t="shared" si="54"/>
        <v>#NUM!</v>
      </c>
      <c r="N57" s="9">
        <f t="shared" ca="1" si="0"/>
        <v>149</v>
      </c>
      <c r="O57" s="9">
        <v>120</v>
      </c>
      <c r="P57" s="9">
        <v>1</v>
      </c>
      <c r="Q57" s="9"/>
      <c r="R57" s="9"/>
      <c r="S57" s="9" t="e">
        <f t="shared" si="1"/>
        <v>#NUM!</v>
      </c>
      <c r="T57" s="9"/>
      <c r="U57" s="8" t="str">
        <f t="shared" si="35"/>
        <v>12</v>
      </c>
      <c r="V57" s="11" t="str">
        <f t="shared" si="36"/>
        <v>1</v>
      </c>
      <c r="W57" s="8" t="str">
        <f t="shared" si="52"/>
        <v>12</v>
      </c>
      <c r="X57" s="9">
        <v>2</v>
      </c>
      <c r="Y57" s="8">
        <v>1</v>
      </c>
      <c r="Z57" s="8">
        <v>1</v>
      </c>
      <c r="AA57" s="8">
        <v>1</v>
      </c>
      <c r="AB57" s="9">
        <v>2</v>
      </c>
      <c r="AC57" s="9">
        <v>120</v>
      </c>
      <c r="AD57" s="9">
        <v>1</v>
      </c>
      <c r="AE57" s="8" t="str">
        <f t="shared" si="57"/>
        <v>36</v>
      </c>
      <c r="AF57" s="9">
        <v>2</v>
      </c>
      <c r="AG57" s="9">
        <v>2</v>
      </c>
      <c r="AH57" s="11" t="str">
        <f t="shared" si="41"/>
        <v>36</v>
      </c>
      <c r="AI57" s="11" t="str">
        <f t="shared" si="55"/>
        <v>1</v>
      </c>
      <c r="AJ57" s="9">
        <v>2</v>
      </c>
      <c r="AK57" s="9">
        <v>0</v>
      </c>
      <c r="AL57" s="9"/>
      <c r="AM57" s="8" t="s">
        <v>160</v>
      </c>
      <c r="AN57" s="8">
        <v>1</v>
      </c>
      <c r="AO57" s="8"/>
      <c r="AP57" s="8"/>
      <c r="AQ57" s="8">
        <v>1.0900000000000001</v>
      </c>
      <c r="AR57" s="9">
        <f t="shared" si="45"/>
        <v>79.587141935922119</v>
      </c>
      <c r="AS57" s="9">
        <v>1.18</v>
      </c>
      <c r="AT57" s="9">
        <f t="shared" si="46"/>
        <v>71.910993711160728</v>
      </c>
      <c r="AU57" s="9">
        <v>1.08</v>
      </c>
      <c r="AV57" s="9">
        <f t="shared" si="42"/>
        <v>78.984737138135017</v>
      </c>
      <c r="AW57" s="9">
        <v>0.95</v>
      </c>
      <c r="AX57" s="9">
        <f t="shared" si="43"/>
        <v>88.201567675130775</v>
      </c>
      <c r="AY57" s="12" t="s">
        <v>155</v>
      </c>
      <c r="AZ57" s="12" t="s">
        <v>155</v>
      </c>
      <c r="BA57" s="12" t="s">
        <v>155</v>
      </c>
      <c r="BB57" s="12" t="s">
        <v>155</v>
      </c>
      <c r="BC57" s="8" t="s">
        <v>164</v>
      </c>
      <c r="BD57" s="8"/>
      <c r="BE57" s="8"/>
      <c r="BF57" s="8"/>
      <c r="BG57" s="12"/>
      <c r="BH57" s="8"/>
      <c r="BI57" s="8"/>
      <c r="BJ57" s="8">
        <v>56.2</v>
      </c>
      <c r="BK57" s="8">
        <v>156</v>
      </c>
      <c r="BL57" s="8">
        <f t="shared" si="9"/>
        <v>1.5488864895996959</v>
      </c>
      <c r="BM57" s="8">
        <f t="shared" si="10"/>
        <v>23.093359631821169</v>
      </c>
      <c r="BN57" s="8">
        <v>1</v>
      </c>
      <c r="BO57" s="7" t="s">
        <v>419</v>
      </c>
      <c r="BP57" s="8" t="s">
        <v>146</v>
      </c>
      <c r="BQ57" s="8">
        <v>55</v>
      </c>
      <c r="BR57" s="8">
        <v>51.8</v>
      </c>
      <c r="BS57" s="8">
        <v>150.5</v>
      </c>
      <c r="BT57" s="8">
        <f t="shared" si="23"/>
        <v>1.45770765352047</v>
      </c>
      <c r="BU57" s="8">
        <f t="shared" si="24"/>
        <v>22.869504751603181</v>
      </c>
      <c r="BV57" s="8">
        <f t="shared" si="25"/>
        <v>1.0625494665264481</v>
      </c>
      <c r="BW57" s="8">
        <f t="shared" si="25"/>
        <v>1.0097883571441264</v>
      </c>
      <c r="BX57" s="8" t="s">
        <v>171</v>
      </c>
      <c r="BY57" s="8" t="s">
        <v>147</v>
      </c>
      <c r="BZ57" s="8" t="s">
        <v>148</v>
      </c>
      <c r="CA57" s="8" t="s">
        <v>149</v>
      </c>
      <c r="CB57" s="8">
        <v>4</v>
      </c>
      <c r="CC57" s="8" t="s">
        <v>150</v>
      </c>
      <c r="CD57" s="8">
        <v>2</v>
      </c>
      <c r="CE57" s="8"/>
      <c r="CF57" s="8" t="s">
        <v>150</v>
      </c>
      <c r="CG57" s="8">
        <v>2</v>
      </c>
      <c r="CH57" s="8"/>
      <c r="CI57" s="8" t="s">
        <v>150</v>
      </c>
      <c r="CJ57" s="8">
        <v>2</v>
      </c>
      <c r="CK57" s="8"/>
      <c r="CL57" s="8" t="s">
        <v>150</v>
      </c>
      <c r="CM57" s="8">
        <v>2</v>
      </c>
      <c r="CN57" s="8"/>
      <c r="CO57" s="8">
        <v>0</v>
      </c>
      <c r="CP57" s="8">
        <v>0</v>
      </c>
      <c r="CQ57" s="8">
        <v>4</v>
      </c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 t="s">
        <v>165</v>
      </c>
      <c r="DE57" s="8">
        <v>2</v>
      </c>
      <c r="DF57" s="8"/>
      <c r="DG57" s="8"/>
      <c r="DH57" s="8"/>
      <c r="DI57" s="8">
        <v>2</v>
      </c>
      <c r="DJ57" s="8"/>
      <c r="DK57" s="8">
        <v>2</v>
      </c>
      <c r="DL57" s="8">
        <v>0</v>
      </c>
      <c r="DM57" s="8">
        <v>2</v>
      </c>
      <c r="DN57" s="8"/>
      <c r="DO57" s="8"/>
      <c r="DP57" s="8"/>
      <c r="DQ57" s="8"/>
      <c r="DR57" s="8"/>
      <c r="DS57" s="8"/>
      <c r="DT57" s="8"/>
      <c r="DU57" s="8" t="s">
        <v>150</v>
      </c>
      <c r="DV57" s="8" t="s">
        <v>150</v>
      </c>
      <c r="DW57" s="8" t="s">
        <v>150</v>
      </c>
      <c r="DX57" s="8" t="s">
        <v>150</v>
      </c>
      <c r="DY57" s="8" t="s">
        <v>159</v>
      </c>
      <c r="DZ57" s="8"/>
      <c r="EA57" s="8"/>
      <c r="EB57" s="8" t="s">
        <v>150</v>
      </c>
      <c r="EC57" s="8" t="s">
        <v>150</v>
      </c>
      <c r="ED57" s="8" t="s">
        <v>150</v>
      </c>
      <c r="EE57" s="8" t="s">
        <v>150</v>
      </c>
      <c r="EF57" s="8" t="s">
        <v>159</v>
      </c>
      <c r="EG57" s="8" t="s">
        <v>150</v>
      </c>
      <c r="EH57" s="8"/>
      <c r="EI57" s="8" t="s">
        <v>159</v>
      </c>
      <c r="EJ57" s="8" t="s">
        <v>150</v>
      </c>
      <c r="EK57" s="8"/>
      <c r="EL57" s="8"/>
      <c r="EM57" s="8"/>
      <c r="EN57" s="8"/>
      <c r="EO57" s="8"/>
      <c r="EP57" s="8" t="s">
        <v>189</v>
      </c>
      <c r="EQ57" s="11" t="str">
        <f t="shared" si="44"/>
        <v>36</v>
      </c>
      <c r="ER57" s="11" t="str">
        <f t="shared" si="56"/>
        <v>1</v>
      </c>
      <c r="ES57" s="11"/>
      <c r="ET57" s="13">
        <f t="shared" si="13"/>
        <v>1</v>
      </c>
      <c r="EU57" s="13">
        <f t="shared" si="14"/>
        <v>0.9</v>
      </c>
      <c r="EV57" s="14">
        <f t="shared" si="15"/>
        <v>-1.2</v>
      </c>
      <c r="EW57" s="14">
        <f t="shared" si="16"/>
        <v>-1.2</v>
      </c>
      <c r="EX57" s="14">
        <f t="shared" si="17"/>
        <v>-1.2</v>
      </c>
      <c r="EY57" s="11">
        <f t="shared" si="18"/>
        <v>-1.2</v>
      </c>
      <c r="EZ57" s="15" t="s">
        <v>152</v>
      </c>
      <c r="FA57" s="16" t="str">
        <f t="shared" si="19"/>
        <v>1</v>
      </c>
      <c r="FC57">
        <v>2</v>
      </c>
      <c r="FD57">
        <v>0</v>
      </c>
    </row>
    <row r="58" spans="1:160" ht="33.75">
      <c r="A58" s="6">
        <v>2001</v>
      </c>
      <c r="B58" s="8">
        <v>2</v>
      </c>
      <c r="C58" s="8" t="s">
        <v>139</v>
      </c>
      <c r="D58" s="8">
        <v>55</v>
      </c>
      <c r="E58" s="8">
        <v>44</v>
      </c>
      <c r="F58" s="8" t="s">
        <v>174</v>
      </c>
      <c r="G58" s="8">
        <v>2</v>
      </c>
      <c r="H58" s="8"/>
      <c r="I58" s="9"/>
      <c r="J58" s="9"/>
      <c r="K58" s="10">
        <v>40861</v>
      </c>
      <c r="L58" s="10"/>
      <c r="M58" s="9" t="e">
        <f>DATEDIF(K58, L58, "m")</f>
        <v>#NUM!</v>
      </c>
      <c r="N58" s="9">
        <f t="shared" ca="1" si="0"/>
        <v>148</v>
      </c>
      <c r="O58" s="9">
        <v>120</v>
      </c>
      <c r="P58" s="9">
        <v>1</v>
      </c>
      <c r="Q58" s="9"/>
      <c r="R58" s="9"/>
      <c r="S58" s="9" t="e">
        <f t="shared" si="1"/>
        <v>#NUM!</v>
      </c>
      <c r="T58" s="9"/>
      <c r="U58" s="8" t="str">
        <f t="shared" si="35"/>
        <v>12</v>
      </c>
      <c r="V58" s="11" t="str">
        <f t="shared" si="36"/>
        <v>1</v>
      </c>
      <c r="W58" s="8" t="str">
        <f t="shared" si="52"/>
        <v>12</v>
      </c>
      <c r="X58" s="9">
        <v>2</v>
      </c>
      <c r="Y58" s="8">
        <v>1</v>
      </c>
      <c r="Z58" s="8">
        <v>1</v>
      </c>
      <c r="AA58" s="8">
        <v>1</v>
      </c>
      <c r="AB58" s="9">
        <v>2</v>
      </c>
      <c r="AC58" s="9">
        <v>120</v>
      </c>
      <c r="AD58" s="9">
        <v>1</v>
      </c>
      <c r="AE58" s="8" t="str">
        <f t="shared" si="57"/>
        <v>36</v>
      </c>
      <c r="AF58" s="9">
        <v>2</v>
      </c>
      <c r="AG58" s="9">
        <v>2</v>
      </c>
      <c r="AH58" s="11" t="str">
        <f t="shared" si="41"/>
        <v>36</v>
      </c>
      <c r="AI58" s="11" t="str">
        <f t="shared" si="55"/>
        <v>1</v>
      </c>
      <c r="AJ58" s="9">
        <v>2</v>
      </c>
      <c r="AK58" s="9">
        <v>0</v>
      </c>
      <c r="AL58" s="9"/>
      <c r="AM58" s="8" t="s">
        <v>154</v>
      </c>
      <c r="AN58" s="8">
        <v>2</v>
      </c>
      <c r="AO58" s="8"/>
      <c r="AP58" s="8"/>
      <c r="AQ58" s="8">
        <v>1.54</v>
      </c>
      <c r="AR58" s="9">
        <f t="shared" si="45"/>
        <v>56.291254188374893</v>
      </c>
      <c r="AS58" s="9">
        <v>1.41</v>
      </c>
      <c r="AT58" s="9">
        <f t="shared" si="46"/>
        <v>62.187320886303958</v>
      </c>
      <c r="AU58" s="9">
        <v>1.34</v>
      </c>
      <c r="AV58" s="9">
        <f t="shared" si="42"/>
        <v>65.288547860828729</v>
      </c>
      <c r="AW58" s="9">
        <v>1.57</v>
      </c>
      <c r="AX58" s="9">
        <f t="shared" si="43"/>
        <v>51.686381785136398</v>
      </c>
      <c r="AY58" s="12" t="s">
        <v>155</v>
      </c>
      <c r="AZ58" s="12" t="s">
        <v>155</v>
      </c>
      <c r="BA58" s="12" t="s">
        <v>155</v>
      </c>
      <c r="BB58" s="12" t="s">
        <v>155</v>
      </c>
      <c r="BC58" s="8" t="s">
        <v>164</v>
      </c>
      <c r="BD58" s="8"/>
      <c r="BE58" s="8"/>
      <c r="BF58" s="8"/>
      <c r="BG58" s="12"/>
      <c r="BH58" s="8"/>
      <c r="BI58" s="8"/>
      <c r="BJ58" s="8">
        <v>77.900000000000006</v>
      </c>
      <c r="BK58" s="8">
        <v>171.9</v>
      </c>
      <c r="BL58" s="8">
        <f t="shared" si="9"/>
        <v>1.9091706698016773</v>
      </c>
      <c r="BM58" s="8">
        <f t="shared" si="10"/>
        <v>26.362446069508195</v>
      </c>
      <c r="BN58" s="8">
        <v>1</v>
      </c>
      <c r="BO58" s="7" t="s">
        <v>422</v>
      </c>
      <c r="BP58" s="8" t="s">
        <v>146</v>
      </c>
      <c r="BQ58" s="8">
        <v>44</v>
      </c>
      <c r="BR58" s="8">
        <v>62</v>
      </c>
      <c r="BS58" s="8">
        <v>160</v>
      </c>
      <c r="BT58" s="8">
        <f t="shared" si="23"/>
        <v>1.6448253061462201</v>
      </c>
      <c r="BU58" s="8">
        <f t="shared" si="24"/>
        <v>24.21875</v>
      </c>
      <c r="BV58" s="8">
        <f t="shared" si="25"/>
        <v>1.1607133369529747</v>
      </c>
      <c r="BW58" s="8">
        <f t="shared" si="25"/>
        <v>1.0885139022248544</v>
      </c>
      <c r="BX58" s="8" t="s">
        <v>158</v>
      </c>
      <c r="BY58" s="8" t="s">
        <v>158</v>
      </c>
      <c r="BZ58" s="8" t="s">
        <v>148</v>
      </c>
      <c r="CA58" s="8" t="s">
        <v>149</v>
      </c>
      <c r="CB58" s="8">
        <v>5</v>
      </c>
      <c r="CC58" s="8" t="s">
        <v>150</v>
      </c>
      <c r="CD58" s="8">
        <v>2</v>
      </c>
      <c r="CE58" s="8" t="s">
        <v>150</v>
      </c>
      <c r="CF58" s="8" t="s">
        <v>150</v>
      </c>
      <c r="CG58" s="8">
        <v>2</v>
      </c>
      <c r="CH58" s="8" t="s">
        <v>150</v>
      </c>
      <c r="CI58" s="8" t="s">
        <v>150</v>
      </c>
      <c r="CJ58" s="8">
        <v>2</v>
      </c>
      <c r="CK58" s="8" t="s">
        <v>150</v>
      </c>
      <c r="CL58" s="8" t="s">
        <v>150</v>
      </c>
      <c r="CM58" s="8">
        <v>2</v>
      </c>
      <c r="CN58" s="8" t="s">
        <v>150</v>
      </c>
      <c r="CO58" s="8">
        <v>0</v>
      </c>
      <c r="CP58" s="8">
        <v>0</v>
      </c>
      <c r="CQ58" s="8">
        <v>4</v>
      </c>
      <c r="CR58" s="8"/>
      <c r="CS58" s="8"/>
      <c r="CT58" s="8"/>
      <c r="CU58" s="8"/>
      <c r="CV58" s="8"/>
      <c r="CW58" s="8"/>
      <c r="CX58" s="8"/>
      <c r="CY58" s="8"/>
      <c r="CZ58" s="8"/>
      <c r="DA58" s="8"/>
      <c r="DB58" s="8"/>
      <c r="DC58" s="8"/>
      <c r="DD58" s="8" t="s">
        <v>165</v>
      </c>
      <c r="DE58" s="8">
        <v>2</v>
      </c>
      <c r="DF58" s="8"/>
      <c r="DG58" s="8"/>
      <c r="DH58" s="8"/>
      <c r="DI58" s="8">
        <v>2</v>
      </c>
      <c r="DJ58" s="8"/>
      <c r="DK58" s="8">
        <v>2</v>
      </c>
      <c r="DL58" s="8">
        <v>0</v>
      </c>
      <c r="DM58" s="8">
        <v>2</v>
      </c>
      <c r="DN58" s="8"/>
      <c r="DO58" s="8"/>
      <c r="DP58" s="8"/>
      <c r="DQ58" s="8"/>
      <c r="DR58" s="8"/>
      <c r="DS58" s="8"/>
      <c r="DT58" s="8"/>
      <c r="DU58" s="8" t="s">
        <v>150</v>
      </c>
      <c r="DV58" s="8" t="s">
        <v>159</v>
      </c>
      <c r="DW58" s="8" t="s">
        <v>150</v>
      </c>
      <c r="DX58" s="8" t="s">
        <v>150</v>
      </c>
      <c r="DY58" s="8" t="s">
        <v>150</v>
      </c>
      <c r="DZ58" s="8"/>
      <c r="EA58" s="8"/>
      <c r="EB58" s="8" t="s">
        <v>150</v>
      </c>
      <c r="EC58" s="8" t="s">
        <v>150</v>
      </c>
      <c r="ED58" s="8" t="s">
        <v>150</v>
      </c>
      <c r="EE58" s="8" t="s">
        <v>150</v>
      </c>
      <c r="EF58" s="8" t="s">
        <v>159</v>
      </c>
      <c r="EG58" s="8" t="s">
        <v>150</v>
      </c>
      <c r="EH58" s="8"/>
      <c r="EI58" s="8" t="s">
        <v>159</v>
      </c>
      <c r="EJ58" s="8" t="s">
        <v>150</v>
      </c>
      <c r="EK58" s="8"/>
      <c r="EL58" s="8"/>
      <c r="EM58" s="8"/>
      <c r="EN58" s="8"/>
      <c r="EO58" s="8"/>
      <c r="EP58" s="8" t="s">
        <v>189</v>
      </c>
      <c r="EQ58" s="11" t="str">
        <f t="shared" si="44"/>
        <v>36</v>
      </c>
      <c r="ER58" s="11" t="str">
        <f t="shared" si="56"/>
        <v>1</v>
      </c>
      <c r="ES58" s="11"/>
      <c r="ET58" s="13">
        <f t="shared" si="13"/>
        <v>1</v>
      </c>
      <c r="EU58" s="13">
        <f t="shared" si="14"/>
        <v>0.9</v>
      </c>
      <c r="EV58" s="14">
        <f t="shared" si="15"/>
        <v>-1.2</v>
      </c>
      <c r="EW58" s="14">
        <f t="shared" si="16"/>
        <v>-1.2</v>
      </c>
      <c r="EX58" s="14">
        <f t="shared" si="17"/>
        <v>-1.2</v>
      </c>
      <c r="EY58" s="11">
        <f t="shared" si="18"/>
        <v>-1.2</v>
      </c>
      <c r="EZ58" s="15" t="s">
        <v>163</v>
      </c>
      <c r="FA58" s="16" t="str">
        <f t="shared" si="19"/>
        <v>2</v>
      </c>
      <c r="FC58">
        <v>2</v>
      </c>
      <c r="FD58">
        <v>0</v>
      </c>
    </row>
    <row r="59" spans="1:160" ht="33.75">
      <c r="A59" s="6">
        <v>2013</v>
      </c>
      <c r="B59" s="8">
        <v>2</v>
      </c>
      <c r="C59" s="8" t="s">
        <v>139</v>
      </c>
      <c r="D59" s="8">
        <v>47</v>
      </c>
      <c r="E59" s="8">
        <v>37</v>
      </c>
      <c r="F59" s="8" t="s">
        <v>153</v>
      </c>
      <c r="G59" s="8">
        <v>3</v>
      </c>
      <c r="H59" s="8" t="s">
        <v>179</v>
      </c>
      <c r="I59" s="9"/>
      <c r="J59" s="9"/>
      <c r="K59" s="10">
        <v>40896</v>
      </c>
      <c r="L59" s="10"/>
      <c r="M59" s="9" t="e">
        <f t="shared" ref="M59:M66" si="58">DATEDIF(K59,L59,"m")</f>
        <v>#NUM!</v>
      </c>
      <c r="N59" s="9">
        <f t="shared" ref="N59:N118" ca="1" si="59">DATEDIF(K59,TODAY(),"m")</f>
        <v>147</v>
      </c>
      <c r="O59" s="9">
        <v>120</v>
      </c>
      <c r="P59" s="9">
        <v>1</v>
      </c>
      <c r="Q59" s="9"/>
      <c r="R59" s="9"/>
      <c r="S59" s="9" t="e">
        <f t="shared" ref="S59:S118" si="60">DATEDIF(K59,Q59,"m")</f>
        <v>#NUM!</v>
      </c>
      <c r="T59" s="9"/>
      <c r="U59" s="8" t="str">
        <f t="shared" si="35"/>
        <v>12</v>
      </c>
      <c r="V59" s="11" t="str">
        <f t="shared" si="36"/>
        <v>1</v>
      </c>
      <c r="W59" s="8" t="str">
        <f t="shared" si="52"/>
        <v>12</v>
      </c>
      <c r="X59" s="9">
        <v>2</v>
      </c>
      <c r="Y59" s="8">
        <v>1</v>
      </c>
      <c r="Z59" s="8">
        <v>1</v>
      </c>
      <c r="AA59" s="8">
        <v>1</v>
      </c>
      <c r="AB59" s="9">
        <v>2</v>
      </c>
      <c r="AC59" s="9">
        <v>120</v>
      </c>
      <c r="AD59" s="9">
        <v>1</v>
      </c>
      <c r="AE59" s="8" t="str">
        <f t="shared" si="57"/>
        <v>36</v>
      </c>
      <c r="AF59" s="9">
        <v>2</v>
      </c>
      <c r="AG59" s="9">
        <v>2</v>
      </c>
      <c r="AH59" s="11" t="str">
        <f t="shared" ref="AH59:AH89" si="61">IF(O59&lt;36,O59, IF(O59&gt;36, "36"))</f>
        <v>36</v>
      </c>
      <c r="AI59" s="11">
        <v>1</v>
      </c>
      <c r="AJ59" s="9">
        <v>2</v>
      </c>
      <c r="AK59" s="9">
        <v>0</v>
      </c>
      <c r="AL59" s="9"/>
      <c r="AM59" s="8" t="s">
        <v>160</v>
      </c>
      <c r="AN59" s="8">
        <v>1</v>
      </c>
      <c r="AO59" s="8"/>
      <c r="AP59" s="8"/>
      <c r="AQ59" s="8">
        <v>1.31</v>
      </c>
      <c r="AR59" s="9">
        <f t="shared" si="45"/>
        <v>71.391628446161704</v>
      </c>
      <c r="AS59" s="9">
        <v>1.33</v>
      </c>
      <c r="AT59" s="9">
        <f t="shared" ref="AT59:AT118" si="62">141*((AS59/EU59)^EW59)*0.9938^(E59+1)*ET59</f>
        <v>69.670650646814735</v>
      </c>
      <c r="AU59" s="9">
        <v>1.19</v>
      </c>
      <c r="AV59" s="9">
        <f t="shared" ref="AV59:AV77" si="63">141*((AU59/EU59)^EX59)*0.9938^(E59+3)*ET59</f>
        <v>78.634561024584457</v>
      </c>
      <c r="AW59" s="9">
        <v>1.4</v>
      </c>
      <c r="AX59" s="9">
        <f t="shared" ref="AX59:AX89" si="64">141*((AW59/EU59)^EY59)*0.9938^(E59+10)*ET59</f>
        <v>61.94540895118439</v>
      </c>
      <c r="AY59" s="12" t="s">
        <v>155</v>
      </c>
      <c r="AZ59" s="12" t="s">
        <v>155</v>
      </c>
      <c r="BA59" s="12" t="s">
        <v>155</v>
      </c>
      <c r="BB59" s="12" t="s">
        <v>155</v>
      </c>
      <c r="BC59" s="8" t="s">
        <v>164</v>
      </c>
      <c r="BD59" s="8"/>
      <c r="BE59" s="8"/>
      <c r="BF59" s="8"/>
      <c r="BG59" s="12"/>
      <c r="BH59" s="8"/>
      <c r="BI59" s="8"/>
      <c r="BJ59" s="8">
        <v>65</v>
      </c>
      <c r="BK59" s="8">
        <v>173.1</v>
      </c>
      <c r="BL59" s="8">
        <f t="shared" ref="BL59:BL118" si="65">(0.007184*(BJ59^0.425)*(BK59^0.725))</f>
        <v>1.7767236138249007</v>
      </c>
      <c r="BM59" s="8">
        <f t="shared" si="10"/>
        <v>21.692980251711994</v>
      </c>
      <c r="BN59" s="8">
        <v>1</v>
      </c>
      <c r="BO59" s="7" t="s">
        <v>425</v>
      </c>
      <c r="BP59" s="8" t="s">
        <v>146</v>
      </c>
      <c r="BQ59" s="8">
        <v>37</v>
      </c>
      <c r="BR59" s="8">
        <v>50</v>
      </c>
      <c r="BS59" s="8">
        <v>153</v>
      </c>
      <c r="BT59" s="8">
        <f t="shared" ref="BT59:BT118" si="66">(0.007184*(BR59^0.425)*(BS59^0.725))</f>
        <v>1.4532149694457286</v>
      </c>
      <c r="BU59" s="8">
        <f t="shared" si="24"/>
        <v>21.35930624973301</v>
      </c>
      <c r="BV59" s="8">
        <f t="shared" ref="BV59:BW118" si="67">(BL59/BT59)</f>
        <v>1.2226158215962788</v>
      </c>
      <c r="BW59" s="8">
        <f t="shared" si="67"/>
        <v>1.0156219494246521</v>
      </c>
      <c r="BX59" s="8" t="s">
        <v>147</v>
      </c>
      <c r="BY59" s="8" t="s">
        <v>158</v>
      </c>
      <c r="BZ59" s="8" t="s">
        <v>148</v>
      </c>
      <c r="CA59" s="8" t="s">
        <v>149</v>
      </c>
      <c r="CB59" s="8">
        <v>5</v>
      </c>
      <c r="CC59" s="8" t="s">
        <v>150</v>
      </c>
      <c r="CD59" s="8">
        <v>2</v>
      </c>
      <c r="CE59" s="8"/>
      <c r="CF59" s="8" t="s">
        <v>150</v>
      </c>
      <c r="CG59" s="8">
        <v>2</v>
      </c>
      <c r="CH59" s="8"/>
      <c r="CI59" s="8" t="s">
        <v>150</v>
      </c>
      <c r="CJ59" s="8">
        <v>2</v>
      </c>
      <c r="CK59" s="8"/>
      <c r="CL59" s="8" t="s">
        <v>150</v>
      </c>
      <c r="CM59" s="8">
        <v>2</v>
      </c>
      <c r="CN59" s="8"/>
      <c r="CO59" s="8">
        <v>0</v>
      </c>
      <c r="CP59" s="8">
        <v>0</v>
      </c>
      <c r="CQ59" s="8">
        <v>4</v>
      </c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 t="s">
        <v>165</v>
      </c>
      <c r="DE59" s="8">
        <v>2</v>
      </c>
      <c r="DF59" s="8"/>
      <c r="DG59" s="8"/>
      <c r="DH59" s="8"/>
      <c r="DI59" s="8">
        <v>2</v>
      </c>
      <c r="DJ59" s="8"/>
      <c r="DK59" s="8">
        <v>2</v>
      </c>
      <c r="DL59" s="8">
        <v>0</v>
      </c>
      <c r="DM59" s="8">
        <v>2</v>
      </c>
      <c r="DN59" s="8"/>
      <c r="DO59" s="8"/>
      <c r="DP59" s="8"/>
      <c r="DQ59" s="8"/>
      <c r="DR59" s="8"/>
      <c r="DS59" s="8"/>
      <c r="DT59" s="8"/>
      <c r="DU59" s="8" t="s">
        <v>150</v>
      </c>
      <c r="DV59" s="8" t="s">
        <v>159</v>
      </c>
      <c r="DW59" s="8" t="s">
        <v>150</v>
      </c>
      <c r="DX59" s="8" t="s">
        <v>150</v>
      </c>
      <c r="DY59" s="8" t="s">
        <v>150</v>
      </c>
      <c r="DZ59" s="8"/>
      <c r="EA59" s="8"/>
      <c r="EB59" s="8" t="s">
        <v>150</v>
      </c>
      <c r="EC59" s="8" t="s">
        <v>150</v>
      </c>
      <c r="ED59" s="8" t="s">
        <v>150</v>
      </c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 t="s">
        <v>304</v>
      </c>
      <c r="EP59" s="8" t="s">
        <v>189</v>
      </c>
      <c r="EQ59" s="11" t="str">
        <f t="shared" ref="EQ59:EQ89" si="68">IF(O59&lt;36,O59, IF(O59&gt;36, "36"))</f>
        <v>36</v>
      </c>
      <c r="ER59" s="11">
        <v>1</v>
      </c>
      <c r="ES59" s="11"/>
      <c r="ET59" s="13">
        <f t="shared" ref="ET59:ET118" si="69">IF(B59=2,1,1.012)</f>
        <v>1</v>
      </c>
      <c r="EU59" s="13">
        <f t="shared" ref="EU59:EU118" si="70">IF(B59=1,0.7,0.9)</f>
        <v>0.9</v>
      </c>
      <c r="EV59" s="14">
        <f t="shared" si="15"/>
        <v>-1.2</v>
      </c>
      <c r="EW59" s="14">
        <f t="shared" ref="EW59:EW118" si="71">IF(B59=1,IF(AS59&lt;0.7,-0.241,-1.2),IF(AS59&lt;0.9,-0.032,-1.2))</f>
        <v>-1.2</v>
      </c>
      <c r="EX59" s="14">
        <f t="shared" ref="EX59:EX118" si="72">IF(B59=1,IF(AU59&lt;0.7,-0.241,-1.2),IF(AU59&lt;0.9,-0.032,-1.2))</f>
        <v>-1.2</v>
      </c>
      <c r="EY59" s="11">
        <f t="shared" ref="EY59:EY118" si="73">IF(B59=1,IF(AW59&lt;0.7,-0.241,-1.2),IF(AW59&lt;0.9,-0.032,-1.2))</f>
        <v>-1.2</v>
      </c>
      <c r="EZ59" s="15" t="s">
        <v>152</v>
      </c>
      <c r="FA59" s="16" t="str">
        <f t="shared" ref="FA59:FA118" si="74">IF(EZ59="HD", "1", IF(EZ59="PD", "2","3"))</f>
        <v>1</v>
      </c>
      <c r="FC59">
        <v>2</v>
      </c>
      <c r="FD59">
        <v>0</v>
      </c>
    </row>
    <row r="60" spans="1:160" ht="33.75">
      <c r="A60" s="6">
        <v>2018</v>
      </c>
      <c r="B60" s="8">
        <v>2</v>
      </c>
      <c r="C60" s="8" t="s">
        <v>139</v>
      </c>
      <c r="D60" s="8">
        <v>46</v>
      </c>
      <c r="E60" s="8">
        <v>35</v>
      </c>
      <c r="F60" s="8" t="s">
        <v>174</v>
      </c>
      <c r="G60" s="8">
        <v>2</v>
      </c>
      <c r="H60" s="8"/>
      <c r="I60" s="9"/>
      <c r="J60" s="9"/>
      <c r="K60" s="10">
        <v>40899</v>
      </c>
      <c r="L60" s="10"/>
      <c r="M60" s="9" t="e">
        <f t="shared" si="58"/>
        <v>#NUM!</v>
      </c>
      <c r="N60" s="9">
        <f t="shared" ca="1" si="59"/>
        <v>147</v>
      </c>
      <c r="O60" s="9">
        <v>120</v>
      </c>
      <c r="P60" s="9">
        <v>1</v>
      </c>
      <c r="Q60" s="9"/>
      <c r="R60" s="9"/>
      <c r="S60" s="9" t="e">
        <f t="shared" si="60"/>
        <v>#NUM!</v>
      </c>
      <c r="T60" s="9"/>
      <c r="U60" s="8" t="str">
        <f t="shared" si="35"/>
        <v>12</v>
      </c>
      <c r="V60" s="11" t="str">
        <f t="shared" si="36"/>
        <v>1</v>
      </c>
      <c r="W60" s="8" t="str">
        <f t="shared" si="52"/>
        <v>12</v>
      </c>
      <c r="X60" s="9">
        <v>2</v>
      </c>
      <c r="Y60" s="8">
        <v>1</v>
      </c>
      <c r="Z60" s="8">
        <v>1</v>
      </c>
      <c r="AA60" s="8">
        <v>1</v>
      </c>
      <c r="AB60" s="9">
        <v>2</v>
      </c>
      <c r="AC60" s="9">
        <v>120</v>
      </c>
      <c r="AD60" s="9">
        <v>1</v>
      </c>
      <c r="AE60" s="8" t="str">
        <f t="shared" si="57"/>
        <v>36</v>
      </c>
      <c r="AF60" s="9">
        <v>2</v>
      </c>
      <c r="AG60" s="9">
        <v>2</v>
      </c>
      <c r="AH60" s="11" t="str">
        <f t="shared" si="61"/>
        <v>36</v>
      </c>
      <c r="AI60" s="11" t="str">
        <f t="shared" ref="AI60:AI71" si="75">IF(AH60&lt;35,0, IF(AH60&gt;35, "1"))</f>
        <v>1</v>
      </c>
      <c r="AJ60" s="9">
        <v>2</v>
      </c>
      <c r="AK60" s="9"/>
      <c r="AL60" s="9"/>
      <c r="AM60" s="8" t="s">
        <v>160</v>
      </c>
      <c r="AN60" s="8">
        <v>1</v>
      </c>
      <c r="AO60" s="8"/>
      <c r="AP60" s="8"/>
      <c r="AQ60" s="8">
        <v>1.29</v>
      </c>
      <c r="AR60" s="9">
        <f t="shared" si="45"/>
        <v>73.632103246894772</v>
      </c>
      <c r="AS60" s="9">
        <v>1.38</v>
      </c>
      <c r="AT60" s="9">
        <f t="shared" si="62"/>
        <v>67.486817282385431</v>
      </c>
      <c r="AU60" s="9">
        <v>1.44</v>
      </c>
      <c r="AV60" s="9">
        <f t="shared" si="63"/>
        <v>63.333989397995715</v>
      </c>
      <c r="AW60" s="9">
        <v>1.42</v>
      </c>
      <c r="AX60" s="9">
        <f t="shared" si="64"/>
        <v>61.662165017335035</v>
      </c>
      <c r="AY60" s="12" t="s">
        <v>155</v>
      </c>
      <c r="AZ60" s="12" t="s">
        <v>155</v>
      </c>
      <c r="BA60" s="12" t="s">
        <v>155</v>
      </c>
      <c r="BB60" s="12" t="s">
        <v>155</v>
      </c>
      <c r="BC60" s="8" t="s">
        <v>164</v>
      </c>
      <c r="BD60" s="8"/>
      <c r="BE60" s="8"/>
      <c r="BF60" s="8"/>
      <c r="BG60" s="12"/>
      <c r="BH60" s="8"/>
      <c r="BI60" s="8"/>
      <c r="BJ60" s="8">
        <v>77.349999999999994</v>
      </c>
      <c r="BK60" s="8">
        <v>166.5</v>
      </c>
      <c r="BL60" s="8">
        <f t="shared" si="65"/>
        <v>1.8598900937187284</v>
      </c>
      <c r="BM60" s="8">
        <f t="shared" si="10"/>
        <v>27.901775649523394</v>
      </c>
      <c r="BN60" s="8">
        <v>1</v>
      </c>
      <c r="BO60" s="7" t="s">
        <v>428</v>
      </c>
      <c r="BP60" s="8" t="s">
        <v>146</v>
      </c>
      <c r="BQ60" s="8">
        <v>35</v>
      </c>
      <c r="BR60" s="8">
        <v>64.099999999999994</v>
      </c>
      <c r="BS60" s="8">
        <v>163.30000000000001</v>
      </c>
      <c r="BT60" s="8">
        <f t="shared" si="66"/>
        <v>1.6931520865125409</v>
      </c>
      <c r="BU60" s="8">
        <f t="shared" si="24"/>
        <v>24.037298687623487</v>
      </c>
      <c r="BV60" s="8">
        <f t="shared" si="67"/>
        <v>1.098477867720451</v>
      </c>
      <c r="BW60" s="8">
        <f t="shared" si="67"/>
        <v>1.1607700187995618</v>
      </c>
      <c r="BX60" s="8" t="s">
        <v>147</v>
      </c>
      <c r="BY60" s="8" t="s">
        <v>162</v>
      </c>
      <c r="BZ60" s="8" t="s">
        <v>148</v>
      </c>
      <c r="CA60" s="8" t="s">
        <v>149</v>
      </c>
      <c r="CB60" s="8">
        <v>4</v>
      </c>
      <c r="CC60" s="8" t="s">
        <v>150</v>
      </c>
      <c r="CD60" s="8">
        <v>2</v>
      </c>
      <c r="CE60" s="8"/>
      <c r="CF60" s="8" t="s">
        <v>150</v>
      </c>
      <c r="CG60" s="8">
        <v>2</v>
      </c>
      <c r="CH60" s="8"/>
      <c r="CI60" s="8" t="s">
        <v>150</v>
      </c>
      <c r="CJ60" s="8">
        <v>2</v>
      </c>
      <c r="CK60" s="8"/>
      <c r="CL60" s="8" t="s">
        <v>150</v>
      </c>
      <c r="CM60" s="8">
        <v>2</v>
      </c>
      <c r="CN60" s="8"/>
      <c r="CO60" s="8">
        <v>0</v>
      </c>
      <c r="CP60" s="8">
        <v>0</v>
      </c>
      <c r="CQ60" s="8">
        <v>4</v>
      </c>
      <c r="CR60" s="8"/>
      <c r="CS60" s="8"/>
      <c r="CT60" s="8"/>
      <c r="CU60" s="8"/>
      <c r="CV60" s="8"/>
      <c r="CW60" s="8"/>
      <c r="CX60" s="8"/>
      <c r="CY60" s="8"/>
      <c r="CZ60" s="8"/>
      <c r="DA60" s="8"/>
      <c r="DB60" s="8"/>
      <c r="DC60" s="8"/>
      <c r="DD60" s="8" t="s">
        <v>143</v>
      </c>
      <c r="DE60" s="8">
        <v>1</v>
      </c>
      <c r="DF60" s="8"/>
      <c r="DG60" s="8"/>
      <c r="DH60" s="8">
        <v>100</v>
      </c>
      <c r="DI60" s="8">
        <v>1</v>
      </c>
      <c r="DJ60" s="8"/>
      <c r="DK60" s="8">
        <v>2</v>
      </c>
      <c r="DL60" s="8">
        <v>3</v>
      </c>
      <c r="DM60" s="8">
        <v>1</v>
      </c>
      <c r="DN60" s="8"/>
      <c r="DO60" s="8" t="s">
        <v>143</v>
      </c>
      <c r="DP60" s="8">
        <v>2</v>
      </c>
      <c r="DQ60" s="8"/>
      <c r="DR60" s="8"/>
      <c r="DS60" s="8"/>
      <c r="DT60" s="8"/>
      <c r="DU60" s="8" t="s">
        <v>159</v>
      </c>
      <c r="DV60" s="8" t="s">
        <v>150</v>
      </c>
      <c r="DW60" s="8" t="s">
        <v>150</v>
      </c>
      <c r="DX60" s="8" t="s">
        <v>159</v>
      </c>
      <c r="DY60" s="8" t="s">
        <v>159</v>
      </c>
      <c r="DZ60" s="8"/>
      <c r="EA60" s="8"/>
      <c r="EB60" s="8" t="s">
        <v>150</v>
      </c>
      <c r="EC60" s="8" t="s">
        <v>150</v>
      </c>
      <c r="ED60" s="8" t="s">
        <v>150</v>
      </c>
      <c r="EE60" s="8"/>
      <c r="EF60" s="8"/>
      <c r="EG60" s="8"/>
      <c r="EH60" s="8"/>
      <c r="EI60" s="8"/>
      <c r="EJ60" s="8"/>
      <c r="EK60" s="8"/>
      <c r="EL60" s="8"/>
      <c r="EM60" s="8"/>
      <c r="EN60" s="8"/>
      <c r="EO60" s="8" t="s">
        <v>184</v>
      </c>
      <c r="EP60" s="8" t="s">
        <v>189</v>
      </c>
      <c r="EQ60" s="11" t="str">
        <f t="shared" si="68"/>
        <v>36</v>
      </c>
      <c r="ER60" s="11" t="str">
        <f t="shared" ref="ER60:ER71" si="76">IF(EQ60&lt;35,0, IF(EQ60&gt;35, "1"))</f>
        <v>1</v>
      </c>
      <c r="ES60" s="11"/>
      <c r="ET60" s="13">
        <f t="shared" si="69"/>
        <v>1</v>
      </c>
      <c r="EU60" s="13">
        <f t="shared" si="70"/>
        <v>0.9</v>
      </c>
      <c r="EV60" s="14">
        <f t="shared" si="15"/>
        <v>-1.2</v>
      </c>
      <c r="EW60" s="14">
        <f t="shared" si="71"/>
        <v>-1.2</v>
      </c>
      <c r="EX60" s="14">
        <f t="shared" si="72"/>
        <v>-1.2</v>
      </c>
      <c r="EY60" s="11">
        <f t="shared" si="73"/>
        <v>-1.2</v>
      </c>
      <c r="EZ60" s="17" t="s">
        <v>176</v>
      </c>
      <c r="FA60" s="16" t="str">
        <f t="shared" si="74"/>
        <v>3</v>
      </c>
      <c r="FC60">
        <v>2</v>
      </c>
      <c r="FD60">
        <v>0</v>
      </c>
    </row>
    <row r="61" spans="1:160" ht="33.75">
      <c r="A61" s="6">
        <v>2036</v>
      </c>
      <c r="B61" s="8">
        <v>2</v>
      </c>
      <c r="C61" s="8" t="s">
        <v>139</v>
      </c>
      <c r="D61" s="8">
        <v>63</v>
      </c>
      <c r="E61" s="8">
        <v>53</v>
      </c>
      <c r="F61" s="8" t="s">
        <v>180</v>
      </c>
      <c r="G61" s="8">
        <v>5</v>
      </c>
      <c r="H61" s="8"/>
      <c r="I61" s="9"/>
      <c r="J61" s="9"/>
      <c r="K61" s="10">
        <v>40947</v>
      </c>
      <c r="L61" s="10"/>
      <c r="M61" s="9" t="e">
        <f t="shared" si="58"/>
        <v>#NUM!</v>
      </c>
      <c r="N61" s="9">
        <f t="shared" ca="1" si="59"/>
        <v>146</v>
      </c>
      <c r="O61" s="9">
        <v>120</v>
      </c>
      <c r="P61" s="9">
        <v>1</v>
      </c>
      <c r="Q61" s="10"/>
      <c r="R61" s="10">
        <v>42468</v>
      </c>
      <c r="S61" s="9" t="e">
        <f t="shared" si="60"/>
        <v>#NUM!</v>
      </c>
      <c r="T61" s="9" t="s">
        <v>431</v>
      </c>
      <c r="U61" s="8" t="str">
        <f t="shared" si="35"/>
        <v>12</v>
      </c>
      <c r="V61" s="11" t="str">
        <f t="shared" si="36"/>
        <v>1</v>
      </c>
      <c r="W61" s="8" t="str">
        <f t="shared" si="52"/>
        <v>12</v>
      </c>
      <c r="X61" s="9">
        <v>2</v>
      </c>
      <c r="Y61" s="8">
        <v>1</v>
      </c>
      <c r="Z61" s="8">
        <v>1</v>
      </c>
      <c r="AA61" s="8">
        <v>1</v>
      </c>
      <c r="AB61" s="9">
        <v>2</v>
      </c>
      <c r="AC61" s="9">
        <v>50</v>
      </c>
      <c r="AD61" s="9">
        <v>0</v>
      </c>
      <c r="AE61" s="8" t="str">
        <f t="shared" si="57"/>
        <v>36</v>
      </c>
      <c r="AF61" s="9">
        <v>2</v>
      </c>
      <c r="AG61" s="9">
        <v>2</v>
      </c>
      <c r="AH61" s="11" t="str">
        <f t="shared" si="61"/>
        <v>36</v>
      </c>
      <c r="AI61" s="11" t="str">
        <f t="shared" si="75"/>
        <v>1</v>
      </c>
      <c r="AJ61" s="9">
        <v>2</v>
      </c>
      <c r="AK61" s="9">
        <v>0</v>
      </c>
      <c r="AL61" s="9"/>
      <c r="AM61" s="8" t="s">
        <v>154</v>
      </c>
      <c r="AN61" s="8">
        <v>2</v>
      </c>
      <c r="AO61" s="8"/>
      <c r="AP61" s="8"/>
      <c r="AQ61" s="8">
        <v>1.43</v>
      </c>
      <c r="AR61" s="9">
        <f t="shared" si="45"/>
        <v>58.177288599289994</v>
      </c>
      <c r="AS61" s="9">
        <v>1.45</v>
      </c>
      <c r="AT61" s="9">
        <f t="shared" si="62"/>
        <v>56.860950007498516</v>
      </c>
      <c r="AU61" s="9">
        <v>1.33</v>
      </c>
      <c r="AV61" s="9">
        <f t="shared" si="63"/>
        <v>62.291921804648901</v>
      </c>
      <c r="AW61" s="9">
        <v>1.1200000000000001</v>
      </c>
      <c r="AX61" s="9">
        <f t="shared" si="64"/>
        <v>73.296800675161151</v>
      </c>
      <c r="AY61" s="12" t="s">
        <v>155</v>
      </c>
      <c r="AZ61" s="12" t="s">
        <v>155</v>
      </c>
      <c r="BA61" s="12" t="s">
        <v>155</v>
      </c>
      <c r="BB61" s="12" t="s">
        <v>155</v>
      </c>
      <c r="BC61" s="8" t="s">
        <v>164</v>
      </c>
      <c r="BD61" s="8"/>
      <c r="BE61" s="8"/>
      <c r="BF61" s="8"/>
      <c r="BG61" s="12"/>
      <c r="BH61" s="8"/>
      <c r="BI61" s="8"/>
      <c r="BJ61" s="8">
        <v>63.1</v>
      </c>
      <c r="BK61" s="8">
        <v>162.69999999999999</v>
      </c>
      <c r="BL61" s="8">
        <f t="shared" si="65"/>
        <v>1.6773928103775</v>
      </c>
      <c r="BM61" s="8">
        <f t="shared" si="10"/>
        <v>23.837145828556149</v>
      </c>
      <c r="BN61" s="8">
        <v>1</v>
      </c>
      <c r="BO61" s="7" t="s">
        <v>432</v>
      </c>
      <c r="BP61" s="8" t="s">
        <v>146</v>
      </c>
      <c r="BQ61" s="8">
        <v>47</v>
      </c>
      <c r="BR61" s="8">
        <v>56.6</v>
      </c>
      <c r="BS61" s="8">
        <v>154.19999999999999</v>
      </c>
      <c r="BT61" s="8">
        <f t="shared" si="66"/>
        <v>1.5405453160079565</v>
      </c>
      <c r="BU61" s="8">
        <f t="shared" si="24"/>
        <v>23.803876246759565</v>
      </c>
      <c r="BV61" s="8">
        <f t="shared" si="67"/>
        <v>1.0888305543157659</v>
      </c>
      <c r="BW61" s="8">
        <f t="shared" si="67"/>
        <v>1.001397653955671</v>
      </c>
      <c r="BX61" s="8" t="s">
        <v>147</v>
      </c>
      <c r="BY61" s="8" t="s">
        <v>147</v>
      </c>
      <c r="BZ61" s="8" t="s">
        <v>148</v>
      </c>
      <c r="CA61" s="8" t="s">
        <v>166</v>
      </c>
      <c r="CB61" s="8">
        <v>2</v>
      </c>
      <c r="CC61" s="8"/>
      <c r="CD61" s="8">
        <v>2</v>
      </c>
      <c r="CE61" s="8" t="s">
        <v>150</v>
      </c>
      <c r="CF61" s="8" t="s">
        <v>150</v>
      </c>
      <c r="CG61" s="8">
        <v>2</v>
      </c>
      <c r="CH61" s="8" t="s">
        <v>150</v>
      </c>
      <c r="CI61" s="8" t="s">
        <v>150</v>
      </c>
      <c r="CJ61" s="8">
        <v>2</v>
      </c>
      <c r="CK61" s="8" t="s">
        <v>150</v>
      </c>
      <c r="CL61" s="8" t="s">
        <v>150</v>
      </c>
      <c r="CM61" s="8">
        <v>2</v>
      </c>
      <c r="CN61" s="8" t="s">
        <v>150</v>
      </c>
      <c r="CO61" s="8">
        <v>0</v>
      </c>
      <c r="CP61" s="8">
        <v>0</v>
      </c>
      <c r="CQ61" s="8">
        <v>4</v>
      </c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 t="s">
        <v>165</v>
      </c>
      <c r="DE61" s="8">
        <v>2</v>
      </c>
      <c r="DF61" s="8"/>
      <c r="DG61" s="8"/>
      <c r="DH61" s="8"/>
      <c r="DI61" s="8">
        <v>2</v>
      </c>
      <c r="DJ61" s="8"/>
      <c r="DK61" s="8">
        <v>2</v>
      </c>
      <c r="DL61" s="8">
        <v>0</v>
      </c>
      <c r="DM61" s="8">
        <v>2</v>
      </c>
      <c r="DN61" s="8"/>
      <c r="DO61" s="8"/>
      <c r="DP61" s="8"/>
      <c r="DQ61" s="8"/>
      <c r="DR61" s="8"/>
      <c r="DS61" s="8"/>
      <c r="DT61" s="8"/>
      <c r="DU61" s="8" t="s">
        <v>150</v>
      </c>
      <c r="DV61" s="8" t="s">
        <v>159</v>
      </c>
      <c r="DW61" s="8" t="s">
        <v>150</v>
      </c>
      <c r="DX61" s="8" t="s">
        <v>150</v>
      </c>
      <c r="DY61" s="8" t="s">
        <v>150</v>
      </c>
      <c r="DZ61" s="8"/>
      <c r="EA61" s="8"/>
      <c r="EB61" s="8" t="s">
        <v>150</v>
      </c>
      <c r="EC61" s="8" t="s">
        <v>150</v>
      </c>
      <c r="ED61" s="8" t="s">
        <v>150</v>
      </c>
      <c r="EE61" s="8" t="s">
        <v>150</v>
      </c>
      <c r="EF61" s="8" t="s">
        <v>159</v>
      </c>
      <c r="EG61" s="8" t="s">
        <v>150</v>
      </c>
      <c r="EH61" s="8"/>
      <c r="EI61" s="8" t="s">
        <v>159</v>
      </c>
      <c r="EJ61" s="8" t="s">
        <v>150</v>
      </c>
      <c r="EK61" s="8" t="s">
        <v>150</v>
      </c>
      <c r="EL61" s="8" t="s">
        <v>150</v>
      </c>
      <c r="EM61" s="8"/>
      <c r="EN61" s="8"/>
      <c r="EO61" s="8" t="s">
        <v>184</v>
      </c>
      <c r="EP61" s="8" t="s">
        <v>189</v>
      </c>
      <c r="EQ61" s="11" t="str">
        <f t="shared" si="68"/>
        <v>36</v>
      </c>
      <c r="ER61" s="11" t="str">
        <f t="shared" si="76"/>
        <v>1</v>
      </c>
      <c r="ES61" s="11"/>
      <c r="ET61" s="13">
        <f t="shared" si="69"/>
        <v>1</v>
      </c>
      <c r="EU61" s="13">
        <f t="shared" si="70"/>
        <v>0.9</v>
      </c>
      <c r="EV61" s="14">
        <f t="shared" si="15"/>
        <v>-1.2</v>
      </c>
      <c r="EW61" s="14">
        <f t="shared" si="71"/>
        <v>-1.2</v>
      </c>
      <c r="EX61" s="14">
        <f t="shared" si="72"/>
        <v>-1.2</v>
      </c>
      <c r="EY61" s="11">
        <f t="shared" si="73"/>
        <v>-1.2</v>
      </c>
      <c r="EZ61" s="17" t="s">
        <v>163</v>
      </c>
      <c r="FA61" s="16" t="str">
        <f t="shared" si="74"/>
        <v>2</v>
      </c>
      <c r="FC61">
        <v>2</v>
      </c>
      <c r="FD61">
        <v>0</v>
      </c>
    </row>
    <row r="62" spans="1:160" ht="33.75">
      <c r="A62" s="6">
        <v>2040</v>
      </c>
      <c r="B62" s="8">
        <v>2</v>
      </c>
      <c r="C62" s="8" t="s">
        <v>139</v>
      </c>
      <c r="D62" s="8">
        <v>67</v>
      </c>
      <c r="E62" s="8">
        <v>57</v>
      </c>
      <c r="F62" s="8" t="s">
        <v>153</v>
      </c>
      <c r="G62" s="8">
        <v>3</v>
      </c>
      <c r="H62" s="8"/>
      <c r="I62" s="9"/>
      <c r="J62" s="9"/>
      <c r="K62" s="10">
        <v>40954</v>
      </c>
      <c r="L62" s="10">
        <v>41835</v>
      </c>
      <c r="M62" s="9">
        <f t="shared" si="58"/>
        <v>29</v>
      </c>
      <c r="N62" s="9">
        <f t="shared" ca="1" si="59"/>
        <v>145</v>
      </c>
      <c r="O62" s="9">
        <v>29</v>
      </c>
      <c r="P62" s="9">
        <v>0</v>
      </c>
      <c r="Q62" s="10"/>
      <c r="R62" s="10">
        <v>41835</v>
      </c>
      <c r="S62" s="9" t="e">
        <f t="shared" si="60"/>
        <v>#NUM!</v>
      </c>
      <c r="T62" s="9" t="s">
        <v>435</v>
      </c>
      <c r="U62" s="8" t="str">
        <f t="shared" si="35"/>
        <v>12</v>
      </c>
      <c r="V62" s="11" t="str">
        <f t="shared" si="36"/>
        <v>1</v>
      </c>
      <c r="W62" s="8" t="str">
        <f t="shared" si="52"/>
        <v>12</v>
      </c>
      <c r="X62" s="9">
        <v>2</v>
      </c>
      <c r="Y62" s="8">
        <v>1</v>
      </c>
      <c r="Z62" s="8"/>
      <c r="AA62" s="8"/>
      <c r="AB62" s="9">
        <v>2</v>
      </c>
      <c r="AC62" s="9">
        <v>29</v>
      </c>
      <c r="AD62" s="9">
        <v>0</v>
      </c>
      <c r="AE62" s="8">
        <f t="shared" si="57"/>
        <v>29</v>
      </c>
      <c r="AF62" s="9"/>
      <c r="AG62" s="9"/>
      <c r="AH62" s="11">
        <f t="shared" si="61"/>
        <v>29</v>
      </c>
      <c r="AI62" s="11">
        <f t="shared" si="75"/>
        <v>0</v>
      </c>
      <c r="AJ62" s="9"/>
      <c r="AK62" s="9">
        <v>0</v>
      </c>
      <c r="AL62" s="9"/>
      <c r="AM62" s="8" t="s">
        <v>154</v>
      </c>
      <c r="AN62" s="8">
        <v>2</v>
      </c>
      <c r="AO62" s="8"/>
      <c r="AP62" s="8"/>
      <c r="AQ62" s="8">
        <v>1.37</v>
      </c>
      <c r="AR62" s="9">
        <f t="shared" si="45"/>
        <v>59.743135333027759</v>
      </c>
      <c r="AS62" s="9">
        <v>1.66</v>
      </c>
      <c r="AT62" s="9">
        <f t="shared" si="62"/>
        <v>47.154373387002224</v>
      </c>
      <c r="AU62" s="9"/>
      <c r="AV62" s="9" t="e">
        <f t="shared" si="63"/>
        <v>#DIV/0!</v>
      </c>
      <c r="AW62" s="9"/>
      <c r="AX62" s="9" t="e">
        <f t="shared" si="64"/>
        <v>#DIV/0!</v>
      </c>
      <c r="AY62" s="12" t="s">
        <v>155</v>
      </c>
      <c r="AZ62" s="12" t="s">
        <v>155</v>
      </c>
      <c r="BA62" s="12" t="s">
        <v>167</v>
      </c>
      <c r="BB62" s="12" t="s">
        <v>167</v>
      </c>
      <c r="BC62" s="8" t="s">
        <v>142</v>
      </c>
      <c r="BD62" s="8" t="s">
        <v>143</v>
      </c>
      <c r="BE62" s="8" t="s">
        <v>141</v>
      </c>
      <c r="BF62" s="8" t="s">
        <v>143</v>
      </c>
      <c r="BG62" s="12">
        <v>41835</v>
      </c>
      <c r="BH62" s="8" t="s">
        <v>181</v>
      </c>
      <c r="BI62" s="8" t="s">
        <v>182</v>
      </c>
      <c r="BJ62" s="8">
        <v>76.95</v>
      </c>
      <c r="BK62" s="8">
        <v>169.9</v>
      </c>
      <c r="BL62" s="8">
        <f t="shared" si="65"/>
        <v>1.883194549850878</v>
      </c>
      <c r="BM62" s="8">
        <f t="shared" si="10"/>
        <v>26.657650295278078</v>
      </c>
      <c r="BN62" s="8">
        <v>1</v>
      </c>
      <c r="BO62" s="7" t="s">
        <v>436</v>
      </c>
      <c r="BP62" s="8" t="s">
        <v>146</v>
      </c>
      <c r="BQ62" s="8">
        <v>54</v>
      </c>
      <c r="BR62" s="8">
        <v>58.6</v>
      </c>
      <c r="BS62" s="8">
        <v>157.1</v>
      </c>
      <c r="BT62" s="8">
        <f t="shared" si="66"/>
        <v>1.5847127226780062</v>
      </c>
      <c r="BU62" s="8">
        <f t="shared" si="24"/>
        <v>23.743527761491809</v>
      </c>
      <c r="BV62" s="8">
        <f t="shared" si="67"/>
        <v>1.1883507483100579</v>
      </c>
      <c r="BW62" s="8">
        <f t="shared" si="67"/>
        <v>1.1227333428738635</v>
      </c>
      <c r="BX62" s="8" t="s">
        <v>147</v>
      </c>
      <c r="BY62" s="8" t="s">
        <v>147</v>
      </c>
      <c r="BZ62" s="8" t="s">
        <v>148</v>
      </c>
      <c r="CA62" s="8" t="s">
        <v>149</v>
      </c>
      <c r="CB62" s="8">
        <v>4</v>
      </c>
      <c r="CC62" s="8" t="s">
        <v>150</v>
      </c>
      <c r="CD62" s="8">
        <v>2</v>
      </c>
      <c r="CE62" s="8" t="s">
        <v>150</v>
      </c>
      <c r="CF62" s="8" t="s">
        <v>150</v>
      </c>
      <c r="CG62" s="8">
        <v>2</v>
      </c>
      <c r="CH62" s="8" t="s">
        <v>150</v>
      </c>
      <c r="CI62" s="8" t="s">
        <v>150</v>
      </c>
      <c r="CJ62" s="8">
        <v>2</v>
      </c>
      <c r="CK62" s="8" t="s">
        <v>150</v>
      </c>
      <c r="CL62" s="8" t="s">
        <v>150</v>
      </c>
      <c r="CM62" s="8">
        <v>2</v>
      </c>
      <c r="CN62" s="8" t="s">
        <v>150</v>
      </c>
      <c r="CO62" s="8">
        <v>0</v>
      </c>
      <c r="CP62" s="8">
        <v>0</v>
      </c>
      <c r="CQ62" s="8">
        <v>4</v>
      </c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 t="s">
        <v>165</v>
      </c>
      <c r="DE62" s="8">
        <v>2</v>
      </c>
      <c r="DF62" s="8"/>
      <c r="DG62" s="8"/>
      <c r="DH62" s="8"/>
      <c r="DI62" s="8">
        <v>2</v>
      </c>
      <c r="DJ62" s="8"/>
      <c r="DK62" s="8">
        <v>2</v>
      </c>
      <c r="DL62" s="8">
        <v>0</v>
      </c>
      <c r="DM62" s="8">
        <v>2</v>
      </c>
      <c r="DN62" s="8"/>
      <c r="DO62" s="8"/>
      <c r="DP62" s="8"/>
      <c r="DQ62" s="8"/>
      <c r="DR62" s="8"/>
      <c r="DS62" s="8"/>
      <c r="DT62" s="8"/>
      <c r="DU62" s="8" t="s">
        <v>150</v>
      </c>
      <c r="DV62" s="8" t="s">
        <v>159</v>
      </c>
      <c r="DW62" s="8" t="s">
        <v>150</v>
      </c>
      <c r="DX62" s="8" t="s">
        <v>159</v>
      </c>
      <c r="DY62" s="8" t="s">
        <v>159</v>
      </c>
      <c r="DZ62" s="8"/>
      <c r="EA62" s="8"/>
      <c r="EB62" s="8" t="s">
        <v>150</v>
      </c>
      <c r="EC62" s="8" t="s">
        <v>150</v>
      </c>
      <c r="ED62" s="8" t="s">
        <v>150</v>
      </c>
      <c r="EE62" s="8" t="s">
        <v>150</v>
      </c>
      <c r="EF62" s="8" t="s">
        <v>159</v>
      </c>
      <c r="EG62" s="8" t="s">
        <v>150</v>
      </c>
      <c r="EH62" s="8"/>
      <c r="EI62" s="8" t="s">
        <v>159</v>
      </c>
      <c r="EJ62" s="8" t="s">
        <v>150</v>
      </c>
      <c r="EK62" s="8" t="s">
        <v>150</v>
      </c>
      <c r="EL62" s="8" t="s">
        <v>150</v>
      </c>
      <c r="EM62" s="8"/>
      <c r="EN62" s="8"/>
      <c r="EO62" s="8" t="s">
        <v>184</v>
      </c>
      <c r="EP62" s="8" t="s">
        <v>189</v>
      </c>
      <c r="EQ62" s="11">
        <f t="shared" si="68"/>
        <v>29</v>
      </c>
      <c r="ER62" s="11">
        <f t="shared" si="76"/>
        <v>0</v>
      </c>
      <c r="ES62" s="11"/>
      <c r="ET62" s="13">
        <f t="shared" si="69"/>
        <v>1</v>
      </c>
      <c r="EU62" s="13">
        <f t="shared" si="70"/>
        <v>0.9</v>
      </c>
      <c r="EV62" s="14">
        <f t="shared" si="15"/>
        <v>-1.2</v>
      </c>
      <c r="EW62" s="14">
        <f t="shared" si="71"/>
        <v>-1.2</v>
      </c>
      <c r="EX62" s="14">
        <f t="shared" si="72"/>
        <v>-3.2000000000000001E-2</v>
      </c>
      <c r="EY62" s="11">
        <f t="shared" si="73"/>
        <v>-3.2000000000000001E-2</v>
      </c>
      <c r="EZ62" s="17" t="s">
        <v>152</v>
      </c>
      <c r="FA62" s="16" t="str">
        <f t="shared" si="74"/>
        <v>1</v>
      </c>
      <c r="FC62">
        <v>2</v>
      </c>
      <c r="FD62">
        <v>0</v>
      </c>
    </row>
    <row r="63" spans="1:160" ht="33.75">
      <c r="A63" s="6">
        <v>2041</v>
      </c>
      <c r="B63" s="8">
        <v>2</v>
      </c>
      <c r="C63" s="8" t="s">
        <v>139</v>
      </c>
      <c r="D63" s="8">
        <v>63</v>
      </c>
      <c r="E63" s="8">
        <v>52</v>
      </c>
      <c r="F63" s="8" t="s">
        <v>185</v>
      </c>
      <c r="G63" s="8">
        <v>4</v>
      </c>
      <c r="H63" s="8"/>
      <c r="I63" s="9"/>
      <c r="J63" s="9"/>
      <c r="K63" s="10">
        <v>40955</v>
      </c>
      <c r="L63" s="10"/>
      <c r="M63" s="9" t="e">
        <f t="shared" si="58"/>
        <v>#NUM!</v>
      </c>
      <c r="N63" s="9">
        <f t="shared" ca="1" si="59"/>
        <v>145</v>
      </c>
      <c r="O63" s="9">
        <v>120</v>
      </c>
      <c r="P63" s="9">
        <v>1</v>
      </c>
      <c r="Q63" s="9"/>
      <c r="R63" s="9"/>
      <c r="S63" s="9" t="e">
        <f t="shared" si="60"/>
        <v>#NUM!</v>
      </c>
      <c r="T63" s="9"/>
      <c r="U63" s="8" t="str">
        <f t="shared" si="35"/>
        <v>12</v>
      </c>
      <c r="V63" s="11" t="str">
        <f t="shared" si="36"/>
        <v>1</v>
      </c>
      <c r="W63" s="8" t="str">
        <f t="shared" si="52"/>
        <v>12</v>
      </c>
      <c r="X63" s="9">
        <v>2</v>
      </c>
      <c r="Y63" s="8">
        <v>1</v>
      </c>
      <c r="Z63" s="8">
        <v>1</v>
      </c>
      <c r="AA63" s="8">
        <v>1</v>
      </c>
      <c r="AB63" s="9">
        <v>2</v>
      </c>
      <c r="AC63" s="9">
        <v>120</v>
      </c>
      <c r="AD63" s="9">
        <v>1</v>
      </c>
      <c r="AE63" s="8" t="str">
        <f t="shared" si="57"/>
        <v>36</v>
      </c>
      <c r="AF63" s="9">
        <v>2</v>
      </c>
      <c r="AG63" s="9">
        <v>2</v>
      </c>
      <c r="AH63" s="11" t="str">
        <f t="shared" si="61"/>
        <v>36</v>
      </c>
      <c r="AI63" s="11" t="str">
        <f t="shared" si="75"/>
        <v>1</v>
      </c>
      <c r="AJ63" s="9">
        <v>2</v>
      </c>
      <c r="AK63" s="9">
        <v>0</v>
      </c>
      <c r="AL63" s="9"/>
      <c r="AM63" s="8" t="s">
        <v>160</v>
      </c>
      <c r="AN63" s="8">
        <v>1</v>
      </c>
      <c r="AO63" s="8"/>
      <c r="AP63" s="8"/>
      <c r="AQ63" s="8">
        <v>1.1499999999999999</v>
      </c>
      <c r="AR63" s="9">
        <f t="shared" si="45"/>
        <v>76.036185381392727</v>
      </c>
      <c r="AS63" s="9">
        <v>1.45</v>
      </c>
      <c r="AT63" s="9">
        <f t="shared" si="62"/>
        <v>57.215687268563606</v>
      </c>
      <c r="AU63" s="9">
        <v>1.31</v>
      </c>
      <c r="AV63" s="9">
        <f t="shared" si="63"/>
        <v>63.83063306267789</v>
      </c>
      <c r="AW63" s="9">
        <v>1.25</v>
      </c>
      <c r="AX63" s="9">
        <f t="shared" si="64"/>
        <v>64.648080979281943</v>
      </c>
      <c r="AY63" s="12" t="s">
        <v>155</v>
      </c>
      <c r="AZ63" s="12" t="s">
        <v>155</v>
      </c>
      <c r="BA63" s="12" t="s">
        <v>155</v>
      </c>
      <c r="BB63" s="12" t="s">
        <v>155</v>
      </c>
      <c r="BC63" s="8" t="s">
        <v>164</v>
      </c>
      <c r="BD63" s="8"/>
      <c r="BE63" s="8"/>
      <c r="BF63" s="8"/>
      <c r="BG63" s="12"/>
      <c r="BH63" s="8"/>
      <c r="BI63" s="8"/>
      <c r="BJ63" s="8">
        <v>76.349999999999994</v>
      </c>
      <c r="BK63" s="8">
        <v>169.9</v>
      </c>
      <c r="BL63" s="8">
        <f t="shared" si="65"/>
        <v>1.8769398969114888</v>
      </c>
      <c r="BM63" s="8">
        <f t="shared" si="10"/>
        <v>26.449793372897741</v>
      </c>
      <c r="BN63" s="8">
        <v>1</v>
      </c>
      <c r="BO63" s="7" t="s">
        <v>439</v>
      </c>
      <c r="BP63" s="8" t="s">
        <v>146</v>
      </c>
      <c r="BQ63" s="8">
        <v>50</v>
      </c>
      <c r="BR63" s="8">
        <v>53</v>
      </c>
      <c r="BS63" s="8">
        <v>153</v>
      </c>
      <c r="BT63" s="8">
        <f t="shared" si="66"/>
        <v>1.4896521082310206</v>
      </c>
      <c r="BU63" s="8">
        <f t="shared" si="24"/>
        <v>22.64086462471699</v>
      </c>
      <c r="BV63" s="8">
        <f t="shared" si="67"/>
        <v>1.2599853929253166</v>
      </c>
      <c r="BW63" s="8">
        <f t="shared" si="67"/>
        <v>1.1682324774833268</v>
      </c>
      <c r="BX63" s="8" t="s">
        <v>147</v>
      </c>
      <c r="BY63" s="8" t="s">
        <v>147</v>
      </c>
      <c r="BZ63" s="8" t="s">
        <v>148</v>
      </c>
      <c r="CA63" s="8" t="s">
        <v>149</v>
      </c>
      <c r="CB63" s="8">
        <v>5</v>
      </c>
      <c r="CC63" s="8" t="s">
        <v>150</v>
      </c>
      <c r="CD63" s="8">
        <v>2</v>
      </c>
      <c r="CE63" s="8" t="s">
        <v>150</v>
      </c>
      <c r="CF63" s="8" t="s">
        <v>150</v>
      </c>
      <c r="CG63" s="8">
        <v>2</v>
      </c>
      <c r="CH63" s="8" t="s">
        <v>150</v>
      </c>
      <c r="CI63" s="8" t="s">
        <v>150</v>
      </c>
      <c r="CJ63" s="8">
        <v>2</v>
      </c>
      <c r="CK63" s="8" t="s">
        <v>150</v>
      </c>
      <c r="CL63" s="8" t="s">
        <v>150</v>
      </c>
      <c r="CM63" s="8">
        <v>2</v>
      </c>
      <c r="CN63" s="8" t="s">
        <v>150</v>
      </c>
      <c r="CO63" s="8">
        <v>0</v>
      </c>
      <c r="CP63" s="8">
        <v>0</v>
      </c>
      <c r="CQ63" s="8">
        <v>4</v>
      </c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 t="s">
        <v>165</v>
      </c>
      <c r="DE63" s="8">
        <v>2</v>
      </c>
      <c r="DF63" s="8"/>
      <c r="DG63" s="8"/>
      <c r="DH63" s="8"/>
      <c r="DI63" s="8">
        <v>2</v>
      </c>
      <c r="DJ63" s="8"/>
      <c r="DK63" s="8">
        <v>2</v>
      </c>
      <c r="DL63" s="8">
        <v>0</v>
      </c>
      <c r="DM63" s="8">
        <v>2</v>
      </c>
      <c r="DN63" s="8"/>
      <c r="DO63" s="8"/>
      <c r="DP63" s="8"/>
      <c r="DQ63" s="8"/>
      <c r="DR63" s="8"/>
      <c r="DS63" s="8"/>
      <c r="DT63" s="8"/>
      <c r="DU63" s="8" t="s">
        <v>150</v>
      </c>
      <c r="DV63" s="8" t="s">
        <v>159</v>
      </c>
      <c r="DW63" s="8" t="s">
        <v>150</v>
      </c>
      <c r="DX63" s="8" t="s">
        <v>150</v>
      </c>
      <c r="DY63" s="8" t="s">
        <v>150</v>
      </c>
      <c r="DZ63" s="8"/>
      <c r="EA63" s="8"/>
      <c r="EB63" s="8" t="s">
        <v>150</v>
      </c>
      <c r="EC63" s="8" t="s">
        <v>150</v>
      </c>
      <c r="ED63" s="8" t="s">
        <v>150</v>
      </c>
      <c r="EE63" s="8" t="s">
        <v>150</v>
      </c>
      <c r="EF63" s="8" t="s">
        <v>159</v>
      </c>
      <c r="EG63" s="8" t="s">
        <v>150</v>
      </c>
      <c r="EH63" s="8"/>
      <c r="EI63" s="8" t="s">
        <v>159</v>
      </c>
      <c r="EJ63" s="8" t="s">
        <v>150</v>
      </c>
      <c r="EK63" s="8" t="s">
        <v>150</v>
      </c>
      <c r="EL63" s="8" t="s">
        <v>150</v>
      </c>
      <c r="EM63" s="8"/>
      <c r="EN63" s="8"/>
      <c r="EO63" s="8" t="s">
        <v>184</v>
      </c>
      <c r="EP63" s="8" t="s">
        <v>187</v>
      </c>
      <c r="EQ63" s="11" t="str">
        <f t="shared" si="68"/>
        <v>36</v>
      </c>
      <c r="ER63" s="11" t="str">
        <f t="shared" si="76"/>
        <v>1</v>
      </c>
      <c r="ES63" s="11"/>
      <c r="ET63" s="13">
        <f t="shared" si="69"/>
        <v>1</v>
      </c>
      <c r="EU63" s="13">
        <f t="shared" si="70"/>
        <v>0.9</v>
      </c>
      <c r="EV63" s="14">
        <f t="shared" si="15"/>
        <v>-1.2</v>
      </c>
      <c r="EW63" s="14">
        <f t="shared" si="71"/>
        <v>-1.2</v>
      </c>
      <c r="EX63" s="14">
        <f t="shared" si="72"/>
        <v>-1.2</v>
      </c>
      <c r="EY63" s="11">
        <f t="shared" si="73"/>
        <v>-1.2</v>
      </c>
      <c r="EZ63" s="15" t="s">
        <v>176</v>
      </c>
      <c r="FA63" s="16" t="str">
        <f t="shared" si="74"/>
        <v>3</v>
      </c>
      <c r="FC63">
        <v>2</v>
      </c>
      <c r="FD63">
        <v>0</v>
      </c>
    </row>
    <row r="64" spans="1:160" ht="33.75">
      <c r="A64" s="6">
        <v>2046</v>
      </c>
      <c r="B64" s="8">
        <v>2</v>
      </c>
      <c r="C64" s="8" t="s">
        <v>139</v>
      </c>
      <c r="D64" s="8">
        <v>60</v>
      </c>
      <c r="E64" s="8">
        <v>49</v>
      </c>
      <c r="F64" s="8" t="s">
        <v>180</v>
      </c>
      <c r="G64" s="8">
        <v>5</v>
      </c>
      <c r="H64" s="8"/>
      <c r="I64" s="9"/>
      <c r="J64" s="9"/>
      <c r="K64" s="10">
        <v>40959</v>
      </c>
      <c r="L64" s="10"/>
      <c r="M64" s="9" t="e">
        <f t="shared" si="58"/>
        <v>#NUM!</v>
      </c>
      <c r="N64" s="9">
        <f t="shared" ca="1" si="59"/>
        <v>145</v>
      </c>
      <c r="O64" s="9">
        <v>120</v>
      </c>
      <c r="P64" s="9">
        <v>1</v>
      </c>
      <c r="Q64" s="9"/>
      <c r="R64" s="9"/>
      <c r="S64" s="9" t="e">
        <f t="shared" si="60"/>
        <v>#NUM!</v>
      </c>
      <c r="T64" s="9"/>
      <c r="U64" s="8" t="str">
        <f t="shared" si="35"/>
        <v>12</v>
      </c>
      <c r="V64" s="11" t="str">
        <f t="shared" si="36"/>
        <v>1</v>
      </c>
      <c r="W64" s="8" t="str">
        <f t="shared" si="52"/>
        <v>12</v>
      </c>
      <c r="X64" s="9">
        <v>2</v>
      </c>
      <c r="Y64" s="8">
        <v>1</v>
      </c>
      <c r="Z64" s="8">
        <v>1</v>
      </c>
      <c r="AA64" s="8">
        <v>1</v>
      </c>
      <c r="AB64" s="9">
        <v>2</v>
      </c>
      <c r="AC64" s="9">
        <v>120</v>
      </c>
      <c r="AD64" s="9">
        <v>1</v>
      </c>
      <c r="AE64" s="8" t="str">
        <f t="shared" si="57"/>
        <v>36</v>
      </c>
      <c r="AF64" s="9">
        <v>2</v>
      </c>
      <c r="AG64" s="9">
        <v>2</v>
      </c>
      <c r="AH64" s="11" t="str">
        <f t="shared" si="61"/>
        <v>36</v>
      </c>
      <c r="AI64" s="11" t="str">
        <f t="shared" si="75"/>
        <v>1</v>
      </c>
      <c r="AJ64" s="9">
        <v>2</v>
      </c>
      <c r="AK64" s="9"/>
      <c r="AL64" s="9"/>
      <c r="AM64" s="8" t="s">
        <v>160</v>
      </c>
      <c r="AN64" s="8">
        <v>1</v>
      </c>
      <c r="AO64" s="8"/>
      <c r="AP64" s="8"/>
      <c r="AQ64" s="8">
        <v>1.19</v>
      </c>
      <c r="AR64" s="9">
        <f t="shared" si="45"/>
        <v>74.354010491588383</v>
      </c>
      <c r="AS64" s="9">
        <v>1.49</v>
      </c>
      <c r="AT64" s="9">
        <f t="shared" si="62"/>
        <v>56.420407995384252</v>
      </c>
      <c r="AU64" s="9">
        <v>1.35</v>
      </c>
      <c r="AV64" s="9">
        <f t="shared" si="63"/>
        <v>62.727388492553573</v>
      </c>
      <c r="AW64" s="9">
        <v>1.1000000000000001</v>
      </c>
      <c r="AX64" s="9">
        <f t="shared" si="64"/>
        <v>76.785541967706692</v>
      </c>
      <c r="AY64" s="12" t="s">
        <v>155</v>
      </c>
      <c r="AZ64" s="12" t="s">
        <v>155</v>
      </c>
      <c r="BA64" s="12" t="s">
        <v>155</v>
      </c>
      <c r="BB64" s="12" t="s">
        <v>155</v>
      </c>
      <c r="BC64" s="8" t="s">
        <v>164</v>
      </c>
      <c r="BD64" s="8"/>
      <c r="BE64" s="8"/>
      <c r="BF64" s="8"/>
      <c r="BG64" s="12"/>
      <c r="BH64" s="8"/>
      <c r="BI64" s="8"/>
      <c r="BJ64" s="8">
        <v>57.9</v>
      </c>
      <c r="BK64" s="8">
        <v>168.1</v>
      </c>
      <c r="BL64" s="8">
        <f t="shared" si="65"/>
        <v>1.6559274502442274</v>
      </c>
      <c r="BM64" s="8">
        <f t="shared" si="10"/>
        <v>20.490055599181957</v>
      </c>
      <c r="BN64" s="8">
        <v>1</v>
      </c>
      <c r="BO64" s="7" t="s">
        <v>442</v>
      </c>
      <c r="BP64" s="8" t="s">
        <v>146</v>
      </c>
      <c r="BQ64" s="8">
        <v>42</v>
      </c>
      <c r="BR64" s="8">
        <v>57.2</v>
      </c>
      <c r="BS64" s="8">
        <v>157.19999999999999</v>
      </c>
      <c r="BT64" s="8">
        <f t="shared" si="66"/>
        <v>1.5692340700162628</v>
      </c>
      <c r="BU64" s="8">
        <f t="shared" si="24"/>
        <v>23.146799267071984</v>
      </c>
      <c r="BV64" s="8">
        <f t="shared" si="67"/>
        <v>1.0552456653117823</v>
      </c>
      <c r="BW64" s="8">
        <f t="shared" si="67"/>
        <v>0.88522198524141349</v>
      </c>
      <c r="BX64" s="8" t="s">
        <v>162</v>
      </c>
      <c r="BY64" s="8" t="s">
        <v>162</v>
      </c>
      <c r="BZ64" s="8" t="s">
        <v>148</v>
      </c>
      <c r="CA64" s="8" t="s">
        <v>149</v>
      </c>
      <c r="CB64" s="8">
        <v>4</v>
      </c>
      <c r="CC64" s="8" t="s">
        <v>150</v>
      </c>
      <c r="CD64" s="8">
        <v>2</v>
      </c>
      <c r="CE64" s="8" t="s">
        <v>150</v>
      </c>
      <c r="CF64" s="8" t="s">
        <v>150</v>
      </c>
      <c r="CG64" s="8">
        <v>2</v>
      </c>
      <c r="CH64" s="8" t="s">
        <v>150</v>
      </c>
      <c r="CI64" s="8" t="s">
        <v>150</v>
      </c>
      <c r="CJ64" s="8">
        <v>2</v>
      </c>
      <c r="CK64" s="8" t="s">
        <v>150</v>
      </c>
      <c r="CL64" s="8" t="s">
        <v>150</v>
      </c>
      <c r="CM64" s="8">
        <v>2</v>
      </c>
      <c r="CN64" s="8" t="s">
        <v>150</v>
      </c>
      <c r="CO64" s="8">
        <v>0</v>
      </c>
      <c r="CP64" s="8">
        <v>25</v>
      </c>
      <c r="CQ64" s="8">
        <v>4</v>
      </c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 t="s">
        <v>165</v>
      </c>
      <c r="DE64" s="8">
        <v>2</v>
      </c>
      <c r="DF64" s="8"/>
      <c r="DG64" s="8"/>
      <c r="DH64" s="8"/>
      <c r="DI64" s="8">
        <v>2</v>
      </c>
      <c r="DJ64" s="8"/>
      <c r="DK64" s="8">
        <v>2</v>
      </c>
      <c r="DL64" s="8">
        <v>0</v>
      </c>
      <c r="DM64" s="8">
        <v>2</v>
      </c>
      <c r="DN64" s="8"/>
      <c r="DO64" s="8"/>
      <c r="DP64" s="8"/>
      <c r="DQ64" s="8"/>
      <c r="DR64" s="8"/>
      <c r="DS64" s="8"/>
      <c r="DT64" s="8"/>
      <c r="DU64" s="8" t="s">
        <v>150</v>
      </c>
      <c r="DV64" s="8" t="s">
        <v>150</v>
      </c>
      <c r="DW64" s="8" t="s">
        <v>150</v>
      </c>
      <c r="DX64" s="8" t="s">
        <v>150</v>
      </c>
      <c r="DY64" s="8" t="s">
        <v>150</v>
      </c>
      <c r="DZ64" s="8"/>
      <c r="EA64" s="8"/>
      <c r="EB64" s="8" t="s">
        <v>150</v>
      </c>
      <c r="EC64" s="8" t="s">
        <v>150</v>
      </c>
      <c r="ED64" s="8" t="s">
        <v>150</v>
      </c>
      <c r="EE64" s="8" t="s">
        <v>150</v>
      </c>
      <c r="EF64" s="8" t="s">
        <v>159</v>
      </c>
      <c r="EG64" s="8" t="s">
        <v>159</v>
      </c>
      <c r="EH64" s="8"/>
      <c r="EI64" s="8" t="s">
        <v>159</v>
      </c>
      <c r="EJ64" s="8" t="s">
        <v>150</v>
      </c>
      <c r="EK64" s="8"/>
      <c r="EL64" s="8"/>
      <c r="EM64" s="8"/>
      <c r="EN64" s="8"/>
      <c r="EO64" s="8" t="s">
        <v>184</v>
      </c>
      <c r="EP64" s="8" t="s">
        <v>189</v>
      </c>
      <c r="EQ64" s="11" t="str">
        <f t="shared" si="68"/>
        <v>36</v>
      </c>
      <c r="ER64" s="11" t="str">
        <f t="shared" si="76"/>
        <v>1</v>
      </c>
      <c r="ES64" s="11"/>
      <c r="ET64" s="13">
        <f t="shared" si="69"/>
        <v>1</v>
      </c>
      <c r="EU64" s="13">
        <f t="shared" si="70"/>
        <v>0.9</v>
      </c>
      <c r="EV64" s="14">
        <f t="shared" si="15"/>
        <v>-1.2</v>
      </c>
      <c r="EW64" s="14">
        <f t="shared" si="71"/>
        <v>-1.2</v>
      </c>
      <c r="EX64" s="14">
        <f t="shared" si="72"/>
        <v>-1.2</v>
      </c>
      <c r="EY64" s="11">
        <f t="shared" si="73"/>
        <v>-1.2</v>
      </c>
      <c r="EZ64" s="17" t="s">
        <v>163</v>
      </c>
      <c r="FA64" s="16" t="str">
        <f t="shared" si="74"/>
        <v>2</v>
      </c>
      <c r="FC64">
        <v>2</v>
      </c>
      <c r="FD64">
        <v>0</v>
      </c>
    </row>
    <row r="65" spans="1:160" ht="45">
      <c r="A65" s="6">
        <v>2050</v>
      </c>
      <c r="B65" s="8">
        <v>1</v>
      </c>
      <c r="C65" s="8" t="s">
        <v>146</v>
      </c>
      <c r="D65" s="8">
        <v>47</v>
      </c>
      <c r="E65" s="8">
        <v>36</v>
      </c>
      <c r="F65" s="8" t="s">
        <v>153</v>
      </c>
      <c r="G65" s="8">
        <v>3</v>
      </c>
      <c r="H65" s="8"/>
      <c r="I65" s="9" t="s">
        <v>445</v>
      </c>
      <c r="J65" s="9">
        <v>1</v>
      </c>
      <c r="K65" s="10">
        <v>40966</v>
      </c>
      <c r="L65" s="10"/>
      <c r="M65" s="9" t="e">
        <f t="shared" si="58"/>
        <v>#NUM!</v>
      </c>
      <c r="N65" s="9">
        <f t="shared" ca="1" si="59"/>
        <v>145</v>
      </c>
      <c r="O65" s="9">
        <v>120</v>
      </c>
      <c r="P65" s="9">
        <v>1</v>
      </c>
      <c r="Q65" s="9"/>
      <c r="R65" s="9"/>
      <c r="S65" s="9" t="e">
        <f t="shared" si="60"/>
        <v>#NUM!</v>
      </c>
      <c r="T65" s="9"/>
      <c r="U65" s="8" t="str">
        <f t="shared" si="35"/>
        <v>12</v>
      </c>
      <c r="V65" s="11" t="str">
        <f t="shared" si="36"/>
        <v>1</v>
      </c>
      <c r="W65" s="8" t="str">
        <f t="shared" si="52"/>
        <v>12</v>
      </c>
      <c r="X65" s="9">
        <v>2</v>
      </c>
      <c r="Y65" s="8">
        <v>1</v>
      </c>
      <c r="Z65" s="8">
        <v>1</v>
      </c>
      <c r="AA65" s="8">
        <v>1</v>
      </c>
      <c r="AB65" s="9">
        <v>2</v>
      </c>
      <c r="AC65" s="9">
        <v>120</v>
      </c>
      <c r="AD65" s="9">
        <v>1</v>
      </c>
      <c r="AE65" s="8" t="str">
        <f t="shared" si="57"/>
        <v>36</v>
      </c>
      <c r="AF65" s="9">
        <v>2</v>
      </c>
      <c r="AG65" s="9">
        <v>2</v>
      </c>
      <c r="AH65" s="11" t="str">
        <f t="shared" si="61"/>
        <v>36</v>
      </c>
      <c r="AI65" s="11" t="str">
        <f t="shared" si="75"/>
        <v>1</v>
      </c>
      <c r="AJ65" s="9">
        <v>2</v>
      </c>
      <c r="AK65" s="9">
        <v>1</v>
      </c>
      <c r="AL65" s="9" t="s">
        <v>446</v>
      </c>
      <c r="AM65" s="8" t="s">
        <v>160</v>
      </c>
      <c r="AN65" s="8">
        <v>1</v>
      </c>
      <c r="AO65" s="8"/>
      <c r="AP65" s="8"/>
      <c r="AQ65" s="8">
        <v>0.82</v>
      </c>
      <c r="AR65" s="9">
        <f t="shared" si="45"/>
        <v>94.341847556466689</v>
      </c>
      <c r="AS65" s="9">
        <v>1.01</v>
      </c>
      <c r="AT65" s="9">
        <f t="shared" si="62"/>
        <v>73.012016586700099</v>
      </c>
      <c r="AU65" s="9">
        <v>0.93</v>
      </c>
      <c r="AV65" s="9">
        <f t="shared" si="63"/>
        <v>79.61564885435449</v>
      </c>
      <c r="AW65" s="9">
        <v>2.12</v>
      </c>
      <c r="AX65" s="9">
        <f t="shared" si="64"/>
        <v>28.357496744701589</v>
      </c>
      <c r="AY65" s="12" t="s">
        <v>155</v>
      </c>
      <c r="AZ65" s="12" t="s">
        <v>155</v>
      </c>
      <c r="BA65" s="12" t="s">
        <v>155</v>
      </c>
      <c r="BB65" s="12" t="s">
        <v>155</v>
      </c>
      <c r="BC65" s="8" t="s">
        <v>164</v>
      </c>
      <c r="BD65" s="8"/>
      <c r="BE65" s="8"/>
      <c r="BF65" s="8"/>
      <c r="BG65" s="12"/>
      <c r="BH65" s="8"/>
      <c r="BI65" s="8"/>
      <c r="BJ65" s="8">
        <v>39.950000000000003</v>
      </c>
      <c r="BK65" s="8">
        <v>155.4</v>
      </c>
      <c r="BL65" s="8">
        <f t="shared" si="65"/>
        <v>1.3360199467562899</v>
      </c>
      <c r="BM65" s="8">
        <f t="shared" si="10"/>
        <v>16.543018473520402</v>
      </c>
      <c r="BN65" s="8">
        <v>1</v>
      </c>
      <c r="BO65" s="7" t="s">
        <v>447</v>
      </c>
      <c r="BP65" s="8" t="s">
        <v>139</v>
      </c>
      <c r="BQ65" s="8">
        <v>37</v>
      </c>
      <c r="BR65" s="8">
        <v>60.5</v>
      </c>
      <c r="BS65" s="8">
        <v>167.6</v>
      </c>
      <c r="BT65" s="8">
        <f t="shared" si="66"/>
        <v>1.683491849984434</v>
      </c>
      <c r="BU65" s="8">
        <f t="shared" si="24"/>
        <v>21.538097869116719</v>
      </c>
      <c r="BV65" s="8">
        <f t="shared" si="67"/>
        <v>0.79360048388036042</v>
      </c>
      <c r="BW65" s="8">
        <f t="shared" si="67"/>
        <v>0.76808168363099905</v>
      </c>
      <c r="BX65" s="8" t="s">
        <v>158</v>
      </c>
      <c r="BY65" s="8" t="s">
        <v>158</v>
      </c>
      <c r="BZ65" s="8" t="s">
        <v>148</v>
      </c>
      <c r="CA65" s="8" t="s">
        <v>149</v>
      </c>
      <c r="CB65" s="8">
        <v>6</v>
      </c>
      <c r="CC65" s="8" t="s">
        <v>150</v>
      </c>
      <c r="CD65" s="8">
        <v>2</v>
      </c>
      <c r="CE65" s="8" t="s">
        <v>150</v>
      </c>
      <c r="CF65" s="8" t="s">
        <v>150</v>
      </c>
      <c r="CG65" s="8">
        <v>2</v>
      </c>
      <c r="CH65" s="8" t="s">
        <v>150</v>
      </c>
      <c r="CI65" s="8" t="s">
        <v>150</v>
      </c>
      <c r="CJ65" s="8">
        <v>2</v>
      </c>
      <c r="CK65" s="8" t="s">
        <v>150</v>
      </c>
      <c r="CL65" s="8" t="s">
        <v>150</v>
      </c>
      <c r="CM65" s="8">
        <v>2</v>
      </c>
      <c r="CN65" s="8" t="s">
        <v>150</v>
      </c>
      <c r="CO65" s="8">
        <v>25</v>
      </c>
      <c r="CP65" s="8">
        <v>25</v>
      </c>
      <c r="CQ65" s="8">
        <v>4</v>
      </c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 t="s">
        <v>165</v>
      </c>
      <c r="DE65" s="8">
        <v>2</v>
      </c>
      <c r="DF65" s="8"/>
      <c r="DG65" s="8"/>
      <c r="DH65" s="8"/>
      <c r="DI65" s="8">
        <v>2</v>
      </c>
      <c r="DJ65" s="8"/>
      <c r="DK65" s="8">
        <v>2</v>
      </c>
      <c r="DL65" s="8">
        <v>0</v>
      </c>
      <c r="DM65" s="8">
        <v>2</v>
      </c>
      <c r="DN65" s="8"/>
      <c r="DO65" s="8"/>
      <c r="DP65" s="8"/>
      <c r="DQ65" s="8"/>
      <c r="DR65" s="8"/>
      <c r="DS65" s="8"/>
      <c r="DT65" s="8"/>
      <c r="DU65" s="8" t="s">
        <v>150</v>
      </c>
      <c r="DV65" s="8" t="s">
        <v>159</v>
      </c>
      <c r="DW65" s="8" t="s">
        <v>150</v>
      </c>
      <c r="DX65" s="8" t="s">
        <v>150</v>
      </c>
      <c r="DY65" s="8" t="s">
        <v>150</v>
      </c>
      <c r="DZ65" s="8"/>
      <c r="EA65" s="8"/>
      <c r="EB65" s="8" t="s">
        <v>150</v>
      </c>
      <c r="EC65" s="8" t="s">
        <v>150</v>
      </c>
      <c r="ED65" s="8" t="s">
        <v>150</v>
      </c>
      <c r="EE65" s="8" t="s">
        <v>150</v>
      </c>
      <c r="EF65" s="8" t="s">
        <v>159</v>
      </c>
      <c r="EG65" s="8" t="s">
        <v>150</v>
      </c>
      <c r="EH65" s="8"/>
      <c r="EI65" s="8" t="s">
        <v>159</v>
      </c>
      <c r="EJ65" s="8" t="s">
        <v>150</v>
      </c>
      <c r="EK65" s="8" t="s">
        <v>150</v>
      </c>
      <c r="EL65" s="8" t="s">
        <v>150</v>
      </c>
      <c r="EM65" s="8"/>
      <c r="EN65" s="8"/>
      <c r="EO65" s="8" t="s">
        <v>184</v>
      </c>
      <c r="EP65" s="8" t="s">
        <v>189</v>
      </c>
      <c r="EQ65" s="11" t="str">
        <f t="shared" si="68"/>
        <v>36</v>
      </c>
      <c r="ER65" s="11" t="str">
        <f t="shared" si="76"/>
        <v>1</v>
      </c>
      <c r="ES65" s="11"/>
      <c r="ET65" s="13">
        <f t="shared" si="69"/>
        <v>1.012</v>
      </c>
      <c r="EU65" s="13">
        <f t="shared" si="70"/>
        <v>0.7</v>
      </c>
      <c r="EV65" s="14">
        <f t="shared" si="15"/>
        <v>-1.2</v>
      </c>
      <c r="EW65" s="14">
        <f t="shared" si="71"/>
        <v>-1.2</v>
      </c>
      <c r="EX65" s="14">
        <f t="shared" si="72"/>
        <v>-1.2</v>
      </c>
      <c r="EY65" s="11">
        <f t="shared" si="73"/>
        <v>-1.2</v>
      </c>
      <c r="EZ65" s="17" t="s">
        <v>152</v>
      </c>
      <c r="FA65" s="16" t="str">
        <f t="shared" si="74"/>
        <v>1</v>
      </c>
      <c r="FC65">
        <v>2</v>
      </c>
      <c r="FD65">
        <v>0</v>
      </c>
    </row>
    <row r="66" spans="1:160" ht="33.75">
      <c r="A66" s="6">
        <v>2058</v>
      </c>
      <c r="B66" s="8">
        <v>2</v>
      </c>
      <c r="C66" s="8" t="s">
        <v>139</v>
      </c>
      <c r="D66" s="8">
        <v>76</v>
      </c>
      <c r="E66" s="8">
        <v>65</v>
      </c>
      <c r="F66" s="8" t="s">
        <v>140</v>
      </c>
      <c r="G66" s="8">
        <v>1</v>
      </c>
      <c r="H66" s="8"/>
      <c r="I66" s="9"/>
      <c r="J66" s="9"/>
      <c r="K66" s="10">
        <v>40987</v>
      </c>
      <c r="L66" s="10"/>
      <c r="M66" s="9" t="e">
        <f t="shared" si="58"/>
        <v>#NUM!</v>
      </c>
      <c r="N66" s="9">
        <f t="shared" ca="1" si="59"/>
        <v>144</v>
      </c>
      <c r="O66" s="9">
        <v>120</v>
      </c>
      <c r="P66" s="9">
        <v>1</v>
      </c>
      <c r="Q66" s="9"/>
      <c r="R66" s="9"/>
      <c r="S66" s="9" t="e">
        <f t="shared" si="60"/>
        <v>#NUM!</v>
      </c>
      <c r="T66" s="9"/>
      <c r="U66" s="8">
        <v>12</v>
      </c>
      <c r="V66" s="11">
        <v>1</v>
      </c>
      <c r="W66" s="8" t="str">
        <f t="shared" si="52"/>
        <v>12</v>
      </c>
      <c r="X66" s="9">
        <v>2</v>
      </c>
      <c r="Y66" s="8">
        <v>1</v>
      </c>
      <c r="Z66" s="8">
        <v>1</v>
      </c>
      <c r="AA66" s="8">
        <v>1</v>
      </c>
      <c r="AB66" s="9">
        <v>2</v>
      </c>
      <c r="AC66" s="9">
        <v>120</v>
      </c>
      <c r="AD66" s="9">
        <v>1</v>
      </c>
      <c r="AE66" s="8" t="str">
        <f t="shared" si="57"/>
        <v>36</v>
      </c>
      <c r="AF66" s="9">
        <v>2</v>
      </c>
      <c r="AG66" s="9">
        <v>2</v>
      </c>
      <c r="AH66" s="11" t="str">
        <f t="shared" si="61"/>
        <v>36</v>
      </c>
      <c r="AI66" s="11" t="str">
        <f t="shared" si="75"/>
        <v>1</v>
      </c>
      <c r="AJ66" s="9">
        <v>2</v>
      </c>
      <c r="AK66" s="9">
        <v>0</v>
      </c>
      <c r="AL66" s="9"/>
      <c r="AM66" s="8" t="s">
        <v>160</v>
      </c>
      <c r="AN66" s="8">
        <v>1</v>
      </c>
      <c r="AO66" s="8"/>
      <c r="AP66" s="8"/>
      <c r="AQ66" s="8">
        <v>1.19</v>
      </c>
      <c r="AR66" s="9">
        <f t="shared" si="45"/>
        <v>67.311346288408785</v>
      </c>
      <c r="AS66" s="9">
        <v>1.39</v>
      </c>
      <c r="AT66" s="9">
        <f t="shared" si="62"/>
        <v>55.516983741440754</v>
      </c>
      <c r="AU66" s="9">
        <v>1.56</v>
      </c>
      <c r="AV66" s="9">
        <f t="shared" si="63"/>
        <v>47.741063554878657</v>
      </c>
      <c r="AW66" s="9">
        <v>2.0299999999999998</v>
      </c>
      <c r="AX66" s="9">
        <f t="shared" si="64"/>
        <v>33.322632936531541</v>
      </c>
      <c r="AY66" s="12" t="s">
        <v>155</v>
      </c>
      <c r="AZ66" s="12" t="s">
        <v>155</v>
      </c>
      <c r="BA66" s="12" t="s">
        <v>155</v>
      </c>
      <c r="BB66" s="12" t="s">
        <v>155</v>
      </c>
      <c r="BC66" s="8" t="s">
        <v>164</v>
      </c>
      <c r="BD66" s="8"/>
      <c r="BE66" s="8"/>
      <c r="BF66" s="8"/>
      <c r="BG66" s="12"/>
      <c r="BH66" s="8"/>
      <c r="BI66" s="8"/>
      <c r="BJ66" s="8">
        <v>58.9</v>
      </c>
      <c r="BK66" s="8">
        <v>170.3</v>
      </c>
      <c r="BL66" s="8">
        <f t="shared" si="65"/>
        <v>1.6838210858299631</v>
      </c>
      <c r="BM66" s="8">
        <f t="shared" si="10"/>
        <v>20.308881187528208</v>
      </c>
      <c r="BN66" s="8">
        <v>1</v>
      </c>
      <c r="BO66" s="7" t="s">
        <v>450</v>
      </c>
      <c r="BP66" s="8" t="s">
        <v>146</v>
      </c>
      <c r="BQ66" s="8">
        <v>61</v>
      </c>
      <c r="BR66" s="8">
        <v>54.5</v>
      </c>
      <c r="BS66" s="8">
        <v>153</v>
      </c>
      <c r="BT66" s="8">
        <f t="shared" si="66"/>
        <v>1.5074264261738057</v>
      </c>
      <c r="BU66" s="8">
        <f t="shared" si="24"/>
        <v>23.28164381220898</v>
      </c>
      <c r="BV66" s="8">
        <f t="shared" si="67"/>
        <v>1.1170170938981663</v>
      </c>
      <c r="BW66" s="8">
        <f t="shared" si="67"/>
        <v>0.87231302700706015</v>
      </c>
      <c r="BX66" s="8" t="s">
        <v>162</v>
      </c>
      <c r="BY66" s="8" t="s">
        <v>158</v>
      </c>
      <c r="BZ66" s="8" t="s">
        <v>148</v>
      </c>
      <c r="CA66" s="8" t="s">
        <v>149</v>
      </c>
      <c r="CB66" s="8">
        <v>6</v>
      </c>
      <c r="CC66" s="8" t="s">
        <v>150</v>
      </c>
      <c r="CD66" s="8">
        <v>2</v>
      </c>
      <c r="CE66" s="8" t="s">
        <v>150</v>
      </c>
      <c r="CF66" s="8" t="s">
        <v>150</v>
      </c>
      <c r="CG66" s="8">
        <v>2</v>
      </c>
      <c r="CH66" s="8" t="s">
        <v>150</v>
      </c>
      <c r="CI66" s="8" t="s">
        <v>150</v>
      </c>
      <c r="CJ66" s="8">
        <v>2</v>
      </c>
      <c r="CK66" s="8" t="s">
        <v>150</v>
      </c>
      <c r="CL66" s="8" t="s">
        <v>150</v>
      </c>
      <c r="CM66" s="8">
        <v>2</v>
      </c>
      <c r="CN66" s="8" t="s">
        <v>150</v>
      </c>
      <c r="CO66" s="8">
        <v>0</v>
      </c>
      <c r="CP66" s="8">
        <v>0</v>
      </c>
      <c r="CQ66" s="8">
        <v>4</v>
      </c>
      <c r="CR66" s="8"/>
      <c r="CS66" s="8"/>
      <c r="CT66" s="8"/>
      <c r="CU66" s="8"/>
      <c r="CV66" s="8"/>
      <c r="CW66" s="8"/>
      <c r="CX66" s="8"/>
      <c r="CY66" s="8"/>
      <c r="CZ66" s="8"/>
      <c r="DA66" s="8"/>
      <c r="DB66" s="8"/>
      <c r="DC66" s="8"/>
      <c r="DD66" s="8" t="s">
        <v>165</v>
      </c>
      <c r="DE66" s="8">
        <v>2</v>
      </c>
      <c r="DF66" s="8"/>
      <c r="DG66" s="8"/>
      <c r="DH66" s="8"/>
      <c r="DI66" s="8">
        <v>2</v>
      </c>
      <c r="DJ66" s="8"/>
      <c r="DK66" s="8">
        <v>2</v>
      </c>
      <c r="DL66" s="8">
        <v>0</v>
      </c>
      <c r="DM66" s="8">
        <v>2</v>
      </c>
      <c r="DN66" s="8"/>
      <c r="DO66" s="8"/>
      <c r="DP66" s="8"/>
      <c r="DQ66" s="8"/>
      <c r="DR66" s="8"/>
      <c r="DS66" s="8"/>
      <c r="DT66" s="8"/>
      <c r="DU66" s="8" t="s">
        <v>150</v>
      </c>
      <c r="DV66" s="8" t="s">
        <v>150</v>
      </c>
      <c r="DW66" s="8"/>
      <c r="DX66" s="8"/>
      <c r="DY66" s="8"/>
      <c r="DZ66" s="8"/>
      <c r="EA66" s="8"/>
      <c r="EB66" s="8" t="s">
        <v>150</v>
      </c>
      <c r="EC66" s="8" t="s">
        <v>150</v>
      </c>
      <c r="ED66" s="8" t="s">
        <v>150</v>
      </c>
      <c r="EE66" s="8" t="s">
        <v>150</v>
      </c>
      <c r="EF66" s="8"/>
      <c r="EG66" s="8"/>
      <c r="EH66" s="8" t="s">
        <v>159</v>
      </c>
      <c r="EI66" s="8"/>
      <c r="EJ66" s="8"/>
      <c r="EK66" s="8" t="s">
        <v>150</v>
      </c>
      <c r="EL66" s="8"/>
      <c r="EM66" s="8"/>
      <c r="EN66" s="8"/>
      <c r="EO66" s="8" t="s">
        <v>184</v>
      </c>
      <c r="EP66" s="8" t="s">
        <v>189</v>
      </c>
      <c r="EQ66" s="11" t="str">
        <f t="shared" si="68"/>
        <v>36</v>
      </c>
      <c r="ER66" s="11" t="str">
        <f t="shared" si="76"/>
        <v>1</v>
      </c>
      <c r="ES66" s="11"/>
      <c r="ET66" s="13">
        <f t="shared" si="69"/>
        <v>1</v>
      </c>
      <c r="EU66" s="13">
        <f t="shared" si="70"/>
        <v>0.9</v>
      </c>
      <c r="EV66" s="14">
        <f t="shared" si="15"/>
        <v>-1.2</v>
      </c>
      <c r="EW66" s="14">
        <f t="shared" si="71"/>
        <v>-1.2</v>
      </c>
      <c r="EX66" s="14">
        <f t="shared" si="72"/>
        <v>-1.2</v>
      </c>
      <c r="EY66" s="11">
        <f t="shared" si="73"/>
        <v>-1.2</v>
      </c>
      <c r="EZ66" s="17" t="s">
        <v>152</v>
      </c>
      <c r="FA66" s="16" t="str">
        <f t="shared" si="74"/>
        <v>1</v>
      </c>
      <c r="FC66">
        <v>2</v>
      </c>
      <c r="FD66">
        <v>0</v>
      </c>
    </row>
    <row r="67" spans="1:160" ht="33.75">
      <c r="A67" s="6">
        <v>2066</v>
      </c>
      <c r="B67" s="8">
        <v>2</v>
      </c>
      <c r="C67" s="8" t="s">
        <v>139</v>
      </c>
      <c r="D67" s="8">
        <v>64</v>
      </c>
      <c r="E67" s="8">
        <v>53</v>
      </c>
      <c r="F67" s="8" t="s">
        <v>180</v>
      </c>
      <c r="G67" s="8">
        <v>5</v>
      </c>
      <c r="H67" s="8"/>
      <c r="I67" s="9"/>
      <c r="J67" s="9"/>
      <c r="K67" s="10">
        <v>41015</v>
      </c>
      <c r="L67" s="10"/>
      <c r="M67" s="9" t="e">
        <f>DATEDIF(K67, L67, "m")</f>
        <v>#NUM!</v>
      </c>
      <c r="N67" s="9">
        <f t="shared" ca="1" si="59"/>
        <v>143</v>
      </c>
      <c r="O67" s="9">
        <v>120</v>
      </c>
      <c r="P67" s="9">
        <v>1</v>
      </c>
      <c r="Q67" s="9"/>
      <c r="R67" s="9"/>
      <c r="S67" s="9" t="e">
        <f t="shared" si="60"/>
        <v>#NUM!</v>
      </c>
      <c r="T67" s="9"/>
      <c r="U67" s="8" t="str">
        <f t="shared" ref="U67:U81" si="77">IF(O67&lt;12,O67, IF(O67&gt;12, "12"))</f>
        <v>12</v>
      </c>
      <c r="V67" s="11" t="str">
        <f t="shared" ref="V67:V81" si="78">IF(U67&lt;12,0, IF(U67&gt;12, "1"))</f>
        <v>1</v>
      </c>
      <c r="W67" s="8" t="str">
        <f t="shared" si="52"/>
        <v>12</v>
      </c>
      <c r="X67" s="9">
        <v>2</v>
      </c>
      <c r="Y67" s="8">
        <v>1</v>
      </c>
      <c r="Z67" s="8">
        <v>1</v>
      </c>
      <c r="AA67" s="8">
        <v>1</v>
      </c>
      <c r="AB67" s="9">
        <v>2</v>
      </c>
      <c r="AC67" s="9">
        <v>120</v>
      </c>
      <c r="AD67" s="9">
        <v>1</v>
      </c>
      <c r="AE67" s="8" t="str">
        <f t="shared" si="57"/>
        <v>36</v>
      </c>
      <c r="AF67" s="9">
        <v>2</v>
      </c>
      <c r="AG67" s="9">
        <v>2</v>
      </c>
      <c r="AH67" s="11" t="str">
        <f t="shared" si="61"/>
        <v>36</v>
      </c>
      <c r="AI67" s="11" t="str">
        <f t="shared" si="75"/>
        <v>1</v>
      </c>
      <c r="AJ67" s="9">
        <v>2</v>
      </c>
      <c r="AK67" s="9">
        <v>0</v>
      </c>
      <c r="AL67" s="9"/>
      <c r="AM67" s="8" t="s">
        <v>154</v>
      </c>
      <c r="AN67" s="8">
        <v>2</v>
      </c>
      <c r="AO67" s="8"/>
      <c r="AP67" s="8"/>
      <c r="AQ67" s="8">
        <v>1.48</v>
      </c>
      <c r="AR67" s="9">
        <f t="shared" ref="AR67:AR87" si="79">141*((AQ67/EU67)^EV67)*0.9938^(E67)*ET67</f>
        <v>55.826790805053072</v>
      </c>
      <c r="AS67" s="9">
        <v>1.88</v>
      </c>
      <c r="AT67" s="9">
        <f t="shared" si="62"/>
        <v>41.635740682382114</v>
      </c>
      <c r="AU67" s="9">
        <v>1.77</v>
      </c>
      <c r="AV67" s="9">
        <f t="shared" si="63"/>
        <v>44.206464149049395</v>
      </c>
      <c r="AW67" s="9">
        <v>2.4500000000000002</v>
      </c>
      <c r="AX67" s="9">
        <f t="shared" si="64"/>
        <v>28.651498740276363</v>
      </c>
      <c r="AY67" s="12" t="s">
        <v>155</v>
      </c>
      <c r="AZ67" s="12" t="s">
        <v>155</v>
      </c>
      <c r="BA67" s="12" t="s">
        <v>155</v>
      </c>
      <c r="BB67" s="12" t="s">
        <v>155</v>
      </c>
      <c r="BC67" s="8" t="s">
        <v>164</v>
      </c>
      <c r="BD67" s="8"/>
      <c r="BE67" s="8"/>
      <c r="BF67" s="8"/>
      <c r="BG67" s="12"/>
      <c r="BH67" s="8"/>
      <c r="BI67" s="8"/>
      <c r="BJ67" s="8">
        <v>77</v>
      </c>
      <c r="BK67" s="8">
        <v>177</v>
      </c>
      <c r="BL67" s="8">
        <f t="shared" si="65"/>
        <v>1.9404635977156124</v>
      </c>
      <c r="BM67" s="8">
        <f t="shared" ref="BM67:BM130" si="80">BJ67/(BK67*BK67/10000)</f>
        <v>24.577867151840149</v>
      </c>
      <c r="BN67" s="8">
        <v>1</v>
      </c>
      <c r="BO67" s="7" t="s">
        <v>453</v>
      </c>
      <c r="BP67" s="8" t="s">
        <v>146</v>
      </c>
      <c r="BQ67" s="8">
        <v>52</v>
      </c>
      <c r="BR67" s="8">
        <v>64.400000000000006</v>
      </c>
      <c r="BS67" s="8">
        <v>160</v>
      </c>
      <c r="BT67" s="8">
        <f t="shared" si="66"/>
        <v>1.6715901552119052</v>
      </c>
      <c r="BU67" s="8">
        <f t="shared" ref="BU67:BU130" si="81">BR67/(BS67*BS67/10000)</f>
        <v>25.15625</v>
      </c>
      <c r="BV67" s="8">
        <f t="shared" si="67"/>
        <v>1.1608489028637659</v>
      </c>
      <c r="BW67" s="8">
        <f t="shared" si="67"/>
        <v>0.97700838367563325</v>
      </c>
      <c r="BX67" s="8" t="s">
        <v>162</v>
      </c>
      <c r="BY67" s="8" t="s">
        <v>158</v>
      </c>
      <c r="BZ67" s="8" t="s">
        <v>148</v>
      </c>
      <c r="CA67" s="8" t="s">
        <v>149</v>
      </c>
      <c r="CB67" s="8">
        <v>3</v>
      </c>
      <c r="CC67" s="8" t="s">
        <v>150</v>
      </c>
      <c r="CD67" s="8">
        <v>2</v>
      </c>
      <c r="CE67" s="8"/>
      <c r="CF67" s="8" t="s">
        <v>150</v>
      </c>
      <c r="CG67" s="8">
        <v>2</v>
      </c>
      <c r="CH67" s="8"/>
      <c r="CI67" s="8" t="s">
        <v>150</v>
      </c>
      <c r="CJ67" s="8">
        <v>2</v>
      </c>
      <c r="CK67" s="8"/>
      <c r="CL67" s="8" t="s">
        <v>150</v>
      </c>
      <c r="CM67" s="8">
        <v>2</v>
      </c>
      <c r="CN67" s="8"/>
      <c r="CO67" s="8">
        <v>0</v>
      </c>
      <c r="CP67" s="8">
        <v>0</v>
      </c>
      <c r="CQ67" s="8">
        <v>4</v>
      </c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 t="s">
        <v>165</v>
      </c>
      <c r="DE67" s="8">
        <v>2</v>
      </c>
      <c r="DF67" s="8"/>
      <c r="DG67" s="8"/>
      <c r="DH67" s="8"/>
      <c r="DI67" s="8">
        <v>2</v>
      </c>
      <c r="DJ67" s="8"/>
      <c r="DK67" s="8">
        <v>2</v>
      </c>
      <c r="DL67" s="8">
        <v>0</v>
      </c>
      <c r="DM67" s="8">
        <v>2</v>
      </c>
      <c r="DN67" s="8"/>
      <c r="DO67" s="8"/>
      <c r="DP67" s="8"/>
      <c r="DQ67" s="8"/>
      <c r="DR67" s="8"/>
      <c r="DS67" s="8"/>
      <c r="DT67" s="8"/>
      <c r="DU67" s="8" t="s">
        <v>150</v>
      </c>
      <c r="DV67" s="8" t="s">
        <v>159</v>
      </c>
      <c r="DW67" s="8" t="s">
        <v>150</v>
      </c>
      <c r="DX67" s="8" t="s">
        <v>159</v>
      </c>
      <c r="DY67" s="8" t="s">
        <v>159</v>
      </c>
      <c r="DZ67" s="8"/>
      <c r="EA67" s="8"/>
      <c r="EB67" s="8" t="s">
        <v>150</v>
      </c>
      <c r="EC67" s="8" t="s">
        <v>150</v>
      </c>
      <c r="ED67" s="8" t="s">
        <v>150</v>
      </c>
      <c r="EE67" s="8"/>
      <c r="EF67" s="8"/>
      <c r="EG67" s="8"/>
      <c r="EH67" s="8"/>
      <c r="EI67" s="8"/>
      <c r="EJ67" s="8"/>
      <c r="EK67" s="8"/>
      <c r="EL67" s="8"/>
      <c r="EM67" s="8"/>
      <c r="EN67" s="8"/>
      <c r="EO67" s="8" t="s">
        <v>184</v>
      </c>
      <c r="EP67" s="8" t="s">
        <v>189</v>
      </c>
      <c r="EQ67" s="11" t="str">
        <f t="shared" si="68"/>
        <v>36</v>
      </c>
      <c r="ER67" s="11" t="str">
        <f t="shared" si="76"/>
        <v>1</v>
      </c>
      <c r="ES67" s="11"/>
      <c r="ET67" s="13">
        <f t="shared" si="69"/>
        <v>1</v>
      </c>
      <c r="EU67" s="13">
        <f t="shared" si="70"/>
        <v>0.9</v>
      </c>
      <c r="EV67" s="14">
        <f t="shared" ref="EV67:EV130" si="82">IF(B67=1,IF(AQ67&lt;0.7,-0.241,-1.2),IF(AQ67&lt;0.9,-0.032,-1.2))</f>
        <v>-1.2</v>
      </c>
      <c r="EW67" s="14">
        <f t="shared" si="71"/>
        <v>-1.2</v>
      </c>
      <c r="EX67" s="14">
        <f t="shared" si="72"/>
        <v>-1.2</v>
      </c>
      <c r="EY67" s="11">
        <f t="shared" si="73"/>
        <v>-1.2</v>
      </c>
      <c r="EZ67" s="17" t="s">
        <v>152</v>
      </c>
      <c r="FA67" s="16" t="str">
        <f t="shared" si="74"/>
        <v>1</v>
      </c>
      <c r="FB67" t="s">
        <v>1929</v>
      </c>
      <c r="FC67">
        <v>1</v>
      </c>
      <c r="FD67">
        <v>4</v>
      </c>
    </row>
    <row r="68" spans="1:160" ht="67.5">
      <c r="A68" s="6">
        <v>2077</v>
      </c>
      <c r="B68" s="8">
        <v>2</v>
      </c>
      <c r="C68" s="8" t="s">
        <v>139</v>
      </c>
      <c r="D68" s="8">
        <v>52</v>
      </c>
      <c r="E68" s="8">
        <v>42</v>
      </c>
      <c r="F68" s="8" t="s">
        <v>180</v>
      </c>
      <c r="G68" s="8">
        <v>5</v>
      </c>
      <c r="H68" s="8"/>
      <c r="I68" s="9"/>
      <c r="J68" s="9"/>
      <c r="K68" s="10">
        <v>41036</v>
      </c>
      <c r="L68" s="10">
        <v>42471</v>
      </c>
      <c r="M68" s="9">
        <f t="shared" ref="M68:M74" si="83">DATEDIF(K68,L68,"m")</f>
        <v>47</v>
      </c>
      <c r="N68" s="9">
        <f t="shared" ca="1" si="59"/>
        <v>143</v>
      </c>
      <c r="O68" s="9">
        <v>47</v>
      </c>
      <c r="P68" s="9">
        <v>0</v>
      </c>
      <c r="Q68" s="10">
        <v>42471</v>
      </c>
      <c r="R68" s="10"/>
      <c r="S68" s="9">
        <f t="shared" si="60"/>
        <v>47</v>
      </c>
      <c r="T68" s="8" t="s">
        <v>456</v>
      </c>
      <c r="U68" s="8" t="str">
        <f t="shared" si="77"/>
        <v>12</v>
      </c>
      <c r="V68" s="11" t="str">
        <f t="shared" si="78"/>
        <v>1</v>
      </c>
      <c r="W68" s="8" t="str">
        <f t="shared" si="52"/>
        <v>12</v>
      </c>
      <c r="X68" s="8">
        <v>2</v>
      </c>
      <c r="Y68" s="8">
        <v>1</v>
      </c>
      <c r="Z68" s="8">
        <v>1</v>
      </c>
      <c r="AA68" s="8"/>
      <c r="AB68" s="8">
        <v>2</v>
      </c>
      <c r="AC68" s="9">
        <v>47</v>
      </c>
      <c r="AD68" s="9">
        <v>0</v>
      </c>
      <c r="AE68" s="8" t="str">
        <f t="shared" si="57"/>
        <v>36</v>
      </c>
      <c r="AF68" s="8">
        <v>2</v>
      </c>
      <c r="AG68" s="8">
        <v>2</v>
      </c>
      <c r="AH68" s="11" t="str">
        <f t="shared" si="61"/>
        <v>36</v>
      </c>
      <c r="AI68" s="11" t="str">
        <f t="shared" si="75"/>
        <v>1</v>
      </c>
      <c r="AJ68" s="8">
        <v>1</v>
      </c>
      <c r="AK68" s="8">
        <v>0</v>
      </c>
      <c r="AL68" s="8"/>
      <c r="AM68" s="8" t="s">
        <v>154</v>
      </c>
      <c r="AN68" s="8">
        <v>2</v>
      </c>
      <c r="AO68" s="8"/>
      <c r="AP68" s="8"/>
      <c r="AQ68" s="8">
        <v>1.58</v>
      </c>
      <c r="AR68" s="9">
        <f t="shared" si="79"/>
        <v>55.268706537540361</v>
      </c>
      <c r="AS68" s="9">
        <v>1.41</v>
      </c>
      <c r="AT68" s="9">
        <f t="shared" si="62"/>
        <v>62.965674853951576</v>
      </c>
      <c r="AU68" s="9">
        <v>1.65</v>
      </c>
      <c r="AV68" s="9">
        <f t="shared" si="63"/>
        <v>51.49725135344147</v>
      </c>
      <c r="AW68" s="9"/>
      <c r="AX68" s="9" t="e">
        <f t="shared" si="64"/>
        <v>#DIV/0!</v>
      </c>
      <c r="AY68" s="12" t="s">
        <v>155</v>
      </c>
      <c r="AZ68" s="12" t="s">
        <v>155</v>
      </c>
      <c r="BA68" s="12" t="s">
        <v>155</v>
      </c>
      <c r="BB68" s="12" t="s">
        <v>167</v>
      </c>
      <c r="BC68" s="8" t="s">
        <v>142</v>
      </c>
      <c r="BD68" s="8" t="s">
        <v>143</v>
      </c>
      <c r="BE68" s="8" t="s">
        <v>141</v>
      </c>
      <c r="BF68" s="8"/>
      <c r="BG68" s="12"/>
      <c r="BH68" s="8"/>
      <c r="BI68" s="8"/>
      <c r="BJ68" s="8">
        <v>76.400000000000006</v>
      </c>
      <c r="BK68" s="8">
        <v>172</v>
      </c>
      <c r="BL68" s="8">
        <f t="shared" si="65"/>
        <v>1.8942579781270239</v>
      </c>
      <c r="BM68" s="8">
        <f t="shared" si="80"/>
        <v>25.824770146024878</v>
      </c>
      <c r="BN68" s="8">
        <v>1</v>
      </c>
      <c r="BO68" s="7" t="s">
        <v>457</v>
      </c>
      <c r="BP68" s="8" t="s">
        <v>146</v>
      </c>
      <c r="BQ68" s="8">
        <v>41</v>
      </c>
      <c r="BR68" s="8">
        <v>49.3</v>
      </c>
      <c r="BS68" s="8">
        <v>153.80000000000001</v>
      </c>
      <c r="BT68" s="8">
        <f t="shared" si="66"/>
        <v>1.4500053598012468</v>
      </c>
      <c r="BU68" s="8">
        <f t="shared" si="81"/>
        <v>20.8417531761479</v>
      </c>
      <c r="BV68" s="8">
        <f t="shared" si="67"/>
        <v>1.3063799835792822</v>
      </c>
      <c r="BW68" s="8">
        <f t="shared" si="67"/>
        <v>1.2390881864765453</v>
      </c>
      <c r="BX68" s="8" t="s">
        <v>147</v>
      </c>
      <c r="BY68" s="8" t="s">
        <v>158</v>
      </c>
      <c r="BZ68" s="8" t="s">
        <v>148</v>
      </c>
      <c r="CA68" s="8" t="s">
        <v>149</v>
      </c>
      <c r="CB68" s="8">
        <v>5</v>
      </c>
      <c r="CC68" s="8" t="s">
        <v>150</v>
      </c>
      <c r="CD68" s="8">
        <v>2</v>
      </c>
      <c r="CE68" s="8"/>
      <c r="CF68" s="8" t="s">
        <v>150</v>
      </c>
      <c r="CG68" s="8">
        <v>2</v>
      </c>
      <c r="CH68" s="8"/>
      <c r="CI68" s="8" t="s">
        <v>150</v>
      </c>
      <c r="CJ68" s="8">
        <v>2</v>
      </c>
      <c r="CK68" s="8"/>
      <c r="CL68" s="8" t="s">
        <v>150</v>
      </c>
      <c r="CM68" s="8">
        <v>2</v>
      </c>
      <c r="CN68" s="8"/>
      <c r="CO68" s="8">
        <v>0</v>
      </c>
      <c r="CP68" s="8">
        <v>0</v>
      </c>
      <c r="CQ68" s="8">
        <v>4</v>
      </c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 t="s">
        <v>165</v>
      </c>
      <c r="DE68" s="8">
        <v>2</v>
      </c>
      <c r="DF68" s="8"/>
      <c r="DG68" s="8"/>
      <c r="DH68" s="8"/>
      <c r="DI68" s="8">
        <v>2</v>
      </c>
      <c r="DJ68" s="8"/>
      <c r="DK68" s="8">
        <v>2</v>
      </c>
      <c r="DL68" s="8">
        <v>0</v>
      </c>
      <c r="DM68" s="8">
        <v>2</v>
      </c>
      <c r="DN68" s="8"/>
      <c r="DO68" s="8"/>
      <c r="DP68" s="8"/>
      <c r="DQ68" s="8"/>
      <c r="DR68" s="8"/>
      <c r="DS68" s="8"/>
      <c r="DT68" s="8"/>
      <c r="DU68" s="8" t="s">
        <v>159</v>
      </c>
      <c r="DV68" s="8" t="s">
        <v>150</v>
      </c>
      <c r="DW68" s="8" t="s">
        <v>150</v>
      </c>
      <c r="DX68" s="8" t="s">
        <v>159</v>
      </c>
      <c r="DY68" s="8" t="s">
        <v>159</v>
      </c>
      <c r="DZ68" s="8"/>
      <c r="EA68" s="8"/>
      <c r="EB68" s="8" t="s">
        <v>150</v>
      </c>
      <c r="EC68" s="8" t="s">
        <v>150</v>
      </c>
      <c r="ED68" s="8" t="s">
        <v>150</v>
      </c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 t="s">
        <v>184</v>
      </c>
      <c r="EP68" s="8" t="s">
        <v>189</v>
      </c>
      <c r="EQ68" s="11" t="str">
        <f t="shared" si="68"/>
        <v>36</v>
      </c>
      <c r="ER68" s="11" t="str">
        <f t="shared" si="76"/>
        <v>1</v>
      </c>
      <c r="ES68" s="11"/>
      <c r="ET68" s="13">
        <f t="shared" si="69"/>
        <v>1</v>
      </c>
      <c r="EU68" s="13">
        <f t="shared" si="70"/>
        <v>0.9</v>
      </c>
      <c r="EV68" s="14">
        <f t="shared" si="82"/>
        <v>-1.2</v>
      </c>
      <c r="EW68" s="14">
        <f t="shared" si="71"/>
        <v>-1.2</v>
      </c>
      <c r="EX68" s="14">
        <f t="shared" si="72"/>
        <v>-1.2</v>
      </c>
      <c r="EY68" s="11">
        <f t="shared" si="73"/>
        <v>-3.2000000000000001E-2</v>
      </c>
      <c r="EZ68" s="15" t="s">
        <v>152</v>
      </c>
      <c r="FA68" s="16" t="str">
        <f t="shared" si="74"/>
        <v>1</v>
      </c>
      <c r="FC68">
        <v>2</v>
      </c>
      <c r="FD68">
        <v>0</v>
      </c>
    </row>
    <row r="69" spans="1:160" ht="33.75">
      <c r="A69" s="6">
        <v>2090</v>
      </c>
      <c r="B69" s="8">
        <v>2</v>
      </c>
      <c r="C69" s="8" t="s">
        <v>139</v>
      </c>
      <c r="D69" s="8">
        <v>60</v>
      </c>
      <c r="E69" s="8">
        <v>50</v>
      </c>
      <c r="F69" s="8" t="s">
        <v>140</v>
      </c>
      <c r="G69" s="8">
        <v>1</v>
      </c>
      <c r="H69" s="8"/>
      <c r="I69" s="9"/>
      <c r="J69" s="9"/>
      <c r="K69" s="10">
        <v>41071</v>
      </c>
      <c r="L69" s="10"/>
      <c r="M69" s="9" t="e">
        <f t="shared" si="83"/>
        <v>#NUM!</v>
      </c>
      <c r="N69" s="9">
        <f t="shared" ca="1" si="59"/>
        <v>141</v>
      </c>
      <c r="O69" s="9">
        <v>120</v>
      </c>
      <c r="P69" s="9">
        <v>1</v>
      </c>
      <c r="Q69" s="9"/>
      <c r="R69" s="9"/>
      <c r="S69" s="9" t="e">
        <f t="shared" si="60"/>
        <v>#NUM!</v>
      </c>
      <c r="T69" s="9"/>
      <c r="U69" s="8" t="str">
        <f t="shared" si="77"/>
        <v>12</v>
      </c>
      <c r="V69" s="11" t="str">
        <f t="shared" si="78"/>
        <v>1</v>
      </c>
      <c r="W69" s="8" t="str">
        <f t="shared" si="52"/>
        <v>12</v>
      </c>
      <c r="X69" s="9">
        <v>2</v>
      </c>
      <c r="Y69" s="9">
        <v>1</v>
      </c>
      <c r="Z69" s="9">
        <v>1</v>
      </c>
      <c r="AA69" s="9">
        <v>1</v>
      </c>
      <c r="AB69" s="9">
        <v>2</v>
      </c>
      <c r="AC69" s="9">
        <v>120</v>
      </c>
      <c r="AD69" s="9">
        <v>1</v>
      </c>
      <c r="AE69" s="8" t="str">
        <f t="shared" si="57"/>
        <v>36</v>
      </c>
      <c r="AF69" s="9">
        <v>2</v>
      </c>
      <c r="AG69" s="9">
        <v>2</v>
      </c>
      <c r="AH69" s="11" t="str">
        <f t="shared" si="61"/>
        <v>36</v>
      </c>
      <c r="AI69" s="11" t="str">
        <f t="shared" si="75"/>
        <v>1</v>
      </c>
      <c r="AJ69" s="9">
        <v>2</v>
      </c>
      <c r="AK69" s="9">
        <v>0</v>
      </c>
      <c r="AL69" s="9"/>
      <c r="AM69" s="8" t="s">
        <v>154</v>
      </c>
      <c r="AN69" s="8">
        <v>2</v>
      </c>
      <c r="AO69" s="8"/>
      <c r="AP69" s="8"/>
      <c r="AQ69" s="8">
        <v>1.52</v>
      </c>
      <c r="AR69" s="9">
        <f t="shared" si="79"/>
        <v>55.08678656062358</v>
      </c>
      <c r="AS69" s="9">
        <v>1.29</v>
      </c>
      <c r="AT69" s="9">
        <f t="shared" si="62"/>
        <v>66.657816664190605</v>
      </c>
      <c r="AU69" s="9">
        <v>1.38</v>
      </c>
      <c r="AV69" s="9">
        <f t="shared" si="63"/>
        <v>60.715813461526082</v>
      </c>
      <c r="AW69" s="9">
        <v>1.4</v>
      </c>
      <c r="AX69" s="9">
        <f t="shared" si="64"/>
        <v>57.134183558660759</v>
      </c>
      <c r="AY69" s="12" t="s">
        <v>155</v>
      </c>
      <c r="AZ69" s="12" t="s">
        <v>155</v>
      </c>
      <c r="BA69" s="12" t="s">
        <v>155</v>
      </c>
      <c r="BB69" s="12" t="s">
        <v>155</v>
      </c>
      <c r="BC69" s="8" t="s">
        <v>164</v>
      </c>
      <c r="BD69" s="8"/>
      <c r="BE69" s="8"/>
      <c r="BF69" s="8"/>
      <c r="BG69" s="12"/>
      <c r="BH69" s="8"/>
      <c r="BI69" s="8"/>
      <c r="BJ69" s="8">
        <v>63.3</v>
      </c>
      <c r="BK69" s="8">
        <v>157</v>
      </c>
      <c r="BL69" s="8">
        <f t="shared" si="65"/>
        <v>1.6367793921120493</v>
      </c>
      <c r="BM69" s="8">
        <f t="shared" si="80"/>
        <v>25.680554992088926</v>
      </c>
      <c r="BN69" s="8">
        <v>1</v>
      </c>
      <c r="BO69" s="7" t="s">
        <v>463</v>
      </c>
      <c r="BP69" s="8" t="s">
        <v>146</v>
      </c>
      <c r="BQ69" s="8">
        <v>49</v>
      </c>
      <c r="BR69" s="8">
        <v>51</v>
      </c>
      <c r="BS69" s="8">
        <v>154</v>
      </c>
      <c r="BT69" s="8">
        <f t="shared" si="66"/>
        <v>1.4724351321080393</v>
      </c>
      <c r="BU69" s="8">
        <f t="shared" si="81"/>
        <v>21.504469556417607</v>
      </c>
      <c r="BV69" s="8">
        <f t="shared" si="67"/>
        <v>1.1116139220127976</v>
      </c>
      <c r="BW69" s="8">
        <f t="shared" si="67"/>
        <v>1.1941961611615313</v>
      </c>
      <c r="BX69" s="8" t="s">
        <v>171</v>
      </c>
      <c r="BY69" s="8" t="s">
        <v>162</v>
      </c>
      <c r="BZ69" s="8" t="s">
        <v>148</v>
      </c>
      <c r="CA69" s="8" t="s">
        <v>149</v>
      </c>
      <c r="CB69" s="8">
        <v>3</v>
      </c>
      <c r="CC69" s="8" t="s">
        <v>150</v>
      </c>
      <c r="CD69" s="8">
        <v>2</v>
      </c>
      <c r="CE69" s="8"/>
      <c r="CF69" s="8" t="s">
        <v>150</v>
      </c>
      <c r="CG69" s="8">
        <v>2</v>
      </c>
      <c r="CH69" s="8"/>
      <c r="CI69" s="8" t="s">
        <v>150</v>
      </c>
      <c r="CJ69" s="8">
        <v>2</v>
      </c>
      <c r="CK69" s="8"/>
      <c r="CL69" s="8" t="s">
        <v>150</v>
      </c>
      <c r="CM69" s="8">
        <v>2</v>
      </c>
      <c r="CN69" s="8"/>
      <c r="CO69" s="8">
        <v>0</v>
      </c>
      <c r="CP69" s="8">
        <v>0</v>
      </c>
      <c r="CQ69" s="8">
        <v>4</v>
      </c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 t="s">
        <v>165</v>
      </c>
      <c r="DE69" s="8">
        <v>2</v>
      </c>
      <c r="DF69" s="8"/>
      <c r="DG69" s="8"/>
      <c r="DH69" s="8"/>
      <c r="DI69" s="8">
        <v>2</v>
      </c>
      <c r="DJ69" s="8"/>
      <c r="DK69" s="8">
        <v>2</v>
      </c>
      <c r="DL69" s="8">
        <v>0</v>
      </c>
      <c r="DM69" s="8">
        <v>2</v>
      </c>
      <c r="DN69" s="8"/>
      <c r="DO69" s="8"/>
      <c r="DP69" s="8"/>
      <c r="DQ69" s="8"/>
      <c r="DR69" s="8"/>
      <c r="DS69" s="8"/>
      <c r="DT69" s="8"/>
      <c r="DU69" s="8" t="s">
        <v>150</v>
      </c>
      <c r="DV69" s="8" t="s">
        <v>159</v>
      </c>
      <c r="DW69" s="8" t="s">
        <v>150</v>
      </c>
      <c r="DX69" s="8" t="s">
        <v>150</v>
      </c>
      <c r="DY69" s="8" t="s">
        <v>150</v>
      </c>
      <c r="DZ69" s="8"/>
      <c r="EA69" s="8"/>
      <c r="EB69" s="8" t="s">
        <v>150</v>
      </c>
      <c r="EC69" s="8" t="s">
        <v>150</v>
      </c>
      <c r="ED69" s="8" t="s">
        <v>150</v>
      </c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 t="s">
        <v>173</v>
      </c>
      <c r="EP69" s="8" t="s">
        <v>189</v>
      </c>
      <c r="EQ69" s="11" t="str">
        <f t="shared" si="68"/>
        <v>36</v>
      </c>
      <c r="ER69" s="11" t="str">
        <f t="shared" si="76"/>
        <v>1</v>
      </c>
      <c r="ES69" s="11"/>
      <c r="ET69" s="13">
        <f t="shared" si="69"/>
        <v>1</v>
      </c>
      <c r="EU69" s="13">
        <f t="shared" si="70"/>
        <v>0.9</v>
      </c>
      <c r="EV69" s="14">
        <f t="shared" si="82"/>
        <v>-1.2</v>
      </c>
      <c r="EW69" s="14">
        <f t="shared" si="71"/>
        <v>-1.2</v>
      </c>
      <c r="EX69" s="14">
        <f t="shared" si="72"/>
        <v>-1.2</v>
      </c>
      <c r="EY69" s="11">
        <f t="shared" si="73"/>
        <v>-1.2</v>
      </c>
      <c r="EZ69" s="17" t="s">
        <v>152</v>
      </c>
      <c r="FA69" s="16" t="str">
        <f t="shared" si="74"/>
        <v>1</v>
      </c>
      <c r="FC69">
        <v>2</v>
      </c>
      <c r="FD69">
        <v>0</v>
      </c>
    </row>
    <row r="70" spans="1:160" ht="33.75">
      <c r="A70" s="6">
        <v>2091</v>
      </c>
      <c r="B70" s="8">
        <v>2</v>
      </c>
      <c r="C70" s="8" t="s">
        <v>139</v>
      </c>
      <c r="D70" s="8">
        <v>53</v>
      </c>
      <c r="E70" s="8">
        <v>42</v>
      </c>
      <c r="F70" s="8" t="s">
        <v>140</v>
      </c>
      <c r="G70" s="8">
        <v>1</v>
      </c>
      <c r="H70" s="8"/>
      <c r="I70" s="9"/>
      <c r="J70" s="9"/>
      <c r="K70" s="10">
        <v>41078</v>
      </c>
      <c r="L70" s="10"/>
      <c r="M70" s="9" t="e">
        <f t="shared" si="83"/>
        <v>#NUM!</v>
      </c>
      <c r="N70" s="9">
        <f t="shared" ca="1" si="59"/>
        <v>141</v>
      </c>
      <c r="O70" s="9">
        <v>120</v>
      </c>
      <c r="P70" s="9">
        <v>1</v>
      </c>
      <c r="Q70" s="9"/>
      <c r="R70" s="9"/>
      <c r="S70" s="9" t="e">
        <f t="shared" si="60"/>
        <v>#NUM!</v>
      </c>
      <c r="T70" s="9"/>
      <c r="U70" s="8" t="str">
        <f t="shared" si="77"/>
        <v>12</v>
      </c>
      <c r="V70" s="11" t="str">
        <f t="shared" si="78"/>
        <v>1</v>
      </c>
      <c r="W70" s="8" t="str">
        <f t="shared" si="52"/>
        <v>12</v>
      </c>
      <c r="X70" s="9">
        <v>2</v>
      </c>
      <c r="Y70" s="9">
        <v>1</v>
      </c>
      <c r="Z70" s="9">
        <v>1</v>
      </c>
      <c r="AA70" s="9">
        <v>1</v>
      </c>
      <c r="AB70" s="9">
        <v>2</v>
      </c>
      <c r="AC70" s="9">
        <v>120</v>
      </c>
      <c r="AD70" s="9">
        <v>1</v>
      </c>
      <c r="AE70" s="8" t="str">
        <f t="shared" si="57"/>
        <v>36</v>
      </c>
      <c r="AF70" s="9">
        <v>2</v>
      </c>
      <c r="AG70" s="9">
        <v>2</v>
      </c>
      <c r="AH70" s="11" t="str">
        <f t="shared" si="61"/>
        <v>36</v>
      </c>
      <c r="AI70" s="11" t="str">
        <f t="shared" si="75"/>
        <v>1</v>
      </c>
      <c r="AJ70" s="9">
        <v>2</v>
      </c>
      <c r="AK70" s="9">
        <v>0</v>
      </c>
      <c r="AL70" s="9"/>
      <c r="AM70" s="8" t="s">
        <v>160</v>
      </c>
      <c r="AN70" s="8">
        <v>1</v>
      </c>
      <c r="AO70" s="8"/>
      <c r="AP70" s="8"/>
      <c r="AQ70" s="8">
        <v>1.1399999999999999</v>
      </c>
      <c r="AR70" s="9">
        <f t="shared" si="79"/>
        <v>81.76773797403051</v>
      </c>
      <c r="AS70" s="9">
        <v>1.33</v>
      </c>
      <c r="AT70" s="9">
        <f t="shared" si="62"/>
        <v>67.537476344304039</v>
      </c>
      <c r="AU70" s="9"/>
      <c r="AV70" s="9" t="e">
        <f t="shared" si="63"/>
        <v>#DIV/0!</v>
      </c>
      <c r="AW70" s="9"/>
      <c r="AX70" s="9" t="e">
        <f t="shared" si="64"/>
        <v>#DIV/0!</v>
      </c>
      <c r="AY70" s="12" t="s">
        <v>155</v>
      </c>
      <c r="AZ70" s="12" t="s">
        <v>155</v>
      </c>
      <c r="BA70" s="12" t="s">
        <v>155</v>
      </c>
      <c r="BB70" s="12" t="s">
        <v>155</v>
      </c>
      <c r="BC70" s="8" t="s">
        <v>175</v>
      </c>
      <c r="BD70" s="8"/>
      <c r="BE70" s="8"/>
      <c r="BF70" s="8"/>
      <c r="BG70" s="12"/>
      <c r="BH70" s="8"/>
      <c r="BI70" s="8"/>
      <c r="BJ70" s="8">
        <v>68</v>
      </c>
      <c r="BK70" s="8">
        <v>178</v>
      </c>
      <c r="BL70" s="8">
        <f t="shared" si="65"/>
        <v>1.8481495599975248</v>
      </c>
      <c r="BM70" s="8">
        <f t="shared" si="80"/>
        <v>21.461936624163616</v>
      </c>
      <c r="BN70" s="8">
        <v>1</v>
      </c>
      <c r="BO70" s="7" t="s">
        <v>466</v>
      </c>
      <c r="BP70" s="8" t="s">
        <v>146</v>
      </c>
      <c r="BQ70" s="8">
        <v>39</v>
      </c>
      <c r="BR70" s="8">
        <v>50</v>
      </c>
      <c r="BS70" s="8">
        <v>158</v>
      </c>
      <c r="BT70" s="8">
        <f t="shared" si="66"/>
        <v>1.4874931126404893</v>
      </c>
      <c r="BU70" s="8">
        <f t="shared" si="81"/>
        <v>20.028841531805799</v>
      </c>
      <c r="BV70" s="8">
        <f t="shared" si="67"/>
        <v>1.242459238494775</v>
      </c>
      <c r="BW70" s="8">
        <f t="shared" si="67"/>
        <v>1.0715515717712412</v>
      </c>
      <c r="BX70" s="8" t="s">
        <v>171</v>
      </c>
      <c r="BY70" s="8" t="s">
        <v>147</v>
      </c>
      <c r="BZ70" s="8" t="s">
        <v>148</v>
      </c>
      <c r="CA70" s="8" t="s">
        <v>149</v>
      </c>
      <c r="CB70" s="8">
        <v>5</v>
      </c>
      <c r="CC70" s="8" t="s">
        <v>150</v>
      </c>
      <c r="CD70" s="8">
        <v>2</v>
      </c>
      <c r="CE70" s="8" t="s">
        <v>150</v>
      </c>
      <c r="CF70" s="8" t="s">
        <v>150</v>
      </c>
      <c r="CG70" s="8">
        <v>2</v>
      </c>
      <c r="CH70" s="8" t="s">
        <v>150</v>
      </c>
      <c r="CI70" s="8" t="s">
        <v>150</v>
      </c>
      <c r="CJ70" s="8">
        <v>2</v>
      </c>
      <c r="CK70" s="8" t="s">
        <v>150</v>
      </c>
      <c r="CL70" s="8" t="s">
        <v>150</v>
      </c>
      <c r="CM70" s="8">
        <v>2</v>
      </c>
      <c r="CN70" s="8" t="s">
        <v>150</v>
      </c>
      <c r="CO70" s="8">
        <v>0</v>
      </c>
      <c r="CP70" s="8">
        <v>0</v>
      </c>
      <c r="CQ70" s="8">
        <v>4</v>
      </c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 t="s">
        <v>165</v>
      </c>
      <c r="DE70" s="8">
        <v>2</v>
      </c>
      <c r="DF70" s="8"/>
      <c r="DG70" s="8"/>
      <c r="DH70" s="8"/>
      <c r="DI70" s="8">
        <v>2</v>
      </c>
      <c r="DJ70" s="8"/>
      <c r="DK70" s="8">
        <v>2</v>
      </c>
      <c r="DL70" s="8">
        <v>0</v>
      </c>
      <c r="DM70" s="8">
        <v>2</v>
      </c>
      <c r="DN70" s="8"/>
      <c r="DO70" s="8"/>
      <c r="DP70" s="8"/>
      <c r="DQ70" s="8"/>
      <c r="DR70" s="8"/>
      <c r="DS70" s="8"/>
      <c r="DT70" s="8"/>
      <c r="DU70" s="8" t="s">
        <v>150</v>
      </c>
      <c r="DV70" s="8" t="s">
        <v>159</v>
      </c>
      <c r="DW70" s="8" t="s">
        <v>150</v>
      </c>
      <c r="DX70" s="8" t="s">
        <v>159</v>
      </c>
      <c r="DY70" s="8" t="s">
        <v>159</v>
      </c>
      <c r="DZ70" s="8"/>
      <c r="EA70" s="8"/>
      <c r="EB70" s="8" t="s">
        <v>159</v>
      </c>
      <c r="EC70" s="8" t="s">
        <v>150</v>
      </c>
      <c r="ED70" s="8" t="s">
        <v>150</v>
      </c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 t="s">
        <v>184</v>
      </c>
      <c r="EP70" s="8" t="s">
        <v>189</v>
      </c>
      <c r="EQ70" s="11" t="str">
        <f t="shared" si="68"/>
        <v>36</v>
      </c>
      <c r="ER70" s="11" t="str">
        <f t="shared" si="76"/>
        <v>1</v>
      </c>
      <c r="ES70" s="11"/>
      <c r="ET70" s="13">
        <f t="shared" si="69"/>
        <v>1</v>
      </c>
      <c r="EU70" s="13">
        <f t="shared" si="70"/>
        <v>0.9</v>
      </c>
      <c r="EV70" s="14">
        <f t="shared" si="82"/>
        <v>-1.2</v>
      </c>
      <c r="EW70" s="14">
        <f t="shared" si="71"/>
        <v>-1.2</v>
      </c>
      <c r="EX70" s="14">
        <f t="shared" si="72"/>
        <v>-3.2000000000000001E-2</v>
      </c>
      <c r="EY70" s="11">
        <f t="shared" si="73"/>
        <v>-3.2000000000000001E-2</v>
      </c>
      <c r="EZ70" s="15" t="s">
        <v>152</v>
      </c>
      <c r="FA70" s="16" t="str">
        <f t="shared" si="74"/>
        <v>1</v>
      </c>
      <c r="FC70">
        <v>2</v>
      </c>
      <c r="FD70">
        <v>0</v>
      </c>
    </row>
    <row r="71" spans="1:160" ht="67.5">
      <c r="A71" s="6">
        <v>2097</v>
      </c>
      <c r="B71" s="8">
        <v>2</v>
      </c>
      <c r="C71" s="8" t="s">
        <v>139</v>
      </c>
      <c r="D71" s="8">
        <v>59</v>
      </c>
      <c r="E71" s="8">
        <v>49</v>
      </c>
      <c r="F71" s="8" t="s">
        <v>140</v>
      </c>
      <c r="G71" s="8">
        <v>1</v>
      </c>
      <c r="H71" s="8"/>
      <c r="I71" s="9"/>
      <c r="J71" s="9"/>
      <c r="K71" s="10">
        <v>41095</v>
      </c>
      <c r="L71" s="10"/>
      <c r="M71" s="9" t="e">
        <f t="shared" si="83"/>
        <v>#NUM!</v>
      </c>
      <c r="N71" s="9">
        <f t="shared" ca="1" si="59"/>
        <v>141</v>
      </c>
      <c r="O71" s="9">
        <v>120</v>
      </c>
      <c r="P71" s="9">
        <v>1</v>
      </c>
      <c r="Q71" s="9"/>
      <c r="R71" s="9"/>
      <c r="S71" s="9" t="e">
        <f t="shared" si="60"/>
        <v>#NUM!</v>
      </c>
      <c r="T71" s="9"/>
      <c r="U71" s="8" t="str">
        <f t="shared" si="77"/>
        <v>12</v>
      </c>
      <c r="V71" s="11" t="str">
        <f t="shared" si="78"/>
        <v>1</v>
      </c>
      <c r="W71" s="8" t="str">
        <f t="shared" si="52"/>
        <v>12</v>
      </c>
      <c r="X71" s="9">
        <v>2</v>
      </c>
      <c r="Y71" s="9">
        <v>1</v>
      </c>
      <c r="Z71" s="9">
        <v>1</v>
      </c>
      <c r="AA71" s="9">
        <v>1</v>
      </c>
      <c r="AB71" s="9">
        <v>2</v>
      </c>
      <c r="AC71" s="9">
        <v>120</v>
      </c>
      <c r="AD71" s="9">
        <v>1</v>
      </c>
      <c r="AE71" s="8" t="str">
        <f t="shared" si="57"/>
        <v>36</v>
      </c>
      <c r="AF71" s="9">
        <v>2</v>
      </c>
      <c r="AG71" s="9">
        <v>2</v>
      </c>
      <c r="AH71" s="11" t="str">
        <f t="shared" si="61"/>
        <v>36</v>
      </c>
      <c r="AI71" s="11" t="str">
        <f t="shared" si="75"/>
        <v>1</v>
      </c>
      <c r="AJ71" s="9">
        <v>2</v>
      </c>
      <c r="AK71" s="9">
        <v>1</v>
      </c>
      <c r="AL71" s="9" t="s">
        <v>469</v>
      </c>
      <c r="AM71" s="8" t="s">
        <v>154</v>
      </c>
      <c r="AN71" s="8">
        <v>2</v>
      </c>
      <c r="AO71" s="8"/>
      <c r="AP71" s="8"/>
      <c r="AQ71" s="8">
        <v>1.34</v>
      </c>
      <c r="AR71" s="9">
        <f t="shared" si="79"/>
        <v>64.481479559134215</v>
      </c>
      <c r="AS71" s="9">
        <v>1.25</v>
      </c>
      <c r="AT71" s="9">
        <f t="shared" si="62"/>
        <v>69.657475175730553</v>
      </c>
      <c r="AU71" s="9">
        <v>1.08</v>
      </c>
      <c r="AV71" s="9">
        <f t="shared" si="63"/>
        <v>81.987798048215879</v>
      </c>
      <c r="AW71" s="9">
        <v>1.88</v>
      </c>
      <c r="AX71" s="9">
        <f t="shared" si="64"/>
        <v>40.360938577548929</v>
      </c>
      <c r="AY71" s="12" t="s">
        <v>155</v>
      </c>
      <c r="AZ71" s="12" t="s">
        <v>155</v>
      </c>
      <c r="BA71" s="12" t="s">
        <v>155</v>
      </c>
      <c r="BB71" s="12" t="s">
        <v>155</v>
      </c>
      <c r="BC71" s="8" t="s">
        <v>164</v>
      </c>
      <c r="BD71" s="8"/>
      <c r="BE71" s="8"/>
      <c r="BF71" s="8"/>
      <c r="BG71" s="12"/>
      <c r="BH71" s="8"/>
      <c r="BI71" s="8"/>
      <c r="BJ71" s="8">
        <v>64.8</v>
      </c>
      <c r="BK71" s="8">
        <v>163</v>
      </c>
      <c r="BL71" s="8">
        <f t="shared" si="65"/>
        <v>1.6987196649220522</v>
      </c>
      <c r="BM71" s="8">
        <f t="shared" si="80"/>
        <v>24.389325906131205</v>
      </c>
      <c r="BN71" s="8">
        <v>1</v>
      </c>
      <c r="BO71" s="7" t="s">
        <v>470</v>
      </c>
      <c r="BP71" s="8" t="s">
        <v>146</v>
      </c>
      <c r="BQ71" s="8">
        <v>48</v>
      </c>
      <c r="BR71" s="8"/>
      <c r="BS71" s="8"/>
      <c r="BT71" s="8"/>
      <c r="BU71" s="8"/>
      <c r="BV71" s="8"/>
      <c r="BW71" s="8"/>
      <c r="BX71" s="8" t="s">
        <v>147</v>
      </c>
      <c r="BY71" s="8" t="s">
        <v>158</v>
      </c>
      <c r="BZ71" s="8" t="s">
        <v>148</v>
      </c>
      <c r="CA71" s="8" t="s">
        <v>149</v>
      </c>
      <c r="CB71" s="8">
        <v>5</v>
      </c>
      <c r="CC71" s="8" t="s">
        <v>150</v>
      </c>
      <c r="CD71" s="8">
        <v>2</v>
      </c>
      <c r="CE71" s="8"/>
      <c r="CF71" s="8" t="s">
        <v>150</v>
      </c>
      <c r="CG71" s="8">
        <v>2</v>
      </c>
      <c r="CH71" s="8"/>
      <c r="CI71" s="8" t="s">
        <v>150</v>
      </c>
      <c r="CJ71" s="8">
        <v>2</v>
      </c>
      <c r="CK71" s="8"/>
      <c r="CL71" s="8" t="s">
        <v>150</v>
      </c>
      <c r="CM71" s="8">
        <v>2</v>
      </c>
      <c r="CN71" s="8"/>
      <c r="CO71" s="8">
        <v>0</v>
      </c>
      <c r="CP71" s="8">
        <v>0</v>
      </c>
      <c r="CQ71" s="8">
        <v>4</v>
      </c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 t="s">
        <v>165</v>
      </c>
      <c r="DE71" s="8">
        <v>2</v>
      </c>
      <c r="DF71" s="8"/>
      <c r="DG71" s="8"/>
      <c r="DH71" s="8"/>
      <c r="DI71" s="8">
        <v>2</v>
      </c>
      <c r="DJ71" s="8"/>
      <c r="DK71" s="8">
        <v>2</v>
      </c>
      <c r="DL71" s="8">
        <v>0</v>
      </c>
      <c r="DM71" s="8">
        <v>2</v>
      </c>
      <c r="DN71" s="8"/>
      <c r="DO71" s="8"/>
      <c r="DP71" s="8"/>
      <c r="DQ71" s="8"/>
      <c r="DR71" s="8"/>
      <c r="DS71" s="8"/>
      <c r="DT71" s="8"/>
      <c r="DU71" s="8" t="s">
        <v>150</v>
      </c>
      <c r="DV71" s="8" t="s">
        <v>159</v>
      </c>
      <c r="DW71" s="8" t="s">
        <v>150</v>
      </c>
      <c r="DX71" s="8" t="s">
        <v>150</v>
      </c>
      <c r="DY71" s="8" t="s">
        <v>150</v>
      </c>
      <c r="DZ71" s="8"/>
      <c r="EA71" s="8"/>
      <c r="EB71" s="8" t="s">
        <v>150</v>
      </c>
      <c r="EC71" s="8" t="s">
        <v>150</v>
      </c>
      <c r="ED71" s="8" t="s">
        <v>150</v>
      </c>
      <c r="EE71" s="8"/>
      <c r="EF71" s="8"/>
      <c r="EG71" s="8"/>
      <c r="EH71" s="8"/>
      <c r="EI71" s="8"/>
      <c r="EJ71" s="8"/>
      <c r="EK71" s="8"/>
      <c r="EL71" s="8"/>
      <c r="EM71" s="8"/>
      <c r="EN71" s="8"/>
      <c r="EO71" s="8" t="s">
        <v>173</v>
      </c>
      <c r="EP71" s="8" t="s">
        <v>189</v>
      </c>
      <c r="EQ71" s="11" t="str">
        <f t="shared" si="68"/>
        <v>36</v>
      </c>
      <c r="ER71" s="11" t="str">
        <f t="shared" si="76"/>
        <v>1</v>
      </c>
      <c r="ES71" s="11"/>
      <c r="ET71" s="13">
        <f t="shared" si="69"/>
        <v>1</v>
      </c>
      <c r="EU71" s="13">
        <f t="shared" si="70"/>
        <v>0.9</v>
      </c>
      <c r="EV71" s="14">
        <f t="shared" si="82"/>
        <v>-1.2</v>
      </c>
      <c r="EW71" s="14">
        <f t="shared" si="71"/>
        <v>-1.2</v>
      </c>
      <c r="EX71" s="14">
        <f t="shared" si="72"/>
        <v>-1.2</v>
      </c>
      <c r="EY71" s="11">
        <f t="shared" si="73"/>
        <v>-1.2</v>
      </c>
      <c r="EZ71" s="15" t="s">
        <v>152</v>
      </c>
      <c r="FA71" s="16" t="str">
        <f t="shared" si="74"/>
        <v>1</v>
      </c>
      <c r="FC71">
        <v>2</v>
      </c>
      <c r="FD71">
        <v>0</v>
      </c>
    </row>
    <row r="72" spans="1:160" ht="33.75">
      <c r="A72" s="6">
        <v>2105</v>
      </c>
      <c r="B72" s="8">
        <v>2</v>
      </c>
      <c r="C72" s="8" t="s">
        <v>139</v>
      </c>
      <c r="D72" s="8">
        <v>60</v>
      </c>
      <c r="E72" s="8">
        <v>50</v>
      </c>
      <c r="F72" s="8" t="s">
        <v>180</v>
      </c>
      <c r="G72" s="8">
        <v>5</v>
      </c>
      <c r="H72" s="8"/>
      <c r="I72" s="9"/>
      <c r="J72" s="9"/>
      <c r="K72" s="10">
        <v>41116</v>
      </c>
      <c r="L72" s="10"/>
      <c r="M72" s="9" t="e">
        <f t="shared" si="83"/>
        <v>#NUM!</v>
      </c>
      <c r="N72" s="9">
        <f t="shared" ca="1" si="59"/>
        <v>140</v>
      </c>
      <c r="O72" s="9">
        <v>120</v>
      </c>
      <c r="P72" s="9">
        <v>1</v>
      </c>
      <c r="Q72" s="10">
        <v>42667</v>
      </c>
      <c r="R72" s="10">
        <v>42667</v>
      </c>
      <c r="S72" s="9">
        <f t="shared" si="60"/>
        <v>50</v>
      </c>
      <c r="T72" s="9" t="s">
        <v>354</v>
      </c>
      <c r="U72" s="8" t="str">
        <f t="shared" si="77"/>
        <v>12</v>
      </c>
      <c r="V72" s="11" t="str">
        <f t="shared" si="78"/>
        <v>1</v>
      </c>
      <c r="W72" s="8" t="str">
        <f t="shared" si="52"/>
        <v>12</v>
      </c>
      <c r="X72" s="9">
        <v>2</v>
      </c>
      <c r="Y72" s="9">
        <v>1</v>
      </c>
      <c r="Z72" s="9">
        <v>1</v>
      </c>
      <c r="AA72" s="9">
        <v>1</v>
      </c>
      <c r="AB72" s="9">
        <v>2</v>
      </c>
      <c r="AC72" s="9">
        <v>120</v>
      </c>
      <c r="AD72" s="9">
        <v>1</v>
      </c>
      <c r="AE72" s="8" t="str">
        <f t="shared" si="57"/>
        <v>36</v>
      </c>
      <c r="AF72" s="9">
        <v>2</v>
      </c>
      <c r="AG72" s="9">
        <v>2</v>
      </c>
      <c r="AH72" s="11" t="str">
        <f t="shared" si="61"/>
        <v>36</v>
      </c>
      <c r="AI72" s="11">
        <v>1</v>
      </c>
      <c r="AJ72" s="9">
        <v>2</v>
      </c>
      <c r="AK72" s="9">
        <v>0</v>
      </c>
      <c r="AL72" s="9"/>
      <c r="AM72" s="8" t="s">
        <v>154</v>
      </c>
      <c r="AN72" s="8">
        <v>2</v>
      </c>
      <c r="AO72" s="8"/>
      <c r="AP72" s="8"/>
      <c r="AQ72" s="8">
        <v>1.47</v>
      </c>
      <c r="AR72" s="9">
        <f t="shared" si="79"/>
        <v>57.342806258963464</v>
      </c>
      <c r="AS72" s="9">
        <v>1.35</v>
      </c>
      <c r="AT72" s="9">
        <f t="shared" si="62"/>
        <v>63.118724584980463</v>
      </c>
      <c r="AU72" s="9">
        <v>1.34</v>
      </c>
      <c r="AV72" s="9">
        <f t="shared" si="63"/>
        <v>62.897149498824959</v>
      </c>
      <c r="AW72" s="9">
        <v>1.32</v>
      </c>
      <c r="AX72" s="9">
        <f t="shared" si="64"/>
        <v>61.314183756966216</v>
      </c>
      <c r="AY72" s="12" t="s">
        <v>155</v>
      </c>
      <c r="AZ72" s="12" t="s">
        <v>155</v>
      </c>
      <c r="BA72" s="12" t="s">
        <v>155</v>
      </c>
      <c r="BB72" s="12" t="s">
        <v>155</v>
      </c>
      <c r="BC72" s="8" t="s">
        <v>164</v>
      </c>
      <c r="BD72" s="8"/>
      <c r="BE72" s="8"/>
      <c r="BF72" s="8"/>
      <c r="BG72" s="12"/>
      <c r="BH72" s="8"/>
      <c r="BI72" s="8"/>
      <c r="BJ72" s="8">
        <v>80.599999999999994</v>
      </c>
      <c r="BK72" s="8">
        <v>174.6</v>
      </c>
      <c r="BL72" s="8">
        <f t="shared" si="65"/>
        <v>1.9590286614907995</v>
      </c>
      <c r="BM72" s="8">
        <f t="shared" si="80"/>
        <v>26.439093644251827</v>
      </c>
      <c r="BN72" s="8">
        <v>1</v>
      </c>
      <c r="BO72" s="7" t="s">
        <v>473</v>
      </c>
      <c r="BP72" s="8" t="s">
        <v>146</v>
      </c>
      <c r="BQ72" s="8">
        <v>45</v>
      </c>
      <c r="BR72" s="8">
        <v>53.15</v>
      </c>
      <c r="BS72" s="8">
        <v>153.69999999999999</v>
      </c>
      <c r="BT72" s="8">
        <f t="shared" si="66"/>
        <v>1.4963864497187926</v>
      </c>
      <c r="BU72" s="8">
        <f t="shared" si="81"/>
        <v>22.498602038885544</v>
      </c>
      <c r="BV72" s="8">
        <f t="shared" si="67"/>
        <v>1.3091729491796378</v>
      </c>
      <c r="BW72" s="8">
        <f t="shared" si="67"/>
        <v>1.1751438422065388</v>
      </c>
      <c r="BX72" s="8" t="s">
        <v>162</v>
      </c>
      <c r="BY72" s="8" t="s">
        <v>162</v>
      </c>
      <c r="BZ72" s="8" t="s">
        <v>148</v>
      </c>
      <c r="CA72" s="8" t="s">
        <v>149</v>
      </c>
      <c r="CB72" s="8">
        <v>6</v>
      </c>
      <c r="CC72" s="8" t="s">
        <v>150</v>
      </c>
      <c r="CD72" s="8">
        <v>2</v>
      </c>
      <c r="CE72" s="8"/>
      <c r="CF72" s="8" t="s">
        <v>150</v>
      </c>
      <c r="CG72" s="8">
        <v>2</v>
      </c>
      <c r="CH72" s="8"/>
      <c r="CI72" s="8" t="s">
        <v>150</v>
      </c>
      <c r="CJ72" s="8">
        <v>2</v>
      </c>
      <c r="CK72" s="8"/>
      <c r="CL72" s="8" t="s">
        <v>150</v>
      </c>
      <c r="CM72" s="8">
        <v>2</v>
      </c>
      <c r="CN72" s="8"/>
      <c r="CO72" s="8">
        <v>0</v>
      </c>
      <c r="CP72" s="8">
        <v>0</v>
      </c>
      <c r="CQ72" s="8">
        <v>4</v>
      </c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 t="s">
        <v>165</v>
      </c>
      <c r="DE72" s="8">
        <v>2</v>
      </c>
      <c r="DF72" s="8"/>
      <c r="DG72" s="8"/>
      <c r="DH72" s="8"/>
      <c r="DI72" s="8">
        <v>2</v>
      </c>
      <c r="DJ72" s="8"/>
      <c r="DK72" s="8">
        <v>2</v>
      </c>
      <c r="DL72" s="8">
        <v>0</v>
      </c>
      <c r="DM72" s="8">
        <v>2</v>
      </c>
      <c r="DN72" s="8"/>
      <c r="DO72" s="8"/>
      <c r="DP72" s="8"/>
      <c r="DQ72" s="8"/>
      <c r="DR72" s="8"/>
      <c r="DS72" s="8"/>
      <c r="DT72" s="8"/>
      <c r="DU72" s="8" t="s">
        <v>150</v>
      </c>
      <c r="DV72" s="8" t="s">
        <v>150</v>
      </c>
      <c r="DW72" s="8" t="s">
        <v>150</v>
      </c>
      <c r="DX72" s="8" t="s">
        <v>150</v>
      </c>
      <c r="DY72" s="8" t="s">
        <v>159</v>
      </c>
      <c r="DZ72" s="8"/>
      <c r="EA72" s="8"/>
      <c r="EB72" s="8" t="s">
        <v>150</v>
      </c>
      <c r="EC72" s="8" t="s">
        <v>150</v>
      </c>
      <c r="ED72" s="8" t="s">
        <v>150</v>
      </c>
      <c r="EE72" s="8"/>
      <c r="EF72" s="8"/>
      <c r="EG72" s="8"/>
      <c r="EH72" s="8"/>
      <c r="EI72" s="8"/>
      <c r="EJ72" s="8"/>
      <c r="EK72" s="8"/>
      <c r="EL72" s="8"/>
      <c r="EM72" s="8"/>
      <c r="EN72" s="8"/>
      <c r="EO72" s="8" t="s">
        <v>184</v>
      </c>
      <c r="EP72" s="8" t="s">
        <v>189</v>
      </c>
      <c r="EQ72" s="11" t="str">
        <f t="shared" si="68"/>
        <v>36</v>
      </c>
      <c r="ER72" s="11">
        <v>1</v>
      </c>
      <c r="ES72" s="11"/>
      <c r="ET72" s="13">
        <f t="shared" si="69"/>
        <v>1</v>
      </c>
      <c r="EU72" s="13">
        <f t="shared" si="70"/>
        <v>0.9</v>
      </c>
      <c r="EV72" s="14">
        <f t="shared" si="82"/>
        <v>-1.2</v>
      </c>
      <c r="EW72" s="14">
        <f t="shared" si="71"/>
        <v>-1.2</v>
      </c>
      <c r="EX72" s="14">
        <f t="shared" si="72"/>
        <v>-1.2</v>
      </c>
      <c r="EY72" s="11">
        <f t="shared" si="73"/>
        <v>-1.2</v>
      </c>
      <c r="EZ72" s="15" t="s">
        <v>152</v>
      </c>
      <c r="FA72" s="16" t="str">
        <f t="shared" si="74"/>
        <v>1</v>
      </c>
      <c r="FC72">
        <v>2</v>
      </c>
      <c r="FD72">
        <v>0</v>
      </c>
    </row>
    <row r="73" spans="1:160" ht="33.75">
      <c r="A73" s="6">
        <v>2111</v>
      </c>
      <c r="B73" s="8">
        <v>1</v>
      </c>
      <c r="C73" s="8" t="s">
        <v>146</v>
      </c>
      <c r="D73" s="8">
        <v>62</v>
      </c>
      <c r="E73" s="8">
        <v>52</v>
      </c>
      <c r="F73" s="8" t="s">
        <v>180</v>
      </c>
      <c r="G73" s="8">
        <v>5</v>
      </c>
      <c r="H73" s="8"/>
      <c r="I73" s="9" t="s">
        <v>313</v>
      </c>
      <c r="J73" s="9">
        <v>2</v>
      </c>
      <c r="K73" s="10">
        <v>41127</v>
      </c>
      <c r="L73" s="10"/>
      <c r="M73" s="9" t="e">
        <f t="shared" si="83"/>
        <v>#NUM!</v>
      </c>
      <c r="N73" s="9">
        <f t="shared" ca="1" si="59"/>
        <v>140</v>
      </c>
      <c r="O73" s="9">
        <v>120</v>
      </c>
      <c r="P73" s="9">
        <v>1</v>
      </c>
      <c r="Q73" s="9"/>
      <c r="R73" s="9"/>
      <c r="S73" s="9" t="e">
        <f t="shared" si="60"/>
        <v>#NUM!</v>
      </c>
      <c r="T73" s="9"/>
      <c r="U73" s="8" t="str">
        <f t="shared" si="77"/>
        <v>12</v>
      </c>
      <c r="V73" s="11" t="str">
        <f t="shared" si="78"/>
        <v>1</v>
      </c>
      <c r="W73" s="8" t="str">
        <f t="shared" si="52"/>
        <v>12</v>
      </c>
      <c r="X73" s="9">
        <v>2</v>
      </c>
      <c r="Y73" s="9">
        <v>1</v>
      </c>
      <c r="Z73" s="9">
        <v>1</v>
      </c>
      <c r="AA73" s="9">
        <v>1</v>
      </c>
      <c r="AB73" s="9">
        <v>2</v>
      </c>
      <c r="AC73" s="9">
        <v>120</v>
      </c>
      <c r="AD73" s="9">
        <v>1</v>
      </c>
      <c r="AE73" s="8" t="str">
        <f t="shared" si="57"/>
        <v>36</v>
      </c>
      <c r="AF73" s="9">
        <v>2</v>
      </c>
      <c r="AG73" s="9">
        <v>2</v>
      </c>
      <c r="AH73" s="11" t="str">
        <f t="shared" si="61"/>
        <v>36</v>
      </c>
      <c r="AI73" s="11" t="str">
        <f t="shared" ref="AI73:AI87" si="84">IF(AH73&lt;35,0, IF(AH73&gt;35, "1"))</f>
        <v>1</v>
      </c>
      <c r="AJ73" s="9">
        <v>2</v>
      </c>
      <c r="AK73" s="9">
        <v>0</v>
      </c>
      <c r="AL73" s="9"/>
      <c r="AM73" s="8" t="s">
        <v>160</v>
      </c>
      <c r="AN73" s="8">
        <v>1</v>
      </c>
      <c r="AO73" s="8"/>
      <c r="AP73" s="8"/>
      <c r="AQ73" s="8">
        <v>0.78</v>
      </c>
      <c r="AR73" s="9">
        <f t="shared" si="79"/>
        <v>90.68831970145277</v>
      </c>
      <c r="AS73" s="9">
        <v>1.39</v>
      </c>
      <c r="AT73" s="9">
        <f t="shared" si="62"/>
        <v>45.055323321302943</v>
      </c>
      <c r="AU73" s="9">
        <v>1.28</v>
      </c>
      <c r="AV73" s="9">
        <f t="shared" si="63"/>
        <v>49.125828993544857</v>
      </c>
      <c r="AW73" s="9">
        <v>0.9</v>
      </c>
      <c r="AX73" s="9">
        <f t="shared" si="64"/>
        <v>71.77344485617914</v>
      </c>
      <c r="AY73" s="12" t="s">
        <v>155</v>
      </c>
      <c r="AZ73" s="12" t="s">
        <v>155</v>
      </c>
      <c r="BA73" s="12" t="s">
        <v>155</v>
      </c>
      <c r="BB73" s="12" t="s">
        <v>155</v>
      </c>
      <c r="BC73" s="8" t="s">
        <v>164</v>
      </c>
      <c r="BD73" s="8"/>
      <c r="BE73" s="8"/>
      <c r="BF73" s="8"/>
      <c r="BG73" s="12"/>
      <c r="BH73" s="8"/>
      <c r="BI73" s="8"/>
      <c r="BJ73" s="8">
        <v>46.7</v>
      </c>
      <c r="BK73" s="8">
        <v>155</v>
      </c>
      <c r="BL73" s="8">
        <f t="shared" si="65"/>
        <v>1.4250052982316883</v>
      </c>
      <c r="BM73" s="8">
        <f t="shared" si="80"/>
        <v>19.438085327783561</v>
      </c>
      <c r="BN73" s="8">
        <v>1</v>
      </c>
      <c r="BO73" s="7" t="s">
        <v>476</v>
      </c>
      <c r="BP73" s="8" t="s">
        <v>139</v>
      </c>
      <c r="BQ73" s="8">
        <v>55</v>
      </c>
      <c r="BR73" s="8">
        <v>59.2</v>
      </c>
      <c r="BS73" s="8">
        <v>168</v>
      </c>
      <c r="BT73" s="8">
        <f t="shared" si="66"/>
        <v>1.6709069993652956</v>
      </c>
      <c r="BU73" s="8">
        <f t="shared" si="81"/>
        <v>20.975056689342406</v>
      </c>
      <c r="BV73" s="8">
        <f t="shared" si="67"/>
        <v>0.85283340052617251</v>
      </c>
      <c r="BW73" s="8">
        <f t="shared" si="67"/>
        <v>0.92672385184351891</v>
      </c>
      <c r="BX73" s="8" t="s">
        <v>162</v>
      </c>
      <c r="BY73" s="8" t="s">
        <v>158</v>
      </c>
      <c r="BZ73" s="8" t="s">
        <v>148</v>
      </c>
      <c r="CA73" s="8" t="s">
        <v>149</v>
      </c>
      <c r="CB73" s="8">
        <v>4</v>
      </c>
      <c r="CC73" s="8" t="s">
        <v>150</v>
      </c>
      <c r="CD73" s="8">
        <v>2</v>
      </c>
      <c r="CE73" s="8"/>
      <c r="CF73" s="8" t="s">
        <v>150</v>
      </c>
      <c r="CG73" s="8">
        <v>2</v>
      </c>
      <c r="CH73" s="8"/>
      <c r="CI73" s="8" t="s">
        <v>150</v>
      </c>
      <c r="CJ73" s="8">
        <v>2</v>
      </c>
      <c r="CK73" s="8"/>
      <c r="CL73" s="8" t="s">
        <v>150</v>
      </c>
      <c r="CM73" s="8">
        <v>2</v>
      </c>
      <c r="CN73" s="8"/>
      <c r="CO73" s="8">
        <v>0</v>
      </c>
      <c r="CP73" s="8">
        <v>0</v>
      </c>
      <c r="CQ73" s="8">
        <v>4</v>
      </c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 t="s">
        <v>165</v>
      </c>
      <c r="DE73" s="8">
        <v>2</v>
      </c>
      <c r="DF73" s="8"/>
      <c r="DG73" s="8"/>
      <c r="DH73" s="8"/>
      <c r="DI73" s="8">
        <v>2</v>
      </c>
      <c r="DJ73" s="8"/>
      <c r="DK73" s="8">
        <v>2</v>
      </c>
      <c r="DL73" s="8">
        <v>0</v>
      </c>
      <c r="DM73" s="8">
        <v>2</v>
      </c>
      <c r="DN73" s="8"/>
      <c r="DO73" s="8"/>
      <c r="DP73" s="8"/>
      <c r="DQ73" s="8"/>
      <c r="DR73" s="8"/>
      <c r="DS73" s="8"/>
      <c r="DT73" s="8"/>
      <c r="DU73" s="8" t="s">
        <v>150</v>
      </c>
      <c r="DV73" s="8" t="s">
        <v>150</v>
      </c>
      <c r="DW73" s="8" t="s">
        <v>150</v>
      </c>
      <c r="DX73" s="8" t="s">
        <v>150</v>
      </c>
      <c r="DY73" s="8" t="s">
        <v>150</v>
      </c>
      <c r="DZ73" s="8"/>
      <c r="EA73" s="8"/>
      <c r="EB73" s="8" t="s">
        <v>150</v>
      </c>
      <c r="EC73" s="8" t="s">
        <v>150</v>
      </c>
      <c r="ED73" s="8" t="s">
        <v>150</v>
      </c>
      <c r="EE73" s="8"/>
      <c r="EF73" s="8"/>
      <c r="EG73" s="8"/>
      <c r="EH73" s="8"/>
      <c r="EI73" s="8"/>
      <c r="EJ73" s="8"/>
      <c r="EK73" s="8"/>
      <c r="EL73" s="8"/>
      <c r="EM73" s="8"/>
      <c r="EN73" s="8"/>
      <c r="EO73" s="8" t="s">
        <v>184</v>
      </c>
      <c r="EP73" s="8" t="s">
        <v>189</v>
      </c>
      <c r="EQ73" s="11" t="str">
        <f t="shared" si="68"/>
        <v>36</v>
      </c>
      <c r="ER73" s="11" t="str">
        <f t="shared" ref="ER73:ER87" si="85">IF(EQ73&lt;35,0, IF(EQ73&gt;35, "1"))</f>
        <v>1</v>
      </c>
      <c r="ES73" s="11"/>
      <c r="ET73" s="13">
        <f t="shared" si="69"/>
        <v>1.012</v>
      </c>
      <c r="EU73" s="13">
        <f t="shared" si="70"/>
        <v>0.7</v>
      </c>
      <c r="EV73" s="14">
        <f t="shared" si="82"/>
        <v>-1.2</v>
      </c>
      <c r="EW73" s="14">
        <f t="shared" si="71"/>
        <v>-1.2</v>
      </c>
      <c r="EX73" s="14">
        <f t="shared" si="72"/>
        <v>-1.2</v>
      </c>
      <c r="EY73" s="11">
        <f t="shared" si="73"/>
        <v>-1.2</v>
      </c>
      <c r="EZ73" s="15" t="s">
        <v>152</v>
      </c>
      <c r="FA73" s="16" t="str">
        <f t="shared" si="74"/>
        <v>1</v>
      </c>
      <c r="FC73">
        <v>2</v>
      </c>
      <c r="FD73">
        <v>0</v>
      </c>
    </row>
    <row r="74" spans="1:160" ht="78.75">
      <c r="A74" s="6">
        <v>2128</v>
      </c>
      <c r="B74" s="8">
        <v>2</v>
      </c>
      <c r="C74" s="8" t="s">
        <v>139</v>
      </c>
      <c r="D74" s="8">
        <v>61</v>
      </c>
      <c r="E74" s="8">
        <v>51</v>
      </c>
      <c r="F74" s="8" t="s">
        <v>180</v>
      </c>
      <c r="G74" s="8">
        <v>5</v>
      </c>
      <c r="H74" s="8"/>
      <c r="I74" s="9"/>
      <c r="J74" s="9"/>
      <c r="K74" s="10">
        <v>41151</v>
      </c>
      <c r="L74" s="10">
        <v>44396</v>
      </c>
      <c r="M74" s="9">
        <f t="shared" si="83"/>
        <v>106</v>
      </c>
      <c r="N74" s="9">
        <f t="shared" ca="1" si="59"/>
        <v>139</v>
      </c>
      <c r="O74" s="9">
        <v>106</v>
      </c>
      <c r="P74" s="9">
        <v>0</v>
      </c>
      <c r="Q74" s="10">
        <v>41263</v>
      </c>
      <c r="R74" s="10">
        <v>44396</v>
      </c>
      <c r="S74" s="9">
        <f t="shared" si="60"/>
        <v>3</v>
      </c>
      <c r="T74" s="8" t="s">
        <v>479</v>
      </c>
      <c r="U74" s="8" t="str">
        <f t="shared" si="77"/>
        <v>12</v>
      </c>
      <c r="V74" s="11" t="str">
        <f t="shared" si="78"/>
        <v>1</v>
      </c>
      <c r="W74" s="8">
        <v>3</v>
      </c>
      <c r="X74" s="8">
        <v>1</v>
      </c>
      <c r="Y74" s="8">
        <v>1</v>
      </c>
      <c r="Z74" s="8">
        <v>1</v>
      </c>
      <c r="AA74" s="8">
        <v>1</v>
      </c>
      <c r="AB74" s="8">
        <v>1</v>
      </c>
      <c r="AC74" s="9">
        <v>3</v>
      </c>
      <c r="AD74" s="9">
        <v>0</v>
      </c>
      <c r="AE74" s="8">
        <v>3</v>
      </c>
      <c r="AF74" s="8">
        <v>1</v>
      </c>
      <c r="AG74" s="8">
        <v>1</v>
      </c>
      <c r="AH74" s="11" t="str">
        <f t="shared" si="61"/>
        <v>36</v>
      </c>
      <c r="AI74" s="11" t="str">
        <f t="shared" si="84"/>
        <v>1</v>
      </c>
      <c r="AJ74" s="8">
        <v>1</v>
      </c>
      <c r="AK74" s="8"/>
      <c r="AL74" s="8"/>
      <c r="AM74" s="8" t="s">
        <v>160</v>
      </c>
      <c r="AN74" s="8">
        <v>1</v>
      </c>
      <c r="AO74" s="8"/>
      <c r="AP74" s="8"/>
      <c r="AQ74" s="8">
        <v>0.95</v>
      </c>
      <c r="AR74" s="9">
        <f t="shared" si="79"/>
        <v>96.225551868726455</v>
      </c>
      <c r="AS74" s="9">
        <v>1.17</v>
      </c>
      <c r="AT74" s="9">
        <f t="shared" si="62"/>
        <v>74.479147188377439</v>
      </c>
      <c r="AU74" s="9">
        <v>2.06</v>
      </c>
      <c r="AV74" s="9">
        <f t="shared" si="63"/>
        <v>37.309123786521361</v>
      </c>
      <c r="AW74" s="9"/>
      <c r="AX74" s="9" t="e">
        <f t="shared" si="64"/>
        <v>#DIV/0!</v>
      </c>
      <c r="AY74" s="12" t="s">
        <v>155</v>
      </c>
      <c r="AZ74" s="12" t="s">
        <v>155</v>
      </c>
      <c r="BA74" s="12" t="s">
        <v>155</v>
      </c>
      <c r="BB74" s="12" t="s">
        <v>167</v>
      </c>
      <c r="BC74" s="8" t="s">
        <v>142</v>
      </c>
      <c r="BD74" s="8" t="s">
        <v>143</v>
      </c>
      <c r="BE74" s="8" t="s">
        <v>141</v>
      </c>
      <c r="BF74" s="8"/>
      <c r="BG74" s="12"/>
      <c r="BH74" s="8"/>
      <c r="BI74" s="8"/>
      <c r="BJ74" s="8">
        <v>59.4</v>
      </c>
      <c r="BK74" s="8">
        <v>166.3</v>
      </c>
      <c r="BL74" s="8">
        <f t="shared" si="65"/>
        <v>1.6610107510025436</v>
      </c>
      <c r="BM74" s="8">
        <f t="shared" si="80"/>
        <v>21.478401008978622</v>
      </c>
      <c r="BN74" s="8">
        <v>1</v>
      </c>
      <c r="BO74" s="7" t="s">
        <v>480</v>
      </c>
      <c r="BP74" s="8" t="s">
        <v>146</v>
      </c>
      <c r="BQ74" s="8">
        <v>49</v>
      </c>
      <c r="BR74" s="8">
        <v>72.099999999999994</v>
      </c>
      <c r="BS74" s="8">
        <v>158.4</v>
      </c>
      <c r="BT74" s="8">
        <f t="shared" si="66"/>
        <v>1.7410502853433663</v>
      </c>
      <c r="BU74" s="8">
        <f t="shared" si="81"/>
        <v>28.735907050300984</v>
      </c>
      <c r="BV74" s="8">
        <f t="shared" si="67"/>
        <v>0.95402801687313843</v>
      </c>
      <c r="BW74" s="8">
        <f t="shared" si="67"/>
        <v>0.74744120557536586</v>
      </c>
      <c r="BX74" s="8" t="s">
        <v>147</v>
      </c>
      <c r="BY74" s="8" t="s">
        <v>162</v>
      </c>
      <c r="BZ74" s="8" t="s">
        <v>148</v>
      </c>
      <c r="CA74" s="8" t="s">
        <v>149</v>
      </c>
      <c r="CB74" s="8">
        <v>4</v>
      </c>
      <c r="CC74" s="8" t="s">
        <v>150</v>
      </c>
      <c r="CD74" s="8">
        <v>2</v>
      </c>
      <c r="CE74" s="8" t="s">
        <v>159</v>
      </c>
      <c r="CF74" s="8" t="s">
        <v>150</v>
      </c>
      <c r="CG74" s="8">
        <v>2</v>
      </c>
      <c r="CH74" s="8" t="s">
        <v>150</v>
      </c>
      <c r="CI74" s="8" t="s">
        <v>150</v>
      </c>
      <c r="CJ74" s="8">
        <v>2</v>
      </c>
      <c r="CK74" s="8" t="s">
        <v>159</v>
      </c>
      <c r="CL74" s="8" t="s">
        <v>150</v>
      </c>
      <c r="CM74" s="8">
        <v>2</v>
      </c>
      <c r="CN74" s="8" t="s">
        <v>150</v>
      </c>
      <c r="CO74" s="8">
        <v>0</v>
      </c>
      <c r="CP74" s="8">
        <v>0</v>
      </c>
      <c r="CQ74" s="8">
        <v>4</v>
      </c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 t="s">
        <v>143</v>
      </c>
      <c r="DE74" s="8">
        <v>1</v>
      </c>
      <c r="DF74" s="8"/>
      <c r="DG74" s="8"/>
      <c r="DH74" s="8">
        <v>100</v>
      </c>
      <c r="DI74" s="8">
        <v>1</v>
      </c>
      <c r="DJ74" s="8"/>
      <c r="DK74" s="8">
        <v>2</v>
      </c>
      <c r="DL74" s="8">
        <v>5</v>
      </c>
      <c r="DM74" s="8">
        <v>1</v>
      </c>
      <c r="DN74" s="8"/>
      <c r="DO74" s="8" t="s">
        <v>143</v>
      </c>
      <c r="DP74" s="8">
        <v>2</v>
      </c>
      <c r="DQ74" s="8"/>
      <c r="DR74" s="8"/>
      <c r="DS74" s="8"/>
      <c r="DT74" s="8"/>
      <c r="DU74" s="8" t="s">
        <v>150</v>
      </c>
      <c r="DV74" s="8" t="s">
        <v>150</v>
      </c>
      <c r="DW74" s="8" t="s">
        <v>150</v>
      </c>
      <c r="DX74" s="8" t="s">
        <v>150</v>
      </c>
      <c r="DY74" s="8" t="s">
        <v>150</v>
      </c>
      <c r="DZ74" s="8"/>
      <c r="EA74" s="8"/>
      <c r="EB74" s="8" t="s">
        <v>150</v>
      </c>
      <c r="EC74" s="8" t="s">
        <v>150</v>
      </c>
      <c r="ED74" s="8" t="s">
        <v>150</v>
      </c>
      <c r="EE74" s="8" t="s">
        <v>150</v>
      </c>
      <c r="EF74" s="8" t="s">
        <v>159</v>
      </c>
      <c r="EG74" s="8" t="s">
        <v>150</v>
      </c>
      <c r="EH74" s="8"/>
      <c r="EI74" s="8" t="s">
        <v>159</v>
      </c>
      <c r="EJ74" s="8" t="s">
        <v>150</v>
      </c>
      <c r="EK74" s="8" t="s">
        <v>150</v>
      </c>
      <c r="EL74" s="8" t="s">
        <v>150</v>
      </c>
      <c r="EM74" s="8"/>
      <c r="EN74" s="8"/>
      <c r="EO74" s="8" t="s">
        <v>184</v>
      </c>
      <c r="EP74" s="8" t="s">
        <v>189</v>
      </c>
      <c r="EQ74" s="11" t="str">
        <f t="shared" si="68"/>
        <v>36</v>
      </c>
      <c r="ER74" s="11" t="str">
        <f t="shared" si="85"/>
        <v>1</v>
      </c>
      <c r="ES74" s="11"/>
      <c r="ET74" s="13">
        <f t="shared" si="69"/>
        <v>1</v>
      </c>
      <c r="EU74" s="13">
        <f t="shared" si="70"/>
        <v>0.9</v>
      </c>
      <c r="EV74" s="14">
        <f t="shared" si="82"/>
        <v>-1.2</v>
      </c>
      <c r="EW74" s="14">
        <f t="shared" si="71"/>
        <v>-1.2</v>
      </c>
      <c r="EX74" s="14">
        <f t="shared" si="72"/>
        <v>-1.2</v>
      </c>
      <c r="EY74" s="11">
        <f t="shared" si="73"/>
        <v>-3.2000000000000001E-2</v>
      </c>
      <c r="EZ74" s="17" t="s">
        <v>176</v>
      </c>
      <c r="FA74" s="16" t="str">
        <f t="shared" si="74"/>
        <v>3</v>
      </c>
      <c r="FC74">
        <v>2</v>
      </c>
      <c r="FD74">
        <v>0</v>
      </c>
    </row>
    <row r="75" spans="1:160" ht="90">
      <c r="A75" s="6">
        <v>2129</v>
      </c>
      <c r="B75" s="8">
        <v>1</v>
      </c>
      <c r="C75" s="8" t="s">
        <v>146</v>
      </c>
      <c r="D75" s="8">
        <v>53</v>
      </c>
      <c r="E75" s="8">
        <v>43</v>
      </c>
      <c r="F75" s="8" t="s">
        <v>140</v>
      </c>
      <c r="G75" s="8">
        <v>1</v>
      </c>
      <c r="H75" s="8"/>
      <c r="I75" s="9"/>
      <c r="J75" s="9"/>
      <c r="K75" s="10">
        <v>41155</v>
      </c>
      <c r="L75" s="10">
        <v>43577</v>
      </c>
      <c r="M75" s="9">
        <f>DATEDIF(K75, L75, "m")</f>
        <v>79</v>
      </c>
      <c r="N75" s="9">
        <f t="shared" ca="1" si="59"/>
        <v>139</v>
      </c>
      <c r="O75" s="9">
        <v>79</v>
      </c>
      <c r="P75" s="9">
        <v>0</v>
      </c>
      <c r="Q75" s="10">
        <v>43284</v>
      </c>
      <c r="R75" s="10">
        <v>43577</v>
      </c>
      <c r="S75" s="9">
        <f t="shared" si="60"/>
        <v>70</v>
      </c>
      <c r="T75" s="8" t="s">
        <v>483</v>
      </c>
      <c r="U75" s="8" t="str">
        <f t="shared" si="77"/>
        <v>12</v>
      </c>
      <c r="V75" s="11" t="str">
        <f t="shared" si="78"/>
        <v>1</v>
      </c>
      <c r="W75" s="8" t="str">
        <f t="shared" ref="W75:W88" si="86">IF(O75&lt;12,O75, IF(O75&gt;12, "12"))</f>
        <v>12</v>
      </c>
      <c r="X75" s="8">
        <v>2</v>
      </c>
      <c r="Y75" s="8">
        <v>1</v>
      </c>
      <c r="Z75" s="8">
        <v>1</v>
      </c>
      <c r="AA75" s="8">
        <v>0</v>
      </c>
      <c r="AB75" s="8">
        <v>2</v>
      </c>
      <c r="AC75" s="9">
        <v>70</v>
      </c>
      <c r="AD75" s="9">
        <v>0</v>
      </c>
      <c r="AE75" s="8" t="str">
        <f>IF($O75&lt;36,$O75, IF($O75&gt;36, "36"))</f>
        <v>36</v>
      </c>
      <c r="AF75" s="8">
        <v>2</v>
      </c>
      <c r="AG75" s="8">
        <v>2</v>
      </c>
      <c r="AH75" s="11" t="str">
        <f t="shared" si="61"/>
        <v>36</v>
      </c>
      <c r="AI75" s="11" t="str">
        <f t="shared" si="84"/>
        <v>1</v>
      </c>
      <c r="AJ75" s="8">
        <v>1</v>
      </c>
      <c r="AK75" s="8">
        <v>0</v>
      </c>
      <c r="AL75" s="8"/>
      <c r="AM75" s="8" t="s">
        <v>170</v>
      </c>
      <c r="AN75" s="8">
        <v>3</v>
      </c>
      <c r="AO75" s="8"/>
      <c r="AP75" s="8"/>
      <c r="AQ75" s="8">
        <v>3.41</v>
      </c>
      <c r="AR75" s="9">
        <f t="shared" si="79"/>
        <v>16.333102667813467</v>
      </c>
      <c r="AS75" s="9">
        <v>0.94</v>
      </c>
      <c r="AT75" s="9">
        <f t="shared" si="62"/>
        <v>76.193779169640408</v>
      </c>
      <c r="AU75" s="9">
        <v>0.97</v>
      </c>
      <c r="AV75" s="9">
        <f t="shared" si="63"/>
        <v>72.467760924452975</v>
      </c>
      <c r="AW75" s="9"/>
      <c r="AX75" s="9" t="e">
        <f t="shared" si="64"/>
        <v>#DIV/0!</v>
      </c>
      <c r="AY75" s="12" t="s">
        <v>155</v>
      </c>
      <c r="AZ75" s="12" t="s">
        <v>155</v>
      </c>
      <c r="BA75" s="12" t="s">
        <v>155</v>
      </c>
      <c r="BB75" s="12" t="s">
        <v>167</v>
      </c>
      <c r="BC75" s="8" t="s">
        <v>142</v>
      </c>
      <c r="BD75" s="8" t="s">
        <v>143</v>
      </c>
      <c r="BE75" s="8" t="s">
        <v>141</v>
      </c>
      <c r="BF75" s="8"/>
      <c r="BG75" s="12"/>
      <c r="BH75" s="8"/>
      <c r="BI75" s="8"/>
      <c r="BJ75" s="8">
        <v>56</v>
      </c>
      <c r="BK75" s="8">
        <v>155.80000000000001</v>
      </c>
      <c r="BL75" s="8">
        <f t="shared" si="65"/>
        <v>1.545103722378339</v>
      </c>
      <c r="BM75" s="8">
        <f t="shared" si="80"/>
        <v>23.070293536527686</v>
      </c>
      <c r="BN75" s="8">
        <v>1</v>
      </c>
      <c r="BO75" s="7" t="s">
        <v>484</v>
      </c>
      <c r="BP75" s="8" t="s">
        <v>139</v>
      </c>
      <c r="BQ75" s="8">
        <v>48</v>
      </c>
      <c r="BR75" s="8">
        <v>75.400000000000006</v>
      </c>
      <c r="BS75" s="8">
        <v>168.5</v>
      </c>
      <c r="BT75" s="8">
        <f t="shared" si="66"/>
        <v>1.8558124200966977</v>
      </c>
      <c r="BU75" s="8">
        <f t="shared" si="81"/>
        <v>26.556542718523545</v>
      </c>
      <c r="BV75" s="8">
        <f t="shared" si="67"/>
        <v>0.83257537542389703</v>
      </c>
      <c r="BW75" s="8">
        <f t="shared" si="67"/>
        <v>0.86872353005633696</v>
      </c>
      <c r="BX75" s="8" t="s">
        <v>162</v>
      </c>
      <c r="BY75" s="8" t="s">
        <v>162</v>
      </c>
      <c r="BZ75" s="8" t="s">
        <v>148</v>
      </c>
      <c r="CA75" s="8" t="s">
        <v>149</v>
      </c>
      <c r="CB75" s="8">
        <v>6</v>
      </c>
      <c r="CC75" s="8" t="s">
        <v>150</v>
      </c>
      <c r="CD75" s="8">
        <v>2</v>
      </c>
      <c r="CE75" s="8" t="s">
        <v>150</v>
      </c>
      <c r="CF75" s="8" t="s">
        <v>150</v>
      </c>
      <c r="CG75" s="8">
        <v>2</v>
      </c>
      <c r="CH75" s="8" t="s">
        <v>150</v>
      </c>
      <c r="CI75" s="8" t="s">
        <v>150</v>
      </c>
      <c r="CJ75" s="8">
        <v>2</v>
      </c>
      <c r="CK75" s="8" t="s">
        <v>150</v>
      </c>
      <c r="CL75" s="8" t="s">
        <v>150</v>
      </c>
      <c r="CM75" s="8">
        <v>2</v>
      </c>
      <c r="CN75" s="8" t="s">
        <v>150</v>
      </c>
      <c r="CO75" s="8">
        <v>0</v>
      </c>
      <c r="CP75" s="8">
        <v>0</v>
      </c>
      <c r="CQ75" s="8">
        <v>4</v>
      </c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 t="s">
        <v>165</v>
      </c>
      <c r="DE75" s="8">
        <v>2</v>
      </c>
      <c r="DF75" s="8"/>
      <c r="DG75" s="8"/>
      <c r="DH75" s="8"/>
      <c r="DI75" s="8">
        <v>2</v>
      </c>
      <c r="DJ75" s="8"/>
      <c r="DK75" s="8">
        <v>2</v>
      </c>
      <c r="DL75" s="8">
        <v>0</v>
      </c>
      <c r="DM75" s="8">
        <v>2</v>
      </c>
      <c r="DN75" s="8"/>
      <c r="DO75" s="8"/>
      <c r="DP75" s="8"/>
      <c r="DQ75" s="8"/>
      <c r="DR75" s="8"/>
      <c r="DS75" s="8"/>
      <c r="DT75" s="8"/>
      <c r="DU75" s="8" t="s">
        <v>150</v>
      </c>
      <c r="DV75" s="8" t="s">
        <v>150</v>
      </c>
      <c r="DW75" s="8" t="s">
        <v>150</v>
      </c>
      <c r="DX75" s="8" t="s">
        <v>150</v>
      </c>
      <c r="DY75" s="8" t="s">
        <v>150</v>
      </c>
      <c r="DZ75" s="8"/>
      <c r="EA75" s="8"/>
      <c r="EB75" s="8" t="s">
        <v>150</v>
      </c>
      <c r="EC75" s="8" t="s">
        <v>150</v>
      </c>
      <c r="ED75" s="8" t="s">
        <v>150</v>
      </c>
      <c r="EE75" s="8" t="s">
        <v>150</v>
      </c>
      <c r="EF75" s="8" t="s">
        <v>159</v>
      </c>
      <c r="EG75" s="8" t="s">
        <v>150</v>
      </c>
      <c r="EH75" s="8"/>
      <c r="EI75" s="8"/>
      <c r="EJ75" s="8"/>
      <c r="EK75" s="8" t="s">
        <v>150</v>
      </c>
      <c r="EL75" s="8"/>
      <c r="EM75" s="8"/>
      <c r="EN75" s="8"/>
      <c r="EO75" s="8" t="s">
        <v>184</v>
      </c>
      <c r="EP75" s="8" t="s">
        <v>189</v>
      </c>
      <c r="EQ75" s="11" t="str">
        <f t="shared" si="68"/>
        <v>36</v>
      </c>
      <c r="ER75" s="11" t="str">
        <f t="shared" si="85"/>
        <v>1</v>
      </c>
      <c r="ES75" s="11"/>
      <c r="ET75" s="13">
        <f t="shared" si="69"/>
        <v>1.012</v>
      </c>
      <c r="EU75" s="13">
        <f t="shared" si="70"/>
        <v>0.7</v>
      </c>
      <c r="EV75" s="14">
        <f t="shared" si="82"/>
        <v>-1.2</v>
      </c>
      <c r="EW75" s="14">
        <f t="shared" si="71"/>
        <v>-1.2</v>
      </c>
      <c r="EX75" s="14">
        <f t="shared" si="72"/>
        <v>-1.2</v>
      </c>
      <c r="EY75" s="11">
        <f t="shared" si="73"/>
        <v>-0.24099999999999999</v>
      </c>
      <c r="EZ75" s="15" t="s">
        <v>152</v>
      </c>
      <c r="FA75" s="16" t="str">
        <f t="shared" si="74"/>
        <v>1</v>
      </c>
      <c r="FC75">
        <v>2</v>
      </c>
      <c r="FD75">
        <v>0</v>
      </c>
    </row>
    <row r="76" spans="1:160" ht="33.75">
      <c r="A76" s="6">
        <v>2132</v>
      </c>
      <c r="B76" s="8">
        <v>2</v>
      </c>
      <c r="C76" s="8" t="s">
        <v>139</v>
      </c>
      <c r="D76" s="8">
        <v>60</v>
      </c>
      <c r="E76" s="8">
        <v>49</v>
      </c>
      <c r="F76" s="8" t="s">
        <v>180</v>
      </c>
      <c r="G76" s="8">
        <v>5</v>
      </c>
      <c r="H76" s="8"/>
      <c r="I76" s="9"/>
      <c r="J76" s="9"/>
      <c r="K76" s="10">
        <v>41162</v>
      </c>
      <c r="L76" s="10"/>
      <c r="M76" s="9" t="e">
        <f t="shared" ref="M76:M82" si="87">DATEDIF(K76,L76,"m")</f>
        <v>#NUM!</v>
      </c>
      <c r="N76" s="9">
        <f t="shared" ca="1" si="59"/>
        <v>138</v>
      </c>
      <c r="O76" s="9">
        <v>120</v>
      </c>
      <c r="P76" s="9">
        <v>1</v>
      </c>
      <c r="Q76" s="9"/>
      <c r="R76" s="9"/>
      <c r="S76" s="9" t="e">
        <f t="shared" si="60"/>
        <v>#NUM!</v>
      </c>
      <c r="T76" s="9"/>
      <c r="U76" s="8" t="str">
        <f t="shared" si="77"/>
        <v>12</v>
      </c>
      <c r="V76" s="11" t="str">
        <f t="shared" si="78"/>
        <v>1</v>
      </c>
      <c r="W76" s="8" t="str">
        <f t="shared" si="86"/>
        <v>12</v>
      </c>
      <c r="X76" s="9">
        <v>2</v>
      </c>
      <c r="Y76" s="9">
        <v>1</v>
      </c>
      <c r="Z76" s="9">
        <v>1</v>
      </c>
      <c r="AA76" s="9">
        <v>1</v>
      </c>
      <c r="AB76" s="9">
        <v>2</v>
      </c>
      <c r="AC76" s="9">
        <v>120</v>
      </c>
      <c r="AD76" s="9">
        <v>1</v>
      </c>
      <c r="AE76" s="8" t="str">
        <f>IF($O76&lt;36,$O76, IF($O76&gt;36, "36"))</f>
        <v>36</v>
      </c>
      <c r="AF76" s="9">
        <v>2</v>
      </c>
      <c r="AG76" s="9">
        <v>2</v>
      </c>
      <c r="AH76" s="11" t="str">
        <f t="shared" si="61"/>
        <v>36</v>
      </c>
      <c r="AI76" s="11" t="str">
        <f t="shared" si="84"/>
        <v>1</v>
      </c>
      <c r="AJ76" s="9">
        <v>2</v>
      </c>
      <c r="AK76" s="9">
        <v>0</v>
      </c>
      <c r="AL76" s="9"/>
      <c r="AM76" s="8" t="s">
        <v>154</v>
      </c>
      <c r="AN76" s="8">
        <v>2</v>
      </c>
      <c r="AO76" s="8"/>
      <c r="AP76" s="8"/>
      <c r="AQ76" s="8">
        <v>1.37</v>
      </c>
      <c r="AR76" s="9">
        <f t="shared" si="79"/>
        <v>62.790807972652004</v>
      </c>
      <c r="AS76" s="9">
        <v>1.36</v>
      </c>
      <c r="AT76" s="9">
        <f t="shared" si="62"/>
        <v>62.952510540442042</v>
      </c>
      <c r="AU76" s="9">
        <v>1.57</v>
      </c>
      <c r="AV76" s="9">
        <f t="shared" si="63"/>
        <v>52.333303050797007</v>
      </c>
      <c r="AW76" s="9">
        <v>1.39</v>
      </c>
      <c r="AX76" s="9">
        <f t="shared" si="64"/>
        <v>57.987303765917638</v>
      </c>
      <c r="AY76" s="12" t="s">
        <v>155</v>
      </c>
      <c r="AZ76" s="12" t="s">
        <v>155</v>
      </c>
      <c r="BA76" s="12" t="s">
        <v>155</v>
      </c>
      <c r="BB76" s="12" t="s">
        <v>155</v>
      </c>
      <c r="BC76" s="8" t="s">
        <v>164</v>
      </c>
      <c r="BD76" s="8"/>
      <c r="BE76" s="8"/>
      <c r="BF76" s="8"/>
      <c r="BG76" s="12"/>
      <c r="BH76" s="8"/>
      <c r="BI76" s="8"/>
      <c r="BJ76" s="8">
        <v>65.2</v>
      </c>
      <c r="BK76" s="8">
        <v>178</v>
      </c>
      <c r="BL76" s="8">
        <f t="shared" si="65"/>
        <v>1.8154155601605171</v>
      </c>
      <c r="BM76" s="8">
        <f t="shared" si="80"/>
        <v>20.578209821992171</v>
      </c>
      <c r="BN76" s="8">
        <v>1</v>
      </c>
      <c r="BO76" s="7" t="s">
        <v>487</v>
      </c>
      <c r="BP76" s="8" t="s">
        <v>146</v>
      </c>
      <c r="BQ76" s="8">
        <v>46</v>
      </c>
      <c r="BR76" s="8">
        <v>49.9</v>
      </c>
      <c r="BS76" s="8">
        <v>158.80000000000001</v>
      </c>
      <c r="BT76" s="8">
        <f t="shared" si="66"/>
        <v>1.4916799992733898</v>
      </c>
      <c r="BU76" s="8">
        <f t="shared" si="81"/>
        <v>19.787892823379373</v>
      </c>
      <c r="BV76" s="8">
        <f t="shared" si="67"/>
        <v>1.2170274864882693</v>
      </c>
      <c r="BW76" s="8">
        <f t="shared" si="67"/>
        <v>1.0399394218306579</v>
      </c>
      <c r="BX76" s="8" t="s">
        <v>147</v>
      </c>
      <c r="BY76" s="8" t="s">
        <v>147</v>
      </c>
      <c r="BZ76" s="8" t="s">
        <v>148</v>
      </c>
      <c r="CA76" s="8" t="s">
        <v>149</v>
      </c>
      <c r="CB76" s="8">
        <v>4</v>
      </c>
      <c r="CC76" s="8" t="s">
        <v>150</v>
      </c>
      <c r="CD76" s="8">
        <v>2</v>
      </c>
      <c r="CE76" s="8" t="s">
        <v>150</v>
      </c>
      <c r="CF76" s="8" t="s">
        <v>150</v>
      </c>
      <c r="CG76" s="8">
        <v>2</v>
      </c>
      <c r="CH76" s="8" t="s">
        <v>150</v>
      </c>
      <c r="CI76" s="8" t="s">
        <v>150</v>
      </c>
      <c r="CJ76" s="8">
        <v>2</v>
      </c>
      <c r="CK76" s="8" t="s">
        <v>150</v>
      </c>
      <c r="CL76" s="8" t="s">
        <v>150</v>
      </c>
      <c r="CM76" s="8">
        <v>2</v>
      </c>
      <c r="CN76" s="8" t="s">
        <v>150</v>
      </c>
      <c r="CO76" s="8">
        <v>0</v>
      </c>
      <c r="CP76" s="8">
        <v>0</v>
      </c>
      <c r="CQ76" s="8">
        <v>4</v>
      </c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 t="s">
        <v>165</v>
      </c>
      <c r="DE76" s="8">
        <v>2</v>
      </c>
      <c r="DF76" s="8"/>
      <c r="DG76" s="8"/>
      <c r="DH76" s="8"/>
      <c r="DI76" s="8">
        <v>2</v>
      </c>
      <c r="DJ76" s="8"/>
      <c r="DK76" s="8">
        <v>2</v>
      </c>
      <c r="DL76" s="8">
        <v>0</v>
      </c>
      <c r="DM76" s="8">
        <v>2</v>
      </c>
      <c r="DN76" s="8"/>
      <c r="DO76" s="8"/>
      <c r="DP76" s="8"/>
      <c r="DQ76" s="8"/>
      <c r="DR76" s="8"/>
      <c r="DS76" s="8"/>
      <c r="DT76" s="8"/>
      <c r="DU76" s="8" t="s">
        <v>159</v>
      </c>
      <c r="DV76" s="8" t="s">
        <v>150</v>
      </c>
      <c r="DW76" s="8" t="s">
        <v>150</v>
      </c>
      <c r="DX76" s="8" t="s">
        <v>159</v>
      </c>
      <c r="DY76" s="8" t="s">
        <v>159</v>
      </c>
      <c r="DZ76" s="8"/>
      <c r="EA76" s="8"/>
      <c r="EB76" s="8" t="s">
        <v>150</v>
      </c>
      <c r="EC76" s="8" t="s">
        <v>150</v>
      </c>
      <c r="ED76" s="8" t="s">
        <v>150</v>
      </c>
      <c r="EE76" s="8" t="s">
        <v>150</v>
      </c>
      <c r="EF76" s="8" t="s">
        <v>159</v>
      </c>
      <c r="EG76" s="8" t="s">
        <v>150</v>
      </c>
      <c r="EH76" s="8"/>
      <c r="EI76" s="8" t="s">
        <v>159</v>
      </c>
      <c r="EJ76" s="8" t="s">
        <v>150</v>
      </c>
      <c r="EK76" s="8" t="s">
        <v>150</v>
      </c>
      <c r="EL76" s="8"/>
      <c r="EM76" s="8"/>
      <c r="EN76" s="8"/>
      <c r="EO76" s="8" t="s">
        <v>184</v>
      </c>
      <c r="EP76" s="8" t="s">
        <v>189</v>
      </c>
      <c r="EQ76" s="11" t="str">
        <f t="shared" si="68"/>
        <v>36</v>
      </c>
      <c r="ER76" s="11" t="str">
        <f t="shared" si="85"/>
        <v>1</v>
      </c>
      <c r="ES76" s="11"/>
      <c r="ET76" s="13">
        <f t="shared" si="69"/>
        <v>1</v>
      </c>
      <c r="EU76" s="13">
        <f t="shared" si="70"/>
        <v>0.9</v>
      </c>
      <c r="EV76" s="14">
        <f t="shared" si="82"/>
        <v>-1.2</v>
      </c>
      <c r="EW76" s="14">
        <f t="shared" si="71"/>
        <v>-1.2</v>
      </c>
      <c r="EX76" s="14">
        <f t="shared" si="72"/>
        <v>-1.2</v>
      </c>
      <c r="EY76" s="11">
        <f t="shared" si="73"/>
        <v>-1.2</v>
      </c>
      <c r="EZ76" s="17" t="s">
        <v>152</v>
      </c>
      <c r="FA76" s="16" t="str">
        <f t="shared" si="74"/>
        <v>1</v>
      </c>
      <c r="FC76">
        <v>2</v>
      </c>
      <c r="FD76">
        <v>0</v>
      </c>
    </row>
    <row r="77" spans="1:160" ht="33.75">
      <c r="A77" s="6">
        <v>2137</v>
      </c>
      <c r="B77" s="8">
        <v>2</v>
      </c>
      <c r="C77" s="8" t="s">
        <v>139</v>
      </c>
      <c r="D77" s="8">
        <v>62</v>
      </c>
      <c r="E77" s="8">
        <v>52</v>
      </c>
      <c r="F77" s="8" t="s">
        <v>153</v>
      </c>
      <c r="G77" s="8">
        <v>3</v>
      </c>
      <c r="H77" s="8"/>
      <c r="I77" s="9"/>
      <c r="J77" s="9"/>
      <c r="K77" s="10">
        <v>41186</v>
      </c>
      <c r="L77" s="10"/>
      <c r="M77" s="9" t="e">
        <f t="shared" si="87"/>
        <v>#NUM!</v>
      </c>
      <c r="N77" s="9">
        <f t="shared" ca="1" si="59"/>
        <v>138</v>
      </c>
      <c r="O77" s="9">
        <v>120</v>
      </c>
      <c r="P77" s="9">
        <v>1</v>
      </c>
      <c r="Q77" s="9"/>
      <c r="R77" s="9"/>
      <c r="S77" s="9" t="e">
        <f t="shared" si="60"/>
        <v>#NUM!</v>
      </c>
      <c r="T77" s="9"/>
      <c r="U77" s="8" t="str">
        <f t="shared" si="77"/>
        <v>12</v>
      </c>
      <c r="V77" s="11" t="str">
        <f t="shared" si="78"/>
        <v>1</v>
      </c>
      <c r="W77" s="8" t="str">
        <f t="shared" si="86"/>
        <v>12</v>
      </c>
      <c r="X77" s="9">
        <v>2</v>
      </c>
      <c r="Y77" s="9">
        <v>1</v>
      </c>
      <c r="Z77" s="9">
        <v>1</v>
      </c>
      <c r="AA77" s="9">
        <v>1</v>
      </c>
      <c r="AB77" s="9">
        <v>2</v>
      </c>
      <c r="AC77" s="9">
        <v>120</v>
      </c>
      <c r="AD77" s="9">
        <v>1</v>
      </c>
      <c r="AE77" s="8" t="str">
        <f>IF($O77&lt;36,$O77, IF($O77&gt;36, "36"))</f>
        <v>36</v>
      </c>
      <c r="AF77" s="9">
        <v>2</v>
      </c>
      <c r="AG77" s="9">
        <v>2</v>
      </c>
      <c r="AH77" s="11" t="str">
        <f t="shared" si="61"/>
        <v>36</v>
      </c>
      <c r="AI77" s="11" t="str">
        <f t="shared" si="84"/>
        <v>1</v>
      </c>
      <c r="AJ77" s="9">
        <v>2</v>
      </c>
      <c r="AK77" s="9"/>
      <c r="AL77" s="9"/>
      <c r="AM77" s="8" t="s">
        <v>160</v>
      </c>
      <c r="AN77" s="8">
        <v>1</v>
      </c>
      <c r="AO77" s="8"/>
      <c r="AP77" s="8"/>
      <c r="AQ77" s="8">
        <v>1.22</v>
      </c>
      <c r="AR77" s="9">
        <f t="shared" si="79"/>
        <v>70.831417393692078</v>
      </c>
      <c r="AS77" s="9">
        <v>1.19</v>
      </c>
      <c r="AT77" s="9">
        <f t="shared" si="62"/>
        <v>72.527109267674305</v>
      </c>
      <c r="AU77" s="9">
        <v>1.29</v>
      </c>
      <c r="AV77" s="9">
        <f t="shared" si="63"/>
        <v>65.02001332255341</v>
      </c>
      <c r="AW77" s="9">
        <v>1.1100000000000001</v>
      </c>
      <c r="AX77" s="9">
        <f t="shared" si="64"/>
        <v>74.552133914410135</v>
      </c>
      <c r="AY77" s="12" t="s">
        <v>155</v>
      </c>
      <c r="AZ77" s="12" t="s">
        <v>155</v>
      </c>
      <c r="BA77" s="12" t="s">
        <v>155</v>
      </c>
      <c r="BB77" s="12" t="s">
        <v>155</v>
      </c>
      <c r="BC77" s="8" t="s">
        <v>164</v>
      </c>
      <c r="BD77" s="8"/>
      <c r="BE77" s="8"/>
      <c r="BF77" s="8"/>
      <c r="BG77" s="12"/>
      <c r="BH77" s="8"/>
      <c r="BI77" s="8"/>
      <c r="BJ77" s="8">
        <v>75.7</v>
      </c>
      <c r="BK77" s="8">
        <v>167.5</v>
      </c>
      <c r="BL77" s="8">
        <f t="shared" si="65"/>
        <v>1.8509420021967409</v>
      </c>
      <c r="BM77" s="8">
        <f t="shared" si="80"/>
        <v>26.981510358654489</v>
      </c>
      <c r="BN77" s="8">
        <v>1</v>
      </c>
      <c r="BO77" s="7" t="s">
        <v>490</v>
      </c>
      <c r="BP77" s="8" t="s">
        <v>146</v>
      </c>
      <c r="BQ77" s="8">
        <v>49</v>
      </c>
      <c r="BR77" s="8">
        <v>50.4</v>
      </c>
      <c r="BS77" s="8">
        <v>154</v>
      </c>
      <c r="BT77" s="8">
        <f t="shared" si="66"/>
        <v>1.4650478999930425</v>
      </c>
      <c r="BU77" s="8">
        <f t="shared" si="81"/>
        <v>21.251475796930343</v>
      </c>
      <c r="BV77" s="8">
        <f t="shared" si="67"/>
        <v>1.263400331283046</v>
      </c>
      <c r="BW77" s="8">
        <f t="shared" si="67"/>
        <v>1.269629959654464</v>
      </c>
      <c r="BX77" s="8" t="s">
        <v>158</v>
      </c>
      <c r="BY77" s="8" t="s">
        <v>147</v>
      </c>
      <c r="BZ77" s="8" t="s">
        <v>148</v>
      </c>
      <c r="CA77" s="8" t="s">
        <v>149</v>
      </c>
      <c r="CB77" s="8">
        <v>3</v>
      </c>
      <c r="CC77" s="8" t="s">
        <v>150</v>
      </c>
      <c r="CD77" s="8">
        <v>2</v>
      </c>
      <c r="CE77" s="8" t="s">
        <v>159</v>
      </c>
      <c r="CF77" s="8" t="s">
        <v>150</v>
      </c>
      <c r="CG77" s="8">
        <v>2</v>
      </c>
      <c r="CH77" s="8" t="s">
        <v>150</v>
      </c>
      <c r="CI77" s="8" t="s">
        <v>150</v>
      </c>
      <c r="CJ77" s="8">
        <v>2</v>
      </c>
      <c r="CK77" s="8" t="s">
        <v>159</v>
      </c>
      <c r="CL77" s="8" t="s">
        <v>150</v>
      </c>
      <c r="CM77" s="8">
        <v>2</v>
      </c>
      <c r="CN77" s="8" t="s">
        <v>150</v>
      </c>
      <c r="CO77" s="8">
        <v>0</v>
      </c>
      <c r="CP77" s="8">
        <v>0</v>
      </c>
      <c r="CQ77" s="8">
        <v>4</v>
      </c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 t="s">
        <v>143</v>
      </c>
      <c r="DE77" s="8">
        <v>1</v>
      </c>
      <c r="DF77" s="8"/>
      <c r="DG77" s="8"/>
      <c r="DH77" s="8">
        <v>100</v>
      </c>
      <c r="DI77" s="8">
        <v>1</v>
      </c>
      <c r="DJ77" s="8"/>
      <c r="DK77" s="8">
        <v>2</v>
      </c>
      <c r="DL77" s="8">
        <v>5</v>
      </c>
      <c r="DM77" s="8">
        <v>1</v>
      </c>
      <c r="DN77" s="8"/>
      <c r="DO77" s="8" t="s">
        <v>143</v>
      </c>
      <c r="DP77" s="8">
        <v>2</v>
      </c>
      <c r="DQ77" s="8"/>
      <c r="DR77" s="8"/>
      <c r="DS77" s="8"/>
      <c r="DT77" s="8"/>
      <c r="DU77" s="8" t="s">
        <v>150</v>
      </c>
      <c r="DV77" s="8" t="s">
        <v>159</v>
      </c>
      <c r="DW77" s="8" t="s">
        <v>150</v>
      </c>
      <c r="DX77" s="8" t="s">
        <v>150</v>
      </c>
      <c r="DY77" s="8" t="s">
        <v>150</v>
      </c>
      <c r="DZ77" s="8"/>
      <c r="EA77" s="8"/>
      <c r="EB77" s="8" t="s">
        <v>150</v>
      </c>
      <c r="EC77" s="8" t="s">
        <v>150</v>
      </c>
      <c r="ED77" s="8" t="s">
        <v>150</v>
      </c>
      <c r="EE77" s="8"/>
      <c r="EF77" s="8" t="s">
        <v>159</v>
      </c>
      <c r="EG77" s="8" t="s">
        <v>150</v>
      </c>
      <c r="EH77" s="8"/>
      <c r="EI77" s="8" t="s">
        <v>159</v>
      </c>
      <c r="EJ77" s="8" t="s">
        <v>150</v>
      </c>
      <c r="EK77" s="8" t="s">
        <v>150</v>
      </c>
      <c r="EL77" s="8" t="s">
        <v>150</v>
      </c>
      <c r="EM77" s="8"/>
      <c r="EN77" s="8"/>
      <c r="EO77" s="8" t="s">
        <v>184</v>
      </c>
      <c r="EP77" s="8" t="s">
        <v>187</v>
      </c>
      <c r="EQ77" s="11" t="str">
        <f t="shared" si="68"/>
        <v>36</v>
      </c>
      <c r="ER77" s="11" t="str">
        <f t="shared" si="85"/>
        <v>1</v>
      </c>
      <c r="ES77" s="11"/>
      <c r="ET77" s="13">
        <f t="shared" si="69"/>
        <v>1</v>
      </c>
      <c r="EU77" s="13">
        <f t="shared" si="70"/>
        <v>0.9</v>
      </c>
      <c r="EV77" s="14">
        <f t="shared" si="82"/>
        <v>-1.2</v>
      </c>
      <c r="EW77" s="14">
        <f t="shared" si="71"/>
        <v>-1.2</v>
      </c>
      <c r="EX77" s="14">
        <f t="shared" si="72"/>
        <v>-1.2</v>
      </c>
      <c r="EY77" s="11">
        <f t="shared" si="73"/>
        <v>-1.2</v>
      </c>
      <c r="EZ77" s="15" t="s">
        <v>176</v>
      </c>
      <c r="FA77" s="16" t="str">
        <f t="shared" si="74"/>
        <v>3</v>
      </c>
      <c r="FC77">
        <v>2</v>
      </c>
      <c r="FD77">
        <v>0</v>
      </c>
    </row>
    <row r="78" spans="1:160" ht="56.25">
      <c r="A78" s="6">
        <v>2143</v>
      </c>
      <c r="B78" s="8">
        <v>2</v>
      </c>
      <c r="C78" s="8" t="s">
        <v>139</v>
      </c>
      <c r="D78" s="8">
        <v>70</v>
      </c>
      <c r="E78" s="8">
        <v>60</v>
      </c>
      <c r="F78" s="8" t="s">
        <v>140</v>
      </c>
      <c r="G78" s="8">
        <v>1</v>
      </c>
      <c r="H78" s="8"/>
      <c r="I78" s="9"/>
      <c r="J78" s="9"/>
      <c r="K78" s="10">
        <v>41206</v>
      </c>
      <c r="L78" s="10"/>
      <c r="M78" s="9" t="e">
        <f t="shared" si="87"/>
        <v>#NUM!</v>
      </c>
      <c r="N78" s="9">
        <f t="shared" ca="1" si="59"/>
        <v>137</v>
      </c>
      <c r="O78" s="9">
        <v>120</v>
      </c>
      <c r="P78" s="9">
        <v>1</v>
      </c>
      <c r="Q78" s="10">
        <v>41255</v>
      </c>
      <c r="R78" s="10">
        <v>41255</v>
      </c>
      <c r="S78" s="9">
        <f t="shared" si="60"/>
        <v>1</v>
      </c>
      <c r="T78" s="9" t="s">
        <v>493</v>
      </c>
      <c r="U78" s="8" t="str">
        <f t="shared" si="77"/>
        <v>12</v>
      </c>
      <c r="V78" s="11" t="str">
        <f t="shared" si="78"/>
        <v>1</v>
      </c>
      <c r="W78" s="8" t="str">
        <f t="shared" si="86"/>
        <v>12</v>
      </c>
      <c r="X78" s="9">
        <v>2</v>
      </c>
      <c r="Y78" s="9">
        <v>1</v>
      </c>
      <c r="Z78" s="9">
        <v>1</v>
      </c>
      <c r="AA78" s="9">
        <v>1</v>
      </c>
      <c r="AB78" s="9">
        <v>2</v>
      </c>
      <c r="AC78" s="9">
        <v>120</v>
      </c>
      <c r="AD78" s="9">
        <v>1</v>
      </c>
      <c r="AE78" s="8" t="str">
        <f>IF($O78&lt;36,$O78, IF($O78&gt;36, "36"))</f>
        <v>36</v>
      </c>
      <c r="AF78" s="9">
        <v>2</v>
      </c>
      <c r="AG78" s="9">
        <v>2</v>
      </c>
      <c r="AH78" s="11" t="str">
        <f t="shared" si="61"/>
        <v>36</v>
      </c>
      <c r="AI78" s="11" t="str">
        <f t="shared" si="84"/>
        <v>1</v>
      </c>
      <c r="AJ78" s="9">
        <v>2</v>
      </c>
      <c r="AK78" s="9"/>
      <c r="AL78" s="9"/>
      <c r="AM78" s="8" t="s">
        <v>154</v>
      </c>
      <c r="AN78" s="8">
        <v>2</v>
      </c>
      <c r="AO78" s="8"/>
      <c r="AP78" s="8"/>
      <c r="AQ78" s="8">
        <v>1.3</v>
      </c>
      <c r="AR78" s="9">
        <f t="shared" si="79"/>
        <v>62.447872291130238</v>
      </c>
      <c r="AS78" s="9">
        <v>1.17</v>
      </c>
      <c r="AT78" s="9">
        <f t="shared" si="62"/>
        <v>70.42480074019636</v>
      </c>
      <c r="AU78" s="9">
        <v>1.23</v>
      </c>
      <c r="AV78" s="9">
        <f>141*((AU78/EU78)^EW78)*0.9938^(E78+3)*ET78</f>
        <v>65.502897614420917</v>
      </c>
      <c r="AW78" s="9">
        <v>0.84</v>
      </c>
      <c r="AX78" s="9">
        <f t="shared" si="64"/>
        <v>91.433933688045101</v>
      </c>
      <c r="AY78" s="12" t="s">
        <v>155</v>
      </c>
      <c r="AZ78" s="12" t="s">
        <v>155</v>
      </c>
      <c r="BA78" s="12" t="s">
        <v>155</v>
      </c>
      <c r="BB78" s="12" t="s">
        <v>155</v>
      </c>
      <c r="BC78" s="8" t="s">
        <v>164</v>
      </c>
      <c r="BD78" s="8"/>
      <c r="BE78" s="8"/>
      <c r="BF78" s="8"/>
      <c r="BG78" s="12"/>
      <c r="BH78" s="8"/>
      <c r="BI78" s="8"/>
      <c r="BJ78" s="8">
        <v>79</v>
      </c>
      <c r="BK78" s="8">
        <v>170.6</v>
      </c>
      <c r="BL78" s="8">
        <f t="shared" si="65"/>
        <v>1.9100407458428099</v>
      </c>
      <c r="BM78" s="8">
        <f t="shared" si="80"/>
        <v>27.143699431975143</v>
      </c>
      <c r="BN78" s="8">
        <v>1</v>
      </c>
      <c r="BO78" s="7" t="s">
        <v>494</v>
      </c>
      <c r="BP78" s="8" t="s">
        <v>146</v>
      </c>
      <c r="BQ78" s="8">
        <v>48</v>
      </c>
      <c r="BR78" s="8">
        <v>74.650000000000006</v>
      </c>
      <c r="BS78" s="8">
        <v>155.9</v>
      </c>
      <c r="BT78" s="8">
        <f t="shared" si="66"/>
        <v>1.7466964086233685</v>
      </c>
      <c r="BU78" s="8">
        <f t="shared" si="81"/>
        <v>30.714084989761282</v>
      </c>
      <c r="BV78" s="8">
        <f t="shared" si="67"/>
        <v>1.0935161579385044</v>
      </c>
      <c r="BW78" s="8">
        <f t="shared" si="67"/>
        <v>0.8837541291242651</v>
      </c>
      <c r="BX78" s="8" t="s">
        <v>147</v>
      </c>
      <c r="BY78" s="8" t="s">
        <v>158</v>
      </c>
      <c r="BZ78" s="8" t="s">
        <v>148</v>
      </c>
      <c r="CA78" s="8" t="s">
        <v>149</v>
      </c>
      <c r="CB78" s="8">
        <v>5</v>
      </c>
      <c r="CC78" s="8" t="s">
        <v>150</v>
      </c>
      <c r="CD78" s="8">
        <v>2</v>
      </c>
      <c r="CE78" s="8" t="s">
        <v>150</v>
      </c>
      <c r="CF78" s="8" t="s">
        <v>150</v>
      </c>
      <c r="CG78" s="8">
        <v>2</v>
      </c>
      <c r="CH78" s="8" t="s">
        <v>150</v>
      </c>
      <c r="CI78" s="8" t="s">
        <v>150</v>
      </c>
      <c r="CJ78" s="8">
        <v>2</v>
      </c>
      <c r="CK78" s="8" t="s">
        <v>150</v>
      </c>
      <c r="CL78" s="8" t="s">
        <v>150</v>
      </c>
      <c r="CM78" s="8">
        <v>2</v>
      </c>
      <c r="CN78" s="8" t="s">
        <v>150</v>
      </c>
      <c r="CO78" s="8">
        <v>16.7</v>
      </c>
      <c r="CP78" s="8">
        <v>0</v>
      </c>
      <c r="CQ78" s="8">
        <v>4</v>
      </c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 t="s">
        <v>165</v>
      </c>
      <c r="DE78" s="8">
        <v>2</v>
      </c>
      <c r="DF78" s="8"/>
      <c r="DG78" s="8"/>
      <c r="DH78" s="8"/>
      <c r="DI78" s="8">
        <v>2</v>
      </c>
      <c r="DJ78" s="8"/>
      <c r="DK78" s="8">
        <v>2</v>
      </c>
      <c r="DL78" s="8">
        <v>0</v>
      </c>
      <c r="DM78" s="8">
        <v>2</v>
      </c>
      <c r="DN78" s="8"/>
      <c r="DO78" s="8"/>
      <c r="DP78" s="8"/>
      <c r="DQ78" s="8"/>
      <c r="DR78" s="8"/>
      <c r="DS78" s="8"/>
      <c r="DT78" s="8"/>
      <c r="DU78" s="8" t="s">
        <v>150</v>
      </c>
      <c r="DV78" s="8" t="s">
        <v>159</v>
      </c>
      <c r="DW78" s="8" t="s">
        <v>150</v>
      </c>
      <c r="DX78" s="8" t="s">
        <v>159</v>
      </c>
      <c r="DY78" s="8" t="s">
        <v>159</v>
      </c>
      <c r="DZ78" s="8"/>
      <c r="EA78" s="8"/>
      <c r="EB78" s="8" t="s">
        <v>150</v>
      </c>
      <c r="EC78" s="8" t="s">
        <v>150</v>
      </c>
      <c r="ED78" s="8" t="s">
        <v>150</v>
      </c>
      <c r="EE78" s="8" t="s">
        <v>150</v>
      </c>
      <c r="EF78" s="8" t="s">
        <v>159</v>
      </c>
      <c r="EG78" s="8" t="s">
        <v>150</v>
      </c>
      <c r="EH78" s="8"/>
      <c r="EI78" s="8" t="s">
        <v>159</v>
      </c>
      <c r="EJ78" s="8" t="s">
        <v>150</v>
      </c>
      <c r="EK78" s="8"/>
      <c r="EL78" s="8"/>
      <c r="EM78" s="8"/>
      <c r="EN78" s="8"/>
      <c r="EO78" s="8" t="s">
        <v>184</v>
      </c>
      <c r="EP78" s="8" t="s">
        <v>189</v>
      </c>
      <c r="EQ78" s="11" t="str">
        <f t="shared" si="68"/>
        <v>36</v>
      </c>
      <c r="ER78" s="11" t="str">
        <f t="shared" si="85"/>
        <v>1</v>
      </c>
      <c r="ES78" s="11"/>
      <c r="ET78" s="13">
        <f t="shared" si="69"/>
        <v>1</v>
      </c>
      <c r="EU78" s="13">
        <f t="shared" si="70"/>
        <v>0.9</v>
      </c>
      <c r="EV78" s="14">
        <f t="shared" si="82"/>
        <v>-1.2</v>
      </c>
      <c r="EW78" s="14">
        <f t="shared" si="71"/>
        <v>-1.2</v>
      </c>
      <c r="EX78" s="14">
        <f t="shared" si="72"/>
        <v>-1.2</v>
      </c>
      <c r="EY78" s="11">
        <f t="shared" si="73"/>
        <v>-3.2000000000000001E-2</v>
      </c>
      <c r="EZ78" s="15" t="s">
        <v>152</v>
      </c>
      <c r="FA78" s="16" t="str">
        <f t="shared" si="74"/>
        <v>1</v>
      </c>
      <c r="FB78" t="s">
        <v>1930</v>
      </c>
      <c r="FC78">
        <v>1</v>
      </c>
      <c r="FD78">
        <v>6</v>
      </c>
    </row>
    <row r="79" spans="1:160" ht="33.75">
      <c r="A79" s="6">
        <v>2161</v>
      </c>
      <c r="B79" s="8">
        <v>2</v>
      </c>
      <c r="C79" s="8" t="s">
        <v>139</v>
      </c>
      <c r="D79" s="8">
        <v>55</v>
      </c>
      <c r="E79" s="8">
        <v>45</v>
      </c>
      <c r="F79" s="8" t="s">
        <v>140</v>
      </c>
      <c r="G79" s="8">
        <v>1</v>
      </c>
      <c r="H79" s="8"/>
      <c r="I79" s="9"/>
      <c r="J79" s="9"/>
      <c r="K79" s="10">
        <v>41260</v>
      </c>
      <c r="L79" s="10"/>
      <c r="M79" s="9" t="e">
        <f t="shared" si="87"/>
        <v>#NUM!</v>
      </c>
      <c r="N79" s="9">
        <f t="shared" ca="1" si="59"/>
        <v>135</v>
      </c>
      <c r="O79" s="9">
        <v>118</v>
      </c>
      <c r="P79" s="9">
        <v>1</v>
      </c>
      <c r="Q79" s="10">
        <v>41339</v>
      </c>
      <c r="R79" s="10"/>
      <c r="S79" s="9">
        <f t="shared" si="60"/>
        <v>2</v>
      </c>
      <c r="T79" s="9" t="s">
        <v>363</v>
      </c>
      <c r="U79" s="8" t="str">
        <f t="shared" si="77"/>
        <v>12</v>
      </c>
      <c r="V79" s="11" t="str">
        <f t="shared" si="78"/>
        <v>1</v>
      </c>
      <c r="W79" s="8" t="str">
        <f t="shared" si="86"/>
        <v>12</v>
      </c>
      <c r="X79" s="9">
        <v>1</v>
      </c>
      <c r="Y79" s="9">
        <v>1</v>
      </c>
      <c r="Z79" s="9">
        <v>1</v>
      </c>
      <c r="AA79" s="9">
        <v>1</v>
      </c>
      <c r="AB79" s="9">
        <v>1</v>
      </c>
      <c r="AC79" s="9">
        <v>2</v>
      </c>
      <c r="AD79" s="9">
        <v>0</v>
      </c>
      <c r="AE79" s="8">
        <v>2</v>
      </c>
      <c r="AF79" s="9">
        <v>1</v>
      </c>
      <c r="AG79" s="9">
        <v>1</v>
      </c>
      <c r="AH79" s="11" t="str">
        <f t="shared" si="61"/>
        <v>36</v>
      </c>
      <c r="AI79" s="11" t="str">
        <f t="shared" si="84"/>
        <v>1</v>
      </c>
      <c r="AJ79" s="9">
        <v>1</v>
      </c>
      <c r="AK79" s="9">
        <v>0</v>
      </c>
      <c r="AL79" s="9"/>
      <c r="AM79" s="8" t="s">
        <v>154</v>
      </c>
      <c r="AN79" s="8">
        <v>2</v>
      </c>
      <c r="AO79" s="8"/>
      <c r="AP79" s="8"/>
      <c r="AQ79" s="8">
        <v>1.76</v>
      </c>
      <c r="AR79" s="9">
        <f t="shared" si="79"/>
        <v>47.659510888511718</v>
      </c>
      <c r="AS79" s="9">
        <v>1.42</v>
      </c>
      <c r="AT79" s="9">
        <f t="shared" si="62"/>
        <v>61.279859594227574</v>
      </c>
      <c r="AU79" s="9">
        <v>1.79</v>
      </c>
      <c r="AV79" s="9">
        <f t="shared" ref="AV79:AV108" si="88">141*((AU79/EU79)^EX79)*0.9938^(E79+3)*ET79</f>
        <v>45.839315352216289</v>
      </c>
      <c r="AW79" s="9"/>
      <c r="AX79" s="9" t="e">
        <f t="shared" si="64"/>
        <v>#DIV/0!</v>
      </c>
      <c r="AY79" s="12" t="s">
        <v>155</v>
      </c>
      <c r="AZ79" s="12" t="s">
        <v>155</v>
      </c>
      <c r="BA79" s="12" t="s">
        <v>155</v>
      </c>
      <c r="BB79" s="12" t="s">
        <v>155</v>
      </c>
      <c r="BC79" s="8" t="s">
        <v>164</v>
      </c>
      <c r="BD79" s="8"/>
      <c r="BE79" s="8"/>
      <c r="BF79" s="8"/>
      <c r="BG79" s="12"/>
      <c r="BH79" s="8"/>
      <c r="BI79" s="8"/>
      <c r="BJ79" s="8">
        <v>83.9</v>
      </c>
      <c r="BK79" s="8">
        <v>173</v>
      </c>
      <c r="BL79" s="8">
        <f t="shared" si="65"/>
        <v>1.9794684394810813</v>
      </c>
      <c r="BM79" s="8">
        <f t="shared" si="80"/>
        <v>28.033011460456414</v>
      </c>
      <c r="BN79" s="8">
        <v>1</v>
      </c>
      <c r="BO79" s="7" t="s">
        <v>497</v>
      </c>
      <c r="BP79" s="8" t="s">
        <v>146</v>
      </c>
      <c r="BQ79" s="8">
        <v>52</v>
      </c>
      <c r="BR79" s="8">
        <v>66</v>
      </c>
      <c r="BS79" s="8">
        <v>162</v>
      </c>
      <c r="BT79" s="8">
        <f t="shared" si="66"/>
        <v>1.7043974737041447</v>
      </c>
      <c r="BU79" s="8">
        <f t="shared" si="81"/>
        <v>25.148605395518974</v>
      </c>
      <c r="BV79" s="8">
        <f t="shared" si="67"/>
        <v>1.1613889776421273</v>
      </c>
      <c r="BW79" s="8">
        <f t="shared" si="67"/>
        <v>1.1146944738912397</v>
      </c>
      <c r="BX79" s="8" t="s">
        <v>171</v>
      </c>
      <c r="BY79" s="8" t="s">
        <v>158</v>
      </c>
      <c r="BZ79" s="8" t="s">
        <v>148</v>
      </c>
      <c r="CA79" s="8" t="s">
        <v>149</v>
      </c>
      <c r="CB79" s="8">
        <v>5</v>
      </c>
      <c r="CC79" s="8" t="s">
        <v>150</v>
      </c>
      <c r="CD79" s="8">
        <v>2</v>
      </c>
      <c r="CE79" s="8" t="s">
        <v>150</v>
      </c>
      <c r="CF79" s="8" t="s">
        <v>150</v>
      </c>
      <c r="CG79" s="8">
        <v>2</v>
      </c>
      <c r="CH79" s="8" t="s">
        <v>150</v>
      </c>
      <c r="CI79" s="8" t="s">
        <v>150</v>
      </c>
      <c r="CJ79" s="8">
        <v>2</v>
      </c>
      <c r="CK79" s="8" t="s">
        <v>150</v>
      </c>
      <c r="CL79" s="8" t="s">
        <v>150</v>
      </c>
      <c r="CM79" s="8">
        <v>2</v>
      </c>
      <c r="CN79" s="8" t="s">
        <v>150</v>
      </c>
      <c r="CO79" s="8">
        <v>0</v>
      </c>
      <c r="CP79" s="8">
        <v>0</v>
      </c>
      <c r="CQ79" s="8">
        <v>4</v>
      </c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 t="s">
        <v>165</v>
      </c>
      <c r="DE79" s="8">
        <v>2</v>
      </c>
      <c r="DF79" s="8"/>
      <c r="DG79" s="8"/>
      <c r="DH79" s="8"/>
      <c r="DI79" s="8">
        <v>2</v>
      </c>
      <c r="DJ79" s="8"/>
      <c r="DK79" s="8">
        <v>2</v>
      </c>
      <c r="DL79" s="8">
        <v>0</v>
      </c>
      <c r="DM79" s="8">
        <v>2</v>
      </c>
      <c r="DN79" s="8"/>
      <c r="DO79" s="8"/>
      <c r="DP79" s="8"/>
      <c r="DQ79" s="8"/>
      <c r="DR79" s="8"/>
      <c r="DS79" s="8"/>
      <c r="DT79" s="8"/>
      <c r="DU79" s="8" t="s">
        <v>150</v>
      </c>
      <c r="DV79" s="8" t="s">
        <v>150</v>
      </c>
      <c r="DW79" s="8" t="s">
        <v>150</v>
      </c>
      <c r="DX79" s="8" t="s">
        <v>150</v>
      </c>
      <c r="DY79" s="8" t="s">
        <v>150</v>
      </c>
      <c r="DZ79" s="8"/>
      <c r="EA79" s="8"/>
      <c r="EB79" s="8" t="s">
        <v>150</v>
      </c>
      <c r="EC79" s="8" t="s">
        <v>150</v>
      </c>
      <c r="ED79" s="8" t="s">
        <v>150</v>
      </c>
      <c r="EE79" s="8" t="s">
        <v>150</v>
      </c>
      <c r="EF79" s="8" t="s">
        <v>159</v>
      </c>
      <c r="EG79" s="8" t="s">
        <v>150</v>
      </c>
      <c r="EH79" s="8"/>
      <c r="EI79" s="8" t="s">
        <v>159</v>
      </c>
      <c r="EJ79" s="8" t="s">
        <v>150</v>
      </c>
      <c r="EK79" s="8"/>
      <c r="EL79" s="8"/>
      <c r="EM79" s="8"/>
      <c r="EN79" s="8"/>
      <c r="EO79" s="8"/>
      <c r="EP79" s="8" t="s">
        <v>189</v>
      </c>
      <c r="EQ79" s="11" t="str">
        <f t="shared" si="68"/>
        <v>36</v>
      </c>
      <c r="ER79" s="11" t="str">
        <f t="shared" si="85"/>
        <v>1</v>
      </c>
      <c r="ES79" s="11"/>
      <c r="ET79" s="13">
        <f t="shared" si="69"/>
        <v>1</v>
      </c>
      <c r="EU79" s="13">
        <f t="shared" si="70"/>
        <v>0.9</v>
      </c>
      <c r="EV79" s="14">
        <f t="shared" si="82"/>
        <v>-1.2</v>
      </c>
      <c r="EW79" s="14">
        <f t="shared" si="71"/>
        <v>-1.2</v>
      </c>
      <c r="EX79" s="14">
        <f t="shared" si="72"/>
        <v>-1.2</v>
      </c>
      <c r="EY79" s="11">
        <f t="shared" si="73"/>
        <v>-3.2000000000000001E-2</v>
      </c>
      <c r="EZ79" s="15" t="s">
        <v>163</v>
      </c>
      <c r="FA79" s="16" t="str">
        <f t="shared" si="74"/>
        <v>2</v>
      </c>
      <c r="FB79" t="s">
        <v>1931</v>
      </c>
      <c r="FC79">
        <v>1</v>
      </c>
      <c r="FD79">
        <v>7</v>
      </c>
    </row>
    <row r="80" spans="1:160" ht="45">
      <c r="A80" s="6">
        <v>2166</v>
      </c>
      <c r="B80" s="8">
        <v>1</v>
      </c>
      <c r="C80" s="8" t="s">
        <v>146</v>
      </c>
      <c r="D80" s="8">
        <v>52</v>
      </c>
      <c r="E80" s="8">
        <v>43</v>
      </c>
      <c r="F80" s="8" t="s">
        <v>153</v>
      </c>
      <c r="G80" s="8">
        <v>3</v>
      </c>
      <c r="H80" s="8" t="s">
        <v>179</v>
      </c>
      <c r="I80" s="9" t="s">
        <v>502</v>
      </c>
      <c r="J80" s="9">
        <v>3</v>
      </c>
      <c r="K80" s="10">
        <v>41274</v>
      </c>
      <c r="L80" s="10"/>
      <c r="M80" s="9" t="e">
        <f t="shared" si="87"/>
        <v>#NUM!</v>
      </c>
      <c r="N80" s="9">
        <f t="shared" ca="1" si="59"/>
        <v>135</v>
      </c>
      <c r="O80" s="9">
        <v>118</v>
      </c>
      <c r="P80" s="9">
        <v>1</v>
      </c>
      <c r="Q80" s="10">
        <v>41663</v>
      </c>
      <c r="R80" s="10"/>
      <c r="S80" s="9">
        <f t="shared" si="60"/>
        <v>12</v>
      </c>
      <c r="T80" s="9" t="s">
        <v>503</v>
      </c>
      <c r="U80" s="8" t="str">
        <f t="shared" si="77"/>
        <v>12</v>
      </c>
      <c r="V80" s="11" t="str">
        <f t="shared" si="78"/>
        <v>1</v>
      </c>
      <c r="W80" s="8" t="str">
        <f t="shared" si="86"/>
        <v>12</v>
      </c>
      <c r="X80" s="9">
        <v>1</v>
      </c>
      <c r="Y80" s="9">
        <v>1</v>
      </c>
      <c r="Z80" s="9">
        <v>1</v>
      </c>
      <c r="AA80" s="9">
        <v>1</v>
      </c>
      <c r="AB80" s="9">
        <v>1</v>
      </c>
      <c r="AC80" s="9">
        <v>12</v>
      </c>
      <c r="AD80" s="9">
        <v>0</v>
      </c>
      <c r="AE80" s="8" t="str">
        <f>IF($O80&lt;36,$O80, IF($O80&gt;36, "36"))</f>
        <v>36</v>
      </c>
      <c r="AF80" s="9">
        <v>1</v>
      </c>
      <c r="AG80" s="9">
        <v>1</v>
      </c>
      <c r="AH80" s="11" t="str">
        <f t="shared" si="61"/>
        <v>36</v>
      </c>
      <c r="AI80" s="11" t="str">
        <f t="shared" si="84"/>
        <v>1</v>
      </c>
      <c r="AJ80" s="9">
        <v>1</v>
      </c>
      <c r="AK80" s="9"/>
      <c r="AL80" s="9"/>
      <c r="AM80" s="8" t="s">
        <v>160</v>
      </c>
      <c r="AN80" s="8">
        <v>1</v>
      </c>
      <c r="AO80" s="8"/>
      <c r="AP80" s="8"/>
      <c r="AQ80" s="8">
        <v>1.06</v>
      </c>
      <c r="AR80" s="9">
        <f t="shared" si="79"/>
        <v>66.375362886900703</v>
      </c>
      <c r="AS80" s="9">
        <v>1.5</v>
      </c>
      <c r="AT80" s="9">
        <f t="shared" si="62"/>
        <v>43.487398521896417</v>
      </c>
      <c r="AU80" s="9">
        <v>1.81</v>
      </c>
      <c r="AV80" s="9">
        <f t="shared" si="88"/>
        <v>34.281248809343744</v>
      </c>
      <c r="AW80" s="9"/>
      <c r="AX80" s="9" t="e">
        <f t="shared" si="64"/>
        <v>#DIV/0!</v>
      </c>
      <c r="AY80" s="12" t="s">
        <v>155</v>
      </c>
      <c r="AZ80" s="12" t="s">
        <v>155</v>
      </c>
      <c r="BA80" s="12" t="s">
        <v>155</v>
      </c>
      <c r="BB80" s="12" t="s">
        <v>155</v>
      </c>
      <c r="BC80" s="8" t="s">
        <v>164</v>
      </c>
      <c r="BD80" s="8"/>
      <c r="BE80" s="8"/>
      <c r="BF80" s="8"/>
      <c r="BG80" s="12"/>
      <c r="BH80" s="8"/>
      <c r="BI80" s="8"/>
      <c r="BJ80" s="8">
        <v>72.599999999999994</v>
      </c>
      <c r="BK80" s="8">
        <v>158.1</v>
      </c>
      <c r="BL80" s="8">
        <f t="shared" si="65"/>
        <v>1.7437731776683403</v>
      </c>
      <c r="BM80" s="8">
        <f t="shared" si="80"/>
        <v>29.045100319616129</v>
      </c>
      <c r="BN80" s="8">
        <v>1</v>
      </c>
      <c r="BO80" s="7" t="s">
        <v>504</v>
      </c>
      <c r="BP80" s="8" t="s">
        <v>139</v>
      </c>
      <c r="BQ80" s="8">
        <v>49</v>
      </c>
      <c r="BR80" s="8">
        <v>65</v>
      </c>
      <c r="BS80" s="8">
        <v>163</v>
      </c>
      <c r="BT80" s="8">
        <f t="shared" si="66"/>
        <v>1.7009459497034476</v>
      </c>
      <c r="BU80" s="8">
        <f t="shared" si="81"/>
        <v>24.464601603372351</v>
      </c>
      <c r="BV80" s="8">
        <f t="shared" si="67"/>
        <v>1.025178476701367</v>
      </c>
      <c r="BW80" s="8">
        <f t="shared" si="67"/>
        <v>1.1872296467567398</v>
      </c>
      <c r="BX80" s="8" t="s">
        <v>147</v>
      </c>
      <c r="BY80" s="8" t="s">
        <v>147</v>
      </c>
      <c r="BZ80" s="8" t="s">
        <v>148</v>
      </c>
      <c r="CA80" s="8" t="s">
        <v>149</v>
      </c>
      <c r="CB80" s="8">
        <v>6</v>
      </c>
      <c r="CC80" s="8" t="s">
        <v>150</v>
      </c>
      <c r="CD80" s="8">
        <v>2</v>
      </c>
      <c r="CE80" s="8" t="s">
        <v>150</v>
      </c>
      <c r="CF80" s="8" t="s">
        <v>150</v>
      </c>
      <c r="CG80" s="8">
        <v>2</v>
      </c>
      <c r="CH80" s="8" t="s">
        <v>150</v>
      </c>
      <c r="CI80" s="8" t="s">
        <v>150</v>
      </c>
      <c r="CJ80" s="8">
        <v>2</v>
      </c>
      <c r="CK80" s="8" t="s">
        <v>150</v>
      </c>
      <c r="CL80" s="8" t="s">
        <v>150</v>
      </c>
      <c r="CM80" s="8">
        <v>2</v>
      </c>
      <c r="CN80" s="8" t="s">
        <v>150</v>
      </c>
      <c r="CO80" s="8">
        <v>0</v>
      </c>
      <c r="CP80" s="8">
        <v>25</v>
      </c>
      <c r="CQ80" s="8">
        <v>4</v>
      </c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 t="s">
        <v>165</v>
      </c>
      <c r="DE80" s="8">
        <v>2</v>
      </c>
      <c r="DF80" s="8"/>
      <c r="DG80" s="8"/>
      <c r="DH80" s="8"/>
      <c r="DI80" s="8">
        <v>2</v>
      </c>
      <c r="DJ80" s="8"/>
      <c r="DK80" s="8">
        <v>2</v>
      </c>
      <c r="DL80" s="8">
        <v>0</v>
      </c>
      <c r="DM80" s="8">
        <v>2</v>
      </c>
      <c r="DN80" s="8"/>
      <c r="DO80" s="8"/>
      <c r="DP80" s="8"/>
      <c r="DQ80" s="8"/>
      <c r="DR80" s="8"/>
      <c r="DS80" s="8"/>
      <c r="DT80" s="8"/>
      <c r="DU80" s="8" t="s">
        <v>150</v>
      </c>
      <c r="DV80" s="8" t="s">
        <v>159</v>
      </c>
      <c r="DW80" s="8" t="s">
        <v>150</v>
      </c>
      <c r="DX80" s="8" t="s">
        <v>150</v>
      </c>
      <c r="DY80" s="8" t="s">
        <v>150</v>
      </c>
      <c r="DZ80" s="8"/>
      <c r="EA80" s="8"/>
      <c r="EB80" s="8" t="s">
        <v>150</v>
      </c>
      <c r="EC80" s="8" t="s">
        <v>150</v>
      </c>
      <c r="ED80" s="8" t="s">
        <v>150</v>
      </c>
      <c r="EE80" s="8" t="s">
        <v>150</v>
      </c>
      <c r="EF80" s="8" t="s">
        <v>159</v>
      </c>
      <c r="EG80" s="8" t="s">
        <v>150</v>
      </c>
      <c r="EH80" s="8"/>
      <c r="EI80" s="8"/>
      <c r="EJ80" s="8"/>
      <c r="EK80" s="8" t="s">
        <v>150</v>
      </c>
      <c r="EL80" s="8" t="s">
        <v>150</v>
      </c>
      <c r="EM80" s="8"/>
      <c r="EN80" s="8"/>
      <c r="EO80" s="8" t="s">
        <v>184</v>
      </c>
      <c r="EP80" s="8" t="s">
        <v>189</v>
      </c>
      <c r="EQ80" s="11" t="str">
        <f t="shared" si="68"/>
        <v>36</v>
      </c>
      <c r="ER80" s="11" t="str">
        <f t="shared" si="85"/>
        <v>1</v>
      </c>
      <c r="ES80" s="11"/>
      <c r="ET80" s="13">
        <f t="shared" si="69"/>
        <v>1.012</v>
      </c>
      <c r="EU80" s="13">
        <f t="shared" si="70"/>
        <v>0.7</v>
      </c>
      <c r="EV80" s="14">
        <f t="shared" si="82"/>
        <v>-1.2</v>
      </c>
      <c r="EW80" s="14">
        <f t="shared" si="71"/>
        <v>-1.2</v>
      </c>
      <c r="EX80" s="14">
        <f t="shared" si="72"/>
        <v>-1.2</v>
      </c>
      <c r="EY80" s="11">
        <f t="shared" si="73"/>
        <v>-0.24099999999999999</v>
      </c>
      <c r="EZ80" s="17" t="s">
        <v>152</v>
      </c>
      <c r="FA80" s="16" t="str">
        <f t="shared" si="74"/>
        <v>1</v>
      </c>
      <c r="FB80" t="s">
        <v>1932</v>
      </c>
      <c r="FC80">
        <v>1</v>
      </c>
      <c r="FD80">
        <v>7</v>
      </c>
    </row>
    <row r="81" spans="1:160" ht="33.75">
      <c r="A81" s="6">
        <v>2170</v>
      </c>
      <c r="B81" s="8">
        <v>2</v>
      </c>
      <c r="C81" s="8" t="s">
        <v>139</v>
      </c>
      <c r="D81" s="8">
        <v>63</v>
      </c>
      <c r="E81" s="8">
        <v>53</v>
      </c>
      <c r="F81" s="8" t="s">
        <v>185</v>
      </c>
      <c r="G81" s="8">
        <v>4</v>
      </c>
      <c r="H81" s="8"/>
      <c r="I81" s="9"/>
      <c r="J81" s="9"/>
      <c r="K81" s="10">
        <v>41288</v>
      </c>
      <c r="L81" s="10"/>
      <c r="M81" s="9" t="e">
        <f t="shared" si="87"/>
        <v>#NUM!</v>
      </c>
      <c r="N81" s="9">
        <f t="shared" ca="1" si="59"/>
        <v>134</v>
      </c>
      <c r="O81" s="9">
        <v>117</v>
      </c>
      <c r="P81" s="9">
        <v>1</v>
      </c>
      <c r="Q81" s="9"/>
      <c r="R81" s="9"/>
      <c r="S81" s="9" t="e">
        <f t="shared" si="60"/>
        <v>#NUM!</v>
      </c>
      <c r="T81" s="9"/>
      <c r="U81" s="8" t="str">
        <f t="shared" si="77"/>
        <v>12</v>
      </c>
      <c r="V81" s="11" t="str">
        <f t="shared" si="78"/>
        <v>1</v>
      </c>
      <c r="W81" s="8" t="str">
        <f t="shared" si="86"/>
        <v>12</v>
      </c>
      <c r="X81" s="9">
        <v>2</v>
      </c>
      <c r="Y81" s="9">
        <v>1</v>
      </c>
      <c r="Z81" s="9">
        <v>1</v>
      </c>
      <c r="AA81" s="9">
        <v>1</v>
      </c>
      <c r="AB81" s="9">
        <v>2</v>
      </c>
      <c r="AC81" s="9">
        <v>117</v>
      </c>
      <c r="AD81" s="9">
        <v>0</v>
      </c>
      <c r="AE81" s="8" t="str">
        <f>IF($O81&lt;36,$O81, IF($O81&gt;36, "36"))</f>
        <v>36</v>
      </c>
      <c r="AF81" s="9">
        <v>2</v>
      </c>
      <c r="AG81" s="9">
        <v>2</v>
      </c>
      <c r="AH81" s="11" t="str">
        <f t="shared" si="61"/>
        <v>36</v>
      </c>
      <c r="AI81" s="11" t="str">
        <f t="shared" si="84"/>
        <v>1</v>
      </c>
      <c r="AJ81" s="9">
        <v>2</v>
      </c>
      <c r="AK81" s="9">
        <v>0</v>
      </c>
      <c r="AL81" s="9"/>
      <c r="AM81" s="8" t="s">
        <v>154</v>
      </c>
      <c r="AN81" s="8">
        <v>2</v>
      </c>
      <c r="AO81" s="8"/>
      <c r="AP81" s="8"/>
      <c r="AQ81" s="8">
        <v>1.53</v>
      </c>
      <c r="AR81" s="9">
        <f t="shared" si="79"/>
        <v>53.644722703127343</v>
      </c>
      <c r="AS81" s="9">
        <v>1.59</v>
      </c>
      <c r="AT81" s="9">
        <f t="shared" si="62"/>
        <v>50.907194643281485</v>
      </c>
      <c r="AU81" s="9">
        <v>1.67</v>
      </c>
      <c r="AV81" s="9">
        <f t="shared" si="88"/>
        <v>47.401701766103734</v>
      </c>
      <c r="AW81" s="9"/>
      <c r="AX81" s="9" t="e">
        <f t="shared" si="64"/>
        <v>#DIV/0!</v>
      </c>
      <c r="AY81" s="12" t="s">
        <v>155</v>
      </c>
      <c r="AZ81" s="12" t="s">
        <v>155</v>
      </c>
      <c r="BA81" s="12" t="s">
        <v>155</v>
      </c>
      <c r="BB81" s="12" t="s">
        <v>155</v>
      </c>
      <c r="BC81" s="8" t="s">
        <v>164</v>
      </c>
      <c r="BD81" s="8"/>
      <c r="BE81" s="8"/>
      <c r="BF81" s="8"/>
      <c r="BG81" s="12"/>
      <c r="BH81" s="8"/>
      <c r="BI81" s="8"/>
      <c r="BJ81" s="8">
        <v>72</v>
      </c>
      <c r="BK81" s="8">
        <v>171.1</v>
      </c>
      <c r="BL81" s="8">
        <f t="shared" si="65"/>
        <v>1.8400892644841067</v>
      </c>
      <c r="BM81" s="8">
        <f t="shared" si="80"/>
        <v>24.594187368766953</v>
      </c>
      <c r="BN81" s="8">
        <v>1</v>
      </c>
      <c r="BO81" s="7" t="s">
        <v>507</v>
      </c>
      <c r="BP81" s="8" t="s">
        <v>146</v>
      </c>
      <c r="BQ81" s="8">
        <v>51</v>
      </c>
      <c r="BR81" s="8">
        <v>61.9</v>
      </c>
      <c r="BS81" s="8">
        <v>149</v>
      </c>
      <c r="BT81" s="8">
        <f t="shared" si="66"/>
        <v>1.560971213339013</v>
      </c>
      <c r="BU81" s="8">
        <f t="shared" si="81"/>
        <v>27.881626953740824</v>
      </c>
      <c r="BV81" s="8">
        <f t="shared" si="67"/>
        <v>1.1788105051265123</v>
      </c>
      <c r="BW81" s="8">
        <f t="shared" si="67"/>
        <v>0.88209297863327152</v>
      </c>
      <c r="BX81" s="8" t="s">
        <v>162</v>
      </c>
      <c r="BY81" s="8" t="s">
        <v>158</v>
      </c>
      <c r="BZ81" s="8" t="s">
        <v>148</v>
      </c>
      <c r="CA81" s="8" t="s">
        <v>149</v>
      </c>
      <c r="CB81" s="8">
        <v>5</v>
      </c>
      <c r="CC81" s="8" t="s">
        <v>150</v>
      </c>
      <c r="CD81" s="8">
        <v>2</v>
      </c>
      <c r="CE81" s="8" t="s">
        <v>150</v>
      </c>
      <c r="CF81" s="8" t="s">
        <v>150</v>
      </c>
      <c r="CG81" s="8">
        <v>2</v>
      </c>
      <c r="CH81" s="8" t="s">
        <v>150</v>
      </c>
      <c r="CI81" s="8" t="s">
        <v>150</v>
      </c>
      <c r="CJ81" s="8">
        <v>2</v>
      </c>
      <c r="CK81" s="8" t="s">
        <v>150</v>
      </c>
      <c r="CL81" s="8" t="s">
        <v>150</v>
      </c>
      <c r="CM81" s="8">
        <v>2</v>
      </c>
      <c r="CN81" s="8" t="s">
        <v>150</v>
      </c>
      <c r="CO81" s="8">
        <v>0</v>
      </c>
      <c r="CP81" s="8">
        <v>0</v>
      </c>
      <c r="CQ81" s="8">
        <v>4</v>
      </c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 t="s">
        <v>165</v>
      </c>
      <c r="DE81" s="8">
        <v>2</v>
      </c>
      <c r="DF81" s="8"/>
      <c r="DG81" s="8"/>
      <c r="DH81" s="8"/>
      <c r="DI81" s="8">
        <v>2</v>
      </c>
      <c r="DJ81" s="8"/>
      <c r="DK81" s="8">
        <v>2</v>
      </c>
      <c r="DL81" s="8">
        <v>0</v>
      </c>
      <c r="DM81" s="8">
        <v>2</v>
      </c>
      <c r="DN81" s="8"/>
      <c r="DO81" s="8" t="s">
        <v>143</v>
      </c>
      <c r="DP81" s="8">
        <v>2</v>
      </c>
      <c r="DQ81" s="8" t="s">
        <v>165</v>
      </c>
      <c r="DR81" s="8" t="s">
        <v>165</v>
      </c>
      <c r="DS81" s="8"/>
      <c r="DT81" s="8"/>
      <c r="DU81" s="8" t="s">
        <v>150</v>
      </c>
      <c r="DV81" s="8" t="s">
        <v>159</v>
      </c>
      <c r="DW81" s="8" t="s">
        <v>150</v>
      </c>
      <c r="DX81" s="8" t="s">
        <v>150</v>
      </c>
      <c r="DY81" s="8" t="s">
        <v>150</v>
      </c>
      <c r="DZ81" s="8"/>
      <c r="EA81" s="8"/>
      <c r="EB81" s="8" t="s">
        <v>150</v>
      </c>
      <c r="EC81" s="8" t="s">
        <v>150</v>
      </c>
      <c r="ED81" s="8" t="s">
        <v>150</v>
      </c>
      <c r="EE81" s="8"/>
      <c r="EF81" s="8" t="s">
        <v>159</v>
      </c>
      <c r="EG81" s="8" t="s">
        <v>150</v>
      </c>
      <c r="EH81" s="8"/>
      <c r="EI81" s="8" t="s">
        <v>159</v>
      </c>
      <c r="EJ81" s="8" t="s">
        <v>150</v>
      </c>
      <c r="EK81" s="8"/>
      <c r="EL81" s="8"/>
      <c r="EM81" s="8"/>
      <c r="EN81" s="8"/>
      <c r="EO81" s="8" t="s">
        <v>184</v>
      </c>
      <c r="EP81" s="8" t="s">
        <v>189</v>
      </c>
      <c r="EQ81" s="11" t="str">
        <f t="shared" si="68"/>
        <v>36</v>
      </c>
      <c r="ER81" s="11" t="str">
        <f t="shared" si="85"/>
        <v>1</v>
      </c>
      <c r="ES81" s="11"/>
      <c r="ET81" s="13">
        <f t="shared" si="69"/>
        <v>1</v>
      </c>
      <c r="EU81" s="13">
        <f t="shared" si="70"/>
        <v>0.9</v>
      </c>
      <c r="EV81" s="14">
        <f t="shared" si="82"/>
        <v>-1.2</v>
      </c>
      <c r="EW81" s="14">
        <f t="shared" si="71"/>
        <v>-1.2</v>
      </c>
      <c r="EX81" s="14">
        <f t="shared" si="72"/>
        <v>-1.2</v>
      </c>
      <c r="EY81" s="11">
        <f t="shared" si="73"/>
        <v>-3.2000000000000001E-2</v>
      </c>
      <c r="EZ81" s="17" t="s">
        <v>176</v>
      </c>
      <c r="FA81" s="16" t="str">
        <f t="shared" si="74"/>
        <v>3</v>
      </c>
      <c r="FC81">
        <v>2</v>
      </c>
      <c r="FD81">
        <v>0</v>
      </c>
    </row>
    <row r="82" spans="1:160" ht="33.75">
      <c r="A82" s="6">
        <v>2173</v>
      </c>
      <c r="B82" s="8">
        <v>2</v>
      </c>
      <c r="C82" s="8" t="s">
        <v>139</v>
      </c>
      <c r="D82" s="8">
        <v>62</v>
      </c>
      <c r="E82" s="8">
        <v>52</v>
      </c>
      <c r="F82" s="8" t="s">
        <v>153</v>
      </c>
      <c r="G82" s="8">
        <v>3</v>
      </c>
      <c r="H82" s="8" t="s">
        <v>179</v>
      </c>
      <c r="I82" s="9"/>
      <c r="J82" s="9"/>
      <c r="K82" s="10">
        <v>41298</v>
      </c>
      <c r="L82" s="10"/>
      <c r="M82" s="9" t="e">
        <f t="shared" si="87"/>
        <v>#NUM!</v>
      </c>
      <c r="N82" s="9">
        <f t="shared" ca="1" si="59"/>
        <v>134</v>
      </c>
      <c r="O82" s="9">
        <v>117</v>
      </c>
      <c r="P82" s="9">
        <v>1</v>
      </c>
      <c r="Q82" s="9"/>
      <c r="R82" s="9"/>
      <c r="S82" s="9" t="e">
        <f t="shared" si="60"/>
        <v>#NUM!</v>
      </c>
      <c r="T82" s="9"/>
      <c r="U82" s="8">
        <v>12</v>
      </c>
      <c r="V82" s="11">
        <v>1</v>
      </c>
      <c r="W82" s="8" t="str">
        <f t="shared" si="86"/>
        <v>12</v>
      </c>
      <c r="X82" s="9">
        <v>2</v>
      </c>
      <c r="Y82" s="9">
        <v>1</v>
      </c>
      <c r="Z82" s="9">
        <v>1</v>
      </c>
      <c r="AA82" s="9">
        <v>1</v>
      </c>
      <c r="AB82" s="9">
        <v>2</v>
      </c>
      <c r="AC82" s="9">
        <v>117</v>
      </c>
      <c r="AD82" s="9">
        <v>0</v>
      </c>
      <c r="AE82" s="8" t="str">
        <f>IF($O82&lt;36,$O82, IF($O82&gt;36, "36"))</f>
        <v>36</v>
      </c>
      <c r="AF82" s="9">
        <v>2</v>
      </c>
      <c r="AG82" s="9">
        <v>2</v>
      </c>
      <c r="AH82" s="11" t="str">
        <f t="shared" si="61"/>
        <v>36</v>
      </c>
      <c r="AI82" s="11" t="str">
        <f t="shared" si="84"/>
        <v>1</v>
      </c>
      <c r="AJ82" s="9">
        <v>2</v>
      </c>
      <c r="AK82" s="9">
        <v>0</v>
      </c>
      <c r="AL82" s="9"/>
      <c r="AM82" s="8" t="s">
        <v>154</v>
      </c>
      <c r="AN82" s="8">
        <v>2</v>
      </c>
      <c r="AO82" s="8"/>
      <c r="AP82" s="8"/>
      <c r="AQ82" s="8">
        <v>1.57</v>
      </c>
      <c r="AR82" s="9">
        <f t="shared" si="79"/>
        <v>52.333303050797007</v>
      </c>
      <c r="AS82" s="9">
        <v>1.81</v>
      </c>
      <c r="AT82" s="9">
        <f t="shared" si="62"/>
        <v>43.847257193726769</v>
      </c>
      <c r="AU82" s="9">
        <v>1.71</v>
      </c>
      <c r="AV82" s="9">
        <f t="shared" si="88"/>
        <v>46.361702311776085</v>
      </c>
      <c r="AW82" s="9"/>
      <c r="AX82" s="9" t="e">
        <f t="shared" si="64"/>
        <v>#DIV/0!</v>
      </c>
      <c r="AY82" s="12" t="s">
        <v>155</v>
      </c>
      <c r="AZ82" s="12" t="s">
        <v>155</v>
      </c>
      <c r="BA82" s="12" t="s">
        <v>155</v>
      </c>
      <c r="BB82" s="12" t="s">
        <v>155</v>
      </c>
      <c r="BC82" s="8" t="s">
        <v>164</v>
      </c>
      <c r="BD82" s="8"/>
      <c r="BE82" s="8"/>
      <c r="BF82" s="8"/>
      <c r="BG82" s="12"/>
      <c r="BH82" s="8"/>
      <c r="BI82" s="8"/>
      <c r="BJ82" s="8">
        <v>64.8</v>
      </c>
      <c r="BK82" s="8">
        <v>167</v>
      </c>
      <c r="BL82" s="8">
        <f t="shared" si="65"/>
        <v>1.7288413555284994</v>
      </c>
      <c r="BM82" s="8">
        <f t="shared" si="80"/>
        <v>23.234967191365772</v>
      </c>
      <c r="BN82" s="8">
        <v>1</v>
      </c>
      <c r="BO82" s="7" t="s">
        <v>510</v>
      </c>
      <c r="BP82" s="8" t="s">
        <v>146</v>
      </c>
      <c r="BQ82" s="8">
        <v>55</v>
      </c>
      <c r="BR82" s="8">
        <v>50.75</v>
      </c>
      <c r="BS82" s="8">
        <v>149.69999999999999</v>
      </c>
      <c r="BT82" s="8">
        <f t="shared" si="66"/>
        <v>1.4395025836860456</v>
      </c>
      <c r="BU82" s="8">
        <f t="shared" si="81"/>
        <v>22.646049168031013</v>
      </c>
      <c r="BV82" s="8">
        <f t="shared" si="67"/>
        <v>1.2009991333961776</v>
      </c>
      <c r="BW82" s="8">
        <f t="shared" si="67"/>
        <v>1.026005331833604</v>
      </c>
      <c r="BX82" s="8" t="s">
        <v>171</v>
      </c>
      <c r="BY82" s="8" t="s">
        <v>158</v>
      </c>
      <c r="BZ82" s="8" t="s">
        <v>148</v>
      </c>
      <c r="CA82" s="8" t="s">
        <v>166</v>
      </c>
      <c r="CB82" s="8">
        <v>3</v>
      </c>
      <c r="CC82" s="8" t="s">
        <v>150</v>
      </c>
      <c r="CD82" s="8">
        <v>2</v>
      </c>
      <c r="CE82" s="8" t="s">
        <v>150</v>
      </c>
      <c r="CF82" s="8" t="s">
        <v>150</v>
      </c>
      <c r="CG82" s="8">
        <v>2</v>
      </c>
      <c r="CH82" s="8" t="s">
        <v>150</v>
      </c>
      <c r="CI82" s="8" t="s">
        <v>150</v>
      </c>
      <c r="CJ82" s="8">
        <v>2</v>
      </c>
      <c r="CK82" s="8" t="s">
        <v>150</v>
      </c>
      <c r="CL82" s="8" t="s">
        <v>150</v>
      </c>
      <c r="CM82" s="8">
        <v>2</v>
      </c>
      <c r="CN82" s="8" t="s">
        <v>150</v>
      </c>
      <c r="CO82" s="8">
        <v>0</v>
      </c>
      <c r="CP82" s="8">
        <v>0</v>
      </c>
      <c r="CQ82" s="8">
        <v>4</v>
      </c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 t="s">
        <v>165</v>
      </c>
      <c r="DE82" s="8">
        <v>2</v>
      </c>
      <c r="DF82" s="8"/>
      <c r="DG82" s="8"/>
      <c r="DH82" s="8"/>
      <c r="DI82" s="8">
        <v>2</v>
      </c>
      <c r="DJ82" s="8"/>
      <c r="DK82" s="8">
        <v>2</v>
      </c>
      <c r="DL82" s="8">
        <v>0</v>
      </c>
      <c r="DM82" s="8">
        <v>2</v>
      </c>
      <c r="DN82" s="8"/>
      <c r="DO82" s="8" t="s">
        <v>143</v>
      </c>
      <c r="DP82" s="8">
        <v>2</v>
      </c>
      <c r="DQ82" s="8"/>
      <c r="DR82" s="8"/>
      <c r="DS82" s="8"/>
      <c r="DT82" s="8"/>
      <c r="DU82" s="8" t="s">
        <v>150</v>
      </c>
      <c r="DV82" s="8" t="s">
        <v>159</v>
      </c>
      <c r="DW82" s="8" t="s">
        <v>150</v>
      </c>
      <c r="DX82" s="8" t="s">
        <v>159</v>
      </c>
      <c r="DY82" s="8" t="s">
        <v>159</v>
      </c>
      <c r="DZ82" s="8"/>
      <c r="EA82" s="8"/>
      <c r="EB82" s="8" t="s">
        <v>150</v>
      </c>
      <c r="EC82" s="8" t="s">
        <v>150</v>
      </c>
      <c r="ED82" s="8" t="s">
        <v>150</v>
      </c>
      <c r="EE82" s="8"/>
      <c r="EF82" s="8" t="s">
        <v>159</v>
      </c>
      <c r="EG82" s="8" t="s">
        <v>150</v>
      </c>
      <c r="EH82" s="8"/>
      <c r="EI82" s="8" t="s">
        <v>159</v>
      </c>
      <c r="EJ82" s="8" t="s">
        <v>150</v>
      </c>
      <c r="EK82" s="8" t="s">
        <v>150</v>
      </c>
      <c r="EL82" s="8" t="s">
        <v>150</v>
      </c>
      <c r="EM82" s="8"/>
      <c r="EN82" s="8"/>
      <c r="EO82" s="8" t="s">
        <v>184</v>
      </c>
      <c r="EP82" s="8" t="s">
        <v>189</v>
      </c>
      <c r="EQ82" s="11" t="str">
        <f t="shared" si="68"/>
        <v>36</v>
      </c>
      <c r="ER82" s="11" t="str">
        <f t="shared" si="85"/>
        <v>1</v>
      </c>
      <c r="ES82" s="11"/>
      <c r="ET82" s="13">
        <f t="shared" si="69"/>
        <v>1</v>
      </c>
      <c r="EU82" s="13">
        <f t="shared" si="70"/>
        <v>0.9</v>
      </c>
      <c r="EV82" s="14">
        <f t="shared" si="82"/>
        <v>-1.2</v>
      </c>
      <c r="EW82" s="14">
        <f t="shared" si="71"/>
        <v>-1.2</v>
      </c>
      <c r="EX82" s="14">
        <f t="shared" si="72"/>
        <v>-1.2</v>
      </c>
      <c r="EY82" s="11">
        <f t="shared" si="73"/>
        <v>-3.2000000000000001E-2</v>
      </c>
      <c r="EZ82" s="15" t="s">
        <v>176</v>
      </c>
      <c r="FA82" s="16" t="str">
        <f t="shared" si="74"/>
        <v>3</v>
      </c>
      <c r="FC82">
        <v>2</v>
      </c>
      <c r="FD82">
        <v>0</v>
      </c>
    </row>
    <row r="83" spans="1:160" ht="78.75">
      <c r="A83" s="6">
        <v>2174</v>
      </c>
      <c r="B83" s="8">
        <v>2</v>
      </c>
      <c r="C83" s="8" t="s">
        <v>139</v>
      </c>
      <c r="D83" s="8">
        <v>67</v>
      </c>
      <c r="E83" s="8">
        <v>57</v>
      </c>
      <c r="F83" s="8" t="s">
        <v>140</v>
      </c>
      <c r="G83" s="8">
        <v>1</v>
      </c>
      <c r="H83" s="8"/>
      <c r="I83" s="9"/>
      <c r="J83" s="9"/>
      <c r="K83" s="10">
        <v>41302</v>
      </c>
      <c r="L83" s="10">
        <v>42642</v>
      </c>
      <c r="M83" s="9">
        <f>DATEDIF(K83, L83, "m")</f>
        <v>44</v>
      </c>
      <c r="N83" s="9">
        <f t="shared" ca="1" si="59"/>
        <v>134</v>
      </c>
      <c r="O83" s="9">
        <v>44</v>
      </c>
      <c r="P83" s="9">
        <v>0</v>
      </c>
      <c r="Q83" s="10">
        <v>41722</v>
      </c>
      <c r="R83" s="10"/>
      <c r="S83" s="9">
        <f t="shared" si="60"/>
        <v>13</v>
      </c>
      <c r="T83" s="9" t="s">
        <v>513</v>
      </c>
      <c r="U83" s="8" t="str">
        <f t="shared" ref="U83:U92" si="89">IF(O83&lt;12,O83, IF(O83&gt;12, "12"))</f>
        <v>12</v>
      </c>
      <c r="V83" s="11" t="str">
        <f t="shared" ref="V83:V92" si="90">IF(U83&lt;12,0, IF(U83&gt;12, "1"))</f>
        <v>1</v>
      </c>
      <c r="W83" s="8" t="str">
        <f t="shared" si="86"/>
        <v>12</v>
      </c>
      <c r="X83" s="9">
        <v>2</v>
      </c>
      <c r="Y83" s="9">
        <v>1</v>
      </c>
      <c r="Z83" s="9">
        <v>1</v>
      </c>
      <c r="AA83" s="9">
        <v>1</v>
      </c>
      <c r="AB83" s="9">
        <v>2</v>
      </c>
      <c r="AC83" s="9">
        <v>13</v>
      </c>
      <c r="AD83" s="9">
        <v>0</v>
      </c>
      <c r="AE83" s="8">
        <v>13</v>
      </c>
      <c r="AF83" s="9">
        <v>1</v>
      </c>
      <c r="AG83" s="9">
        <v>1</v>
      </c>
      <c r="AH83" s="11" t="str">
        <f t="shared" si="61"/>
        <v>36</v>
      </c>
      <c r="AI83" s="11" t="str">
        <f t="shared" si="84"/>
        <v>1</v>
      </c>
      <c r="AJ83" s="9">
        <v>1</v>
      </c>
      <c r="AK83" s="9">
        <v>1</v>
      </c>
      <c r="AL83" s="9" t="s">
        <v>514</v>
      </c>
      <c r="AM83" s="8" t="s">
        <v>160</v>
      </c>
      <c r="AN83" s="8">
        <v>1</v>
      </c>
      <c r="AO83" s="8"/>
      <c r="AP83" s="8"/>
      <c r="AQ83" s="8">
        <v>1.1000000000000001</v>
      </c>
      <c r="AR83" s="9">
        <f t="shared" si="79"/>
        <v>77.74661136894052</v>
      </c>
      <c r="AS83" s="9">
        <v>2.12</v>
      </c>
      <c r="AT83" s="9">
        <f t="shared" si="62"/>
        <v>35.159982530544468</v>
      </c>
      <c r="AU83" s="9">
        <v>4.29</v>
      </c>
      <c r="AV83" s="9">
        <f t="shared" si="88"/>
        <v>14.903933974331805</v>
      </c>
      <c r="AW83" s="9"/>
      <c r="AX83" s="9" t="e">
        <f t="shared" si="64"/>
        <v>#DIV/0!</v>
      </c>
      <c r="AY83" s="12" t="s">
        <v>155</v>
      </c>
      <c r="AZ83" s="12" t="s">
        <v>155</v>
      </c>
      <c r="BA83" s="12" t="s">
        <v>155</v>
      </c>
      <c r="BB83" s="12" t="s">
        <v>167</v>
      </c>
      <c r="BC83" s="8" t="s">
        <v>142</v>
      </c>
      <c r="BD83" s="8" t="s">
        <v>143</v>
      </c>
      <c r="BE83" s="8" t="s">
        <v>141</v>
      </c>
      <c r="BF83" s="8" t="s">
        <v>143</v>
      </c>
      <c r="BG83" s="12">
        <v>43433</v>
      </c>
      <c r="BH83" s="8"/>
      <c r="BI83" s="8"/>
      <c r="BJ83" s="8">
        <v>74.900000000000006</v>
      </c>
      <c r="BK83" s="8">
        <v>173.6</v>
      </c>
      <c r="BL83" s="8">
        <f t="shared" si="65"/>
        <v>1.8910135631096501</v>
      </c>
      <c r="BM83" s="8">
        <f t="shared" si="80"/>
        <v>24.853203508250338</v>
      </c>
      <c r="BN83" s="8">
        <v>1</v>
      </c>
      <c r="BO83" s="7" t="s">
        <v>515</v>
      </c>
      <c r="BP83" s="8" t="s">
        <v>146</v>
      </c>
      <c r="BQ83" s="8">
        <v>58</v>
      </c>
      <c r="BR83" s="8">
        <v>50</v>
      </c>
      <c r="BS83" s="8">
        <v>145</v>
      </c>
      <c r="BT83" s="8">
        <f t="shared" si="66"/>
        <v>1.3977206358942535</v>
      </c>
      <c r="BU83" s="8">
        <f t="shared" si="81"/>
        <v>23.781212841854934</v>
      </c>
      <c r="BV83" s="8">
        <f t="shared" si="67"/>
        <v>1.3529266969001932</v>
      </c>
      <c r="BW83" s="8">
        <f t="shared" si="67"/>
        <v>1.0450772075219268</v>
      </c>
      <c r="BX83" s="8" t="s">
        <v>147</v>
      </c>
      <c r="BY83" s="8" t="s">
        <v>158</v>
      </c>
      <c r="BZ83" s="8" t="s">
        <v>148</v>
      </c>
      <c r="CA83" s="8" t="s">
        <v>149</v>
      </c>
      <c r="CB83" s="8">
        <v>5</v>
      </c>
      <c r="CC83" s="8" t="s">
        <v>150</v>
      </c>
      <c r="CD83" s="8">
        <v>2</v>
      </c>
      <c r="CE83" s="8"/>
      <c r="CF83" s="8" t="s">
        <v>150</v>
      </c>
      <c r="CG83" s="8">
        <v>2</v>
      </c>
      <c r="CH83" s="8"/>
      <c r="CI83" s="8" t="s">
        <v>150</v>
      </c>
      <c r="CJ83" s="8">
        <v>2</v>
      </c>
      <c r="CK83" s="8"/>
      <c r="CL83" s="8" t="s">
        <v>150</v>
      </c>
      <c r="CM83" s="8">
        <v>2</v>
      </c>
      <c r="CN83" s="8"/>
      <c r="CO83" s="8">
        <v>16.7</v>
      </c>
      <c r="CP83" s="8">
        <v>0</v>
      </c>
      <c r="CQ83" s="8">
        <v>4</v>
      </c>
      <c r="CR83" s="8"/>
      <c r="CS83" s="8"/>
      <c r="CT83" s="8"/>
      <c r="CU83" s="8"/>
      <c r="CV83" s="8"/>
      <c r="CW83" s="8"/>
      <c r="CX83" s="8"/>
      <c r="CY83" s="8"/>
      <c r="CZ83" s="8"/>
      <c r="DA83" s="8"/>
      <c r="DB83" s="8"/>
      <c r="DC83" s="8"/>
      <c r="DD83" s="8" t="s">
        <v>165</v>
      </c>
      <c r="DE83" s="8">
        <v>2</v>
      </c>
      <c r="DF83" s="8"/>
      <c r="DG83" s="8"/>
      <c r="DH83" s="8"/>
      <c r="DI83" s="8">
        <v>2</v>
      </c>
      <c r="DJ83" s="8"/>
      <c r="DK83" s="8">
        <v>2</v>
      </c>
      <c r="DL83" s="8">
        <v>0</v>
      </c>
      <c r="DM83" s="8">
        <v>2</v>
      </c>
      <c r="DN83" s="8"/>
      <c r="DO83" s="8" t="s">
        <v>143</v>
      </c>
      <c r="DP83" s="8">
        <v>2</v>
      </c>
      <c r="DQ83" s="8"/>
      <c r="DR83" s="8"/>
      <c r="DS83" s="8"/>
      <c r="DT83" s="8"/>
      <c r="DU83" s="8" t="s">
        <v>150</v>
      </c>
      <c r="DV83" s="8" t="s">
        <v>159</v>
      </c>
      <c r="DW83" s="8" t="s">
        <v>150</v>
      </c>
      <c r="DX83" s="8" t="s">
        <v>159</v>
      </c>
      <c r="DY83" s="8" t="s">
        <v>159</v>
      </c>
      <c r="DZ83" s="8"/>
      <c r="EA83" s="8"/>
      <c r="EB83" s="8" t="s">
        <v>150</v>
      </c>
      <c r="EC83" s="8" t="s">
        <v>150</v>
      </c>
      <c r="ED83" s="8" t="s">
        <v>150</v>
      </c>
      <c r="EE83" s="8"/>
      <c r="EF83" s="8" t="s">
        <v>159</v>
      </c>
      <c r="EG83" s="8" t="s">
        <v>150</v>
      </c>
      <c r="EH83" s="8"/>
      <c r="EI83" s="8" t="s">
        <v>159</v>
      </c>
      <c r="EJ83" s="8" t="s">
        <v>150</v>
      </c>
      <c r="EK83" s="8"/>
      <c r="EL83" s="8"/>
      <c r="EM83" s="8"/>
      <c r="EN83" s="8"/>
      <c r="EO83" s="8" t="s">
        <v>184</v>
      </c>
      <c r="EP83" s="8" t="s">
        <v>189</v>
      </c>
      <c r="EQ83" s="11" t="str">
        <f t="shared" si="68"/>
        <v>36</v>
      </c>
      <c r="ER83" s="11" t="str">
        <f t="shared" si="85"/>
        <v>1</v>
      </c>
      <c r="ES83" s="11"/>
      <c r="ET83" s="13">
        <f t="shared" si="69"/>
        <v>1</v>
      </c>
      <c r="EU83" s="13">
        <f t="shared" si="70"/>
        <v>0.9</v>
      </c>
      <c r="EV83" s="14">
        <f t="shared" si="82"/>
        <v>-1.2</v>
      </c>
      <c r="EW83" s="14">
        <f t="shared" si="71"/>
        <v>-1.2</v>
      </c>
      <c r="EX83" s="14">
        <f t="shared" si="72"/>
        <v>-1.2</v>
      </c>
      <c r="EY83" s="11">
        <f t="shared" si="73"/>
        <v>-3.2000000000000001E-2</v>
      </c>
      <c r="EZ83" s="17" t="s">
        <v>163</v>
      </c>
      <c r="FA83" s="16" t="str">
        <f t="shared" si="74"/>
        <v>2</v>
      </c>
      <c r="FC83">
        <v>2</v>
      </c>
      <c r="FD83">
        <v>0</v>
      </c>
    </row>
    <row r="84" spans="1:160" ht="112.5">
      <c r="A84" s="6">
        <v>2175</v>
      </c>
      <c r="B84" s="8">
        <v>1</v>
      </c>
      <c r="C84" s="8" t="s">
        <v>146</v>
      </c>
      <c r="D84" s="8">
        <v>49</v>
      </c>
      <c r="E84" s="8">
        <v>39</v>
      </c>
      <c r="F84" s="8" t="s">
        <v>518</v>
      </c>
      <c r="G84" s="8">
        <v>5</v>
      </c>
      <c r="H84" s="8"/>
      <c r="I84" s="9"/>
      <c r="J84" s="9"/>
      <c r="K84" s="10">
        <v>41311</v>
      </c>
      <c r="L84" s="10">
        <v>43194</v>
      </c>
      <c r="M84" s="9">
        <f t="shared" ref="M84:M93" si="91">DATEDIF(K84,L84,"m")</f>
        <v>61</v>
      </c>
      <c r="N84" s="9">
        <f t="shared" ca="1" si="59"/>
        <v>134</v>
      </c>
      <c r="O84" s="9">
        <v>61</v>
      </c>
      <c r="P84" s="9">
        <v>0</v>
      </c>
      <c r="Q84" s="10">
        <v>42732</v>
      </c>
      <c r="R84" s="10">
        <v>43194</v>
      </c>
      <c r="S84" s="9">
        <f t="shared" si="60"/>
        <v>46</v>
      </c>
      <c r="T84" s="9" t="s">
        <v>519</v>
      </c>
      <c r="U84" s="8" t="str">
        <f t="shared" si="89"/>
        <v>12</v>
      </c>
      <c r="V84" s="11" t="str">
        <f t="shared" si="90"/>
        <v>1</v>
      </c>
      <c r="W84" s="8" t="str">
        <f t="shared" si="86"/>
        <v>12</v>
      </c>
      <c r="X84" s="9">
        <v>2</v>
      </c>
      <c r="Y84" s="9">
        <v>1</v>
      </c>
      <c r="Z84" s="9">
        <v>1</v>
      </c>
      <c r="AA84" s="9">
        <v>0</v>
      </c>
      <c r="AB84" s="9">
        <v>2</v>
      </c>
      <c r="AC84" s="9">
        <v>46</v>
      </c>
      <c r="AD84" s="9">
        <v>0</v>
      </c>
      <c r="AE84" s="8" t="str">
        <f t="shared" ref="AE84:AE88" si="92">IF($O84&lt;36,$O84, IF($O84&gt;36, "36"))</f>
        <v>36</v>
      </c>
      <c r="AF84" s="9">
        <v>2</v>
      </c>
      <c r="AG84" s="9">
        <v>2</v>
      </c>
      <c r="AH84" s="11" t="str">
        <f t="shared" si="61"/>
        <v>36</v>
      </c>
      <c r="AI84" s="11" t="str">
        <f t="shared" si="84"/>
        <v>1</v>
      </c>
      <c r="AJ84" s="9">
        <v>1</v>
      </c>
      <c r="AK84" s="9">
        <v>1</v>
      </c>
      <c r="AL84" s="9" t="s">
        <v>520</v>
      </c>
      <c r="AM84" s="8" t="s">
        <v>160</v>
      </c>
      <c r="AN84" s="8">
        <v>1</v>
      </c>
      <c r="AO84" s="8"/>
      <c r="AP84" s="8"/>
      <c r="AQ84" s="8">
        <v>0.78</v>
      </c>
      <c r="AR84" s="9">
        <f t="shared" si="79"/>
        <v>98.325112937588699</v>
      </c>
      <c r="AS84" s="9">
        <v>0.88</v>
      </c>
      <c r="AT84" s="9">
        <f t="shared" si="62"/>
        <v>84.546914524750633</v>
      </c>
      <c r="AU84" s="9">
        <v>1.35</v>
      </c>
      <c r="AV84" s="9">
        <f t="shared" si="88"/>
        <v>49.96598257529827</v>
      </c>
      <c r="AW84" s="9"/>
      <c r="AX84" s="9" t="e">
        <f t="shared" si="64"/>
        <v>#DIV/0!</v>
      </c>
      <c r="AY84" s="12" t="s">
        <v>155</v>
      </c>
      <c r="AZ84" s="12" t="s">
        <v>155</v>
      </c>
      <c r="BA84" s="12" t="s">
        <v>155</v>
      </c>
      <c r="BB84" s="12" t="s">
        <v>167</v>
      </c>
      <c r="BC84" s="8" t="s">
        <v>142</v>
      </c>
      <c r="BD84" s="8" t="s">
        <v>143</v>
      </c>
      <c r="BE84" s="8" t="s">
        <v>141</v>
      </c>
      <c r="BF84" s="8"/>
      <c r="BG84" s="12"/>
      <c r="BH84" s="8"/>
      <c r="BI84" s="8"/>
      <c r="BJ84" s="8">
        <v>50.25</v>
      </c>
      <c r="BK84" s="8">
        <v>153</v>
      </c>
      <c r="BL84" s="8">
        <f t="shared" si="65"/>
        <v>1.4562986237535092</v>
      </c>
      <c r="BM84" s="8">
        <f t="shared" si="80"/>
        <v>21.466102780981675</v>
      </c>
      <c r="BN84" s="8">
        <v>1</v>
      </c>
      <c r="BO84" s="7" t="s">
        <v>521</v>
      </c>
      <c r="BP84" s="8" t="s">
        <v>139</v>
      </c>
      <c r="BQ84" s="8">
        <v>39</v>
      </c>
      <c r="BR84" s="8">
        <v>84</v>
      </c>
      <c r="BS84" s="8">
        <v>176</v>
      </c>
      <c r="BT84" s="8">
        <f t="shared" si="66"/>
        <v>2.0053108535711974</v>
      </c>
      <c r="BU84" s="8">
        <f t="shared" si="81"/>
        <v>27.117768595041323</v>
      </c>
      <c r="BV84" s="8">
        <f t="shared" si="67"/>
        <v>0.72622088548517605</v>
      </c>
      <c r="BW84" s="8">
        <f t="shared" si="67"/>
        <v>0.79158809493296234</v>
      </c>
      <c r="BX84" s="8" t="s">
        <v>171</v>
      </c>
      <c r="BY84" s="8" t="s">
        <v>158</v>
      </c>
      <c r="BZ84" s="8" t="s">
        <v>148</v>
      </c>
      <c r="CA84" s="8" t="s">
        <v>149</v>
      </c>
      <c r="CB84" s="8">
        <v>5</v>
      </c>
      <c r="CC84" s="8" t="s">
        <v>150</v>
      </c>
      <c r="CD84" s="8">
        <v>2</v>
      </c>
      <c r="CE84" s="8" t="s">
        <v>150</v>
      </c>
      <c r="CF84" s="8" t="s">
        <v>150</v>
      </c>
      <c r="CG84" s="8">
        <v>2</v>
      </c>
      <c r="CH84" s="8" t="s">
        <v>150</v>
      </c>
      <c r="CI84" s="8" t="s">
        <v>150</v>
      </c>
      <c r="CJ84" s="8">
        <v>2</v>
      </c>
      <c r="CK84" s="8" t="s">
        <v>150</v>
      </c>
      <c r="CL84" s="8" t="s">
        <v>150</v>
      </c>
      <c r="CM84" s="8">
        <v>2</v>
      </c>
      <c r="CN84" s="8" t="s">
        <v>150</v>
      </c>
      <c r="CO84" s="8">
        <v>0</v>
      </c>
      <c r="CP84" s="8">
        <v>0</v>
      </c>
      <c r="CQ84" s="8">
        <v>4</v>
      </c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 t="s">
        <v>165</v>
      </c>
      <c r="DE84" s="8">
        <v>2</v>
      </c>
      <c r="DF84" s="8"/>
      <c r="DG84" s="8"/>
      <c r="DH84" s="8"/>
      <c r="DI84" s="8">
        <v>2</v>
      </c>
      <c r="DJ84" s="8"/>
      <c r="DK84" s="8">
        <v>2</v>
      </c>
      <c r="DL84" s="8">
        <v>0</v>
      </c>
      <c r="DM84" s="8">
        <v>2</v>
      </c>
      <c r="DN84" s="8"/>
      <c r="DO84" s="8" t="s">
        <v>143</v>
      </c>
      <c r="DP84" s="8">
        <v>2</v>
      </c>
      <c r="DQ84" s="8"/>
      <c r="DR84" s="8"/>
      <c r="DS84" s="8"/>
      <c r="DT84" s="8"/>
      <c r="DU84" s="8" t="s">
        <v>150</v>
      </c>
      <c r="DV84" s="8" t="s">
        <v>159</v>
      </c>
      <c r="DW84" s="8" t="s">
        <v>150</v>
      </c>
      <c r="DX84" s="8" t="s">
        <v>150</v>
      </c>
      <c r="DY84" s="8" t="s">
        <v>150</v>
      </c>
      <c r="DZ84" s="8"/>
      <c r="EA84" s="8"/>
      <c r="EB84" s="8" t="s">
        <v>150</v>
      </c>
      <c r="EC84" s="8" t="s">
        <v>150</v>
      </c>
      <c r="ED84" s="8" t="s">
        <v>150</v>
      </c>
      <c r="EE84" s="8"/>
      <c r="EF84" s="8" t="s">
        <v>159</v>
      </c>
      <c r="EG84" s="8" t="s">
        <v>150</v>
      </c>
      <c r="EH84" s="8"/>
      <c r="EI84" s="8" t="s">
        <v>159</v>
      </c>
      <c r="EJ84" s="8" t="s">
        <v>150</v>
      </c>
      <c r="EK84" s="8"/>
      <c r="EL84" s="8"/>
      <c r="EM84" s="8"/>
      <c r="EN84" s="8"/>
      <c r="EO84" s="8" t="s">
        <v>184</v>
      </c>
      <c r="EP84" s="8" t="s">
        <v>189</v>
      </c>
      <c r="EQ84" s="11" t="str">
        <f t="shared" si="68"/>
        <v>36</v>
      </c>
      <c r="ER84" s="11" t="str">
        <f t="shared" si="85"/>
        <v>1</v>
      </c>
      <c r="ES84" s="11"/>
      <c r="ET84" s="13">
        <f t="shared" si="69"/>
        <v>1.012</v>
      </c>
      <c r="EU84" s="13">
        <f t="shared" si="70"/>
        <v>0.7</v>
      </c>
      <c r="EV84" s="14">
        <f t="shared" si="82"/>
        <v>-1.2</v>
      </c>
      <c r="EW84" s="14">
        <f t="shared" si="71"/>
        <v>-1.2</v>
      </c>
      <c r="EX84" s="14">
        <f t="shared" si="72"/>
        <v>-1.2</v>
      </c>
      <c r="EY84" s="11">
        <f t="shared" si="73"/>
        <v>-0.24099999999999999</v>
      </c>
      <c r="EZ84" s="15" t="s">
        <v>163</v>
      </c>
      <c r="FA84" s="16" t="str">
        <f t="shared" si="74"/>
        <v>2</v>
      </c>
      <c r="FB84" t="s">
        <v>1933</v>
      </c>
      <c r="FC84">
        <v>1</v>
      </c>
      <c r="FD84">
        <v>10</v>
      </c>
    </row>
    <row r="85" spans="1:160" ht="33.75">
      <c r="A85" s="6">
        <v>2179</v>
      </c>
      <c r="B85" s="8">
        <v>2</v>
      </c>
      <c r="C85" s="8" t="s">
        <v>139</v>
      </c>
      <c r="D85" s="8">
        <v>74</v>
      </c>
      <c r="E85" s="8">
        <v>64</v>
      </c>
      <c r="F85" s="8" t="s">
        <v>140</v>
      </c>
      <c r="G85" s="8">
        <v>1</v>
      </c>
      <c r="H85" s="8"/>
      <c r="I85" s="9"/>
      <c r="J85" s="9"/>
      <c r="K85" s="10">
        <v>41319</v>
      </c>
      <c r="L85" s="10"/>
      <c r="M85" s="9" t="e">
        <f t="shared" si="91"/>
        <v>#NUM!</v>
      </c>
      <c r="N85" s="9">
        <f t="shared" ca="1" si="59"/>
        <v>133</v>
      </c>
      <c r="O85" s="9">
        <v>116</v>
      </c>
      <c r="P85" s="9">
        <v>1</v>
      </c>
      <c r="Q85" s="9"/>
      <c r="R85" s="9"/>
      <c r="S85" s="9" t="e">
        <f t="shared" si="60"/>
        <v>#NUM!</v>
      </c>
      <c r="T85" s="9"/>
      <c r="U85" s="8" t="str">
        <f t="shared" si="89"/>
        <v>12</v>
      </c>
      <c r="V85" s="11" t="str">
        <f t="shared" si="90"/>
        <v>1</v>
      </c>
      <c r="W85" s="8" t="str">
        <f t="shared" si="86"/>
        <v>12</v>
      </c>
      <c r="X85" s="9">
        <v>2</v>
      </c>
      <c r="Y85" s="9">
        <v>1</v>
      </c>
      <c r="Z85" s="9">
        <v>1</v>
      </c>
      <c r="AA85" s="9">
        <v>1</v>
      </c>
      <c r="AB85" s="9">
        <v>2</v>
      </c>
      <c r="AC85" s="9">
        <v>116</v>
      </c>
      <c r="AD85" s="9">
        <v>1</v>
      </c>
      <c r="AE85" s="8" t="str">
        <f t="shared" si="92"/>
        <v>36</v>
      </c>
      <c r="AF85" s="9">
        <v>2</v>
      </c>
      <c r="AG85" s="9">
        <v>2</v>
      </c>
      <c r="AH85" s="11" t="str">
        <f t="shared" si="61"/>
        <v>36</v>
      </c>
      <c r="AI85" s="11" t="str">
        <f t="shared" si="84"/>
        <v>1</v>
      </c>
      <c r="AJ85" s="9">
        <v>2</v>
      </c>
      <c r="AK85" s="9"/>
      <c r="AL85" s="9"/>
      <c r="AM85" s="8" t="s">
        <v>160</v>
      </c>
      <c r="AN85" s="8">
        <v>1</v>
      </c>
      <c r="AO85" s="8"/>
      <c r="AP85" s="8"/>
      <c r="AQ85" s="8">
        <v>0.88</v>
      </c>
      <c r="AR85" s="9">
        <f t="shared" si="79"/>
        <v>94.769140458255507</v>
      </c>
      <c r="AS85" s="9">
        <v>1.26</v>
      </c>
      <c r="AT85" s="9">
        <f t="shared" si="62"/>
        <v>62.84923219715337</v>
      </c>
      <c r="AU85" s="9">
        <v>1.1100000000000001</v>
      </c>
      <c r="AV85" s="9">
        <f t="shared" si="88"/>
        <v>72.26949847485109</v>
      </c>
      <c r="AW85" s="9"/>
      <c r="AX85" s="9" t="e">
        <f t="shared" si="64"/>
        <v>#DIV/0!</v>
      </c>
      <c r="AY85" s="12" t="s">
        <v>155</v>
      </c>
      <c r="AZ85" s="12" t="s">
        <v>155</v>
      </c>
      <c r="BA85" s="12" t="s">
        <v>155</v>
      </c>
      <c r="BB85" s="12" t="s">
        <v>155</v>
      </c>
      <c r="BC85" s="8" t="s">
        <v>164</v>
      </c>
      <c r="BD85" s="8"/>
      <c r="BE85" s="8"/>
      <c r="BF85" s="8"/>
      <c r="BG85" s="12"/>
      <c r="BH85" s="8"/>
      <c r="BI85" s="8"/>
      <c r="BJ85" s="8">
        <v>66</v>
      </c>
      <c r="BK85" s="8">
        <v>169</v>
      </c>
      <c r="BL85" s="8">
        <f t="shared" si="65"/>
        <v>1.7574798609150442</v>
      </c>
      <c r="BM85" s="8">
        <f t="shared" si="80"/>
        <v>23.108434578621196</v>
      </c>
      <c r="BN85" s="8">
        <v>1</v>
      </c>
      <c r="BO85" s="7" t="s">
        <v>524</v>
      </c>
      <c r="BP85" s="8" t="s">
        <v>146</v>
      </c>
      <c r="BQ85" s="8">
        <v>60</v>
      </c>
      <c r="BR85" s="8">
        <v>69</v>
      </c>
      <c r="BS85" s="8">
        <v>158.6</v>
      </c>
      <c r="BT85" s="8">
        <f t="shared" si="66"/>
        <v>1.7103972708083948</v>
      </c>
      <c r="BU85" s="8">
        <f t="shared" si="81"/>
        <v>27.431068507702168</v>
      </c>
      <c r="BV85" s="8">
        <f t="shared" si="67"/>
        <v>1.0275272832284141</v>
      </c>
      <c r="BW85" s="8">
        <f t="shared" si="67"/>
        <v>0.84241831746848461</v>
      </c>
      <c r="BX85" s="8" t="s">
        <v>147</v>
      </c>
      <c r="BY85" s="8" t="s">
        <v>171</v>
      </c>
      <c r="BZ85" s="8" t="s">
        <v>148</v>
      </c>
      <c r="CA85" s="8" t="s">
        <v>149</v>
      </c>
      <c r="CB85" s="8">
        <v>4</v>
      </c>
      <c r="CC85" s="8" t="s">
        <v>150</v>
      </c>
      <c r="CD85" s="8">
        <v>2</v>
      </c>
      <c r="CE85" s="8" t="s">
        <v>159</v>
      </c>
      <c r="CF85" s="8" t="s">
        <v>150</v>
      </c>
      <c r="CG85" s="8">
        <v>2</v>
      </c>
      <c r="CH85" s="8" t="s">
        <v>150</v>
      </c>
      <c r="CI85" s="8" t="s">
        <v>150</v>
      </c>
      <c r="CJ85" s="8">
        <v>2</v>
      </c>
      <c r="CK85" s="8" t="s">
        <v>159</v>
      </c>
      <c r="CL85" s="8" t="s">
        <v>150</v>
      </c>
      <c r="CM85" s="8">
        <v>2</v>
      </c>
      <c r="CN85" s="8" t="s">
        <v>150</v>
      </c>
      <c r="CO85" s="8">
        <v>16.7</v>
      </c>
      <c r="CP85" s="8">
        <v>0</v>
      </c>
      <c r="CQ85" s="8">
        <v>4</v>
      </c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 t="s">
        <v>143</v>
      </c>
      <c r="DE85" s="8">
        <v>1</v>
      </c>
      <c r="DF85" s="8"/>
      <c r="DG85" s="8"/>
      <c r="DH85" s="8">
        <v>100</v>
      </c>
      <c r="DI85" s="8">
        <v>1</v>
      </c>
      <c r="DJ85" s="8"/>
      <c r="DK85" s="8">
        <v>2</v>
      </c>
      <c r="DL85" s="8">
        <v>8</v>
      </c>
      <c r="DM85" s="8">
        <v>1</v>
      </c>
      <c r="DN85" s="8"/>
      <c r="DO85" s="8" t="s">
        <v>143</v>
      </c>
      <c r="DP85" s="8">
        <v>2</v>
      </c>
      <c r="DQ85" s="8"/>
      <c r="DR85" s="8"/>
      <c r="DS85" s="8"/>
      <c r="DT85" s="8"/>
      <c r="DU85" s="8" t="s">
        <v>150</v>
      </c>
      <c r="DV85" s="8" t="s">
        <v>159</v>
      </c>
      <c r="DW85" s="8" t="s">
        <v>150</v>
      </c>
      <c r="DX85" s="8" t="s">
        <v>150</v>
      </c>
      <c r="DY85" s="8" t="s">
        <v>159</v>
      </c>
      <c r="DZ85" s="8"/>
      <c r="EA85" s="8"/>
      <c r="EB85" s="8" t="s">
        <v>150</v>
      </c>
      <c r="EC85" s="8" t="s">
        <v>150</v>
      </c>
      <c r="ED85" s="8" t="s">
        <v>150</v>
      </c>
      <c r="EE85" s="8"/>
      <c r="EF85" s="8" t="s">
        <v>159</v>
      </c>
      <c r="EG85" s="8" t="s">
        <v>150</v>
      </c>
      <c r="EH85" s="8"/>
      <c r="EI85" s="8" t="s">
        <v>159</v>
      </c>
      <c r="EJ85" s="8" t="s">
        <v>150</v>
      </c>
      <c r="EK85" s="8" t="s">
        <v>150</v>
      </c>
      <c r="EL85" s="8" t="s">
        <v>150</v>
      </c>
      <c r="EM85" s="8"/>
      <c r="EN85" s="8"/>
      <c r="EO85" s="8" t="s">
        <v>184</v>
      </c>
      <c r="EP85" s="8" t="s">
        <v>189</v>
      </c>
      <c r="EQ85" s="11" t="str">
        <f t="shared" si="68"/>
        <v>36</v>
      </c>
      <c r="ER85" s="11" t="str">
        <f t="shared" si="85"/>
        <v>1</v>
      </c>
      <c r="ES85" s="11"/>
      <c r="ET85" s="13">
        <f t="shared" si="69"/>
        <v>1</v>
      </c>
      <c r="EU85" s="13">
        <f t="shared" si="70"/>
        <v>0.9</v>
      </c>
      <c r="EV85" s="14">
        <f t="shared" si="82"/>
        <v>-3.2000000000000001E-2</v>
      </c>
      <c r="EW85" s="14">
        <f t="shared" si="71"/>
        <v>-1.2</v>
      </c>
      <c r="EX85" s="14">
        <f t="shared" si="72"/>
        <v>-1.2</v>
      </c>
      <c r="EY85" s="11">
        <f t="shared" si="73"/>
        <v>-3.2000000000000001E-2</v>
      </c>
      <c r="EZ85" s="15" t="s">
        <v>176</v>
      </c>
      <c r="FA85" s="16" t="str">
        <f t="shared" si="74"/>
        <v>3</v>
      </c>
      <c r="FB85" t="s">
        <v>1934</v>
      </c>
      <c r="FC85">
        <v>1</v>
      </c>
      <c r="FD85">
        <v>11</v>
      </c>
    </row>
    <row r="86" spans="1:160" ht="33.75">
      <c r="A86" s="6">
        <v>2186</v>
      </c>
      <c r="B86" s="8">
        <v>2</v>
      </c>
      <c r="C86" s="8" t="s">
        <v>139</v>
      </c>
      <c r="D86" s="8">
        <v>60</v>
      </c>
      <c r="E86" s="8">
        <v>50</v>
      </c>
      <c r="F86" s="8" t="s">
        <v>180</v>
      </c>
      <c r="G86" s="8">
        <v>5</v>
      </c>
      <c r="H86" s="8"/>
      <c r="I86" s="9"/>
      <c r="J86" s="9"/>
      <c r="K86" s="10">
        <v>41332</v>
      </c>
      <c r="L86" s="10"/>
      <c r="M86" s="9" t="e">
        <f t="shared" si="91"/>
        <v>#NUM!</v>
      </c>
      <c r="N86" s="9">
        <f t="shared" ca="1" si="59"/>
        <v>133</v>
      </c>
      <c r="O86" s="9">
        <v>116</v>
      </c>
      <c r="P86" s="9">
        <v>1</v>
      </c>
      <c r="Q86" s="9"/>
      <c r="R86" s="9"/>
      <c r="S86" s="9" t="e">
        <f t="shared" si="60"/>
        <v>#NUM!</v>
      </c>
      <c r="T86" s="9"/>
      <c r="U86" s="8" t="str">
        <f t="shared" si="89"/>
        <v>12</v>
      </c>
      <c r="V86" s="11" t="str">
        <f t="shared" si="90"/>
        <v>1</v>
      </c>
      <c r="W86" s="8" t="str">
        <f t="shared" si="86"/>
        <v>12</v>
      </c>
      <c r="X86" s="9">
        <v>2</v>
      </c>
      <c r="Y86" s="9">
        <v>1</v>
      </c>
      <c r="Z86" s="9">
        <v>1</v>
      </c>
      <c r="AA86" s="9">
        <v>1</v>
      </c>
      <c r="AB86" s="9">
        <v>2</v>
      </c>
      <c r="AC86" s="9">
        <v>116</v>
      </c>
      <c r="AD86" s="9">
        <v>1</v>
      </c>
      <c r="AE86" s="8" t="str">
        <f t="shared" si="92"/>
        <v>36</v>
      </c>
      <c r="AF86" s="9">
        <v>2</v>
      </c>
      <c r="AG86" s="9">
        <v>2</v>
      </c>
      <c r="AH86" s="11" t="str">
        <f t="shared" si="61"/>
        <v>36</v>
      </c>
      <c r="AI86" s="11" t="str">
        <f t="shared" si="84"/>
        <v>1</v>
      </c>
      <c r="AJ86" s="9">
        <v>2</v>
      </c>
      <c r="AK86" s="9"/>
      <c r="AL86" s="9"/>
      <c r="AM86" s="8" t="s">
        <v>160</v>
      </c>
      <c r="AN86" s="8">
        <v>1</v>
      </c>
      <c r="AO86" s="8"/>
      <c r="AP86" s="8"/>
      <c r="AQ86" s="8">
        <v>0.78</v>
      </c>
      <c r="AR86" s="9">
        <f t="shared" si="79"/>
        <v>103.79046702508283</v>
      </c>
      <c r="AS86" s="9">
        <v>1.05</v>
      </c>
      <c r="AT86" s="9">
        <f t="shared" si="62"/>
        <v>85.33586164933692</v>
      </c>
      <c r="AU86" s="9">
        <v>0.85</v>
      </c>
      <c r="AV86" s="9">
        <f t="shared" si="88"/>
        <v>101.59212979368895</v>
      </c>
      <c r="AW86" s="9"/>
      <c r="AX86" s="9" t="e">
        <f t="shared" si="64"/>
        <v>#DIV/0!</v>
      </c>
      <c r="AY86" s="12" t="s">
        <v>155</v>
      </c>
      <c r="AZ86" s="12" t="s">
        <v>155</v>
      </c>
      <c r="BA86" s="12" t="s">
        <v>155</v>
      </c>
      <c r="BB86" s="12" t="s">
        <v>155</v>
      </c>
      <c r="BC86" s="8" t="s">
        <v>164</v>
      </c>
      <c r="BD86" s="8"/>
      <c r="BE86" s="8"/>
      <c r="BF86" s="8"/>
      <c r="BG86" s="12"/>
      <c r="BH86" s="8"/>
      <c r="BI86" s="8"/>
      <c r="BJ86" s="8">
        <v>60</v>
      </c>
      <c r="BK86" s="8">
        <v>170</v>
      </c>
      <c r="BL86" s="8">
        <f t="shared" si="65"/>
        <v>1.6949468066347395</v>
      </c>
      <c r="BM86" s="8">
        <f t="shared" si="80"/>
        <v>20.761245674740483</v>
      </c>
      <c r="BN86" s="8">
        <v>1</v>
      </c>
      <c r="BO86" s="7" t="s">
        <v>528</v>
      </c>
      <c r="BP86" s="8" t="s">
        <v>146</v>
      </c>
      <c r="BQ86" s="8">
        <v>50</v>
      </c>
      <c r="BR86" s="8">
        <v>77</v>
      </c>
      <c r="BS86" s="8">
        <v>160</v>
      </c>
      <c r="BT86" s="8">
        <f t="shared" si="66"/>
        <v>1.8034822373954926</v>
      </c>
      <c r="BU86" s="8">
        <f t="shared" si="81"/>
        <v>30.078125</v>
      </c>
      <c r="BV86" s="8">
        <f t="shared" si="67"/>
        <v>0.93981896327546033</v>
      </c>
      <c r="BW86" s="8">
        <f t="shared" si="67"/>
        <v>0.69024401204331998</v>
      </c>
      <c r="BX86" s="8" t="s">
        <v>158</v>
      </c>
      <c r="BY86" s="8" t="s">
        <v>147</v>
      </c>
      <c r="BZ86" s="8" t="s">
        <v>148</v>
      </c>
      <c r="CA86" s="8" t="s">
        <v>149</v>
      </c>
      <c r="CB86" s="8">
        <v>5</v>
      </c>
      <c r="CC86" s="8" t="s">
        <v>150</v>
      </c>
      <c r="CD86" s="8">
        <v>2</v>
      </c>
      <c r="CE86" s="8" t="s">
        <v>159</v>
      </c>
      <c r="CF86" s="8" t="s">
        <v>150</v>
      </c>
      <c r="CG86" s="8">
        <v>2</v>
      </c>
      <c r="CH86" s="8" t="s">
        <v>150</v>
      </c>
      <c r="CI86" s="8" t="s">
        <v>150</v>
      </c>
      <c r="CJ86" s="8">
        <v>2</v>
      </c>
      <c r="CK86" s="8" t="s">
        <v>159</v>
      </c>
      <c r="CL86" s="8" t="s">
        <v>150</v>
      </c>
      <c r="CM86" s="8">
        <v>2</v>
      </c>
      <c r="CN86" s="8" t="s">
        <v>150</v>
      </c>
      <c r="CO86" s="8">
        <v>0</v>
      </c>
      <c r="CP86" s="8">
        <v>0</v>
      </c>
      <c r="CQ86" s="8">
        <v>4</v>
      </c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 t="s">
        <v>143</v>
      </c>
      <c r="DE86" s="8">
        <v>1</v>
      </c>
      <c r="DF86" s="8"/>
      <c r="DG86" s="8"/>
      <c r="DH86" s="8"/>
      <c r="DI86" s="8">
        <v>2</v>
      </c>
      <c r="DJ86" s="8"/>
      <c r="DK86" s="8">
        <v>2</v>
      </c>
      <c r="DL86" s="8">
        <v>0</v>
      </c>
      <c r="DM86" s="8">
        <v>2</v>
      </c>
      <c r="DN86" s="8"/>
      <c r="DO86" s="8"/>
      <c r="DP86" s="8"/>
      <c r="DQ86" s="8"/>
      <c r="DR86" s="8"/>
      <c r="DS86" s="8"/>
      <c r="DT86" s="8"/>
      <c r="DU86" s="8" t="s">
        <v>159</v>
      </c>
      <c r="DV86" s="8" t="s">
        <v>150</v>
      </c>
      <c r="DW86" s="8" t="s">
        <v>150</v>
      </c>
      <c r="DX86" s="8" t="s">
        <v>150</v>
      </c>
      <c r="DY86" s="8" t="s">
        <v>159</v>
      </c>
      <c r="DZ86" s="8"/>
      <c r="EA86" s="8"/>
      <c r="EB86" s="8" t="s">
        <v>150</v>
      </c>
      <c r="EC86" s="8" t="s">
        <v>150</v>
      </c>
      <c r="ED86" s="8" t="s">
        <v>150</v>
      </c>
      <c r="EE86" s="8"/>
      <c r="EF86" s="8" t="s">
        <v>159</v>
      </c>
      <c r="EG86" s="8" t="s">
        <v>150</v>
      </c>
      <c r="EH86" s="8"/>
      <c r="EI86" s="8" t="s">
        <v>159</v>
      </c>
      <c r="EJ86" s="8" t="s">
        <v>159</v>
      </c>
      <c r="EK86" s="8" t="s">
        <v>150</v>
      </c>
      <c r="EL86" s="8"/>
      <c r="EM86" s="8"/>
      <c r="EN86" s="8"/>
      <c r="EO86" s="8"/>
      <c r="EP86" s="8" t="s">
        <v>189</v>
      </c>
      <c r="EQ86" s="11" t="str">
        <f t="shared" si="68"/>
        <v>36</v>
      </c>
      <c r="ER86" s="11" t="str">
        <f t="shared" si="85"/>
        <v>1</v>
      </c>
      <c r="ES86" s="11"/>
      <c r="ET86" s="13">
        <f t="shared" si="69"/>
        <v>1</v>
      </c>
      <c r="EU86" s="13">
        <f t="shared" si="70"/>
        <v>0.9</v>
      </c>
      <c r="EV86" s="14">
        <f t="shared" si="82"/>
        <v>-3.2000000000000001E-2</v>
      </c>
      <c r="EW86" s="14">
        <f t="shared" si="71"/>
        <v>-1.2</v>
      </c>
      <c r="EX86" s="14">
        <f t="shared" si="72"/>
        <v>-3.2000000000000001E-2</v>
      </c>
      <c r="EY86" s="11">
        <f t="shared" si="73"/>
        <v>-3.2000000000000001E-2</v>
      </c>
      <c r="EZ86" s="17" t="s">
        <v>152</v>
      </c>
      <c r="FA86" s="16" t="str">
        <f t="shared" si="74"/>
        <v>1</v>
      </c>
      <c r="FC86">
        <v>2</v>
      </c>
      <c r="FD86">
        <v>0</v>
      </c>
    </row>
    <row r="87" spans="1:160" ht="45">
      <c r="A87" s="6">
        <v>2230</v>
      </c>
      <c r="B87" s="8">
        <v>1</v>
      </c>
      <c r="C87" s="8" t="s">
        <v>146</v>
      </c>
      <c r="D87" s="8">
        <v>62</v>
      </c>
      <c r="E87" s="8">
        <v>53</v>
      </c>
      <c r="F87" s="8" t="s">
        <v>140</v>
      </c>
      <c r="G87" s="8">
        <v>1</v>
      </c>
      <c r="H87" s="8"/>
      <c r="I87" s="9"/>
      <c r="J87" s="9"/>
      <c r="K87" s="10">
        <v>41451</v>
      </c>
      <c r="L87" s="10"/>
      <c r="M87" s="9" t="e">
        <f t="shared" si="91"/>
        <v>#NUM!</v>
      </c>
      <c r="N87" s="9">
        <f t="shared" ca="1" si="59"/>
        <v>129</v>
      </c>
      <c r="O87" s="9">
        <v>112</v>
      </c>
      <c r="P87" s="9">
        <v>1</v>
      </c>
      <c r="Q87" s="10">
        <v>42486</v>
      </c>
      <c r="R87" s="10"/>
      <c r="S87" s="9">
        <f t="shared" si="60"/>
        <v>34</v>
      </c>
      <c r="T87" s="9" t="s">
        <v>534</v>
      </c>
      <c r="U87" s="8" t="str">
        <f t="shared" si="89"/>
        <v>12</v>
      </c>
      <c r="V87" s="11" t="str">
        <f t="shared" si="90"/>
        <v>1</v>
      </c>
      <c r="W87" s="8" t="str">
        <f t="shared" si="86"/>
        <v>12</v>
      </c>
      <c r="X87" s="9">
        <v>2</v>
      </c>
      <c r="Y87" s="9">
        <v>1</v>
      </c>
      <c r="Z87" s="9">
        <v>1</v>
      </c>
      <c r="AA87" s="9">
        <v>1</v>
      </c>
      <c r="AB87" s="9">
        <v>2</v>
      </c>
      <c r="AC87" s="9">
        <v>34</v>
      </c>
      <c r="AD87" s="9">
        <v>0</v>
      </c>
      <c r="AE87" s="8" t="str">
        <f t="shared" si="92"/>
        <v>36</v>
      </c>
      <c r="AF87" s="9">
        <v>1</v>
      </c>
      <c r="AG87" s="9">
        <v>1</v>
      </c>
      <c r="AH87" s="11" t="str">
        <f t="shared" si="61"/>
        <v>36</v>
      </c>
      <c r="AI87" s="11" t="str">
        <f t="shared" si="84"/>
        <v>1</v>
      </c>
      <c r="AJ87" s="9">
        <v>1</v>
      </c>
      <c r="AK87" s="9"/>
      <c r="AL87" s="9"/>
      <c r="AM87" s="8" t="s">
        <v>360</v>
      </c>
      <c r="AN87" s="8">
        <v>1</v>
      </c>
      <c r="AO87" s="8">
        <v>1.53</v>
      </c>
      <c r="AP87" s="8"/>
      <c r="AQ87" s="8">
        <v>1.03</v>
      </c>
      <c r="AR87" s="9">
        <f t="shared" si="79"/>
        <v>64.559357742742918</v>
      </c>
      <c r="AS87" s="9">
        <v>1.04</v>
      </c>
      <c r="AT87" s="9">
        <f t="shared" si="62"/>
        <v>63.419506192957201</v>
      </c>
      <c r="AU87" s="9">
        <v>1.47</v>
      </c>
      <c r="AV87" s="9">
        <f t="shared" si="88"/>
        <v>41.350431552318589</v>
      </c>
      <c r="AW87" s="9"/>
      <c r="AX87" s="9" t="e">
        <f t="shared" si="64"/>
        <v>#DIV/0!</v>
      </c>
      <c r="AY87" s="12" t="s">
        <v>155</v>
      </c>
      <c r="AZ87" s="12" t="s">
        <v>155</v>
      </c>
      <c r="BA87" s="12" t="s">
        <v>155</v>
      </c>
      <c r="BB87" s="12" t="s">
        <v>155</v>
      </c>
      <c r="BC87" s="8" t="s">
        <v>164</v>
      </c>
      <c r="BD87" s="8"/>
      <c r="BE87" s="8"/>
      <c r="BF87" s="8"/>
      <c r="BG87" s="12"/>
      <c r="BH87" s="8"/>
      <c r="BI87" s="8"/>
      <c r="BJ87" s="8">
        <v>62.55</v>
      </c>
      <c r="BK87" s="8">
        <v>157.30000000000001</v>
      </c>
      <c r="BL87" s="8">
        <f t="shared" si="65"/>
        <v>1.6307645272883897</v>
      </c>
      <c r="BM87" s="8">
        <f t="shared" si="80"/>
        <v>25.279580847979386</v>
      </c>
      <c r="BN87" s="8">
        <v>1</v>
      </c>
      <c r="BO87" s="7" t="s">
        <v>535</v>
      </c>
      <c r="BP87" s="8" t="s">
        <v>139</v>
      </c>
      <c r="BQ87" s="8">
        <v>43</v>
      </c>
      <c r="BR87" s="8">
        <v>53.8</v>
      </c>
      <c r="BS87" s="8">
        <v>169.2</v>
      </c>
      <c r="BT87" s="8">
        <f t="shared" si="66"/>
        <v>1.6126460266717566</v>
      </c>
      <c r="BU87" s="8">
        <f t="shared" si="81"/>
        <v>18.792370157995631</v>
      </c>
      <c r="BV87" s="8">
        <f t="shared" si="67"/>
        <v>1.0112352619961038</v>
      </c>
      <c r="BW87" s="8">
        <f t="shared" si="67"/>
        <v>1.3452044971146775</v>
      </c>
      <c r="BX87" s="8" t="s">
        <v>162</v>
      </c>
      <c r="BY87" s="8" t="s">
        <v>171</v>
      </c>
      <c r="BZ87" s="8" t="s">
        <v>148</v>
      </c>
      <c r="CA87" s="8" t="s">
        <v>149</v>
      </c>
      <c r="CB87" s="8">
        <v>5</v>
      </c>
      <c r="CC87" s="8" t="s">
        <v>150</v>
      </c>
      <c r="CD87" s="8">
        <v>2</v>
      </c>
      <c r="CE87" s="8" t="s">
        <v>159</v>
      </c>
      <c r="CF87" s="8" t="s">
        <v>150</v>
      </c>
      <c r="CG87" s="8">
        <v>2</v>
      </c>
      <c r="CH87" s="8" t="s">
        <v>150</v>
      </c>
      <c r="CI87" s="8" t="s">
        <v>159</v>
      </c>
      <c r="CJ87" s="8">
        <v>1</v>
      </c>
      <c r="CK87" s="8" t="s">
        <v>159</v>
      </c>
      <c r="CL87" s="8" t="s">
        <v>150</v>
      </c>
      <c r="CM87" s="8">
        <v>2</v>
      </c>
      <c r="CN87" s="8" t="s">
        <v>150</v>
      </c>
      <c r="CO87" s="8">
        <v>0</v>
      </c>
      <c r="CP87" s="8">
        <v>0</v>
      </c>
      <c r="CQ87" s="8">
        <v>2</v>
      </c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 t="s">
        <v>143</v>
      </c>
      <c r="DE87" s="8">
        <v>1</v>
      </c>
      <c r="DF87" s="8"/>
      <c r="DG87" s="8"/>
      <c r="DH87" s="8">
        <v>375</v>
      </c>
      <c r="DI87" s="8">
        <v>1</v>
      </c>
      <c r="DJ87" s="8"/>
      <c r="DK87" s="8">
        <v>2</v>
      </c>
      <c r="DL87" s="8">
        <v>3</v>
      </c>
      <c r="DM87" s="8">
        <v>1</v>
      </c>
      <c r="DN87" s="8"/>
      <c r="DO87" s="8" t="s">
        <v>143</v>
      </c>
      <c r="DP87" s="8">
        <v>2</v>
      </c>
      <c r="DQ87" s="8"/>
      <c r="DR87" s="8"/>
      <c r="DS87" s="8"/>
      <c r="DT87" s="8"/>
      <c r="DU87" s="8" t="s">
        <v>150</v>
      </c>
      <c r="DV87" s="8" t="s">
        <v>150</v>
      </c>
      <c r="DW87" s="8" t="s">
        <v>150</v>
      </c>
      <c r="DX87" s="8" t="s">
        <v>150</v>
      </c>
      <c r="DY87" s="8" t="s">
        <v>150</v>
      </c>
      <c r="DZ87" s="8"/>
      <c r="EA87" s="8"/>
      <c r="EB87" s="8" t="s">
        <v>150</v>
      </c>
      <c r="EC87" s="8" t="s">
        <v>150</v>
      </c>
      <c r="ED87" s="8" t="s">
        <v>150</v>
      </c>
      <c r="EE87" s="8"/>
      <c r="EF87" s="8" t="s">
        <v>159</v>
      </c>
      <c r="EG87" s="8" t="s">
        <v>150</v>
      </c>
      <c r="EH87" s="8"/>
      <c r="EI87" s="8" t="s">
        <v>159</v>
      </c>
      <c r="EJ87" s="8" t="s">
        <v>150</v>
      </c>
      <c r="EK87" s="8" t="s">
        <v>150</v>
      </c>
      <c r="EL87" s="8"/>
      <c r="EM87" s="8"/>
      <c r="EN87" s="8"/>
      <c r="EO87" s="8" t="s">
        <v>184</v>
      </c>
      <c r="EP87" s="8" t="s">
        <v>189</v>
      </c>
      <c r="EQ87" s="11" t="str">
        <f t="shared" si="68"/>
        <v>36</v>
      </c>
      <c r="ER87" s="11" t="str">
        <f t="shared" si="85"/>
        <v>1</v>
      </c>
      <c r="ES87" s="11"/>
      <c r="ET87" s="13">
        <f t="shared" si="69"/>
        <v>1.012</v>
      </c>
      <c r="EU87" s="13">
        <f t="shared" si="70"/>
        <v>0.7</v>
      </c>
      <c r="EV87" s="14">
        <f t="shared" si="82"/>
        <v>-1.2</v>
      </c>
      <c r="EW87" s="14">
        <f t="shared" si="71"/>
        <v>-1.2</v>
      </c>
      <c r="EX87" s="14">
        <f t="shared" si="72"/>
        <v>-1.2</v>
      </c>
      <c r="EY87" s="11">
        <f t="shared" si="73"/>
        <v>-0.24099999999999999</v>
      </c>
      <c r="EZ87" s="17" t="s">
        <v>176</v>
      </c>
      <c r="FA87" s="16" t="str">
        <f t="shared" si="74"/>
        <v>3</v>
      </c>
      <c r="FC87">
        <v>2</v>
      </c>
      <c r="FD87">
        <v>0</v>
      </c>
    </row>
    <row r="88" spans="1:160" ht="33.75">
      <c r="A88" s="6">
        <v>2243</v>
      </c>
      <c r="B88" s="8">
        <v>1</v>
      </c>
      <c r="C88" s="8" t="s">
        <v>146</v>
      </c>
      <c r="D88" s="8">
        <v>66</v>
      </c>
      <c r="E88" s="8">
        <v>56</v>
      </c>
      <c r="F88" s="8" t="s">
        <v>180</v>
      </c>
      <c r="G88" s="8">
        <v>5</v>
      </c>
      <c r="H88" s="8"/>
      <c r="I88" s="9"/>
      <c r="J88" s="9"/>
      <c r="K88" s="10">
        <v>41480</v>
      </c>
      <c r="L88" s="10"/>
      <c r="M88" s="9" t="e">
        <f t="shared" si="91"/>
        <v>#NUM!</v>
      </c>
      <c r="N88" s="9">
        <f t="shared" ca="1" si="59"/>
        <v>128</v>
      </c>
      <c r="O88" s="9">
        <v>111</v>
      </c>
      <c r="P88" s="9">
        <v>1</v>
      </c>
      <c r="Q88" s="9"/>
      <c r="R88" s="9"/>
      <c r="S88" s="9" t="e">
        <f t="shared" si="60"/>
        <v>#NUM!</v>
      </c>
      <c r="T88" s="9"/>
      <c r="U88" s="8" t="str">
        <f t="shared" si="89"/>
        <v>12</v>
      </c>
      <c r="V88" s="11" t="str">
        <f t="shared" si="90"/>
        <v>1</v>
      </c>
      <c r="W88" s="8" t="str">
        <f t="shared" si="86"/>
        <v>12</v>
      </c>
      <c r="X88" s="9">
        <v>2</v>
      </c>
      <c r="Y88" s="9">
        <v>1</v>
      </c>
      <c r="Z88" s="9">
        <v>1</v>
      </c>
      <c r="AA88" s="9"/>
      <c r="AB88" s="9">
        <v>2</v>
      </c>
      <c r="AC88" s="9">
        <v>111</v>
      </c>
      <c r="AD88" s="9">
        <v>1</v>
      </c>
      <c r="AE88" s="8" t="str">
        <f t="shared" si="92"/>
        <v>36</v>
      </c>
      <c r="AF88" s="9">
        <v>2</v>
      </c>
      <c r="AG88" s="9">
        <v>2</v>
      </c>
      <c r="AH88" s="11" t="str">
        <f t="shared" si="61"/>
        <v>36</v>
      </c>
      <c r="AI88" s="11">
        <v>1</v>
      </c>
      <c r="AJ88" s="9">
        <v>2</v>
      </c>
      <c r="AK88" s="9">
        <v>0</v>
      </c>
      <c r="AL88" s="9"/>
      <c r="AM88" s="8" t="s">
        <v>360</v>
      </c>
      <c r="AN88" s="8">
        <v>1</v>
      </c>
      <c r="AO88" s="8">
        <v>1.5</v>
      </c>
      <c r="AP88" s="8"/>
      <c r="AQ88" s="8">
        <v>0.88</v>
      </c>
      <c r="AR88" s="9">
        <f t="shared" ref="AR88:AR94" si="93">141*((AQ88/EU88)^EV88)*0.9938^(E88)*ET88</f>
        <v>76.538798695139718</v>
      </c>
      <c r="AS88" s="9">
        <v>1.0900000000000001</v>
      </c>
      <c r="AT88" s="9">
        <f t="shared" si="62"/>
        <v>58.836664331460675</v>
      </c>
      <c r="AU88" s="9">
        <v>0.94</v>
      </c>
      <c r="AV88" s="9">
        <f t="shared" si="88"/>
        <v>69.407180248685236</v>
      </c>
      <c r="AW88" s="9"/>
      <c r="AX88" s="9" t="e">
        <f t="shared" si="64"/>
        <v>#DIV/0!</v>
      </c>
      <c r="AY88" s="12" t="s">
        <v>155</v>
      </c>
      <c r="AZ88" s="12" t="s">
        <v>155</v>
      </c>
      <c r="BA88" s="12" t="s">
        <v>155</v>
      </c>
      <c r="BB88" s="12" t="s">
        <v>155</v>
      </c>
      <c r="BC88" s="8" t="s">
        <v>164</v>
      </c>
      <c r="BD88" s="8"/>
      <c r="BE88" s="8"/>
      <c r="BF88" s="8"/>
      <c r="BG88" s="12"/>
      <c r="BH88" s="8"/>
      <c r="BI88" s="8"/>
      <c r="BJ88" s="8">
        <v>43.25</v>
      </c>
      <c r="BK88" s="8">
        <v>151</v>
      </c>
      <c r="BL88" s="8">
        <f t="shared" si="65"/>
        <v>1.3533767394199201</v>
      </c>
      <c r="BM88" s="8">
        <f t="shared" si="80"/>
        <v>18.968466295337922</v>
      </c>
      <c r="BN88" s="8">
        <v>1</v>
      </c>
      <c r="BO88" s="7" t="s">
        <v>538</v>
      </c>
      <c r="BP88" s="8" t="s">
        <v>139</v>
      </c>
      <c r="BQ88" s="8">
        <v>58</v>
      </c>
      <c r="BR88" s="8">
        <v>79</v>
      </c>
      <c r="BS88" s="8">
        <v>175</v>
      </c>
      <c r="BT88" s="8">
        <f t="shared" si="66"/>
        <v>1.945630755550664</v>
      </c>
      <c r="BU88" s="8">
        <f t="shared" si="81"/>
        <v>25.795918367346939</v>
      </c>
      <c r="BV88" s="8">
        <f t="shared" si="67"/>
        <v>0.69559793684330373</v>
      </c>
      <c r="BW88" s="8">
        <f t="shared" si="67"/>
        <v>0.73532820290471379</v>
      </c>
      <c r="BX88" s="8" t="s">
        <v>147</v>
      </c>
      <c r="BY88" s="8" t="s">
        <v>158</v>
      </c>
      <c r="BZ88" s="8" t="s">
        <v>148</v>
      </c>
      <c r="CA88" s="8" t="s">
        <v>149</v>
      </c>
      <c r="CB88" s="8">
        <v>5</v>
      </c>
      <c r="CC88" s="8" t="s">
        <v>150</v>
      </c>
      <c r="CD88" s="8">
        <v>2</v>
      </c>
      <c r="CE88" s="8" t="s">
        <v>150</v>
      </c>
      <c r="CF88" s="8" t="s">
        <v>150</v>
      </c>
      <c r="CG88" s="8">
        <v>2</v>
      </c>
      <c r="CH88" s="8" t="s">
        <v>150</v>
      </c>
      <c r="CI88" s="8" t="s">
        <v>150</v>
      </c>
      <c r="CJ88" s="8">
        <v>2</v>
      </c>
      <c r="CK88" s="8" t="s">
        <v>150</v>
      </c>
      <c r="CL88" s="8" t="s">
        <v>150</v>
      </c>
      <c r="CM88" s="8">
        <v>2</v>
      </c>
      <c r="CN88" s="8" t="s">
        <v>150</v>
      </c>
      <c r="CO88" s="8">
        <v>0</v>
      </c>
      <c r="CP88" s="8">
        <v>0</v>
      </c>
      <c r="CQ88" s="8">
        <v>4</v>
      </c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 t="s">
        <v>165</v>
      </c>
      <c r="DE88" s="8">
        <v>2</v>
      </c>
      <c r="DF88" s="8"/>
      <c r="DG88" s="8"/>
      <c r="DH88" s="8"/>
      <c r="DI88" s="8">
        <v>2</v>
      </c>
      <c r="DJ88" s="8"/>
      <c r="DK88" s="8">
        <v>2</v>
      </c>
      <c r="DL88" s="8">
        <v>0</v>
      </c>
      <c r="DM88" s="8">
        <v>2</v>
      </c>
      <c r="DN88" s="8"/>
      <c r="DO88" s="8" t="s">
        <v>143</v>
      </c>
      <c r="DP88" s="8">
        <v>2</v>
      </c>
      <c r="DQ88" s="8"/>
      <c r="DR88" s="8"/>
      <c r="DS88" s="8"/>
      <c r="DT88" s="8"/>
      <c r="DU88" s="8" t="s">
        <v>150</v>
      </c>
      <c r="DV88" s="8" t="s">
        <v>150</v>
      </c>
      <c r="DW88" s="8" t="s">
        <v>150</v>
      </c>
      <c r="DX88" s="8" t="s">
        <v>159</v>
      </c>
      <c r="DY88" s="8" t="s">
        <v>150</v>
      </c>
      <c r="DZ88" s="8"/>
      <c r="EA88" s="8"/>
      <c r="EB88" s="8" t="s">
        <v>150</v>
      </c>
      <c r="EC88" s="8" t="s">
        <v>150</v>
      </c>
      <c r="ED88" s="8" t="s">
        <v>150</v>
      </c>
      <c r="EE88" s="8"/>
      <c r="EF88" s="8" t="s">
        <v>159</v>
      </c>
      <c r="EG88" s="8" t="s">
        <v>150</v>
      </c>
      <c r="EH88" s="8"/>
      <c r="EI88" s="8" t="s">
        <v>159</v>
      </c>
      <c r="EJ88" s="8" t="s">
        <v>150</v>
      </c>
      <c r="EK88" s="8" t="s">
        <v>150</v>
      </c>
      <c r="EL88" s="8" t="s">
        <v>150</v>
      </c>
      <c r="EM88" s="8"/>
      <c r="EN88" s="8"/>
      <c r="EO88" s="8" t="s">
        <v>184</v>
      </c>
      <c r="EP88" s="8" t="s">
        <v>189</v>
      </c>
      <c r="EQ88" s="11" t="str">
        <f t="shared" si="68"/>
        <v>36</v>
      </c>
      <c r="ER88" s="11">
        <v>1</v>
      </c>
      <c r="ES88" s="11"/>
      <c r="ET88" s="13">
        <f t="shared" si="69"/>
        <v>1.012</v>
      </c>
      <c r="EU88" s="13">
        <f t="shared" si="70"/>
        <v>0.7</v>
      </c>
      <c r="EV88" s="14">
        <f t="shared" si="82"/>
        <v>-1.2</v>
      </c>
      <c r="EW88" s="14">
        <f t="shared" si="71"/>
        <v>-1.2</v>
      </c>
      <c r="EX88" s="14">
        <f t="shared" si="72"/>
        <v>-1.2</v>
      </c>
      <c r="EY88" s="11">
        <f t="shared" si="73"/>
        <v>-0.24099999999999999</v>
      </c>
      <c r="EZ88" s="15" t="s">
        <v>176</v>
      </c>
      <c r="FA88" s="16" t="str">
        <f t="shared" si="74"/>
        <v>3</v>
      </c>
      <c r="FC88">
        <v>2</v>
      </c>
      <c r="FD88">
        <v>0</v>
      </c>
    </row>
    <row r="89" spans="1:160" ht="45">
      <c r="A89" s="6">
        <v>2249</v>
      </c>
      <c r="B89" s="8">
        <v>2</v>
      </c>
      <c r="C89" s="8" t="s">
        <v>139</v>
      </c>
      <c r="D89" s="8">
        <v>46</v>
      </c>
      <c r="E89" s="8">
        <v>37</v>
      </c>
      <c r="F89" s="8" t="s">
        <v>174</v>
      </c>
      <c r="G89" s="8">
        <v>2</v>
      </c>
      <c r="H89" s="8"/>
      <c r="I89" s="9"/>
      <c r="J89" s="9"/>
      <c r="K89" s="10">
        <v>41500</v>
      </c>
      <c r="L89" s="10"/>
      <c r="M89" s="9" t="e">
        <f t="shared" si="91"/>
        <v>#NUM!</v>
      </c>
      <c r="N89" s="9">
        <f t="shared" ca="1" si="59"/>
        <v>127</v>
      </c>
      <c r="O89" s="9">
        <v>110</v>
      </c>
      <c r="P89" s="9">
        <v>1</v>
      </c>
      <c r="Q89" s="10">
        <v>41583</v>
      </c>
      <c r="R89" s="10"/>
      <c r="S89" s="9">
        <f t="shared" si="60"/>
        <v>2</v>
      </c>
      <c r="T89" s="9" t="s">
        <v>544</v>
      </c>
      <c r="U89" s="8" t="str">
        <f t="shared" si="89"/>
        <v>12</v>
      </c>
      <c r="V89" s="11" t="str">
        <f t="shared" si="90"/>
        <v>1</v>
      </c>
      <c r="W89" s="8">
        <v>2</v>
      </c>
      <c r="X89" s="9">
        <v>1</v>
      </c>
      <c r="Y89" s="9">
        <v>1</v>
      </c>
      <c r="Z89" s="9">
        <v>1</v>
      </c>
      <c r="AA89" s="9">
        <v>1</v>
      </c>
      <c r="AB89" s="9">
        <v>1</v>
      </c>
      <c r="AC89" s="9">
        <v>2</v>
      </c>
      <c r="AD89" s="9">
        <v>0</v>
      </c>
      <c r="AE89" s="8">
        <v>2</v>
      </c>
      <c r="AF89" s="9">
        <v>1</v>
      </c>
      <c r="AG89" s="9">
        <v>1</v>
      </c>
      <c r="AH89" s="11" t="str">
        <f t="shared" si="61"/>
        <v>36</v>
      </c>
      <c r="AI89" s="11" t="str">
        <f>IF(AH89&lt;35,0, IF(AH89&gt;35, "1"))</f>
        <v>1</v>
      </c>
      <c r="AJ89" s="9">
        <v>1</v>
      </c>
      <c r="AK89" s="9">
        <v>0</v>
      </c>
      <c r="AL89" s="9"/>
      <c r="AM89" s="8" t="s">
        <v>360</v>
      </c>
      <c r="AN89" s="8">
        <v>1</v>
      </c>
      <c r="AO89" s="8">
        <v>2.65</v>
      </c>
      <c r="AP89" s="8"/>
      <c r="AQ89" s="8">
        <v>1.29</v>
      </c>
      <c r="AR89" s="9">
        <f t="shared" si="93"/>
        <v>72.721895584682088</v>
      </c>
      <c r="AS89" s="9">
        <v>1.45</v>
      </c>
      <c r="AT89" s="9">
        <f t="shared" si="62"/>
        <v>62.810208182498847</v>
      </c>
      <c r="AU89" s="9">
        <v>1.55</v>
      </c>
      <c r="AV89" s="9">
        <f t="shared" si="88"/>
        <v>57.262694847546499</v>
      </c>
      <c r="AW89" s="9"/>
      <c r="AX89" s="9" t="e">
        <f t="shared" si="64"/>
        <v>#DIV/0!</v>
      </c>
      <c r="AY89" s="12" t="s">
        <v>155</v>
      </c>
      <c r="AZ89" s="12" t="s">
        <v>155</v>
      </c>
      <c r="BA89" s="12" t="s">
        <v>155</v>
      </c>
      <c r="BB89" s="12" t="s">
        <v>155</v>
      </c>
      <c r="BC89" s="8" t="s">
        <v>164</v>
      </c>
      <c r="BD89" s="8"/>
      <c r="BE89" s="8"/>
      <c r="BF89" s="8"/>
      <c r="BG89" s="12"/>
      <c r="BH89" s="8"/>
      <c r="BI89" s="8"/>
      <c r="BJ89" s="8">
        <v>62.5</v>
      </c>
      <c r="BK89" s="8">
        <v>166.1</v>
      </c>
      <c r="BL89" s="8">
        <f t="shared" si="65"/>
        <v>1.6958339075114188</v>
      </c>
      <c r="BM89" s="8">
        <f t="shared" si="80"/>
        <v>22.653783852455362</v>
      </c>
      <c r="BN89" s="8">
        <v>1</v>
      </c>
      <c r="BO89" s="7" t="s">
        <v>545</v>
      </c>
      <c r="BP89" s="8" t="s">
        <v>146</v>
      </c>
      <c r="BQ89" s="8">
        <v>38</v>
      </c>
      <c r="BR89" s="8">
        <v>52</v>
      </c>
      <c r="BS89" s="8">
        <v>155</v>
      </c>
      <c r="BT89" s="8">
        <f t="shared" si="66"/>
        <v>1.4916200962515525</v>
      </c>
      <c r="BU89" s="8">
        <f t="shared" si="81"/>
        <v>21.644120707596255</v>
      </c>
      <c r="BV89" s="8">
        <f t="shared" si="67"/>
        <v>1.1369073879958151</v>
      </c>
      <c r="BW89" s="8">
        <f t="shared" si="67"/>
        <v>1.0466483789523848</v>
      </c>
      <c r="BX89" s="8" t="s">
        <v>147</v>
      </c>
      <c r="BY89" s="8" t="s">
        <v>158</v>
      </c>
      <c r="BZ89" s="8" t="s">
        <v>148</v>
      </c>
      <c r="CA89" s="8" t="s">
        <v>149</v>
      </c>
      <c r="CB89" s="8">
        <v>5</v>
      </c>
      <c r="CC89" s="8" t="s">
        <v>150</v>
      </c>
      <c r="CD89" s="8">
        <v>2</v>
      </c>
      <c r="CE89" s="8" t="s">
        <v>150</v>
      </c>
      <c r="CF89" s="8" t="s">
        <v>150</v>
      </c>
      <c r="CG89" s="8">
        <v>2</v>
      </c>
      <c r="CH89" s="8" t="s">
        <v>150</v>
      </c>
      <c r="CI89" s="8" t="s">
        <v>150</v>
      </c>
      <c r="CJ89" s="8">
        <v>2</v>
      </c>
      <c r="CK89" s="8" t="s">
        <v>150</v>
      </c>
      <c r="CL89" s="8" t="s">
        <v>150</v>
      </c>
      <c r="CM89" s="8">
        <v>2</v>
      </c>
      <c r="CN89" s="8" t="s">
        <v>150</v>
      </c>
      <c r="CO89" s="8">
        <v>0</v>
      </c>
      <c r="CP89" s="8">
        <v>0</v>
      </c>
      <c r="CQ89" s="8">
        <v>4</v>
      </c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 t="s">
        <v>165</v>
      </c>
      <c r="DE89" s="8">
        <v>2</v>
      </c>
      <c r="DF89" s="8"/>
      <c r="DG89" s="8"/>
      <c r="DH89" s="8"/>
      <c r="DI89" s="8">
        <v>2</v>
      </c>
      <c r="DJ89" s="8"/>
      <c r="DK89" s="8">
        <v>2</v>
      </c>
      <c r="DL89" s="8">
        <v>0</v>
      </c>
      <c r="DM89" s="8">
        <v>2</v>
      </c>
      <c r="DN89" s="8"/>
      <c r="DO89" s="8" t="s">
        <v>143</v>
      </c>
      <c r="DP89" s="8">
        <v>2</v>
      </c>
      <c r="DQ89" s="8" t="s">
        <v>165</v>
      </c>
      <c r="DR89" s="8" t="s">
        <v>165</v>
      </c>
      <c r="DS89" s="8" t="s">
        <v>165</v>
      </c>
      <c r="DT89" s="8" t="s">
        <v>165</v>
      </c>
      <c r="DU89" s="8" t="s">
        <v>150</v>
      </c>
      <c r="DV89" s="8" t="s">
        <v>159</v>
      </c>
      <c r="DW89" s="8" t="s">
        <v>150</v>
      </c>
      <c r="DX89" s="8" t="s">
        <v>150</v>
      </c>
      <c r="DY89" s="8"/>
      <c r="DZ89" s="8"/>
      <c r="EA89" s="8"/>
      <c r="EB89" s="8" t="s">
        <v>150</v>
      </c>
      <c r="EC89" s="8" t="s">
        <v>150</v>
      </c>
      <c r="ED89" s="8" t="s">
        <v>150</v>
      </c>
      <c r="EE89" s="8"/>
      <c r="EF89" s="8" t="s">
        <v>159</v>
      </c>
      <c r="EG89" s="8" t="s">
        <v>150</v>
      </c>
      <c r="EH89" s="8"/>
      <c r="EI89" s="8" t="s">
        <v>159</v>
      </c>
      <c r="EJ89" s="8" t="s">
        <v>150</v>
      </c>
      <c r="EK89" s="8"/>
      <c r="EL89" s="8"/>
      <c r="EM89" s="8"/>
      <c r="EN89" s="8"/>
      <c r="EO89" s="8" t="s">
        <v>184</v>
      </c>
      <c r="EP89" s="8" t="s">
        <v>187</v>
      </c>
      <c r="EQ89" s="11" t="str">
        <f t="shared" si="68"/>
        <v>36</v>
      </c>
      <c r="ER89" s="11" t="str">
        <f>IF(EQ89&lt;35,0, IF(EQ89&gt;35, "1"))</f>
        <v>1</v>
      </c>
      <c r="ES89" s="11"/>
      <c r="ET89" s="13">
        <f t="shared" si="69"/>
        <v>1</v>
      </c>
      <c r="EU89" s="13">
        <f t="shared" si="70"/>
        <v>0.9</v>
      </c>
      <c r="EV89" s="14">
        <f t="shared" si="82"/>
        <v>-1.2</v>
      </c>
      <c r="EW89" s="14">
        <f t="shared" si="71"/>
        <v>-1.2</v>
      </c>
      <c r="EX89" s="14">
        <f t="shared" si="72"/>
        <v>-1.2</v>
      </c>
      <c r="EY89" s="11">
        <f t="shared" si="73"/>
        <v>-3.2000000000000001E-2</v>
      </c>
      <c r="EZ89" s="15" t="s">
        <v>152</v>
      </c>
      <c r="FA89" s="16" t="str">
        <f t="shared" si="74"/>
        <v>1</v>
      </c>
      <c r="FC89">
        <v>2</v>
      </c>
      <c r="FD89">
        <v>0</v>
      </c>
    </row>
    <row r="90" spans="1:160" ht="56.25">
      <c r="A90" s="6">
        <v>2258</v>
      </c>
      <c r="B90" s="8">
        <v>2</v>
      </c>
      <c r="C90" s="8" t="s">
        <v>139</v>
      </c>
      <c r="D90" s="8">
        <v>72</v>
      </c>
      <c r="E90" s="8">
        <v>63</v>
      </c>
      <c r="F90" s="8"/>
      <c r="G90" s="8">
        <v>5</v>
      </c>
      <c r="H90" s="8"/>
      <c r="I90" s="9"/>
      <c r="J90" s="9"/>
      <c r="K90" s="10">
        <v>41522</v>
      </c>
      <c r="L90" s="10"/>
      <c r="M90" s="9" t="e">
        <f t="shared" si="91"/>
        <v>#NUM!</v>
      </c>
      <c r="N90" s="9">
        <f t="shared" ca="1" si="59"/>
        <v>127</v>
      </c>
      <c r="O90" s="9">
        <v>109</v>
      </c>
      <c r="P90" s="9">
        <v>1</v>
      </c>
      <c r="Q90" s="10">
        <v>41736</v>
      </c>
      <c r="R90" s="10">
        <v>41736</v>
      </c>
      <c r="S90" s="9">
        <f t="shared" si="60"/>
        <v>7</v>
      </c>
      <c r="T90" s="9" t="s">
        <v>548</v>
      </c>
      <c r="U90" s="8" t="str">
        <f t="shared" si="89"/>
        <v>12</v>
      </c>
      <c r="V90" s="11" t="str">
        <f t="shared" si="90"/>
        <v>1</v>
      </c>
      <c r="W90" s="8" t="str">
        <f>IF(O90&lt;12,O90, IF(O90&gt;12, "12"))</f>
        <v>12</v>
      </c>
      <c r="X90" s="9">
        <v>2</v>
      </c>
      <c r="Y90" s="9">
        <v>1</v>
      </c>
      <c r="Z90" s="9">
        <v>1</v>
      </c>
      <c r="AA90" s="9">
        <v>1</v>
      </c>
      <c r="AB90" s="9">
        <v>2</v>
      </c>
      <c r="AC90" s="9">
        <v>7</v>
      </c>
      <c r="AD90" s="9">
        <v>0</v>
      </c>
      <c r="AE90" s="8" t="str">
        <f>IF($O90&lt;36,$O90, IF($O90&gt;36, "36"))</f>
        <v>36</v>
      </c>
      <c r="AF90" s="9">
        <v>2</v>
      </c>
      <c r="AG90" s="9">
        <v>2</v>
      </c>
      <c r="AH90" s="11" t="str">
        <f t="shared" ref="AH90:AH118" si="94">IF(O90&lt;36,O90, IF(O90&gt;36, "36"))</f>
        <v>36</v>
      </c>
      <c r="AI90" s="11">
        <v>1</v>
      </c>
      <c r="AJ90" s="9">
        <v>2</v>
      </c>
      <c r="AK90" s="9">
        <v>0</v>
      </c>
      <c r="AL90" s="9"/>
      <c r="AM90" s="8" t="s">
        <v>360</v>
      </c>
      <c r="AN90" s="8">
        <v>1</v>
      </c>
      <c r="AO90" s="8">
        <v>2.09</v>
      </c>
      <c r="AP90" s="8"/>
      <c r="AQ90" s="8">
        <v>1.77</v>
      </c>
      <c r="AR90" s="9">
        <f t="shared" si="93"/>
        <v>42.323222361510012</v>
      </c>
      <c r="AS90" s="9">
        <v>2.08</v>
      </c>
      <c r="AT90" s="9">
        <f t="shared" si="62"/>
        <v>34.655297884303032</v>
      </c>
      <c r="AU90" s="9">
        <v>2.15</v>
      </c>
      <c r="AV90" s="9">
        <f t="shared" si="88"/>
        <v>32.894059307399317</v>
      </c>
      <c r="AW90" s="9"/>
      <c r="AX90" s="9" t="e">
        <f t="shared" ref="AX90:AX118" si="95">141*((AW90/EU90)^EY90)*0.9938^(E90+10)*ET90</f>
        <v>#DIV/0!</v>
      </c>
      <c r="AY90" s="12" t="s">
        <v>155</v>
      </c>
      <c r="AZ90" s="12" t="s">
        <v>155</v>
      </c>
      <c r="BA90" s="12" t="s">
        <v>155</v>
      </c>
      <c r="BB90" s="12" t="s">
        <v>155</v>
      </c>
      <c r="BC90" s="8" t="s">
        <v>175</v>
      </c>
      <c r="BD90" s="8"/>
      <c r="BE90" s="8"/>
      <c r="BF90" s="8"/>
      <c r="BG90" s="12"/>
      <c r="BH90" s="8"/>
      <c r="BI90" s="8"/>
      <c r="BJ90" s="8">
        <v>72.8</v>
      </c>
      <c r="BK90" s="8">
        <v>165.8</v>
      </c>
      <c r="BL90" s="8">
        <f t="shared" si="65"/>
        <v>1.8070532121036476</v>
      </c>
      <c r="BM90" s="8">
        <f t="shared" si="80"/>
        <v>26.482704029590778</v>
      </c>
      <c r="BN90" s="8">
        <v>1</v>
      </c>
      <c r="BO90" s="7" t="s">
        <v>549</v>
      </c>
      <c r="BP90" s="8" t="s">
        <v>146</v>
      </c>
      <c r="BQ90" s="8">
        <v>61</v>
      </c>
      <c r="BR90" s="8">
        <v>46</v>
      </c>
      <c r="BS90" s="8">
        <v>147</v>
      </c>
      <c r="BT90" s="8">
        <f t="shared" si="66"/>
        <v>1.362521832036903</v>
      </c>
      <c r="BU90" s="8">
        <f t="shared" si="81"/>
        <v>21.287426535239948</v>
      </c>
      <c r="BV90" s="8">
        <f t="shared" si="67"/>
        <v>1.3262563355789991</v>
      </c>
      <c r="BW90" s="8">
        <f t="shared" si="67"/>
        <v>1.2440538073378848</v>
      </c>
      <c r="BX90" s="8" t="s">
        <v>171</v>
      </c>
      <c r="BY90" s="8" t="s">
        <v>158</v>
      </c>
      <c r="BZ90" s="8" t="s">
        <v>148</v>
      </c>
      <c r="CA90" s="8" t="s">
        <v>149</v>
      </c>
      <c r="CB90" s="8">
        <v>6</v>
      </c>
      <c r="CC90" s="8" t="s">
        <v>150</v>
      </c>
      <c r="CD90" s="8">
        <v>2</v>
      </c>
      <c r="CE90" s="8" t="s">
        <v>150</v>
      </c>
      <c r="CF90" s="8" t="s">
        <v>150</v>
      </c>
      <c r="CG90" s="8">
        <v>2</v>
      </c>
      <c r="CH90" s="8" t="s">
        <v>150</v>
      </c>
      <c r="CI90" s="8" t="s">
        <v>150</v>
      </c>
      <c r="CJ90" s="8">
        <v>2</v>
      </c>
      <c r="CK90" s="8" t="s">
        <v>150</v>
      </c>
      <c r="CL90" s="8" t="s">
        <v>150</v>
      </c>
      <c r="CM90" s="8">
        <v>2</v>
      </c>
      <c r="CN90" s="8" t="s">
        <v>150</v>
      </c>
      <c r="CO90" s="8">
        <v>0</v>
      </c>
      <c r="CP90" s="8">
        <v>0</v>
      </c>
      <c r="CQ90" s="8">
        <v>4</v>
      </c>
      <c r="CR90" s="8"/>
      <c r="CS90" s="8"/>
      <c r="CT90" s="8"/>
      <c r="CU90" s="8"/>
      <c r="CV90" s="8"/>
      <c r="CW90" s="8"/>
      <c r="CX90" s="8"/>
      <c r="CY90" s="8"/>
      <c r="CZ90" s="8"/>
      <c r="DA90" s="8"/>
      <c r="DB90" s="8"/>
      <c r="DC90" s="8"/>
      <c r="DD90" s="8" t="s">
        <v>165</v>
      </c>
      <c r="DE90" s="8">
        <v>2</v>
      </c>
      <c r="DF90" s="8"/>
      <c r="DG90" s="8"/>
      <c r="DH90" s="8"/>
      <c r="DI90" s="8">
        <v>2</v>
      </c>
      <c r="DJ90" s="8"/>
      <c r="DK90" s="8">
        <v>2</v>
      </c>
      <c r="DL90" s="8">
        <v>0</v>
      </c>
      <c r="DM90" s="8">
        <v>2</v>
      </c>
      <c r="DN90" s="8"/>
      <c r="DO90" s="8" t="s">
        <v>143</v>
      </c>
      <c r="DP90" s="8">
        <v>2</v>
      </c>
      <c r="DQ90" s="8"/>
      <c r="DR90" s="8"/>
      <c r="DS90" s="8"/>
      <c r="DT90" s="8"/>
      <c r="DU90" s="8" t="s">
        <v>150</v>
      </c>
      <c r="DV90" s="8" t="s">
        <v>159</v>
      </c>
      <c r="DW90" s="8"/>
      <c r="DX90" s="8"/>
      <c r="DY90" s="8" t="s">
        <v>150</v>
      </c>
      <c r="DZ90" s="8"/>
      <c r="EA90" s="8"/>
      <c r="EB90" s="8" t="s">
        <v>150</v>
      </c>
      <c r="EC90" s="8" t="s">
        <v>150</v>
      </c>
      <c r="ED90" s="8" t="s">
        <v>150</v>
      </c>
      <c r="EE90" s="8"/>
      <c r="EF90" s="8" t="s">
        <v>159</v>
      </c>
      <c r="EG90" s="8" t="s">
        <v>150</v>
      </c>
      <c r="EH90" s="8"/>
      <c r="EI90" s="8" t="s">
        <v>159</v>
      </c>
      <c r="EJ90" s="8" t="s">
        <v>150</v>
      </c>
      <c r="EK90" s="8"/>
      <c r="EL90" s="8"/>
      <c r="EM90" s="8"/>
      <c r="EN90" s="8"/>
      <c r="EO90" s="8" t="s">
        <v>184</v>
      </c>
      <c r="EP90" s="8" t="s">
        <v>189</v>
      </c>
      <c r="EQ90" s="11" t="str">
        <f t="shared" ref="EQ90:EQ118" si="96">IF(O90&lt;36,O90, IF(O90&gt;36, "36"))</f>
        <v>36</v>
      </c>
      <c r="ER90" s="11">
        <v>1</v>
      </c>
      <c r="ES90" s="11"/>
      <c r="ET90" s="13">
        <f t="shared" si="69"/>
        <v>1</v>
      </c>
      <c r="EU90" s="13">
        <f t="shared" si="70"/>
        <v>0.9</v>
      </c>
      <c r="EV90" s="14">
        <f t="shared" si="82"/>
        <v>-1.2</v>
      </c>
      <c r="EW90" s="14">
        <f t="shared" si="71"/>
        <v>-1.2</v>
      </c>
      <c r="EX90" s="14">
        <f t="shared" si="72"/>
        <v>-1.2</v>
      </c>
      <c r="EY90" s="11">
        <f t="shared" si="73"/>
        <v>-3.2000000000000001E-2</v>
      </c>
      <c r="EZ90" s="17" t="s">
        <v>176</v>
      </c>
      <c r="FA90" s="16" t="str">
        <f t="shared" si="74"/>
        <v>3</v>
      </c>
      <c r="FC90">
        <v>2</v>
      </c>
      <c r="FD90">
        <v>0</v>
      </c>
    </row>
    <row r="91" spans="1:160" ht="33.75">
      <c r="A91" s="6">
        <v>2260</v>
      </c>
      <c r="B91" s="8">
        <v>2</v>
      </c>
      <c r="C91" s="8" t="s">
        <v>139</v>
      </c>
      <c r="D91" s="8">
        <v>53</v>
      </c>
      <c r="E91" s="8">
        <v>44</v>
      </c>
      <c r="F91" s="8" t="s">
        <v>153</v>
      </c>
      <c r="G91" s="8">
        <v>3</v>
      </c>
      <c r="H91" s="8" t="s">
        <v>190</v>
      </c>
      <c r="I91" s="9"/>
      <c r="J91" s="9"/>
      <c r="K91" s="10">
        <v>41526</v>
      </c>
      <c r="L91" s="10"/>
      <c r="M91" s="9" t="e">
        <f t="shared" si="91"/>
        <v>#NUM!</v>
      </c>
      <c r="N91" s="9">
        <f t="shared" ca="1" si="59"/>
        <v>127</v>
      </c>
      <c r="O91" s="9">
        <v>109</v>
      </c>
      <c r="P91" s="9">
        <v>1</v>
      </c>
      <c r="Q91" s="10">
        <v>41611</v>
      </c>
      <c r="R91" s="10">
        <v>41611</v>
      </c>
      <c r="S91" s="9">
        <f t="shared" si="60"/>
        <v>2</v>
      </c>
      <c r="T91" s="9" t="s">
        <v>552</v>
      </c>
      <c r="U91" s="8" t="str">
        <f t="shared" si="89"/>
        <v>12</v>
      </c>
      <c r="V91" s="11" t="str">
        <f t="shared" si="90"/>
        <v>1</v>
      </c>
      <c r="W91" s="8" t="str">
        <f>IF(O91&lt;12,O91, IF(O91&gt;12, "12"))</f>
        <v>12</v>
      </c>
      <c r="X91" s="9">
        <v>2</v>
      </c>
      <c r="Y91" s="9">
        <v>1</v>
      </c>
      <c r="Z91" s="9">
        <v>1</v>
      </c>
      <c r="AA91" s="9"/>
      <c r="AB91" s="9">
        <v>2</v>
      </c>
      <c r="AC91" s="9">
        <v>2</v>
      </c>
      <c r="AD91" s="9">
        <v>0</v>
      </c>
      <c r="AE91" s="8" t="str">
        <f>IF($O91&lt;36,$O91, IF($O91&gt;36, "36"))</f>
        <v>36</v>
      </c>
      <c r="AF91" s="9">
        <v>2</v>
      </c>
      <c r="AG91" s="9">
        <v>2</v>
      </c>
      <c r="AH91" s="11" t="str">
        <f t="shared" si="94"/>
        <v>36</v>
      </c>
      <c r="AI91" s="11" t="str">
        <f t="shared" ref="AI91:AI101" si="97">IF(AH91&lt;35,0, IF(AH91&gt;35, "1"))</f>
        <v>1</v>
      </c>
      <c r="AJ91" s="9">
        <v>2</v>
      </c>
      <c r="AK91" s="9">
        <v>0</v>
      </c>
      <c r="AL91" s="9"/>
      <c r="AM91" s="8" t="s">
        <v>360</v>
      </c>
      <c r="AN91" s="8">
        <v>1</v>
      </c>
      <c r="AO91" s="8">
        <v>2.4</v>
      </c>
      <c r="AP91" s="8"/>
      <c r="AQ91" s="8">
        <v>1.22</v>
      </c>
      <c r="AR91" s="9">
        <f t="shared" si="93"/>
        <v>74.444735837948926</v>
      </c>
      <c r="AS91" s="9">
        <v>1.3</v>
      </c>
      <c r="AT91" s="9">
        <f t="shared" si="62"/>
        <v>68.553993605790026</v>
      </c>
      <c r="AU91" s="9">
        <v>1.29</v>
      </c>
      <c r="AV91" s="9">
        <f t="shared" si="88"/>
        <v>68.336874992543528</v>
      </c>
      <c r="AW91" s="9"/>
      <c r="AX91" s="9" t="e">
        <f t="shared" si="95"/>
        <v>#DIV/0!</v>
      </c>
      <c r="AY91" s="12" t="s">
        <v>155</v>
      </c>
      <c r="AZ91" s="12" t="s">
        <v>155</v>
      </c>
      <c r="BA91" s="12" t="s">
        <v>155</v>
      </c>
      <c r="BB91" s="12" t="s">
        <v>155</v>
      </c>
      <c r="BC91" s="8" t="s">
        <v>164</v>
      </c>
      <c r="BD91" s="8"/>
      <c r="BE91" s="8"/>
      <c r="BF91" s="8"/>
      <c r="BG91" s="12"/>
      <c r="BH91" s="8"/>
      <c r="BI91" s="8"/>
      <c r="BJ91" s="8">
        <v>58.15</v>
      </c>
      <c r="BK91" s="8">
        <v>164.3</v>
      </c>
      <c r="BL91" s="8">
        <f t="shared" si="65"/>
        <v>1.6316882560760051</v>
      </c>
      <c r="BM91" s="8">
        <f t="shared" si="80"/>
        <v>21.541433085048094</v>
      </c>
      <c r="BN91" s="8">
        <v>1</v>
      </c>
      <c r="BO91" s="7" t="s">
        <v>553</v>
      </c>
      <c r="BP91" s="8" t="s">
        <v>146</v>
      </c>
      <c r="BQ91" s="8">
        <v>42</v>
      </c>
      <c r="BR91" s="8">
        <v>53</v>
      </c>
      <c r="BS91" s="8">
        <v>152</v>
      </c>
      <c r="BT91" s="8">
        <f t="shared" si="66"/>
        <v>1.4825869378333447</v>
      </c>
      <c r="BU91" s="8">
        <f t="shared" si="81"/>
        <v>22.939750692520775</v>
      </c>
      <c r="BV91" s="8">
        <f t="shared" si="67"/>
        <v>1.1005683474188417</v>
      </c>
      <c r="BW91" s="8">
        <f t="shared" si="67"/>
        <v>0.93904390565462492</v>
      </c>
      <c r="BX91" s="8" t="s">
        <v>171</v>
      </c>
      <c r="BY91" s="8" t="s">
        <v>147</v>
      </c>
      <c r="BZ91" s="8" t="s">
        <v>148</v>
      </c>
      <c r="CA91" s="8" t="s">
        <v>149</v>
      </c>
      <c r="CB91" s="8">
        <v>5</v>
      </c>
      <c r="CC91" s="8" t="s">
        <v>150</v>
      </c>
      <c r="CD91" s="8">
        <v>2</v>
      </c>
      <c r="CE91" s="8" t="s">
        <v>150</v>
      </c>
      <c r="CF91" s="8" t="s">
        <v>150</v>
      </c>
      <c r="CG91" s="8">
        <v>2</v>
      </c>
      <c r="CH91" s="8" t="s">
        <v>150</v>
      </c>
      <c r="CI91" s="8" t="s">
        <v>150</v>
      </c>
      <c r="CJ91" s="8">
        <v>2</v>
      </c>
      <c r="CK91" s="8" t="s">
        <v>150</v>
      </c>
      <c r="CL91" s="8" t="s">
        <v>150</v>
      </c>
      <c r="CM91" s="8">
        <v>2</v>
      </c>
      <c r="CN91" s="8" t="s">
        <v>150</v>
      </c>
      <c r="CO91" s="8">
        <v>0</v>
      </c>
      <c r="CP91" s="8">
        <v>0</v>
      </c>
      <c r="CQ91" s="8">
        <v>4</v>
      </c>
      <c r="CR91" s="8" t="s">
        <v>0</v>
      </c>
      <c r="CS91" s="8">
        <v>0</v>
      </c>
      <c r="CT91" s="8"/>
      <c r="CU91" s="8"/>
      <c r="CV91" s="8"/>
      <c r="CW91" s="8"/>
      <c r="CX91" s="8" t="s">
        <v>0</v>
      </c>
      <c r="CY91" s="8">
        <v>0</v>
      </c>
      <c r="CZ91" s="8"/>
      <c r="DA91" s="8"/>
      <c r="DB91" s="8"/>
      <c r="DC91" s="8"/>
      <c r="DD91" s="8" t="s">
        <v>165</v>
      </c>
      <c r="DE91" s="8">
        <v>2</v>
      </c>
      <c r="DF91" s="8"/>
      <c r="DG91" s="8"/>
      <c r="DH91" s="8"/>
      <c r="DI91" s="8">
        <v>2</v>
      </c>
      <c r="DJ91" s="8"/>
      <c r="DK91" s="8">
        <v>2</v>
      </c>
      <c r="DL91" s="8">
        <v>0</v>
      </c>
      <c r="DM91" s="8">
        <v>2</v>
      </c>
      <c r="DN91" s="8"/>
      <c r="DO91" s="8" t="s">
        <v>143</v>
      </c>
      <c r="DP91" s="8">
        <v>2</v>
      </c>
      <c r="DQ91" s="8"/>
      <c r="DR91" s="8"/>
      <c r="DS91" s="8"/>
      <c r="DT91" s="8"/>
      <c r="DU91" s="8" t="s">
        <v>150</v>
      </c>
      <c r="DV91" s="8" t="s">
        <v>150</v>
      </c>
      <c r="DW91" s="8" t="s">
        <v>150</v>
      </c>
      <c r="DX91" s="8" t="s">
        <v>150</v>
      </c>
      <c r="DY91" s="8" t="s">
        <v>150</v>
      </c>
      <c r="DZ91" s="8"/>
      <c r="EA91" s="8"/>
      <c r="EB91" s="8" t="s">
        <v>150</v>
      </c>
      <c r="EC91" s="8" t="s">
        <v>150</v>
      </c>
      <c r="ED91" s="8" t="s">
        <v>150</v>
      </c>
      <c r="EE91" s="8"/>
      <c r="EF91" s="8" t="s">
        <v>159</v>
      </c>
      <c r="EG91" s="8" t="s">
        <v>150</v>
      </c>
      <c r="EH91" s="8"/>
      <c r="EI91" s="8" t="s">
        <v>159</v>
      </c>
      <c r="EJ91" s="8" t="s">
        <v>150</v>
      </c>
      <c r="EK91" s="8"/>
      <c r="EL91" s="8"/>
      <c r="EM91" s="8"/>
      <c r="EN91" s="8"/>
      <c r="EO91" s="8" t="s">
        <v>184</v>
      </c>
      <c r="EP91" s="8" t="s">
        <v>187</v>
      </c>
      <c r="EQ91" s="11" t="str">
        <f t="shared" si="96"/>
        <v>36</v>
      </c>
      <c r="ER91" s="11" t="str">
        <f t="shared" ref="ER91:ER101" si="98">IF(EQ91&lt;35,0, IF(EQ91&gt;35, "1"))</f>
        <v>1</v>
      </c>
      <c r="ES91" s="11"/>
      <c r="ET91" s="13">
        <f t="shared" si="69"/>
        <v>1</v>
      </c>
      <c r="EU91" s="13">
        <f t="shared" si="70"/>
        <v>0.9</v>
      </c>
      <c r="EV91" s="14">
        <f t="shared" si="82"/>
        <v>-1.2</v>
      </c>
      <c r="EW91" s="14">
        <f t="shared" si="71"/>
        <v>-1.2</v>
      </c>
      <c r="EX91" s="14">
        <f t="shared" si="72"/>
        <v>-1.2</v>
      </c>
      <c r="EY91" s="11">
        <f t="shared" si="73"/>
        <v>-3.2000000000000001E-2</v>
      </c>
      <c r="EZ91" s="17" t="s">
        <v>152</v>
      </c>
      <c r="FA91" s="16" t="str">
        <f t="shared" si="74"/>
        <v>1</v>
      </c>
      <c r="FC91">
        <v>2</v>
      </c>
      <c r="FD91">
        <v>0</v>
      </c>
    </row>
    <row r="92" spans="1:160" ht="33.75">
      <c r="A92" s="6">
        <v>2261</v>
      </c>
      <c r="B92" s="8">
        <v>2</v>
      </c>
      <c r="C92" s="8" t="s">
        <v>139</v>
      </c>
      <c r="D92" s="8">
        <v>66</v>
      </c>
      <c r="E92" s="8">
        <v>57</v>
      </c>
      <c r="F92" s="8" t="s">
        <v>140</v>
      </c>
      <c r="G92" s="8">
        <v>1</v>
      </c>
      <c r="H92" s="8"/>
      <c r="I92" s="9"/>
      <c r="J92" s="9"/>
      <c r="K92" s="10">
        <v>41533</v>
      </c>
      <c r="L92" s="10">
        <v>44046</v>
      </c>
      <c r="M92" s="9">
        <f t="shared" si="91"/>
        <v>82</v>
      </c>
      <c r="N92" s="9">
        <f t="shared" ca="1" si="59"/>
        <v>126</v>
      </c>
      <c r="O92" s="9">
        <v>82</v>
      </c>
      <c r="P92" s="9">
        <v>0</v>
      </c>
      <c r="Q92" s="10">
        <v>44046</v>
      </c>
      <c r="R92" s="10">
        <v>44046</v>
      </c>
      <c r="S92" s="9">
        <f t="shared" si="60"/>
        <v>82</v>
      </c>
      <c r="T92" s="9" t="s">
        <v>556</v>
      </c>
      <c r="U92" s="8" t="str">
        <f t="shared" si="89"/>
        <v>12</v>
      </c>
      <c r="V92" s="11" t="str">
        <f t="shared" si="90"/>
        <v>1</v>
      </c>
      <c r="W92" s="8" t="str">
        <f>IF(O92&lt;12,O92, IF(O92&gt;12, "12"))</f>
        <v>12</v>
      </c>
      <c r="X92" s="9">
        <v>2</v>
      </c>
      <c r="Y92" s="9">
        <v>1</v>
      </c>
      <c r="Z92" s="9">
        <v>1</v>
      </c>
      <c r="AA92" s="9"/>
      <c r="AB92" s="9">
        <v>2</v>
      </c>
      <c r="AC92" s="9">
        <v>82</v>
      </c>
      <c r="AD92" s="9">
        <v>0</v>
      </c>
      <c r="AE92" s="8" t="str">
        <f>IF($O92&lt;36,$O92, IF($O92&gt;36, "36"))</f>
        <v>36</v>
      </c>
      <c r="AF92" s="9">
        <v>2</v>
      </c>
      <c r="AG92" s="9">
        <v>2</v>
      </c>
      <c r="AH92" s="11" t="str">
        <f t="shared" si="94"/>
        <v>36</v>
      </c>
      <c r="AI92" s="11" t="str">
        <f t="shared" si="97"/>
        <v>1</v>
      </c>
      <c r="AJ92" s="9"/>
      <c r="AK92" s="9">
        <v>0</v>
      </c>
      <c r="AL92" s="9"/>
      <c r="AM92" s="8" t="s">
        <v>360</v>
      </c>
      <c r="AN92" s="8">
        <v>1</v>
      </c>
      <c r="AO92" s="8">
        <v>1.57</v>
      </c>
      <c r="AP92" s="8"/>
      <c r="AQ92" s="8">
        <v>1.26</v>
      </c>
      <c r="AR92" s="9">
        <f t="shared" si="93"/>
        <v>66.055355952140943</v>
      </c>
      <c r="AS92" s="9">
        <v>1.03</v>
      </c>
      <c r="AT92" s="9">
        <f t="shared" si="62"/>
        <v>83.607842014434254</v>
      </c>
      <c r="AU92" s="9">
        <v>0.92</v>
      </c>
      <c r="AV92" s="9">
        <f t="shared" si="88"/>
        <v>94.55930591539493</v>
      </c>
      <c r="AW92" s="9"/>
      <c r="AX92" s="9" t="e">
        <f t="shared" si="95"/>
        <v>#DIV/0!</v>
      </c>
      <c r="AY92" s="12" t="s">
        <v>155</v>
      </c>
      <c r="AZ92" s="12" t="s">
        <v>155</v>
      </c>
      <c r="BA92" s="12" t="s">
        <v>155</v>
      </c>
      <c r="BB92" s="12" t="s">
        <v>167</v>
      </c>
      <c r="BC92" s="8" t="s">
        <v>142</v>
      </c>
      <c r="BD92" s="8" t="s">
        <v>143</v>
      </c>
      <c r="BE92" s="8"/>
      <c r="BF92" s="8" t="s">
        <v>143</v>
      </c>
      <c r="BG92" s="12">
        <v>44046</v>
      </c>
      <c r="BH92" s="8" t="s">
        <v>181</v>
      </c>
      <c r="BI92" s="8" t="s">
        <v>157</v>
      </c>
      <c r="BJ92" s="8">
        <v>82.85</v>
      </c>
      <c r="BK92" s="8">
        <v>165.5</v>
      </c>
      <c r="BL92" s="8">
        <f t="shared" si="65"/>
        <v>1.9066421522054056</v>
      </c>
      <c r="BM92" s="8">
        <f t="shared" si="80"/>
        <v>30.247989704365605</v>
      </c>
      <c r="BN92" s="8">
        <v>1</v>
      </c>
      <c r="BO92" s="7" t="s">
        <v>557</v>
      </c>
      <c r="BP92" s="8" t="s">
        <v>146</v>
      </c>
      <c r="BQ92" s="8">
        <v>55</v>
      </c>
      <c r="BR92" s="8">
        <v>69</v>
      </c>
      <c r="BS92" s="8">
        <v>162</v>
      </c>
      <c r="BT92" s="8">
        <f t="shared" si="66"/>
        <v>1.7369030299156933</v>
      </c>
      <c r="BU92" s="8">
        <f t="shared" si="81"/>
        <v>26.291723822588018</v>
      </c>
      <c r="BV92" s="8">
        <f t="shared" si="67"/>
        <v>1.097725157574255</v>
      </c>
      <c r="BW92" s="8">
        <f t="shared" si="67"/>
        <v>1.1504757127556102</v>
      </c>
      <c r="BX92" s="8" t="s">
        <v>162</v>
      </c>
      <c r="BY92" s="8" t="s">
        <v>158</v>
      </c>
      <c r="BZ92" s="8" t="s">
        <v>148</v>
      </c>
      <c r="CA92" s="8" t="s">
        <v>149</v>
      </c>
      <c r="CB92" s="8">
        <v>5</v>
      </c>
      <c r="CC92" s="8" t="s">
        <v>150</v>
      </c>
      <c r="CD92" s="8">
        <v>2</v>
      </c>
      <c r="CE92" s="8" t="s">
        <v>150</v>
      </c>
      <c r="CF92" s="8" t="s">
        <v>150</v>
      </c>
      <c r="CG92" s="8">
        <v>2</v>
      </c>
      <c r="CH92" s="8" t="s">
        <v>150</v>
      </c>
      <c r="CI92" s="8" t="s">
        <v>150</v>
      </c>
      <c r="CJ92" s="8">
        <v>2</v>
      </c>
      <c r="CK92" s="8" t="s">
        <v>150</v>
      </c>
      <c r="CL92" s="8" t="s">
        <v>150</v>
      </c>
      <c r="CM92" s="8">
        <v>2</v>
      </c>
      <c r="CN92" s="8" t="s">
        <v>150</v>
      </c>
      <c r="CO92" s="8">
        <v>0</v>
      </c>
      <c r="CP92" s="8">
        <v>0</v>
      </c>
      <c r="CQ92" s="8">
        <v>4</v>
      </c>
      <c r="CR92" s="8"/>
      <c r="CS92" s="8">
        <v>0</v>
      </c>
      <c r="CT92" s="8"/>
      <c r="CU92" s="8"/>
      <c r="CV92" s="8"/>
      <c r="CW92" s="8"/>
      <c r="CX92" s="8"/>
      <c r="CY92" s="8">
        <v>0</v>
      </c>
      <c r="CZ92" s="8"/>
      <c r="DA92" s="8"/>
      <c r="DB92" s="8"/>
      <c r="DC92" s="8"/>
      <c r="DD92" s="8" t="s">
        <v>165</v>
      </c>
      <c r="DE92" s="8">
        <v>2</v>
      </c>
      <c r="DF92" s="8"/>
      <c r="DG92" s="8"/>
      <c r="DH92" s="8"/>
      <c r="DI92" s="8">
        <v>2</v>
      </c>
      <c r="DJ92" s="8"/>
      <c r="DK92" s="8">
        <v>2</v>
      </c>
      <c r="DL92" s="8">
        <v>0</v>
      </c>
      <c r="DM92" s="8">
        <v>2</v>
      </c>
      <c r="DN92" s="8"/>
      <c r="DO92" s="8" t="s">
        <v>143</v>
      </c>
      <c r="DP92" s="8">
        <v>2</v>
      </c>
      <c r="DQ92" s="8"/>
      <c r="DR92" s="8"/>
      <c r="DS92" s="8"/>
      <c r="DT92" s="8"/>
      <c r="DU92" s="8" t="s">
        <v>150</v>
      </c>
      <c r="DV92" s="8" t="s">
        <v>159</v>
      </c>
      <c r="DW92" s="8" t="s">
        <v>150</v>
      </c>
      <c r="DX92" s="8" t="s">
        <v>150</v>
      </c>
      <c r="DY92" s="8" t="s">
        <v>159</v>
      </c>
      <c r="DZ92" s="8"/>
      <c r="EA92" s="8"/>
      <c r="EB92" s="8" t="s">
        <v>150</v>
      </c>
      <c r="EC92" s="8" t="s">
        <v>150</v>
      </c>
      <c r="ED92" s="8" t="s">
        <v>150</v>
      </c>
      <c r="EE92" s="8"/>
      <c r="EF92" s="8" t="s">
        <v>159</v>
      </c>
      <c r="EG92" s="8" t="s">
        <v>150</v>
      </c>
      <c r="EH92" s="8"/>
      <c r="EI92" s="8" t="s">
        <v>159</v>
      </c>
      <c r="EJ92" s="8" t="s">
        <v>150</v>
      </c>
      <c r="EK92" s="8" t="s">
        <v>150</v>
      </c>
      <c r="EL92" s="8" t="s">
        <v>150</v>
      </c>
      <c r="EM92" s="8"/>
      <c r="EN92" s="8"/>
      <c r="EO92" s="8"/>
      <c r="EP92" s="8" t="s">
        <v>189</v>
      </c>
      <c r="EQ92" s="11" t="str">
        <f t="shared" si="96"/>
        <v>36</v>
      </c>
      <c r="ER92" s="11" t="str">
        <f t="shared" si="98"/>
        <v>1</v>
      </c>
      <c r="ES92" s="11"/>
      <c r="ET92" s="13">
        <f t="shared" si="69"/>
        <v>1</v>
      </c>
      <c r="EU92" s="13">
        <f t="shared" si="70"/>
        <v>0.9</v>
      </c>
      <c r="EV92" s="14">
        <f t="shared" si="82"/>
        <v>-1.2</v>
      </c>
      <c r="EW92" s="14">
        <f t="shared" si="71"/>
        <v>-1.2</v>
      </c>
      <c r="EX92" s="14">
        <f t="shared" si="72"/>
        <v>-1.2</v>
      </c>
      <c r="EY92" s="11">
        <f t="shared" si="73"/>
        <v>-3.2000000000000001E-2</v>
      </c>
      <c r="EZ92" s="15" t="s">
        <v>152</v>
      </c>
      <c r="FA92" s="16" t="str">
        <f t="shared" si="74"/>
        <v>1</v>
      </c>
      <c r="FC92">
        <v>2</v>
      </c>
      <c r="FD92">
        <v>0</v>
      </c>
    </row>
    <row r="93" spans="1:160" ht="56.25">
      <c r="A93" s="6">
        <v>2271</v>
      </c>
      <c r="B93" s="8">
        <v>2</v>
      </c>
      <c r="C93" s="8" t="s">
        <v>139</v>
      </c>
      <c r="D93" s="8">
        <v>47</v>
      </c>
      <c r="E93" s="8">
        <v>38</v>
      </c>
      <c r="F93" s="8" t="s">
        <v>174</v>
      </c>
      <c r="G93" s="8">
        <v>2</v>
      </c>
      <c r="H93" s="8"/>
      <c r="I93" s="9"/>
      <c r="J93" s="9"/>
      <c r="K93" s="10">
        <v>41561</v>
      </c>
      <c r="L93" s="10"/>
      <c r="M93" s="9" t="e">
        <f t="shared" si="91"/>
        <v>#NUM!</v>
      </c>
      <c r="N93" s="9">
        <f t="shared" ca="1" si="59"/>
        <v>125</v>
      </c>
      <c r="O93" s="9">
        <v>108</v>
      </c>
      <c r="P93" s="9">
        <v>1</v>
      </c>
      <c r="Q93" s="10">
        <v>41647</v>
      </c>
      <c r="R93" s="10"/>
      <c r="S93" s="9">
        <f t="shared" si="60"/>
        <v>2</v>
      </c>
      <c r="T93" s="9" t="s">
        <v>534</v>
      </c>
      <c r="U93" s="8">
        <v>12</v>
      </c>
      <c r="V93" s="11">
        <v>1</v>
      </c>
      <c r="W93" s="8">
        <v>2</v>
      </c>
      <c r="X93" s="9">
        <v>1</v>
      </c>
      <c r="Y93" s="9">
        <v>1</v>
      </c>
      <c r="Z93" s="9">
        <v>1</v>
      </c>
      <c r="AA93" s="9"/>
      <c r="AB93" s="9">
        <v>1</v>
      </c>
      <c r="AC93" s="9">
        <v>2</v>
      </c>
      <c r="AD93" s="9">
        <v>0</v>
      </c>
      <c r="AE93" s="8">
        <v>2</v>
      </c>
      <c r="AF93" s="9">
        <v>1</v>
      </c>
      <c r="AG93" s="9">
        <v>1</v>
      </c>
      <c r="AH93" s="11" t="str">
        <f t="shared" si="94"/>
        <v>36</v>
      </c>
      <c r="AI93" s="11" t="str">
        <f t="shared" si="97"/>
        <v>1</v>
      </c>
      <c r="AJ93" s="9">
        <v>1</v>
      </c>
      <c r="AK93" s="9">
        <v>1</v>
      </c>
      <c r="AL93" s="9" t="s">
        <v>565</v>
      </c>
      <c r="AM93" s="8" t="s">
        <v>360</v>
      </c>
      <c r="AN93" s="8">
        <v>1</v>
      </c>
      <c r="AO93" s="8">
        <v>2.75</v>
      </c>
      <c r="AP93" s="8"/>
      <c r="AQ93" s="8">
        <v>1.3</v>
      </c>
      <c r="AR93" s="9">
        <f t="shared" si="93"/>
        <v>71.604416949229531</v>
      </c>
      <c r="AS93" s="9">
        <v>1.33</v>
      </c>
      <c r="AT93" s="9">
        <f t="shared" si="62"/>
        <v>69.238692612804485</v>
      </c>
      <c r="AU93" s="9">
        <v>1.37</v>
      </c>
      <c r="AV93" s="9">
        <f t="shared" si="88"/>
        <v>65.9939513365116</v>
      </c>
      <c r="AW93" s="9"/>
      <c r="AX93" s="9" t="e">
        <f t="shared" si="95"/>
        <v>#DIV/0!</v>
      </c>
      <c r="AY93" s="12" t="s">
        <v>155</v>
      </c>
      <c r="AZ93" s="12" t="s">
        <v>155</v>
      </c>
      <c r="BA93" s="12" t="s">
        <v>155</v>
      </c>
      <c r="BB93" s="12" t="s">
        <v>155</v>
      </c>
      <c r="BC93" s="8" t="s">
        <v>164</v>
      </c>
      <c r="BD93" s="8"/>
      <c r="BE93" s="8"/>
      <c r="BF93" s="8"/>
      <c r="BG93" s="12"/>
      <c r="BH93" s="8"/>
      <c r="BI93" s="8"/>
      <c r="BJ93" s="8">
        <v>77</v>
      </c>
      <c r="BK93" s="8">
        <v>169.4</v>
      </c>
      <c r="BL93" s="8">
        <f t="shared" si="65"/>
        <v>1.8796937664987843</v>
      </c>
      <c r="BM93" s="8">
        <f t="shared" si="80"/>
        <v>26.832671460770637</v>
      </c>
      <c r="BN93" s="8">
        <v>1</v>
      </c>
      <c r="BO93" s="7" t="s">
        <v>566</v>
      </c>
      <c r="BP93" s="8" t="s">
        <v>146</v>
      </c>
      <c r="BQ93" s="8">
        <v>39</v>
      </c>
      <c r="BR93" s="8">
        <v>62</v>
      </c>
      <c r="BS93" s="8">
        <v>154</v>
      </c>
      <c r="BT93" s="8">
        <f t="shared" si="66"/>
        <v>1.599872282163437</v>
      </c>
      <c r="BU93" s="8">
        <f t="shared" si="81"/>
        <v>26.14268848035082</v>
      </c>
      <c r="BV93" s="8">
        <f t="shared" si="67"/>
        <v>1.1749023890563046</v>
      </c>
      <c r="BW93" s="8">
        <f t="shared" si="67"/>
        <v>1.0263929618768328</v>
      </c>
      <c r="BX93" s="8" t="s">
        <v>171</v>
      </c>
      <c r="BY93" s="8" t="s">
        <v>147</v>
      </c>
      <c r="BZ93" s="8" t="s">
        <v>148</v>
      </c>
      <c r="CA93" s="8" t="s">
        <v>149</v>
      </c>
      <c r="CB93" s="8">
        <v>6</v>
      </c>
      <c r="CC93" s="8" t="s">
        <v>150</v>
      </c>
      <c r="CD93" s="8">
        <v>2</v>
      </c>
      <c r="CE93" s="8" t="s">
        <v>150</v>
      </c>
      <c r="CF93" s="8" t="s">
        <v>150</v>
      </c>
      <c r="CG93" s="8">
        <v>2</v>
      </c>
      <c r="CH93" s="8" t="s">
        <v>150</v>
      </c>
      <c r="CI93" s="8" t="s">
        <v>150</v>
      </c>
      <c r="CJ93" s="8">
        <v>2</v>
      </c>
      <c r="CK93" s="8" t="s">
        <v>150</v>
      </c>
      <c r="CL93" s="8" t="s">
        <v>150</v>
      </c>
      <c r="CM93" s="8">
        <v>2</v>
      </c>
      <c r="CN93" s="8" t="s">
        <v>150</v>
      </c>
      <c r="CO93" s="8">
        <v>0</v>
      </c>
      <c r="CP93" s="8">
        <v>0</v>
      </c>
      <c r="CQ93" s="8">
        <v>4</v>
      </c>
      <c r="CR93" s="8"/>
      <c r="CS93" s="8">
        <v>0</v>
      </c>
      <c r="CT93" s="8"/>
      <c r="CU93" s="8"/>
      <c r="CV93" s="8"/>
      <c r="CW93" s="8"/>
      <c r="CX93" s="8"/>
      <c r="CY93" s="8">
        <v>0</v>
      </c>
      <c r="CZ93" s="8"/>
      <c r="DA93" s="8"/>
      <c r="DB93" s="8"/>
      <c r="DC93" s="8"/>
      <c r="DD93" s="8" t="s">
        <v>165</v>
      </c>
      <c r="DE93" s="8">
        <v>2</v>
      </c>
      <c r="DF93" s="8"/>
      <c r="DG93" s="8"/>
      <c r="DH93" s="8"/>
      <c r="DI93" s="8">
        <v>2</v>
      </c>
      <c r="DJ93" s="8"/>
      <c r="DK93" s="8">
        <v>2</v>
      </c>
      <c r="DL93" s="8">
        <v>0</v>
      </c>
      <c r="DM93" s="8">
        <v>2</v>
      </c>
      <c r="DN93" s="8"/>
      <c r="DO93" s="8" t="s">
        <v>143</v>
      </c>
      <c r="DP93" s="8">
        <v>2</v>
      </c>
      <c r="DQ93" s="8" t="s">
        <v>165</v>
      </c>
      <c r="DR93" s="8" t="s">
        <v>165</v>
      </c>
      <c r="DS93" s="8" t="s">
        <v>165</v>
      </c>
      <c r="DT93" s="8" t="s">
        <v>165</v>
      </c>
      <c r="DU93" s="8" t="s">
        <v>150</v>
      </c>
      <c r="DV93" s="8" t="s">
        <v>150</v>
      </c>
      <c r="DW93" s="8" t="s">
        <v>150</v>
      </c>
      <c r="DX93" s="8" t="s">
        <v>159</v>
      </c>
      <c r="DY93" s="8" t="s">
        <v>159</v>
      </c>
      <c r="DZ93" s="8"/>
      <c r="EA93" s="8"/>
      <c r="EB93" s="8" t="s">
        <v>150</v>
      </c>
      <c r="EC93" s="8" t="s">
        <v>150</v>
      </c>
      <c r="ED93" s="8" t="s">
        <v>150</v>
      </c>
      <c r="EE93" s="8"/>
      <c r="EF93" s="8" t="s">
        <v>159</v>
      </c>
      <c r="EG93" s="8" t="s">
        <v>150</v>
      </c>
      <c r="EH93" s="8"/>
      <c r="EI93" s="8" t="s">
        <v>159</v>
      </c>
      <c r="EJ93" s="8" t="s">
        <v>150</v>
      </c>
      <c r="EK93" s="8" t="s">
        <v>150</v>
      </c>
      <c r="EL93" s="8" t="s">
        <v>150</v>
      </c>
      <c r="EM93" s="8"/>
      <c r="EN93" s="8"/>
      <c r="EO93" s="8"/>
      <c r="EP93" s="8" t="s">
        <v>189</v>
      </c>
      <c r="EQ93" s="11" t="str">
        <f t="shared" si="96"/>
        <v>36</v>
      </c>
      <c r="ER93" s="11" t="str">
        <f t="shared" si="98"/>
        <v>1</v>
      </c>
      <c r="ES93" s="11"/>
      <c r="ET93" s="13">
        <f t="shared" si="69"/>
        <v>1</v>
      </c>
      <c r="EU93" s="13">
        <f t="shared" si="70"/>
        <v>0.9</v>
      </c>
      <c r="EV93" s="14">
        <f t="shared" si="82"/>
        <v>-1.2</v>
      </c>
      <c r="EW93" s="14">
        <f t="shared" si="71"/>
        <v>-1.2</v>
      </c>
      <c r="EX93" s="14">
        <f t="shared" si="72"/>
        <v>-1.2</v>
      </c>
      <c r="EY93" s="11">
        <f t="shared" si="73"/>
        <v>-3.2000000000000001E-2</v>
      </c>
      <c r="EZ93" s="15" t="s">
        <v>152</v>
      </c>
      <c r="FA93" s="16" t="str">
        <f t="shared" si="74"/>
        <v>1</v>
      </c>
      <c r="FC93">
        <v>2</v>
      </c>
      <c r="FD93">
        <v>0</v>
      </c>
    </row>
    <row r="94" spans="1:160" ht="33.75">
      <c r="A94" s="6">
        <v>2272</v>
      </c>
      <c r="B94" s="8">
        <v>1</v>
      </c>
      <c r="C94" s="8" t="s">
        <v>146</v>
      </c>
      <c r="D94" s="8">
        <v>60</v>
      </c>
      <c r="E94" s="8">
        <v>51</v>
      </c>
      <c r="F94" s="8" t="s">
        <v>140</v>
      </c>
      <c r="G94" s="8">
        <v>1</v>
      </c>
      <c r="H94" s="8"/>
      <c r="I94" s="9"/>
      <c r="J94" s="9"/>
      <c r="K94" s="10">
        <v>41568</v>
      </c>
      <c r="L94" s="10"/>
      <c r="M94" s="9" t="e">
        <f>DATEDIF(K94, L94, "m")</f>
        <v>#NUM!</v>
      </c>
      <c r="N94" s="9">
        <f t="shared" ca="1" si="59"/>
        <v>125</v>
      </c>
      <c r="O94" s="9">
        <v>108</v>
      </c>
      <c r="P94" s="9">
        <v>1</v>
      </c>
      <c r="Q94" s="10">
        <v>44614</v>
      </c>
      <c r="R94" s="10">
        <v>44614</v>
      </c>
      <c r="S94" s="9">
        <f t="shared" si="60"/>
        <v>100</v>
      </c>
      <c r="T94" s="9" t="s">
        <v>412</v>
      </c>
      <c r="U94" s="8" t="str">
        <f t="shared" ref="U94:U103" si="99">IF(O94&lt;12,O94, IF(O94&gt;12, "12"))</f>
        <v>12</v>
      </c>
      <c r="V94" s="11" t="str">
        <f t="shared" ref="V94:V103" si="100">IF(U94&lt;12,0, IF(U94&gt;12, "1"))</f>
        <v>1</v>
      </c>
      <c r="W94" s="8" t="str">
        <f>IF(O94&lt;12,O94, IF(O94&gt;12, "12"))</f>
        <v>12</v>
      </c>
      <c r="X94" s="9">
        <v>2</v>
      </c>
      <c r="Y94" s="9">
        <v>1</v>
      </c>
      <c r="Z94" s="9">
        <v>1</v>
      </c>
      <c r="AA94" s="9"/>
      <c r="AB94" s="9">
        <v>2</v>
      </c>
      <c r="AC94" s="9">
        <v>108</v>
      </c>
      <c r="AD94" s="9">
        <v>1</v>
      </c>
      <c r="AE94" s="8" t="str">
        <f>IF($O94&lt;36,$O94, IF($O94&gt;36, "36"))</f>
        <v>36</v>
      </c>
      <c r="AF94" s="9">
        <v>2</v>
      </c>
      <c r="AG94" s="9">
        <v>2</v>
      </c>
      <c r="AH94" s="11" t="str">
        <f t="shared" si="94"/>
        <v>36</v>
      </c>
      <c r="AI94" s="11" t="str">
        <f t="shared" si="97"/>
        <v>1</v>
      </c>
      <c r="AJ94" s="9">
        <v>2</v>
      </c>
      <c r="AK94" s="9"/>
      <c r="AL94" s="9"/>
      <c r="AM94" s="8" t="s">
        <v>360</v>
      </c>
      <c r="AN94" s="8">
        <v>1</v>
      </c>
      <c r="AO94" s="8">
        <v>1.07</v>
      </c>
      <c r="AP94" s="8"/>
      <c r="AQ94" s="8">
        <v>0.66</v>
      </c>
      <c r="AR94" s="9">
        <f t="shared" si="93"/>
        <v>105.39178914674412</v>
      </c>
      <c r="AS94" s="9">
        <v>0.79</v>
      </c>
      <c r="AT94" s="9">
        <f t="shared" si="62"/>
        <v>89.312525251191303</v>
      </c>
      <c r="AU94" s="9">
        <v>0.77</v>
      </c>
      <c r="AV94" s="9">
        <f t="shared" si="88"/>
        <v>90.964930719078851</v>
      </c>
      <c r="AW94" s="9"/>
      <c r="AX94" s="9" t="e">
        <f t="shared" si="95"/>
        <v>#DIV/0!</v>
      </c>
      <c r="AY94" s="12" t="s">
        <v>155</v>
      </c>
      <c r="AZ94" s="12" t="s">
        <v>155</v>
      </c>
      <c r="BA94" s="12" t="s">
        <v>155</v>
      </c>
      <c r="BB94" s="12" t="s">
        <v>155</v>
      </c>
      <c r="BC94" s="8" t="s">
        <v>164</v>
      </c>
      <c r="BD94" s="8"/>
      <c r="BE94" s="8"/>
      <c r="BF94" s="8"/>
      <c r="BG94" s="12"/>
      <c r="BH94" s="8"/>
      <c r="BI94" s="8"/>
      <c r="BJ94" s="8">
        <v>56.3</v>
      </c>
      <c r="BK94" s="8">
        <v>155.30000000000001</v>
      </c>
      <c r="BL94" s="8">
        <f t="shared" si="65"/>
        <v>1.5450114306739029</v>
      </c>
      <c r="BM94" s="8">
        <f t="shared" si="80"/>
        <v>23.343473716202233</v>
      </c>
      <c r="BN94" s="8">
        <v>1</v>
      </c>
      <c r="BO94" s="7" t="s">
        <v>569</v>
      </c>
      <c r="BP94" s="8" t="s">
        <v>139</v>
      </c>
      <c r="BQ94" s="8">
        <v>54</v>
      </c>
      <c r="BR94" s="8">
        <v>68</v>
      </c>
      <c r="BS94" s="8">
        <v>169</v>
      </c>
      <c r="BT94" s="8">
        <f t="shared" si="66"/>
        <v>1.7799199565042196</v>
      </c>
      <c r="BU94" s="8">
        <f t="shared" si="81"/>
        <v>23.808690171912748</v>
      </c>
      <c r="BV94" s="8">
        <f t="shared" si="67"/>
        <v>0.86802298329657512</v>
      </c>
      <c r="BW94" s="8">
        <f t="shared" si="67"/>
        <v>0.98046022471831173</v>
      </c>
      <c r="BX94" s="8" t="s">
        <v>396</v>
      </c>
      <c r="BY94" s="8" t="s">
        <v>158</v>
      </c>
      <c r="BZ94" s="8" t="s">
        <v>148</v>
      </c>
      <c r="CA94" s="8" t="s">
        <v>149</v>
      </c>
      <c r="CB94" s="8">
        <v>5</v>
      </c>
      <c r="CC94" s="8" t="s">
        <v>150</v>
      </c>
      <c r="CD94" s="8">
        <v>2</v>
      </c>
      <c r="CE94" s="8" t="s">
        <v>150</v>
      </c>
      <c r="CF94" s="8" t="s">
        <v>150</v>
      </c>
      <c r="CG94" s="8">
        <v>2</v>
      </c>
      <c r="CH94" s="8" t="s">
        <v>150</v>
      </c>
      <c r="CI94" s="8" t="s">
        <v>150</v>
      </c>
      <c r="CJ94" s="8">
        <v>2</v>
      </c>
      <c r="CK94" s="8" t="s">
        <v>150</v>
      </c>
      <c r="CL94" s="8" t="s">
        <v>150</v>
      </c>
      <c r="CM94" s="8">
        <v>2</v>
      </c>
      <c r="CN94" s="8" t="s">
        <v>150</v>
      </c>
      <c r="CO94" s="8">
        <v>0</v>
      </c>
      <c r="CP94" s="8">
        <v>20</v>
      </c>
      <c r="CQ94" s="8">
        <v>4</v>
      </c>
      <c r="CR94" s="8" t="s">
        <v>0</v>
      </c>
      <c r="CS94" s="8">
        <v>0</v>
      </c>
      <c r="CT94" s="8"/>
      <c r="CU94" s="8"/>
      <c r="CV94" s="8"/>
      <c r="CW94" s="8"/>
      <c r="CX94" s="8" t="s">
        <v>0</v>
      </c>
      <c r="CY94" s="8">
        <v>0</v>
      </c>
      <c r="CZ94" s="8"/>
      <c r="DA94" s="8"/>
      <c r="DB94" s="8"/>
      <c r="DC94" s="8"/>
      <c r="DD94" s="8" t="s">
        <v>165</v>
      </c>
      <c r="DE94" s="8">
        <v>2</v>
      </c>
      <c r="DF94" s="8"/>
      <c r="DG94" s="8"/>
      <c r="DH94" s="8"/>
      <c r="DI94" s="8">
        <v>2</v>
      </c>
      <c r="DJ94" s="8"/>
      <c r="DK94" s="8">
        <v>2</v>
      </c>
      <c r="DL94" s="8">
        <v>0</v>
      </c>
      <c r="DM94" s="8">
        <v>2</v>
      </c>
      <c r="DN94" s="8"/>
      <c r="DO94" s="8" t="s">
        <v>143</v>
      </c>
      <c r="DP94" s="8">
        <v>2</v>
      </c>
      <c r="DQ94" s="8" t="s">
        <v>165</v>
      </c>
      <c r="DR94" s="8" t="s">
        <v>165</v>
      </c>
      <c r="DS94" s="8" t="s">
        <v>165</v>
      </c>
      <c r="DT94" s="8" t="s">
        <v>165</v>
      </c>
      <c r="DU94" s="8" t="s">
        <v>150</v>
      </c>
      <c r="DV94" s="8" t="s">
        <v>159</v>
      </c>
      <c r="DW94" s="8" t="s">
        <v>150</v>
      </c>
      <c r="DX94" s="8" t="s">
        <v>159</v>
      </c>
      <c r="DY94" s="8" t="s">
        <v>150</v>
      </c>
      <c r="DZ94" s="8"/>
      <c r="EA94" s="8"/>
      <c r="EB94" s="8" t="s">
        <v>150</v>
      </c>
      <c r="EC94" s="8" t="s">
        <v>150</v>
      </c>
      <c r="ED94" s="8" t="s">
        <v>150</v>
      </c>
      <c r="EE94" s="8"/>
      <c r="EF94" s="8" t="s">
        <v>159</v>
      </c>
      <c r="EG94" s="8" t="s">
        <v>150</v>
      </c>
      <c r="EH94" s="8"/>
      <c r="EI94" s="8" t="s">
        <v>159</v>
      </c>
      <c r="EJ94" s="8" t="s">
        <v>150</v>
      </c>
      <c r="EK94" s="8" t="s">
        <v>150</v>
      </c>
      <c r="EL94" s="8" t="s">
        <v>150</v>
      </c>
      <c r="EM94" s="8"/>
      <c r="EN94" s="8"/>
      <c r="EO94" s="8" t="s">
        <v>184</v>
      </c>
      <c r="EP94" s="8" t="s">
        <v>189</v>
      </c>
      <c r="EQ94" s="11" t="str">
        <f t="shared" si="96"/>
        <v>36</v>
      </c>
      <c r="ER94" s="11" t="str">
        <f t="shared" si="98"/>
        <v>1</v>
      </c>
      <c r="ES94" s="11"/>
      <c r="ET94" s="13">
        <f t="shared" si="69"/>
        <v>1.012</v>
      </c>
      <c r="EU94" s="13">
        <f t="shared" si="70"/>
        <v>0.7</v>
      </c>
      <c r="EV94" s="14">
        <f t="shared" si="82"/>
        <v>-0.24099999999999999</v>
      </c>
      <c r="EW94" s="14">
        <f t="shared" si="71"/>
        <v>-1.2</v>
      </c>
      <c r="EX94" s="14">
        <f t="shared" si="72"/>
        <v>-1.2</v>
      </c>
      <c r="EY94" s="11">
        <f t="shared" si="73"/>
        <v>-0.24099999999999999</v>
      </c>
      <c r="EZ94" s="17" t="s">
        <v>152</v>
      </c>
      <c r="FA94" s="16" t="str">
        <f t="shared" si="74"/>
        <v>1</v>
      </c>
      <c r="FC94">
        <v>2</v>
      </c>
      <c r="FD94">
        <v>0</v>
      </c>
    </row>
    <row r="95" spans="1:160" ht="33.75">
      <c r="A95" s="6">
        <v>2284</v>
      </c>
      <c r="B95" s="8">
        <v>2</v>
      </c>
      <c r="C95" s="8" t="s">
        <v>139</v>
      </c>
      <c r="D95" s="8">
        <v>49</v>
      </c>
      <c r="E95" s="8">
        <v>41</v>
      </c>
      <c r="F95" s="8" t="s">
        <v>153</v>
      </c>
      <c r="G95" s="8">
        <v>3</v>
      </c>
      <c r="H95" s="8"/>
      <c r="I95" s="9"/>
      <c r="J95" s="9"/>
      <c r="K95" s="10">
        <v>41592</v>
      </c>
      <c r="L95" s="10"/>
      <c r="M95" s="9" t="e">
        <f>DATEDIF(K95,L95,"m")</f>
        <v>#NUM!</v>
      </c>
      <c r="N95" s="9">
        <f t="shared" ca="1" si="59"/>
        <v>124</v>
      </c>
      <c r="O95" s="9">
        <v>107</v>
      </c>
      <c r="P95" s="9">
        <v>1</v>
      </c>
      <c r="Q95" s="10">
        <v>43299</v>
      </c>
      <c r="R95" s="10">
        <v>43299</v>
      </c>
      <c r="S95" s="9">
        <f t="shared" si="60"/>
        <v>56</v>
      </c>
      <c r="T95" s="9" t="s">
        <v>577</v>
      </c>
      <c r="U95" s="8" t="str">
        <f t="shared" si="99"/>
        <v>12</v>
      </c>
      <c r="V95" s="11" t="str">
        <f t="shared" si="100"/>
        <v>1</v>
      </c>
      <c r="W95" s="8" t="str">
        <f>IF(O95&lt;12,O95, IF(O95&gt;12, "12"))</f>
        <v>12</v>
      </c>
      <c r="X95" s="9">
        <v>2</v>
      </c>
      <c r="Y95" s="9">
        <v>1</v>
      </c>
      <c r="Z95" s="9">
        <v>1</v>
      </c>
      <c r="AA95" s="9"/>
      <c r="AB95" s="9">
        <v>2</v>
      </c>
      <c r="AC95" s="9">
        <v>107</v>
      </c>
      <c r="AD95" s="9">
        <v>1</v>
      </c>
      <c r="AE95" s="8" t="str">
        <f>IF($O95&lt;36,$O95, IF($O95&gt;36, "36"))</f>
        <v>36</v>
      </c>
      <c r="AF95" s="9">
        <v>2</v>
      </c>
      <c r="AG95" s="9">
        <v>2</v>
      </c>
      <c r="AH95" s="11" t="str">
        <f t="shared" si="94"/>
        <v>36</v>
      </c>
      <c r="AI95" s="11" t="str">
        <f t="shared" si="97"/>
        <v>1</v>
      </c>
      <c r="AJ95" s="9">
        <v>2</v>
      </c>
      <c r="AK95" s="9"/>
      <c r="AL95" s="9"/>
      <c r="AM95" s="8" t="s">
        <v>160</v>
      </c>
      <c r="AN95" s="8">
        <v>1</v>
      </c>
      <c r="AO95" s="8"/>
      <c r="AP95" s="8"/>
      <c r="AQ95" s="8">
        <v>1.08</v>
      </c>
      <c r="AR95" s="9" t="e">
        <v>#DIV/0!</v>
      </c>
      <c r="AS95" s="9">
        <v>1.25</v>
      </c>
      <c r="AT95" s="9">
        <f t="shared" si="62"/>
        <v>73.210907382711142</v>
      </c>
      <c r="AU95" s="9">
        <v>1.36</v>
      </c>
      <c r="AV95" s="9">
        <f t="shared" si="88"/>
        <v>65.346013772146534</v>
      </c>
      <c r="AW95" s="9"/>
      <c r="AX95" s="9" t="e">
        <f t="shared" si="95"/>
        <v>#DIV/0!</v>
      </c>
      <c r="AY95" s="12" t="s">
        <v>155</v>
      </c>
      <c r="AZ95" s="12" t="s">
        <v>155</v>
      </c>
      <c r="BA95" s="12" t="s">
        <v>155</v>
      </c>
      <c r="BB95" s="12" t="s">
        <v>155</v>
      </c>
      <c r="BC95" s="8" t="s">
        <v>164</v>
      </c>
      <c r="BD95" s="8"/>
      <c r="BE95" s="8"/>
      <c r="BF95" s="8"/>
      <c r="BG95" s="12"/>
      <c r="BH95" s="8"/>
      <c r="BI95" s="8"/>
      <c r="BJ95" s="8">
        <v>64</v>
      </c>
      <c r="BK95" s="8">
        <v>169.5</v>
      </c>
      <c r="BL95" s="8">
        <f t="shared" si="65"/>
        <v>1.7383645099360916</v>
      </c>
      <c r="BM95" s="8">
        <f t="shared" si="80"/>
        <v>22.276172327076861</v>
      </c>
      <c r="BN95" s="8">
        <v>1</v>
      </c>
      <c r="BO95" s="7" t="s">
        <v>578</v>
      </c>
      <c r="BP95" s="8" t="s">
        <v>146</v>
      </c>
      <c r="BQ95" s="8">
        <v>37</v>
      </c>
      <c r="BR95" s="8">
        <v>65</v>
      </c>
      <c r="BS95" s="8">
        <v>155</v>
      </c>
      <c r="BT95" s="8">
        <f t="shared" si="66"/>
        <v>1.6400042798377406</v>
      </c>
      <c r="BU95" s="8">
        <f t="shared" si="81"/>
        <v>27.055150884495319</v>
      </c>
      <c r="BV95" s="8">
        <f t="shared" si="67"/>
        <v>1.0599755935442332</v>
      </c>
      <c r="BW95" s="8">
        <f t="shared" si="67"/>
        <v>0.82336160024311011</v>
      </c>
      <c r="BX95" s="8" t="s">
        <v>147</v>
      </c>
      <c r="BY95" s="8" t="s">
        <v>162</v>
      </c>
      <c r="BZ95" s="8" t="s">
        <v>148</v>
      </c>
      <c r="CA95" s="8" t="s">
        <v>149</v>
      </c>
      <c r="CB95" s="8">
        <v>2</v>
      </c>
      <c r="CC95" s="8" t="s">
        <v>150</v>
      </c>
      <c r="CD95" s="8">
        <v>2</v>
      </c>
      <c r="CE95" s="8" t="s">
        <v>159</v>
      </c>
      <c r="CF95" s="8" t="s">
        <v>150</v>
      </c>
      <c r="CG95" s="8">
        <v>2</v>
      </c>
      <c r="CH95" s="8" t="s">
        <v>150</v>
      </c>
      <c r="CI95" s="8" t="s">
        <v>150</v>
      </c>
      <c r="CJ95" s="8">
        <v>2</v>
      </c>
      <c r="CK95" s="8" t="s">
        <v>159</v>
      </c>
      <c r="CL95" s="8" t="s">
        <v>150</v>
      </c>
      <c r="CM95" s="8">
        <v>2</v>
      </c>
      <c r="CN95" s="8" t="s">
        <v>150</v>
      </c>
      <c r="CO95" s="8">
        <v>25</v>
      </c>
      <c r="CP95" s="8">
        <v>20</v>
      </c>
      <c r="CQ95" s="8">
        <v>4</v>
      </c>
      <c r="CR95" s="8"/>
      <c r="CS95" s="8">
        <v>0</v>
      </c>
      <c r="CT95" s="8"/>
      <c r="CU95" s="8"/>
      <c r="CV95" s="8"/>
      <c r="CW95" s="8"/>
      <c r="CX95" s="8"/>
      <c r="CY95" s="8">
        <v>0</v>
      </c>
      <c r="CZ95" s="8"/>
      <c r="DA95" s="8"/>
      <c r="DB95" s="8"/>
      <c r="DC95" s="8"/>
      <c r="DD95" s="8" t="s">
        <v>143</v>
      </c>
      <c r="DE95" s="8">
        <v>1</v>
      </c>
      <c r="DF95" s="8"/>
      <c r="DG95" s="8"/>
      <c r="DH95" s="8">
        <v>100</v>
      </c>
      <c r="DI95" s="8">
        <v>1</v>
      </c>
      <c r="DJ95" s="8"/>
      <c r="DK95" s="8">
        <v>2</v>
      </c>
      <c r="DL95" s="8">
        <v>4</v>
      </c>
      <c r="DM95" s="8">
        <v>1</v>
      </c>
      <c r="DN95" s="8"/>
      <c r="DO95" s="8" t="s">
        <v>143</v>
      </c>
      <c r="DP95" s="8">
        <v>2</v>
      </c>
      <c r="DQ95" s="8" t="s">
        <v>165</v>
      </c>
      <c r="DR95" s="8" t="s">
        <v>165</v>
      </c>
      <c r="DS95" s="8" t="s">
        <v>165</v>
      </c>
      <c r="DT95" s="8" t="s">
        <v>165</v>
      </c>
      <c r="DU95" s="8" t="s">
        <v>150</v>
      </c>
      <c r="DV95" s="8" t="s">
        <v>150</v>
      </c>
      <c r="DW95" s="8" t="s">
        <v>150</v>
      </c>
      <c r="DX95" s="8" t="s">
        <v>150</v>
      </c>
      <c r="DY95" s="8" t="s">
        <v>150</v>
      </c>
      <c r="DZ95" s="8"/>
      <c r="EA95" s="8"/>
      <c r="EB95" s="8" t="s">
        <v>150</v>
      </c>
      <c r="EC95" s="8" t="s">
        <v>150</v>
      </c>
      <c r="ED95" s="8" t="s">
        <v>150</v>
      </c>
      <c r="EE95" s="8"/>
      <c r="EF95" s="8" t="s">
        <v>159</v>
      </c>
      <c r="EG95" s="8" t="s">
        <v>150</v>
      </c>
      <c r="EH95" s="8"/>
      <c r="EI95" s="8" t="s">
        <v>159</v>
      </c>
      <c r="EJ95" s="8" t="s">
        <v>150</v>
      </c>
      <c r="EK95" s="8" t="s">
        <v>150</v>
      </c>
      <c r="EL95" s="8" t="s">
        <v>150</v>
      </c>
      <c r="EM95" s="8"/>
      <c r="EN95" s="8"/>
      <c r="EO95" s="8" t="s">
        <v>184</v>
      </c>
      <c r="EP95" s="8" t="s">
        <v>189</v>
      </c>
      <c r="EQ95" s="11" t="str">
        <f t="shared" si="96"/>
        <v>36</v>
      </c>
      <c r="ER95" s="11" t="str">
        <f t="shared" si="98"/>
        <v>1</v>
      </c>
      <c r="ES95" s="11"/>
      <c r="ET95" s="13">
        <f t="shared" si="69"/>
        <v>1</v>
      </c>
      <c r="EU95" s="13">
        <f t="shared" si="70"/>
        <v>0.9</v>
      </c>
      <c r="EV95" s="14">
        <f t="shared" si="82"/>
        <v>-1.2</v>
      </c>
      <c r="EW95" s="14">
        <f t="shared" si="71"/>
        <v>-1.2</v>
      </c>
      <c r="EX95" s="14">
        <f t="shared" si="72"/>
        <v>-1.2</v>
      </c>
      <c r="EY95" s="11">
        <f t="shared" si="73"/>
        <v>-3.2000000000000001E-2</v>
      </c>
      <c r="EZ95" s="17" t="s">
        <v>152</v>
      </c>
      <c r="FA95" s="16" t="str">
        <f t="shared" si="74"/>
        <v>1</v>
      </c>
      <c r="FC95">
        <v>2</v>
      </c>
      <c r="FD95">
        <v>0</v>
      </c>
    </row>
    <row r="96" spans="1:160" ht="33.75">
      <c r="A96" s="6">
        <v>2288</v>
      </c>
      <c r="B96" s="8">
        <v>2</v>
      </c>
      <c r="C96" s="8" t="s">
        <v>139</v>
      </c>
      <c r="D96" s="8">
        <v>63</v>
      </c>
      <c r="E96" s="8">
        <v>54</v>
      </c>
      <c r="F96" s="8" t="s">
        <v>153</v>
      </c>
      <c r="G96" s="8">
        <v>3</v>
      </c>
      <c r="H96" s="8"/>
      <c r="I96" s="9"/>
      <c r="J96" s="9"/>
      <c r="K96" s="10">
        <v>41599</v>
      </c>
      <c r="L96" s="10">
        <v>42276</v>
      </c>
      <c r="M96" s="9">
        <f>DATEDIF(K96,L96,"m")</f>
        <v>22</v>
      </c>
      <c r="N96" s="9">
        <f t="shared" ca="1" si="59"/>
        <v>124</v>
      </c>
      <c r="O96" s="9">
        <v>22</v>
      </c>
      <c r="P96" s="9">
        <v>0</v>
      </c>
      <c r="Q96" s="10">
        <v>42276</v>
      </c>
      <c r="R96" s="10">
        <v>42276</v>
      </c>
      <c r="S96" s="9">
        <f t="shared" si="60"/>
        <v>22</v>
      </c>
      <c r="T96" s="9" t="s">
        <v>581</v>
      </c>
      <c r="U96" s="8" t="str">
        <f t="shared" si="99"/>
        <v>12</v>
      </c>
      <c r="V96" s="11" t="str">
        <f t="shared" si="100"/>
        <v>1</v>
      </c>
      <c r="W96" s="8" t="str">
        <f>IF(O96&lt;12,O96, IF(O96&gt;12, "12"))</f>
        <v>12</v>
      </c>
      <c r="X96" s="9">
        <v>2</v>
      </c>
      <c r="Y96" s="9">
        <v>1</v>
      </c>
      <c r="Z96" s="9"/>
      <c r="AA96" s="9"/>
      <c r="AB96" s="9">
        <v>2</v>
      </c>
      <c r="AC96" s="9">
        <v>22</v>
      </c>
      <c r="AD96" s="9">
        <v>0</v>
      </c>
      <c r="AE96" s="8">
        <f>IF($O96&lt;36,$O96, IF($O96&gt;36, "36"))</f>
        <v>22</v>
      </c>
      <c r="AF96" s="9">
        <v>2</v>
      </c>
      <c r="AG96" s="9">
        <v>2</v>
      </c>
      <c r="AH96" s="11">
        <f t="shared" si="94"/>
        <v>22</v>
      </c>
      <c r="AI96" s="11">
        <f t="shared" si="97"/>
        <v>0</v>
      </c>
      <c r="AJ96" s="9"/>
      <c r="AK96" s="9"/>
      <c r="AL96" s="9"/>
      <c r="AM96" s="8" t="s">
        <v>160</v>
      </c>
      <c r="AN96" s="8">
        <v>1</v>
      </c>
      <c r="AO96" s="8"/>
      <c r="AP96" s="8"/>
      <c r="AQ96" s="8">
        <v>1.17</v>
      </c>
      <c r="AR96" s="9">
        <f t="shared" ref="AR96:AR103" si="101">141*((AQ96/EU96)^EV96)*0.9938^(E96)*ET96</f>
        <v>73.558468741659468</v>
      </c>
      <c r="AS96" s="9">
        <v>1.39</v>
      </c>
      <c r="AT96" s="9">
        <f t="shared" si="62"/>
        <v>59.447958647810864</v>
      </c>
      <c r="AU96" s="9"/>
      <c r="AV96" s="9" t="e">
        <f t="shared" si="88"/>
        <v>#DIV/0!</v>
      </c>
      <c r="AW96" s="9"/>
      <c r="AX96" s="9" t="e">
        <f t="shared" si="95"/>
        <v>#DIV/0!</v>
      </c>
      <c r="AY96" s="12" t="s">
        <v>155</v>
      </c>
      <c r="AZ96" s="12" t="s">
        <v>167</v>
      </c>
      <c r="BA96" s="12" t="s">
        <v>167</v>
      </c>
      <c r="BB96" s="12" t="s">
        <v>167</v>
      </c>
      <c r="BC96" s="8" t="s">
        <v>142</v>
      </c>
      <c r="BD96" s="8" t="s">
        <v>143</v>
      </c>
      <c r="BE96" s="8" t="s">
        <v>156</v>
      </c>
      <c r="BF96" s="8" t="s">
        <v>143</v>
      </c>
      <c r="BG96" s="12">
        <v>42276</v>
      </c>
      <c r="BH96" s="8" t="s">
        <v>144</v>
      </c>
      <c r="BI96" s="8" t="s">
        <v>582</v>
      </c>
      <c r="BJ96" s="8">
        <v>71.400000000000006</v>
      </c>
      <c r="BK96" s="8">
        <v>163.4</v>
      </c>
      <c r="BL96" s="8">
        <f t="shared" si="65"/>
        <v>1.7733554807432672</v>
      </c>
      <c r="BM96" s="8">
        <f t="shared" si="80"/>
        <v>26.742013726068897</v>
      </c>
      <c r="BN96" s="8">
        <v>1</v>
      </c>
      <c r="BO96" s="7" t="s">
        <v>583</v>
      </c>
      <c r="BP96" s="8" t="s">
        <v>146</v>
      </c>
      <c r="BQ96" s="8">
        <v>49</v>
      </c>
      <c r="BR96" s="8">
        <v>57.14</v>
      </c>
      <c r="BS96" s="8">
        <v>156.4</v>
      </c>
      <c r="BT96" s="8">
        <f t="shared" si="66"/>
        <v>1.562743016413596</v>
      </c>
      <c r="BU96" s="8">
        <f t="shared" si="81"/>
        <v>23.359671901675156</v>
      </c>
      <c r="BV96" s="8">
        <f t="shared" si="67"/>
        <v>1.1347710161668261</v>
      </c>
      <c r="BW96" s="8">
        <f t="shared" si="67"/>
        <v>1.1447940638306306</v>
      </c>
      <c r="BX96" s="8" t="s">
        <v>158</v>
      </c>
      <c r="BY96" s="8" t="s">
        <v>147</v>
      </c>
      <c r="BZ96" s="8" t="s">
        <v>148</v>
      </c>
      <c r="CA96" s="8" t="s">
        <v>149</v>
      </c>
      <c r="CB96" s="8">
        <v>5</v>
      </c>
      <c r="CC96" s="8" t="s">
        <v>150</v>
      </c>
      <c r="CD96" s="8">
        <v>2</v>
      </c>
      <c r="CE96" s="8" t="s">
        <v>159</v>
      </c>
      <c r="CF96" s="8" t="s">
        <v>150</v>
      </c>
      <c r="CG96" s="8">
        <v>2</v>
      </c>
      <c r="CH96" s="8" t="s">
        <v>150</v>
      </c>
      <c r="CI96" s="8" t="s">
        <v>150</v>
      </c>
      <c r="CJ96" s="8">
        <v>2</v>
      </c>
      <c r="CK96" s="8" t="s">
        <v>159</v>
      </c>
      <c r="CL96" s="8" t="s">
        <v>150</v>
      </c>
      <c r="CM96" s="8">
        <v>2</v>
      </c>
      <c r="CN96" s="8" t="s">
        <v>150</v>
      </c>
      <c r="CO96" s="8">
        <v>25</v>
      </c>
      <c r="CP96" s="8">
        <v>0</v>
      </c>
      <c r="CQ96" s="8">
        <v>4</v>
      </c>
      <c r="CR96" s="8"/>
      <c r="CS96" s="8">
        <v>0</v>
      </c>
      <c r="CT96" s="8"/>
      <c r="CU96" s="8"/>
      <c r="CV96" s="8"/>
      <c r="CW96" s="8"/>
      <c r="CX96" s="8"/>
      <c r="CY96" s="8">
        <v>0</v>
      </c>
      <c r="CZ96" s="8"/>
      <c r="DA96" s="8"/>
      <c r="DB96" s="8"/>
      <c r="DC96" s="8"/>
      <c r="DD96" s="8" t="s">
        <v>143</v>
      </c>
      <c r="DE96" s="8">
        <v>1</v>
      </c>
      <c r="DF96" s="8"/>
      <c r="DG96" s="8"/>
      <c r="DH96" s="8">
        <v>375</v>
      </c>
      <c r="DI96" s="8">
        <v>1</v>
      </c>
      <c r="DJ96" s="8"/>
      <c r="DK96" s="8">
        <v>2</v>
      </c>
      <c r="DL96" s="8">
        <v>10</v>
      </c>
      <c r="DM96" s="8">
        <v>1</v>
      </c>
      <c r="DN96" s="8"/>
      <c r="DO96" s="8" t="s">
        <v>143</v>
      </c>
      <c r="DP96" s="8">
        <v>2</v>
      </c>
      <c r="DQ96" s="8" t="s">
        <v>165</v>
      </c>
      <c r="DR96" s="8" t="s">
        <v>165</v>
      </c>
      <c r="DS96" s="8" t="s">
        <v>165</v>
      </c>
      <c r="DT96" s="8" t="s">
        <v>165</v>
      </c>
      <c r="DU96" s="8" t="s">
        <v>150</v>
      </c>
      <c r="DV96" s="8" t="s">
        <v>159</v>
      </c>
      <c r="DW96" s="8" t="s">
        <v>150</v>
      </c>
      <c r="DX96" s="8" t="s">
        <v>150</v>
      </c>
      <c r="DY96" s="8" t="s">
        <v>150</v>
      </c>
      <c r="DZ96" s="8"/>
      <c r="EA96" s="8"/>
      <c r="EB96" s="8" t="s">
        <v>150</v>
      </c>
      <c r="EC96" s="8" t="s">
        <v>150</v>
      </c>
      <c r="ED96" s="8" t="s">
        <v>150</v>
      </c>
      <c r="EE96" s="8"/>
      <c r="EF96" s="8" t="s">
        <v>159</v>
      </c>
      <c r="EG96" s="8" t="s">
        <v>150</v>
      </c>
      <c r="EH96" s="8"/>
      <c r="EI96" s="8" t="s">
        <v>159</v>
      </c>
      <c r="EJ96" s="8" t="s">
        <v>150</v>
      </c>
      <c r="EK96" s="8" t="s">
        <v>150</v>
      </c>
      <c r="EL96" s="8" t="s">
        <v>150</v>
      </c>
      <c r="EM96" s="8"/>
      <c r="EN96" s="8"/>
      <c r="EO96" s="8" t="s">
        <v>184</v>
      </c>
      <c r="EP96" s="8" t="s">
        <v>189</v>
      </c>
      <c r="EQ96" s="11">
        <f t="shared" si="96"/>
        <v>22</v>
      </c>
      <c r="ER96" s="11">
        <f t="shared" si="98"/>
        <v>0</v>
      </c>
      <c r="ES96" s="11"/>
      <c r="ET96" s="13">
        <f t="shared" si="69"/>
        <v>1</v>
      </c>
      <c r="EU96" s="13">
        <f t="shared" si="70"/>
        <v>0.9</v>
      </c>
      <c r="EV96" s="14">
        <f t="shared" si="82"/>
        <v>-1.2</v>
      </c>
      <c r="EW96" s="14">
        <f t="shared" si="71"/>
        <v>-1.2</v>
      </c>
      <c r="EX96" s="14">
        <f t="shared" si="72"/>
        <v>-3.2000000000000001E-2</v>
      </c>
      <c r="EY96" s="11">
        <f t="shared" si="73"/>
        <v>-3.2000000000000001E-2</v>
      </c>
      <c r="EZ96" s="17" t="s">
        <v>176</v>
      </c>
      <c r="FA96" s="16" t="str">
        <f t="shared" si="74"/>
        <v>3</v>
      </c>
      <c r="FC96">
        <v>2</v>
      </c>
      <c r="FD96">
        <v>0</v>
      </c>
    </row>
    <row r="97" spans="1:160" ht="33.75">
      <c r="A97" s="6">
        <v>2309</v>
      </c>
      <c r="B97" s="8">
        <v>2</v>
      </c>
      <c r="C97" s="8" t="s">
        <v>139</v>
      </c>
      <c r="D97" s="8">
        <v>59</v>
      </c>
      <c r="E97" s="8">
        <v>51</v>
      </c>
      <c r="F97" s="8" t="s">
        <v>140</v>
      </c>
      <c r="G97" s="8">
        <v>1</v>
      </c>
      <c r="H97" s="8"/>
      <c r="I97" s="9"/>
      <c r="J97" s="9"/>
      <c r="K97" s="10">
        <v>41654</v>
      </c>
      <c r="L97" s="10"/>
      <c r="M97" s="9" t="e">
        <f>DATEDIF(K97,L97,"m")</f>
        <v>#NUM!</v>
      </c>
      <c r="N97" s="9">
        <f t="shared" ca="1" si="59"/>
        <v>122</v>
      </c>
      <c r="O97" s="9">
        <v>105</v>
      </c>
      <c r="P97" s="9">
        <v>1</v>
      </c>
      <c r="Q97" s="9"/>
      <c r="R97" s="9"/>
      <c r="S97" s="9" t="e">
        <f t="shared" si="60"/>
        <v>#NUM!</v>
      </c>
      <c r="T97" s="9"/>
      <c r="U97" s="8" t="str">
        <f t="shared" si="99"/>
        <v>12</v>
      </c>
      <c r="V97" s="11" t="str">
        <f t="shared" si="100"/>
        <v>1</v>
      </c>
      <c r="W97" s="8" t="str">
        <f>IF(O97&lt;12,O97, IF(O97&gt;12, "12"))</f>
        <v>12</v>
      </c>
      <c r="X97" s="9">
        <v>2</v>
      </c>
      <c r="Y97" s="9">
        <v>1</v>
      </c>
      <c r="Z97" s="9">
        <v>1</v>
      </c>
      <c r="AA97" s="9"/>
      <c r="AB97" s="9">
        <v>2</v>
      </c>
      <c r="AC97" s="9">
        <v>105</v>
      </c>
      <c r="AD97" s="9">
        <v>1</v>
      </c>
      <c r="AE97" s="8" t="str">
        <f>IF($O97&lt;36,$O97, IF($O97&gt;36, "36"))</f>
        <v>36</v>
      </c>
      <c r="AF97" s="9">
        <v>2</v>
      </c>
      <c r="AG97" s="9">
        <v>2</v>
      </c>
      <c r="AH97" s="11" t="str">
        <f t="shared" si="94"/>
        <v>36</v>
      </c>
      <c r="AI97" s="11" t="str">
        <f t="shared" si="97"/>
        <v>1</v>
      </c>
      <c r="AJ97" s="9">
        <v>2</v>
      </c>
      <c r="AK97" s="9">
        <v>0</v>
      </c>
      <c r="AL97" s="9"/>
      <c r="AM97" s="8" t="s">
        <v>154</v>
      </c>
      <c r="AN97" s="8">
        <v>2</v>
      </c>
      <c r="AO97" s="8"/>
      <c r="AP97" s="8"/>
      <c r="AQ97" s="8">
        <v>1.42</v>
      </c>
      <c r="AR97" s="9">
        <f t="shared" si="101"/>
        <v>59.403594329955254</v>
      </c>
      <c r="AS97" s="9">
        <v>1.53</v>
      </c>
      <c r="AT97" s="9">
        <f t="shared" si="62"/>
        <v>53.979394951828688</v>
      </c>
      <c r="AU97" s="9">
        <v>1.61</v>
      </c>
      <c r="AV97" s="9">
        <f t="shared" si="88"/>
        <v>50.149275459782771</v>
      </c>
      <c r="AW97" s="9"/>
      <c r="AX97" s="9" t="e">
        <f t="shared" si="95"/>
        <v>#DIV/0!</v>
      </c>
      <c r="AY97" s="12" t="s">
        <v>155</v>
      </c>
      <c r="AZ97" s="12" t="s">
        <v>155</v>
      </c>
      <c r="BA97" s="12" t="s">
        <v>155</v>
      </c>
      <c r="BB97" s="12" t="s">
        <v>155</v>
      </c>
      <c r="BC97" s="8" t="s">
        <v>164</v>
      </c>
      <c r="BD97" s="8"/>
      <c r="BE97" s="8"/>
      <c r="BF97" s="8"/>
      <c r="BG97" s="12"/>
      <c r="BH97" s="8"/>
      <c r="BI97" s="8"/>
      <c r="BJ97" s="8">
        <v>66</v>
      </c>
      <c r="BK97" s="8">
        <v>169</v>
      </c>
      <c r="BL97" s="8">
        <f t="shared" si="65"/>
        <v>1.7574798609150442</v>
      </c>
      <c r="BM97" s="8">
        <f t="shared" si="80"/>
        <v>23.108434578621196</v>
      </c>
      <c r="BN97" s="8">
        <v>1</v>
      </c>
      <c r="BO97" s="7" t="s">
        <v>588</v>
      </c>
      <c r="BP97" s="8" t="s">
        <v>146</v>
      </c>
      <c r="BQ97" s="8">
        <v>49</v>
      </c>
      <c r="BR97" s="8">
        <v>46.3</v>
      </c>
      <c r="BS97" s="8">
        <v>150.80000000000001</v>
      </c>
      <c r="BT97" s="8">
        <f t="shared" si="66"/>
        <v>1.3918076442658927</v>
      </c>
      <c r="BU97" s="8">
        <f t="shared" si="81"/>
        <v>20.360025047667961</v>
      </c>
      <c r="BV97" s="8">
        <f t="shared" si="67"/>
        <v>1.2627318639581298</v>
      </c>
      <c r="BW97" s="8">
        <f t="shared" si="67"/>
        <v>1.1349904788681995</v>
      </c>
      <c r="BX97" s="8" t="s">
        <v>162</v>
      </c>
      <c r="BY97" s="8" t="s">
        <v>158</v>
      </c>
      <c r="BZ97" s="8" t="s">
        <v>148</v>
      </c>
      <c r="CA97" s="8" t="s">
        <v>149</v>
      </c>
      <c r="CB97" s="8">
        <v>5</v>
      </c>
      <c r="CC97" s="8" t="s">
        <v>150</v>
      </c>
      <c r="CD97" s="8">
        <v>2</v>
      </c>
      <c r="CE97" s="8" t="s">
        <v>150</v>
      </c>
      <c r="CF97" s="8" t="s">
        <v>150</v>
      </c>
      <c r="CG97" s="8">
        <v>2</v>
      </c>
      <c r="CH97" s="8" t="s">
        <v>150</v>
      </c>
      <c r="CI97" s="8" t="s">
        <v>150</v>
      </c>
      <c r="CJ97" s="8">
        <v>2</v>
      </c>
      <c r="CK97" s="8" t="s">
        <v>150</v>
      </c>
      <c r="CL97" s="8" t="s">
        <v>150</v>
      </c>
      <c r="CM97" s="8">
        <v>2</v>
      </c>
      <c r="CN97" s="8" t="s">
        <v>150</v>
      </c>
      <c r="CO97" s="8">
        <v>0</v>
      </c>
      <c r="CP97" s="8">
        <v>0</v>
      </c>
      <c r="CQ97" s="8">
        <v>4</v>
      </c>
      <c r="CR97" s="8"/>
      <c r="CS97" s="8">
        <v>0</v>
      </c>
      <c r="CT97" s="8"/>
      <c r="CU97" s="8"/>
      <c r="CV97" s="8"/>
      <c r="CW97" s="8"/>
      <c r="CX97" s="8"/>
      <c r="CY97" s="8">
        <v>0</v>
      </c>
      <c r="CZ97" s="8"/>
      <c r="DA97" s="8"/>
      <c r="DB97" s="8"/>
      <c r="DC97" s="8"/>
      <c r="DD97" s="8" t="s">
        <v>165</v>
      </c>
      <c r="DE97" s="8">
        <v>2</v>
      </c>
      <c r="DF97" s="8"/>
      <c r="DG97" s="8"/>
      <c r="DH97" s="8"/>
      <c r="DI97" s="8">
        <v>2</v>
      </c>
      <c r="DJ97" s="8"/>
      <c r="DK97" s="8">
        <v>2</v>
      </c>
      <c r="DL97" s="8">
        <v>0</v>
      </c>
      <c r="DM97" s="8">
        <v>2</v>
      </c>
      <c r="DN97" s="8"/>
      <c r="DO97" s="8" t="s">
        <v>143</v>
      </c>
      <c r="DP97" s="8">
        <v>2</v>
      </c>
      <c r="DQ97" s="8"/>
      <c r="DR97" s="8"/>
      <c r="DS97" s="8"/>
      <c r="DT97" s="8"/>
      <c r="DU97" s="8" t="s">
        <v>150</v>
      </c>
      <c r="DV97" s="8" t="s">
        <v>159</v>
      </c>
      <c r="DW97" s="8" t="s">
        <v>150</v>
      </c>
      <c r="DX97" s="8" t="s">
        <v>159</v>
      </c>
      <c r="DY97" s="8" t="s">
        <v>159</v>
      </c>
      <c r="DZ97" s="8"/>
      <c r="EA97" s="8"/>
      <c r="EB97" s="8" t="s">
        <v>159</v>
      </c>
      <c r="EC97" s="8" t="s">
        <v>150</v>
      </c>
      <c r="ED97" s="8" t="s">
        <v>150</v>
      </c>
      <c r="EE97" s="8"/>
      <c r="EF97" s="8" t="s">
        <v>159</v>
      </c>
      <c r="EG97" s="8" t="s">
        <v>150</v>
      </c>
      <c r="EH97" s="8"/>
      <c r="EI97" s="8" t="s">
        <v>159</v>
      </c>
      <c r="EJ97" s="8" t="s">
        <v>150</v>
      </c>
      <c r="EK97" s="8" t="s">
        <v>150</v>
      </c>
      <c r="EL97" s="8" t="s">
        <v>150</v>
      </c>
      <c r="EM97" s="8"/>
      <c r="EN97" s="8"/>
      <c r="EO97" s="8"/>
      <c r="EP97" s="8" t="s">
        <v>189</v>
      </c>
      <c r="EQ97" s="11" t="str">
        <f t="shared" si="96"/>
        <v>36</v>
      </c>
      <c r="ER97" s="11" t="str">
        <f t="shared" si="98"/>
        <v>1</v>
      </c>
      <c r="ES97" s="11"/>
      <c r="ET97" s="13">
        <f t="shared" si="69"/>
        <v>1</v>
      </c>
      <c r="EU97" s="13">
        <f t="shared" si="70"/>
        <v>0.9</v>
      </c>
      <c r="EV97" s="14">
        <f t="shared" si="82"/>
        <v>-1.2</v>
      </c>
      <c r="EW97" s="14">
        <f t="shared" si="71"/>
        <v>-1.2</v>
      </c>
      <c r="EX97" s="14">
        <f t="shared" si="72"/>
        <v>-1.2</v>
      </c>
      <c r="EY97" s="11">
        <f t="shared" si="73"/>
        <v>-3.2000000000000001E-2</v>
      </c>
      <c r="EZ97" s="15" t="s">
        <v>152</v>
      </c>
      <c r="FA97" s="16" t="str">
        <f t="shared" si="74"/>
        <v>1</v>
      </c>
      <c r="FC97">
        <v>2</v>
      </c>
      <c r="FD97">
        <v>0</v>
      </c>
    </row>
    <row r="98" spans="1:160" ht="33.75">
      <c r="A98" s="6">
        <v>2312</v>
      </c>
      <c r="B98" s="8">
        <v>2</v>
      </c>
      <c r="C98" s="8" t="s">
        <v>139</v>
      </c>
      <c r="D98" s="8">
        <v>60</v>
      </c>
      <c r="E98" s="8">
        <v>51</v>
      </c>
      <c r="F98" s="8" t="s">
        <v>140</v>
      </c>
      <c r="G98" s="8">
        <v>1</v>
      </c>
      <c r="H98" s="8"/>
      <c r="I98" s="9"/>
      <c r="J98" s="9"/>
      <c r="K98" s="10">
        <v>41659</v>
      </c>
      <c r="L98" s="10">
        <v>42671</v>
      </c>
      <c r="M98" s="9">
        <f>DATEDIF(K98,L98,"m")</f>
        <v>33</v>
      </c>
      <c r="N98" s="9">
        <f t="shared" ca="1" si="59"/>
        <v>122</v>
      </c>
      <c r="O98" s="9">
        <v>33</v>
      </c>
      <c r="P98" s="9">
        <v>0</v>
      </c>
      <c r="Q98" s="9"/>
      <c r="R98" s="9"/>
      <c r="S98" s="9" t="e">
        <f t="shared" si="60"/>
        <v>#NUM!</v>
      </c>
      <c r="T98" s="9"/>
      <c r="U98" s="8" t="str">
        <f t="shared" si="99"/>
        <v>12</v>
      </c>
      <c r="V98" s="11" t="str">
        <f t="shared" si="100"/>
        <v>1</v>
      </c>
      <c r="W98" s="8" t="str">
        <f>IF(O98&lt;12,O98, IF(O98&gt;12, "12"))</f>
        <v>12</v>
      </c>
      <c r="X98" s="9">
        <v>2</v>
      </c>
      <c r="Y98" s="9">
        <v>1</v>
      </c>
      <c r="Z98" s="9">
        <v>1</v>
      </c>
      <c r="AA98" s="9"/>
      <c r="AB98" s="9">
        <v>2</v>
      </c>
      <c r="AC98" s="9">
        <v>33</v>
      </c>
      <c r="AD98" s="9">
        <v>0</v>
      </c>
      <c r="AE98" s="8">
        <f>IF($O98&lt;36,$O98, IF($O98&gt;36, "36"))</f>
        <v>33</v>
      </c>
      <c r="AF98" s="9">
        <v>2</v>
      </c>
      <c r="AG98" s="9">
        <v>2</v>
      </c>
      <c r="AH98" s="11">
        <f t="shared" si="94"/>
        <v>33</v>
      </c>
      <c r="AI98" s="11">
        <f t="shared" si="97"/>
        <v>0</v>
      </c>
      <c r="AJ98" s="9">
        <v>2</v>
      </c>
      <c r="AK98" s="9">
        <v>0</v>
      </c>
      <c r="AL98" s="9"/>
      <c r="AM98" s="8" t="s">
        <v>160</v>
      </c>
      <c r="AN98" s="8">
        <v>1</v>
      </c>
      <c r="AO98" s="8">
        <v>2.41</v>
      </c>
      <c r="AP98" s="8"/>
      <c r="AQ98" s="8">
        <v>1.01</v>
      </c>
      <c r="AR98" s="9">
        <f t="shared" si="101"/>
        <v>89.407322327543852</v>
      </c>
      <c r="AS98" s="9">
        <v>1.22</v>
      </c>
      <c r="AT98" s="9">
        <f t="shared" si="62"/>
        <v>70.831417393692078</v>
      </c>
      <c r="AU98" s="9">
        <v>4.79</v>
      </c>
      <c r="AV98" s="9">
        <f t="shared" si="88"/>
        <v>13.553551115434374</v>
      </c>
      <c r="AW98" s="9"/>
      <c r="AX98" s="9" t="e">
        <f t="shared" si="95"/>
        <v>#DIV/0!</v>
      </c>
      <c r="AY98" s="12" t="s">
        <v>155</v>
      </c>
      <c r="AZ98" s="12" t="s">
        <v>155</v>
      </c>
      <c r="BA98" s="12" t="s">
        <v>167</v>
      </c>
      <c r="BB98" s="12"/>
      <c r="BC98" s="8" t="s">
        <v>142</v>
      </c>
      <c r="BD98" s="8" t="s">
        <v>143</v>
      </c>
      <c r="BE98" s="8" t="s">
        <v>141</v>
      </c>
      <c r="BF98" s="8" t="s">
        <v>143</v>
      </c>
      <c r="BG98" s="12">
        <v>43118</v>
      </c>
      <c r="BH98" s="8" t="s">
        <v>172</v>
      </c>
      <c r="BI98" s="8"/>
      <c r="BJ98" s="8">
        <v>80</v>
      </c>
      <c r="BK98" s="8">
        <v>176</v>
      </c>
      <c r="BL98" s="8">
        <f t="shared" si="65"/>
        <v>1.9641572406471293</v>
      </c>
      <c r="BM98" s="8">
        <f t="shared" si="80"/>
        <v>25.826446280991735</v>
      </c>
      <c r="BN98" s="8">
        <v>1</v>
      </c>
      <c r="BO98" s="7" t="s">
        <v>591</v>
      </c>
      <c r="BP98" s="8" t="s">
        <v>146</v>
      </c>
      <c r="BQ98" s="8">
        <v>52</v>
      </c>
      <c r="BR98" s="8">
        <v>77.599999999999994</v>
      </c>
      <c r="BS98" s="8">
        <v>158</v>
      </c>
      <c r="BT98" s="8">
        <f t="shared" si="66"/>
        <v>1.7930150843836759</v>
      </c>
      <c r="BU98" s="8">
        <f t="shared" si="81"/>
        <v>31.0847620573626</v>
      </c>
      <c r="BV98" s="8">
        <f t="shared" si="67"/>
        <v>1.0954493678017667</v>
      </c>
      <c r="BW98" s="8">
        <f t="shared" si="67"/>
        <v>0.83083943937973936</v>
      </c>
      <c r="BX98" s="8" t="s">
        <v>162</v>
      </c>
      <c r="BY98" s="8" t="s">
        <v>162</v>
      </c>
      <c r="BZ98" s="8" t="s">
        <v>148</v>
      </c>
      <c r="CA98" s="8" t="s">
        <v>149</v>
      </c>
      <c r="CB98" s="8">
        <v>3</v>
      </c>
      <c r="CC98" s="8" t="s">
        <v>150</v>
      </c>
      <c r="CD98" s="8">
        <v>2</v>
      </c>
      <c r="CE98" s="8" t="s">
        <v>150</v>
      </c>
      <c r="CF98" s="8" t="s">
        <v>150</v>
      </c>
      <c r="CG98" s="8">
        <v>2</v>
      </c>
      <c r="CH98" s="8" t="s">
        <v>150</v>
      </c>
      <c r="CI98" s="8" t="s">
        <v>150</v>
      </c>
      <c r="CJ98" s="8">
        <v>2</v>
      </c>
      <c r="CK98" s="8" t="s">
        <v>150</v>
      </c>
      <c r="CL98" s="8" t="s">
        <v>150</v>
      </c>
      <c r="CM98" s="8">
        <v>2</v>
      </c>
      <c r="CN98" s="8" t="s">
        <v>150</v>
      </c>
      <c r="CO98" s="8">
        <v>0</v>
      </c>
      <c r="CP98" s="8">
        <v>0</v>
      </c>
      <c r="CQ98" s="8">
        <v>4</v>
      </c>
      <c r="CR98" s="8"/>
      <c r="CS98" s="8">
        <v>0</v>
      </c>
      <c r="CT98" s="8"/>
      <c r="CU98" s="8"/>
      <c r="CV98" s="8"/>
      <c r="CW98" s="8"/>
      <c r="CX98" s="8"/>
      <c r="CY98" s="8">
        <v>0</v>
      </c>
      <c r="CZ98" s="8"/>
      <c r="DA98" s="8"/>
      <c r="DB98" s="8"/>
      <c r="DC98" s="8"/>
      <c r="DD98" s="8" t="s">
        <v>165</v>
      </c>
      <c r="DE98" s="8">
        <v>2</v>
      </c>
      <c r="DF98" s="8"/>
      <c r="DG98" s="8"/>
      <c r="DH98" s="8"/>
      <c r="DI98" s="8">
        <v>2</v>
      </c>
      <c r="DJ98" s="8"/>
      <c r="DK98" s="8">
        <v>2</v>
      </c>
      <c r="DL98" s="8">
        <v>0</v>
      </c>
      <c r="DM98" s="8">
        <v>2</v>
      </c>
      <c r="DN98" s="8"/>
      <c r="DO98" s="8" t="s">
        <v>143</v>
      </c>
      <c r="DP98" s="8">
        <v>2</v>
      </c>
      <c r="DQ98" s="8"/>
      <c r="DR98" s="8"/>
      <c r="DS98" s="8"/>
      <c r="DT98" s="8"/>
      <c r="DU98" s="8" t="s">
        <v>159</v>
      </c>
      <c r="DV98" s="8" t="s">
        <v>150</v>
      </c>
      <c r="DW98" s="8" t="s">
        <v>159</v>
      </c>
      <c r="DX98" s="8" t="s">
        <v>150</v>
      </c>
      <c r="DY98" s="8" t="s">
        <v>159</v>
      </c>
      <c r="DZ98" s="8"/>
      <c r="EA98" s="8"/>
      <c r="EB98" s="8" t="s">
        <v>150</v>
      </c>
      <c r="EC98" s="8" t="s">
        <v>150</v>
      </c>
      <c r="ED98" s="8" t="s">
        <v>150</v>
      </c>
      <c r="EE98" s="8"/>
      <c r="EF98" s="8" t="s">
        <v>159</v>
      </c>
      <c r="EG98" s="8" t="s">
        <v>150</v>
      </c>
      <c r="EH98" s="8"/>
      <c r="EI98" s="8" t="s">
        <v>159</v>
      </c>
      <c r="EJ98" s="8" t="s">
        <v>150</v>
      </c>
      <c r="EK98" s="8" t="s">
        <v>150</v>
      </c>
      <c r="EL98" s="8"/>
      <c r="EM98" s="8"/>
      <c r="EN98" s="8"/>
      <c r="EO98" s="8" t="s">
        <v>184</v>
      </c>
      <c r="EP98" s="8" t="s">
        <v>189</v>
      </c>
      <c r="EQ98" s="11">
        <f t="shared" si="96"/>
        <v>33</v>
      </c>
      <c r="ER98" s="11">
        <f t="shared" si="98"/>
        <v>0</v>
      </c>
      <c r="ES98" s="11"/>
      <c r="ET98" s="13">
        <f t="shared" si="69"/>
        <v>1</v>
      </c>
      <c r="EU98" s="13">
        <f t="shared" si="70"/>
        <v>0.9</v>
      </c>
      <c r="EV98" s="14">
        <f t="shared" si="82"/>
        <v>-1.2</v>
      </c>
      <c r="EW98" s="14">
        <f t="shared" si="71"/>
        <v>-1.2</v>
      </c>
      <c r="EX98" s="14">
        <f t="shared" si="72"/>
        <v>-1.2</v>
      </c>
      <c r="EY98" s="11">
        <f t="shared" si="73"/>
        <v>-3.2000000000000001E-2</v>
      </c>
      <c r="EZ98" s="17" t="s">
        <v>163</v>
      </c>
      <c r="FA98" s="16" t="str">
        <f t="shared" si="74"/>
        <v>2</v>
      </c>
      <c r="FB98" t="s">
        <v>1935</v>
      </c>
      <c r="FC98">
        <v>1</v>
      </c>
      <c r="FD98">
        <v>9</v>
      </c>
    </row>
    <row r="99" spans="1:160" ht="45">
      <c r="A99" s="6">
        <v>2317</v>
      </c>
      <c r="B99" s="8">
        <v>2</v>
      </c>
      <c r="C99" s="8" t="s">
        <v>139</v>
      </c>
      <c r="D99" s="8">
        <v>76</v>
      </c>
      <c r="E99" s="8">
        <v>68</v>
      </c>
      <c r="F99" s="8" t="s">
        <v>140</v>
      </c>
      <c r="G99" s="8">
        <v>1</v>
      </c>
      <c r="H99" s="8"/>
      <c r="I99" s="9"/>
      <c r="J99" s="9"/>
      <c r="K99" s="10">
        <v>41680</v>
      </c>
      <c r="L99" s="10">
        <v>42088</v>
      </c>
      <c r="M99" s="9">
        <f>DATEDIF(K99, L99, "m")</f>
        <v>13</v>
      </c>
      <c r="N99" s="9">
        <f t="shared" ca="1" si="59"/>
        <v>121</v>
      </c>
      <c r="O99" s="9">
        <v>13</v>
      </c>
      <c r="P99" s="9">
        <v>0</v>
      </c>
      <c r="Q99" s="10">
        <v>42014</v>
      </c>
      <c r="R99" s="10"/>
      <c r="S99" s="9">
        <f t="shared" si="60"/>
        <v>11</v>
      </c>
      <c r="T99" s="9" t="s">
        <v>534</v>
      </c>
      <c r="U99" s="8" t="str">
        <f t="shared" si="99"/>
        <v>12</v>
      </c>
      <c r="V99" s="11" t="str">
        <f t="shared" si="100"/>
        <v>1</v>
      </c>
      <c r="W99" s="8">
        <v>11</v>
      </c>
      <c r="X99" s="9">
        <v>1</v>
      </c>
      <c r="Y99" s="9">
        <v>1</v>
      </c>
      <c r="Z99" s="9"/>
      <c r="AA99" s="9"/>
      <c r="AB99" s="9">
        <v>1</v>
      </c>
      <c r="AC99" s="9">
        <v>11</v>
      </c>
      <c r="AD99" s="9">
        <v>0</v>
      </c>
      <c r="AE99" s="8">
        <v>11</v>
      </c>
      <c r="AF99" s="9">
        <v>1</v>
      </c>
      <c r="AG99" s="9">
        <v>1</v>
      </c>
      <c r="AH99" s="11">
        <f t="shared" si="94"/>
        <v>13</v>
      </c>
      <c r="AI99" s="11">
        <f t="shared" si="97"/>
        <v>0</v>
      </c>
      <c r="AJ99" s="9">
        <v>1</v>
      </c>
      <c r="AK99" s="9">
        <v>0</v>
      </c>
      <c r="AL99" s="9"/>
      <c r="AM99" s="8" t="s">
        <v>154</v>
      </c>
      <c r="AN99" s="8">
        <v>2</v>
      </c>
      <c r="AO99" s="8"/>
      <c r="AP99" s="8"/>
      <c r="AQ99" s="8">
        <v>1.1599999999999999</v>
      </c>
      <c r="AR99" s="9">
        <f t="shared" si="101"/>
        <v>68.122726374043253</v>
      </c>
      <c r="AS99" s="9">
        <v>4.51</v>
      </c>
      <c r="AT99" s="9">
        <f t="shared" si="62"/>
        <v>13.27176704291359</v>
      </c>
      <c r="AU99" s="9"/>
      <c r="AV99" s="9" t="e">
        <f t="shared" si="88"/>
        <v>#DIV/0!</v>
      </c>
      <c r="AW99" s="9"/>
      <c r="AX99" s="9" t="e">
        <f t="shared" si="95"/>
        <v>#DIV/0!</v>
      </c>
      <c r="AY99" s="12" t="s">
        <v>155</v>
      </c>
      <c r="AZ99" s="12" t="s">
        <v>167</v>
      </c>
      <c r="BA99" s="12" t="s">
        <v>167</v>
      </c>
      <c r="BB99" s="12"/>
      <c r="BC99" s="8" t="s">
        <v>142</v>
      </c>
      <c r="BD99" s="8" t="s">
        <v>143</v>
      </c>
      <c r="BE99" s="8" t="s">
        <v>141</v>
      </c>
      <c r="BF99" s="8"/>
      <c r="BG99" s="12"/>
      <c r="BH99" s="8"/>
      <c r="BI99" s="8"/>
      <c r="BJ99" s="8">
        <v>74</v>
      </c>
      <c r="BK99" s="8">
        <v>175</v>
      </c>
      <c r="BL99" s="8">
        <f t="shared" si="65"/>
        <v>1.8923104593315312</v>
      </c>
      <c r="BM99" s="8">
        <f t="shared" si="80"/>
        <v>24.163265306122447</v>
      </c>
      <c r="BN99" s="8">
        <v>1</v>
      </c>
      <c r="BO99" s="7" t="s">
        <v>594</v>
      </c>
      <c r="BP99" s="8" t="s">
        <v>146</v>
      </c>
      <c r="BQ99" s="8">
        <v>61</v>
      </c>
      <c r="BR99" s="8">
        <v>58.7</v>
      </c>
      <c r="BS99" s="8">
        <v>157</v>
      </c>
      <c r="BT99" s="8">
        <f t="shared" si="66"/>
        <v>1.5851295591856094</v>
      </c>
      <c r="BU99" s="8">
        <f t="shared" si="81"/>
        <v>23.814353523469514</v>
      </c>
      <c r="BV99" s="8">
        <f t="shared" si="67"/>
        <v>1.193789143837392</v>
      </c>
      <c r="BW99" s="8">
        <f t="shared" si="67"/>
        <v>1.0146513228800889</v>
      </c>
      <c r="BX99" s="8" t="s">
        <v>158</v>
      </c>
      <c r="BY99" s="8" t="s">
        <v>158</v>
      </c>
      <c r="BZ99" s="8" t="s">
        <v>148</v>
      </c>
      <c r="CA99" s="8" t="s">
        <v>149</v>
      </c>
      <c r="CB99" s="8">
        <v>5</v>
      </c>
      <c r="CC99" s="8" t="s">
        <v>150</v>
      </c>
      <c r="CD99" s="8">
        <v>2</v>
      </c>
      <c r="CE99" s="8"/>
      <c r="CF99" s="8" t="s">
        <v>150</v>
      </c>
      <c r="CG99" s="8">
        <v>2</v>
      </c>
      <c r="CH99" s="8"/>
      <c r="CI99" s="8" t="s">
        <v>150</v>
      </c>
      <c r="CJ99" s="8">
        <v>2</v>
      </c>
      <c r="CK99" s="8"/>
      <c r="CL99" s="8" t="s">
        <v>150</v>
      </c>
      <c r="CM99" s="8">
        <v>2</v>
      </c>
      <c r="CN99" s="8"/>
      <c r="CO99" s="8">
        <v>8.3000000000000007</v>
      </c>
      <c r="CP99" s="8">
        <v>0</v>
      </c>
      <c r="CQ99" s="8">
        <v>4</v>
      </c>
      <c r="CR99" s="8" t="s">
        <v>0</v>
      </c>
      <c r="CS99" s="8">
        <v>0</v>
      </c>
      <c r="CT99" s="8"/>
      <c r="CU99" s="8"/>
      <c r="CV99" s="8"/>
      <c r="CW99" s="8"/>
      <c r="CX99" s="8" t="s">
        <v>0</v>
      </c>
      <c r="CY99" s="8">
        <v>0</v>
      </c>
      <c r="CZ99" s="8"/>
      <c r="DA99" s="8"/>
      <c r="DB99" s="8"/>
      <c r="DC99" s="8"/>
      <c r="DD99" s="8" t="s">
        <v>165</v>
      </c>
      <c r="DE99" s="8">
        <v>2</v>
      </c>
      <c r="DF99" s="8"/>
      <c r="DG99" s="8"/>
      <c r="DH99" s="8"/>
      <c r="DI99" s="8">
        <v>2</v>
      </c>
      <c r="DJ99" s="8"/>
      <c r="DK99" s="8">
        <v>2</v>
      </c>
      <c r="DL99" s="8">
        <v>0</v>
      </c>
      <c r="DM99" s="8">
        <v>2</v>
      </c>
      <c r="DN99" s="8"/>
      <c r="DO99" s="8" t="s">
        <v>143</v>
      </c>
      <c r="DP99" s="8">
        <v>2</v>
      </c>
      <c r="DQ99" s="8" t="s">
        <v>165</v>
      </c>
      <c r="DR99" s="8" t="s">
        <v>143</v>
      </c>
      <c r="DS99" s="8" t="s">
        <v>143</v>
      </c>
      <c r="DT99" s="8" t="s">
        <v>165</v>
      </c>
      <c r="DU99" s="8" t="s">
        <v>150</v>
      </c>
      <c r="DV99" s="8" t="s">
        <v>150</v>
      </c>
      <c r="DW99" s="8" t="s">
        <v>150</v>
      </c>
      <c r="DX99" s="8" t="s">
        <v>159</v>
      </c>
      <c r="DY99" s="8" t="s">
        <v>159</v>
      </c>
      <c r="DZ99" s="8"/>
      <c r="EA99" s="8"/>
      <c r="EB99" s="8" t="s">
        <v>150</v>
      </c>
      <c r="EC99" s="8" t="s">
        <v>150</v>
      </c>
      <c r="ED99" s="8" t="s">
        <v>150</v>
      </c>
      <c r="EE99" s="8"/>
      <c r="EF99" s="8" t="s">
        <v>159</v>
      </c>
      <c r="EG99" s="8" t="s">
        <v>150</v>
      </c>
      <c r="EH99" s="8"/>
      <c r="EI99" s="8" t="s">
        <v>159</v>
      </c>
      <c r="EJ99" s="8" t="s">
        <v>150</v>
      </c>
      <c r="EK99" s="8" t="s">
        <v>150</v>
      </c>
      <c r="EL99" s="8" t="s">
        <v>150</v>
      </c>
      <c r="EM99" s="8"/>
      <c r="EN99" s="8"/>
      <c r="EO99" s="8" t="s">
        <v>184</v>
      </c>
      <c r="EP99" s="8" t="s">
        <v>189</v>
      </c>
      <c r="EQ99" s="11">
        <f t="shared" si="96"/>
        <v>13</v>
      </c>
      <c r="ER99" s="11">
        <f t="shared" si="98"/>
        <v>0</v>
      </c>
      <c r="ES99" s="11"/>
      <c r="ET99" s="13">
        <f t="shared" si="69"/>
        <v>1</v>
      </c>
      <c r="EU99" s="13">
        <f t="shared" si="70"/>
        <v>0.9</v>
      </c>
      <c r="EV99" s="14">
        <f t="shared" si="82"/>
        <v>-1.2</v>
      </c>
      <c r="EW99" s="14">
        <f t="shared" si="71"/>
        <v>-1.2</v>
      </c>
      <c r="EX99" s="14">
        <f t="shared" si="72"/>
        <v>-3.2000000000000001E-2</v>
      </c>
      <c r="EY99" s="11">
        <f t="shared" si="73"/>
        <v>-3.2000000000000001E-2</v>
      </c>
      <c r="EZ99" s="15" t="s">
        <v>176</v>
      </c>
      <c r="FA99" s="16" t="str">
        <f t="shared" si="74"/>
        <v>3</v>
      </c>
      <c r="FC99">
        <v>2</v>
      </c>
      <c r="FD99">
        <v>0</v>
      </c>
    </row>
    <row r="100" spans="1:160" ht="45">
      <c r="A100" s="6">
        <v>2320</v>
      </c>
      <c r="B100" s="8">
        <v>1</v>
      </c>
      <c r="C100" s="8" t="s">
        <v>146</v>
      </c>
      <c r="D100" s="8">
        <v>54</v>
      </c>
      <c r="E100" s="8">
        <v>46</v>
      </c>
      <c r="F100" s="8" t="s">
        <v>180</v>
      </c>
      <c r="G100" s="8">
        <v>5</v>
      </c>
      <c r="H100" s="8"/>
      <c r="I100" s="9"/>
      <c r="J100" s="9"/>
      <c r="K100" s="10">
        <v>41690</v>
      </c>
      <c r="L100" s="10">
        <v>43802</v>
      </c>
      <c r="M100" s="9">
        <f>DATEDIF(K100,L100,"m")</f>
        <v>69</v>
      </c>
      <c r="N100" s="9">
        <f t="shared" ca="1" si="59"/>
        <v>121</v>
      </c>
      <c r="O100" s="9">
        <v>69</v>
      </c>
      <c r="P100" s="9">
        <v>0</v>
      </c>
      <c r="Q100" s="10">
        <v>43733</v>
      </c>
      <c r="R100" s="10"/>
      <c r="S100" s="9">
        <f t="shared" si="60"/>
        <v>67</v>
      </c>
      <c r="T100" s="9" t="s">
        <v>503</v>
      </c>
      <c r="U100" s="8" t="str">
        <f t="shared" si="99"/>
        <v>12</v>
      </c>
      <c r="V100" s="11" t="str">
        <f t="shared" si="100"/>
        <v>1</v>
      </c>
      <c r="W100" s="8" t="str">
        <f>IF(O100&lt;12,O100, IF(O100&gt;12, "12"))</f>
        <v>12</v>
      </c>
      <c r="X100" s="9">
        <v>2</v>
      </c>
      <c r="Y100" s="9">
        <v>1</v>
      </c>
      <c r="Z100" s="9">
        <v>1</v>
      </c>
      <c r="AA100" s="9"/>
      <c r="AB100" s="9">
        <v>2</v>
      </c>
      <c r="AC100" s="9">
        <v>67</v>
      </c>
      <c r="AD100" s="9">
        <v>0</v>
      </c>
      <c r="AE100" s="8" t="str">
        <f>IF($O100&lt;36,$O100, IF($O100&gt;36, "36"))</f>
        <v>36</v>
      </c>
      <c r="AF100" s="9">
        <v>2</v>
      </c>
      <c r="AG100" s="9">
        <v>2</v>
      </c>
      <c r="AH100" s="11" t="str">
        <f t="shared" si="94"/>
        <v>36</v>
      </c>
      <c r="AI100" s="11" t="str">
        <f t="shared" si="97"/>
        <v>1</v>
      </c>
      <c r="AJ100" s="9">
        <v>1</v>
      </c>
      <c r="AK100" s="9"/>
      <c r="AL100" s="9"/>
      <c r="AM100" s="8" t="s">
        <v>160</v>
      </c>
      <c r="AN100" s="8">
        <v>1</v>
      </c>
      <c r="AO100" s="8"/>
      <c r="AP100" s="8"/>
      <c r="AQ100" s="8">
        <v>0.68</v>
      </c>
      <c r="AR100" s="9">
        <f t="shared" si="101"/>
        <v>107.94120342968471</v>
      </c>
      <c r="AS100" s="9">
        <v>1.24</v>
      </c>
      <c r="AT100" s="9">
        <f t="shared" si="62"/>
        <v>53.636927766282433</v>
      </c>
      <c r="AU100" s="9">
        <v>1.1499999999999999</v>
      </c>
      <c r="AV100" s="9">
        <f t="shared" si="88"/>
        <v>57.986980243375633</v>
      </c>
      <c r="AW100" s="9"/>
      <c r="AX100" s="9" t="e">
        <f t="shared" si="95"/>
        <v>#DIV/0!</v>
      </c>
      <c r="AY100" s="12" t="s">
        <v>155</v>
      </c>
      <c r="AZ100" s="12" t="s">
        <v>155</v>
      </c>
      <c r="BA100" s="12" t="s">
        <v>155</v>
      </c>
      <c r="BB100" s="12"/>
      <c r="BC100" s="8" t="s">
        <v>142</v>
      </c>
      <c r="BD100" s="8" t="s">
        <v>143</v>
      </c>
      <c r="BE100" s="8" t="s">
        <v>141</v>
      </c>
      <c r="BF100" s="8"/>
      <c r="BG100" s="12"/>
      <c r="BH100" s="8"/>
      <c r="BI100" s="8"/>
      <c r="BJ100" s="8">
        <v>48.5</v>
      </c>
      <c r="BK100" s="8">
        <v>158.5</v>
      </c>
      <c r="BL100" s="8">
        <f t="shared" si="65"/>
        <v>1.47172877365113</v>
      </c>
      <c r="BM100" s="8">
        <f t="shared" si="80"/>
        <v>19.30559563733344</v>
      </c>
      <c r="BN100" s="8">
        <v>1</v>
      </c>
      <c r="BO100" s="7" t="s">
        <v>597</v>
      </c>
      <c r="BP100" s="8" t="s">
        <v>139</v>
      </c>
      <c r="BQ100" s="8">
        <v>47</v>
      </c>
      <c r="BR100" s="8">
        <v>82.3</v>
      </c>
      <c r="BS100" s="8">
        <v>170</v>
      </c>
      <c r="BT100" s="8">
        <f t="shared" si="66"/>
        <v>1.9385933633463104</v>
      </c>
      <c r="BU100" s="8">
        <f t="shared" si="81"/>
        <v>28.477508650519027</v>
      </c>
      <c r="BV100" s="8">
        <f t="shared" si="67"/>
        <v>0.75917353348961214</v>
      </c>
      <c r="BW100" s="8">
        <f t="shared" si="67"/>
        <v>0.67792431824901156</v>
      </c>
      <c r="BX100" s="8" t="s">
        <v>147</v>
      </c>
      <c r="BY100" s="8" t="s">
        <v>171</v>
      </c>
      <c r="BZ100" s="8" t="s">
        <v>148</v>
      </c>
      <c r="CA100" s="8" t="s">
        <v>149</v>
      </c>
      <c r="CB100" s="8">
        <v>4</v>
      </c>
      <c r="CC100" s="8" t="s">
        <v>150</v>
      </c>
      <c r="CD100" s="8">
        <v>2</v>
      </c>
      <c r="CE100" s="8" t="s">
        <v>150</v>
      </c>
      <c r="CF100" s="8" t="s">
        <v>150</v>
      </c>
      <c r="CG100" s="8">
        <v>2</v>
      </c>
      <c r="CH100" s="8" t="s">
        <v>150</v>
      </c>
      <c r="CI100" s="8" t="s">
        <v>150</v>
      </c>
      <c r="CJ100" s="8">
        <v>2</v>
      </c>
      <c r="CK100" s="8" t="s">
        <v>150</v>
      </c>
      <c r="CL100" s="8" t="s">
        <v>150</v>
      </c>
      <c r="CM100" s="8">
        <v>2</v>
      </c>
      <c r="CN100" s="8" t="s">
        <v>150</v>
      </c>
      <c r="CO100" s="8">
        <v>0</v>
      </c>
      <c r="CP100" s="8">
        <v>0</v>
      </c>
      <c r="CQ100" s="8">
        <v>4</v>
      </c>
      <c r="CR100" s="8" t="s">
        <v>0</v>
      </c>
      <c r="CS100" s="8">
        <v>0</v>
      </c>
      <c r="CT100" s="8"/>
      <c r="CU100" s="8"/>
      <c r="CV100" s="8"/>
      <c r="CW100" s="8"/>
      <c r="CX100" s="8" t="s">
        <v>0</v>
      </c>
      <c r="CY100" s="8">
        <v>0</v>
      </c>
      <c r="CZ100" s="8"/>
      <c r="DA100" s="8"/>
      <c r="DB100" s="8"/>
      <c r="DC100" s="8"/>
      <c r="DD100" s="8" t="s">
        <v>143</v>
      </c>
      <c r="DE100" s="8">
        <v>1</v>
      </c>
      <c r="DF100" s="8"/>
      <c r="DG100" s="8"/>
      <c r="DH100" s="8">
        <v>100</v>
      </c>
      <c r="DI100" s="8">
        <v>1</v>
      </c>
      <c r="DJ100" s="8"/>
      <c r="DK100" s="8">
        <v>2</v>
      </c>
      <c r="DL100" s="8">
        <v>5</v>
      </c>
      <c r="DM100" s="8">
        <v>1</v>
      </c>
      <c r="DN100" s="8"/>
      <c r="DO100" s="8" t="s">
        <v>143</v>
      </c>
      <c r="DP100" s="8">
        <v>2</v>
      </c>
      <c r="DQ100" s="8" t="s">
        <v>165</v>
      </c>
      <c r="DR100" s="8" t="s">
        <v>165</v>
      </c>
      <c r="DS100" s="8" t="s">
        <v>165</v>
      </c>
      <c r="DT100" s="8" t="s">
        <v>165</v>
      </c>
      <c r="DU100" s="8" t="s">
        <v>150</v>
      </c>
      <c r="DV100" s="8" t="s">
        <v>159</v>
      </c>
      <c r="DW100" s="8" t="s">
        <v>150</v>
      </c>
      <c r="DX100" s="8" t="s">
        <v>159</v>
      </c>
      <c r="DY100" s="8" t="s">
        <v>159</v>
      </c>
      <c r="DZ100" s="8"/>
      <c r="EA100" s="8"/>
      <c r="EB100" s="8" t="s">
        <v>150</v>
      </c>
      <c r="EC100" s="8" t="s">
        <v>150</v>
      </c>
      <c r="ED100" s="8" t="s">
        <v>150</v>
      </c>
      <c r="EE100" s="8"/>
      <c r="EF100" s="8" t="s">
        <v>159</v>
      </c>
      <c r="EG100" s="8" t="s">
        <v>150</v>
      </c>
      <c r="EH100" s="8"/>
      <c r="EI100" s="8"/>
      <c r="EJ100" s="8"/>
      <c r="EK100" s="8" t="s">
        <v>150</v>
      </c>
      <c r="EL100" s="8" t="s">
        <v>150</v>
      </c>
      <c r="EM100" s="8"/>
      <c r="EN100" s="8"/>
      <c r="EO100" s="8" t="s">
        <v>304</v>
      </c>
      <c r="EP100" s="8" t="s">
        <v>189</v>
      </c>
      <c r="EQ100" s="11" t="str">
        <f t="shared" si="96"/>
        <v>36</v>
      </c>
      <c r="ER100" s="11" t="str">
        <f t="shared" si="98"/>
        <v>1</v>
      </c>
      <c r="ES100" s="11"/>
      <c r="ET100" s="13">
        <f t="shared" si="69"/>
        <v>1.012</v>
      </c>
      <c r="EU100" s="13">
        <f t="shared" si="70"/>
        <v>0.7</v>
      </c>
      <c r="EV100" s="14">
        <f t="shared" si="82"/>
        <v>-0.24099999999999999</v>
      </c>
      <c r="EW100" s="14">
        <f t="shared" si="71"/>
        <v>-1.2</v>
      </c>
      <c r="EX100" s="14">
        <f t="shared" si="72"/>
        <v>-1.2</v>
      </c>
      <c r="EY100" s="11">
        <f t="shared" si="73"/>
        <v>-0.24099999999999999</v>
      </c>
      <c r="EZ100" s="17" t="s">
        <v>152</v>
      </c>
      <c r="FA100" s="16" t="str">
        <f t="shared" si="74"/>
        <v>1</v>
      </c>
      <c r="FC100">
        <v>2</v>
      </c>
      <c r="FD100">
        <v>0</v>
      </c>
    </row>
    <row r="101" spans="1:160" ht="135">
      <c r="A101" s="6">
        <v>2325</v>
      </c>
      <c r="B101" s="8">
        <v>2</v>
      </c>
      <c r="C101" s="8" t="s">
        <v>139</v>
      </c>
      <c r="D101" s="8">
        <v>55</v>
      </c>
      <c r="E101" s="8">
        <v>46</v>
      </c>
      <c r="F101" s="8" t="s">
        <v>140</v>
      </c>
      <c r="G101" s="8">
        <v>1</v>
      </c>
      <c r="H101" s="8"/>
      <c r="I101" s="9"/>
      <c r="J101" s="9"/>
      <c r="K101" s="10">
        <v>41704</v>
      </c>
      <c r="L101" s="10"/>
      <c r="M101" s="9" t="e">
        <f>DATEDIF(K101,L101,"m")</f>
        <v>#NUM!</v>
      </c>
      <c r="N101" s="9">
        <f t="shared" ca="1" si="59"/>
        <v>121</v>
      </c>
      <c r="O101" s="9">
        <v>103</v>
      </c>
      <c r="P101" s="9">
        <v>1</v>
      </c>
      <c r="Q101" s="10">
        <v>41975</v>
      </c>
      <c r="R101" s="10"/>
      <c r="S101" s="9">
        <f t="shared" si="60"/>
        <v>8</v>
      </c>
      <c r="T101" s="9" t="s">
        <v>503</v>
      </c>
      <c r="U101" s="8" t="str">
        <f t="shared" si="99"/>
        <v>12</v>
      </c>
      <c r="V101" s="11" t="str">
        <f t="shared" si="100"/>
        <v>1</v>
      </c>
      <c r="W101" s="8">
        <v>8</v>
      </c>
      <c r="X101" s="9">
        <v>1</v>
      </c>
      <c r="Y101" s="9">
        <v>1</v>
      </c>
      <c r="Z101" s="9">
        <v>1</v>
      </c>
      <c r="AA101" s="9"/>
      <c r="AB101" s="9">
        <v>1</v>
      </c>
      <c r="AC101" s="9">
        <v>8</v>
      </c>
      <c r="AD101" s="9">
        <v>0</v>
      </c>
      <c r="AE101" s="8">
        <v>8</v>
      </c>
      <c r="AF101" s="9">
        <v>1</v>
      </c>
      <c r="AG101" s="9">
        <v>1</v>
      </c>
      <c r="AH101" s="11" t="str">
        <f t="shared" si="94"/>
        <v>36</v>
      </c>
      <c r="AI101" s="11" t="str">
        <f t="shared" si="97"/>
        <v>1</v>
      </c>
      <c r="AJ101" s="9">
        <v>1</v>
      </c>
      <c r="AK101" s="9">
        <v>1</v>
      </c>
      <c r="AL101" s="9" t="s">
        <v>600</v>
      </c>
      <c r="AM101" s="8" t="s">
        <v>154</v>
      </c>
      <c r="AN101" s="8">
        <v>2</v>
      </c>
      <c r="AO101" s="8"/>
      <c r="AP101" s="8"/>
      <c r="AQ101" s="8">
        <v>1.33</v>
      </c>
      <c r="AR101" s="9">
        <f t="shared" si="101"/>
        <v>66.289051610000342</v>
      </c>
      <c r="AS101" s="9">
        <v>1.69</v>
      </c>
      <c r="AT101" s="9">
        <f t="shared" si="62"/>
        <v>49.4195426225983</v>
      </c>
      <c r="AU101" s="9">
        <v>1.35</v>
      </c>
      <c r="AV101" s="9">
        <f t="shared" si="88"/>
        <v>63.908736262817442</v>
      </c>
      <c r="AW101" s="9"/>
      <c r="AX101" s="9" t="e">
        <f t="shared" si="95"/>
        <v>#DIV/0!</v>
      </c>
      <c r="AY101" s="12" t="s">
        <v>155</v>
      </c>
      <c r="AZ101" s="12" t="s">
        <v>155</v>
      </c>
      <c r="BA101" s="12" t="s">
        <v>155</v>
      </c>
      <c r="BB101" s="12"/>
      <c r="BC101" s="8" t="s">
        <v>164</v>
      </c>
      <c r="BD101" s="8"/>
      <c r="BE101" s="8"/>
      <c r="BF101" s="8"/>
      <c r="BG101" s="12"/>
      <c r="BH101" s="8"/>
      <c r="BI101" s="8"/>
      <c r="BJ101" s="8">
        <v>89</v>
      </c>
      <c r="BK101" s="8">
        <v>177</v>
      </c>
      <c r="BL101" s="8">
        <f t="shared" si="65"/>
        <v>2.0636578535926025</v>
      </c>
      <c r="BM101" s="8">
        <f t="shared" si="80"/>
        <v>28.408184110568484</v>
      </c>
      <c r="BN101" s="8">
        <v>1</v>
      </c>
      <c r="BO101" s="7" t="s">
        <v>601</v>
      </c>
      <c r="BP101" s="8" t="s">
        <v>146</v>
      </c>
      <c r="BQ101" s="8">
        <v>44</v>
      </c>
      <c r="BR101" s="8">
        <v>52</v>
      </c>
      <c r="BS101" s="8">
        <v>160</v>
      </c>
      <c r="BT101" s="8">
        <f t="shared" si="66"/>
        <v>1.5263521126185904</v>
      </c>
      <c r="BU101" s="8">
        <f t="shared" si="81"/>
        <v>20.3125</v>
      </c>
      <c r="BV101" s="8">
        <f t="shared" si="67"/>
        <v>1.3520195219255255</v>
      </c>
      <c r="BW101" s="8">
        <f t="shared" si="67"/>
        <v>1.3985567562126022</v>
      </c>
      <c r="BX101" s="8" t="s">
        <v>147</v>
      </c>
      <c r="BY101" s="8" t="s">
        <v>147</v>
      </c>
      <c r="BZ101" s="8" t="s">
        <v>148</v>
      </c>
      <c r="CA101" s="8" t="s">
        <v>149</v>
      </c>
      <c r="CB101" s="8">
        <v>5</v>
      </c>
      <c r="CC101" s="8" t="s">
        <v>150</v>
      </c>
      <c r="CD101" s="8">
        <v>2</v>
      </c>
      <c r="CE101" s="8"/>
      <c r="CF101" s="8" t="s">
        <v>150</v>
      </c>
      <c r="CG101" s="8">
        <v>2</v>
      </c>
      <c r="CH101" s="8"/>
      <c r="CI101" s="8" t="s">
        <v>150</v>
      </c>
      <c r="CJ101" s="8">
        <v>2</v>
      </c>
      <c r="CK101" s="8"/>
      <c r="CL101" s="8" t="s">
        <v>150</v>
      </c>
      <c r="CM101" s="8">
        <v>2</v>
      </c>
      <c r="CN101" s="8"/>
      <c r="CO101" s="8">
        <v>0</v>
      </c>
      <c r="CP101" s="8">
        <v>0</v>
      </c>
      <c r="CQ101" s="8">
        <v>4</v>
      </c>
      <c r="CR101" s="8"/>
      <c r="CS101" s="8">
        <v>0</v>
      </c>
      <c r="CT101" s="8"/>
      <c r="CU101" s="8"/>
      <c r="CV101" s="8"/>
      <c r="CW101" s="8"/>
      <c r="CX101" s="8"/>
      <c r="CY101" s="8">
        <v>0</v>
      </c>
      <c r="CZ101" s="8"/>
      <c r="DA101" s="8"/>
      <c r="DB101" s="8"/>
      <c r="DC101" s="8"/>
      <c r="DD101" s="8" t="s">
        <v>165</v>
      </c>
      <c r="DE101" s="8">
        <v>2</v>
      </c>
      <c r="DF101" s="8"/>
      <c r="DG101" s="8"/>
      <c r="DH101" s="8"/>
      <c r="DI101" s="8">
        <v>2</v>
      </c>
      <c r="DJ101" s="8"/>
      <c r="DK101" s="8">
        <v>2</v>
      </c>
      <c r="DL101" s="8">
        <v>0</v>
      </c>
      <c r="DM101" s="8">
        <v>2</v>
      </c>
      <c r="DN101" s="8"/>
      <c r="DO101" s="8" t="s">
        <v>143</v>
      </c>
      <c r="DP101" s="8">
        <v>2</v>
      </c>
      <c r="DQ101" s="8" t="s">
        <v>165</v>
      </c>
      <c r="DR101" s="8" t="s">
        <v>165</v>
      </c>
      <c r="DS101" s="8" t="s">
        <v>165</v>
      </c>
      <c r="DT101" s="8" t="s">
        <v>165</v>
      </c>
      <c r="DU101" s="8" t="s">
        <v>150</v>
      </c>
      <c r="DV101" s="8" t="s">
        <v>150</v>
      </c>
      <c r="DW101" s="8" t="s">
        <v>150</v>
      </c>
      <c r="DX101" s="8" t="s">
        <v>150</v>
      </c>
      <c r="DY101" s="8" t="s">
        <v>159</v>
      </c>
      <c r="DZ101" s="8"/>
      <c r="EA101" s="8"/>
      <c r="EB101" s="8" t="s">
        <v>150</v>
      </c>
      <c r="EC101" s="8" t="s">
        <v>150</v>
      </c>
      <c r="ED101" s="8" t="s">
        <v>150</v>
      </c>
      <c r="EE101" s="8"/>
      <c r="EF101" s="8" t="s">
        <v>159</v>
      </c>
      <c r="EG101" s="8" t="s">
        <v>150</v>
      </c>
      <c r="EH101" s="8"/>
      <c r="EI101" s="8" t="s">
        <v>159</v>
      </c>
      <c r="EJ101" s="8" t="s">
        <v>150</v>
      </c>
      <c r="EK101" s="8" t="s">
        <v>150</v>
      </c>
      <c r="EL101" s="8" t="s">
        <v>150</v>
      </c>
      <c r="EM101" s="8"/>
      <c r="EN101" s="8"/>
      <c r="EO101" s="8" t="s">
        <v>184</v>
      </c>
      <c r="EP101" s="8" t="s">
        <v>189</v>
      </c>
      <c r="EQ101" s="11" t="str">
        <f t="shared" si="96"/>
        <v>36</v>
      </c>
      <c r="ER101" s="11" t="str">
        <f t="shared" si="98"/>
        <v>1</v>
      </c>
      <c r="ES101" s="11"/>
      <c r="ET101" s="13">
        <f t="shared" si="69"/>
        <v>1</v>
      </c>
      <c r="EU101" s="13">
        <f t="shared" si="70"/>
        <v>0.9</v>
      </c>
      <c r="EV101" s="14">
        <f t="shared" si="82"/>
        <v>-1.2</v>
      </c>
      <c r="EW101" s="14">
        <f t="shared" si="71"/>
        <v>-1.2</v>
      </c>
      <c r="EX101" s="14">
        <f t="shared" si="72"/>
        <v>-1.2</v>
      </c>
      <c r="EY101" s="11">
        <f t="shared" si="73"/>
        <v>-3.2000000000000001E-2</v>
      </c>
      <c r="EZ101" s="15" t="s">
        <v>176</v>
      </c>
      <c r="FA101" s="16" t="str">
        <f t="shared" si="74"/>
        <v>3</v>
      </c>
      <c r="FB101" t="s">
        <v>1936</v>
      </c>
      <c r="FC101">
        <v>1</v>
      </c>
      <c r="FD101">
        <v>4</v>
      </c>
    </row>
    <row r="102" spans="1:160" ht="33.75">
      <c r="A102" s="6">
        <v>2327</v>
      </c>
      <c r="B102" s="8">
        <v>2</v>
      </c>
      <c r="C102" s="8" t="s">
        <v>139</v>
      </c>
      <c r="D102" s="8">
        <v>64</v>
      </c>
      <c r="E102" s="8">
        <v>55</v>
      </c>
      <c r="F102" s="8" t="s">
        <v>140</v>
      </c>
      <c r="G102" s="8">
        <v>1</v>
      </c>
      <c r="H102" s="8"/>
      <c r="I102" s="9"/>
      <c r="J102" s="9"/>
      <c r="K102" s="10">
        <v>41711</v>
      </c>
      <c r="L102" s="10"/>
      <c r="M102" s="9" t="e">
        <f>DATEDIF(K102,L102,"m")</f>
        <v>#NUM!</v>
      </c>
      <c r="N102" s="9">
        <f t="shared" ca="1" si="59"/>
        <v>120</v>
      </c>
      <c r="O102" s="9">
        <v>103</v>
      </c>
      <c r="P102" s="9">
        <v>1</v>
      </c>
      <c r="Q102" s="9"/>
      <c r="R102" s="9"/>
      <c r="S102" s="9" t="e">
        <f t="shared" si="60"/>
        <v>#NUM!</v>
      </c>
      <c r="T102" s="9"/>
      <c r="U102" s="8" t="str">
        <f t="shared" si="99"/>
        <v>12</v>
      </c>
      <c r="V102" s="11" t="str">
        <f t="shared" si="100"/>
        <v>1</v>
      </c>
      <c r="W102" s="8" t="str">
        <f>IF(O102&lt;12,O102, IF(O102&gt;12, "12"))</f>
        <v>12</v>
      </c>
      <c r="X102" s="9">
        <v>2</v>
      </c>
      <c r="Y102" s="9">
        <v>1</v>
      </c>
      <c r="Z102" s="9">
        <v>1</v>
      </c>
      <c r="AA102" s="9"/>
      <c r="AB102" s="9">
        <v>2</v>
      </c>
      <c r="AC102" s="9">
        <v>103</v>
      </c>
      <c r="AD102" s="9">
        <v>1</v>
      </c>
      <c r="AE102" s="8" t="str">
        <f>IF($O102&lt;36,$O102, IF($O102&gt;36, "36"))</f>
        <v>36</v>
      </c>
      <c r="AF102" s="9">
        <v>2</v>
      </c>
      <c r="AG102" s="9">
        <v>2</v>
      </c>
      <c r="AH102" s="11" t="str">
        <f t="shared" si="94"/>
        <v>36</v>
      </c>
      <c r="AI102" s="11">
        <v>1</v>
      </c>
      <c r="AJ102" s="9">
        <v>2</v>
      </c>
      <c r="AK102" s="9">
        <v>0</v>
      </c>
      <c r="AL102" s="9"/>
      <c r="AM102" s="8" t="s">
        <v>154</v>
      </c>
      <c r="AN102" s="8">
        <v>2</v>
      </c>
      <c r="AO102" s="8"/>
      <c r="AP102" s="8"/>
      <c r="AQ102" s="8">
        <v>1.7</v>
      </c>
      <c r="AR102" s="9">
        <f t="shared" si="101"/>
        <v>46.689153591083901</v>
      </c>
      <c r="AS102" s="9">
        <v>1.41</v>
      </c>
      <c r="AT102" s="9">
        <f t="shared" si="62"/>
        <v>58.075206636146298</v>
      </c>
      <c r="AU102" s="9">
        <v>1.32</v>
      </c>
      <c r="AV102" s="9">
        <f t="shared" si="88"/>
        <v>62.081609295164959</v>
      </c>
      <c r="AW102" s="9"/>
      <c r="AX102" s="9" t="e">
        <f t="shared" si="95"/>
        <v>#DIV/0!</v>
      </c>
      <c r="AY102" s="12" t="s">
        <v>155</v>
      </c>
      <c r="AZ102" s="12" t="s">
        <v>155</v>
      </c>
      <c r="BA102" s="12" t="s">
        <v>155</v>
      </c>
      <c r="BB102" s="12"/>
      <c r="BC102" s="8" t="s">
        <v>604</v>
      </c>
      <c r="BD102" s="8"/>
      <c r="BE102" s="8"/>
      <c r="BF102" s="8"/>
      <c r="BG102" s="12"/>
      <c r="BH102" s="8"/>
      <c r="BI102" s="8"/>
      <c r="BJ102" s="8">
        <v>75</v>
      </c>
      <c r="BK102" s="8">
        <v>177</v>
      </c>
      <c r="BL102" s="8">
        <f t="shared" si="65"/>
        <v>1.9188807174414373</v>
      </c>
      <c r="BM102" s="8">
        <f t="shared" si="80"/>
        <v>23.939480992052093</v>
      </c>
      <c r="BN102" s="8">
        <v>1</v>
      </c>
      <c r="BO102" s="7" t="s">
        <v>605</v>
      </c>
      <c r="BP102" s="8" t="s">
        <v>146</v>
      </c>
      <c r="BQ102" s="8">
        <v>54</v>
      </c>
      <c r="BR102" s="8">
        <v>61</v>
      </c>
      <c r="BS102" s="8">
        <v>151</v>
      </c>
      <c r="BT102" s="8">
        <f t="shared" si="66"/>
        <v>1.5663535305951894</v>
      </c>
      <c r="BU102" s="8">
        <f t="shared" si="81"/>
        <v>26.753212578395683</v>
      </c>
      <c r="BV102" s="8">
        <f t="shared" si="67"/>
        <v>1.2250623374355936</v>
      </c>
      <c r="BW102" s="8">
        <f t="shared" si="67"/>
        <v>0.89482640344226194</v>
      </c>
      <c r="BX102" s="8" t="s">
        <v>162</v>
      </c>
      <c r="BY102" s="8" t="s">
        <v>162</v>
      </c>
      <c r="BZ102" s="8" t="s">
        <v>148</v>
      </c>
      <c r="CA102" s="8" t="s">
        <v>149</v>
      </c>
      <c r="CB102" s="8">
        <v>5</v>
      </c>
      <c r="CC102" s="8" t="s">
        <v>150</v>
      </c>
      <c r="CD102" s="8">
        <v>2</v>
      </c>
      <c r="CE102" s="8" t="s">
        <v>150</v>
      </c>
      <c r="CF102" s="8" t="s">
        <v>150</v>
      </c>
      <c r="CG102" s="8">
        <v>2</v>
      </c>
      <c r="CH102" s="8" t="s">
        <v>150</v>
      </c>
      <c r="CI102" s="8" t="s">
        <v>150</v>
      </c>
      <c r="CJ102" s="8">
        <v>2</v>
      </c>
      <c r="CK102" s="8" t="s">
        <v>150</v>
      </c>
      <c r="CL102" s="8" t="s">
        <v>150</v>
      </c>
      <c r="CM102" s="8">
        <v>2</v>
      </c>
      <c r="CN102" s="8" t="s">
        <v>150</v>
      </c>
      <c r="CO102" s="8">
        <v>0</v>
      </c>
      <c r="CP102" s="8">
        <v>0</v>
      </c>
      <c r="CQ102" s="8">
        <v>4</v>
      </c>
      <c r="CR102" s="8"/>
      <c r="CS102" s="8">
        <v>0</v>
      </c>
      <c r="CT102" s="8"/>
      <c r="CU102" s="8"/>
      <c r="CV102" s="8"/>
      <c r="CW102" s="8"/>
      <c r="CX102" s="8"/>
      <c r="CY102" s="8">
        <v>0</v>
      </c>
      <c r="CZ102" s="8"/>
      <c r="DA102" s="8"/>
      <c r="DB102" s="8"/>
      <c r="DC102" s="8"/>
      <c r="DD102" s="8" t="s">
        <v>165</v>
      </c>
      <c r="DE102" s="8">
        <v>2</v>
      </c>
      <c r="DF102" s="8"/>
      <c r="DG102" s="8"/>
      <c r="DH102" s="8"/>
      <c r="DI102" s="8">
        <v>2</v>
      </c>
      <c r="DJ102" s="8"/>
      <c r="DK102" s="8">
        <v>2</v>
      </c>
      <c r="DL102" s="8">
        <v>0</v>
      </c>
      <c r="DM102" s="8">
        <v>2</v>
      </c>
      <c r="DN102" s="8"/>
      <c r="DO102" s="8" t="s">
        <v>143</v>
      </c>
      <c r="DP102" s="8">
        <v>2</v>
      </c>
      <c r="DQ102" s="8" t="s">
        <v>165</v>
      </c>
      <c r="DR102" s="8" t="s">
        <v>165</v>
      </c>
      <c r="DS102" s="8" t="s">
        <v>165</v>
      </c>
      <c r="DT102" s="8" t="s">
        <v>165</v>
      </c>
      <c r="DU102" s="8" t="s">
        <v>150</v>
      </c>
      <c r="DV102" s="8" t="s">
        <v>150</v>
      </c>
      <c r="DW102" s="8" t="s">
        <v>150</v>
      </c>
      <c r="DX102" s="8" t="s">
        <v>159</v>
      </c>
      <c r="DY102" s="8" t="s">
        <v>159</v>
      </c>
      <c r="DZ102" s="8"/>
      <c r="EA102" s="8"/>
      <c r="EB102" s="8" t="s">
        <v>150</v>
      </c>
      <c r="EC102" s="8" t="s">
        <v>150</v>
      </c>
      <c r="ED102" s="8" t="s">
        <v>150</v>
      </c>
      <c r="EE102" s="8"/>
      <c r="EF102" s="8" t="s">
        <v>159</v>
      </c>
      <c r="EG102" s="8" t="s">
        <v>150</v>
      </c>
      <c r="EH102" s="8"/>
      <c r="EI102" s="8" t="s">
        <v>159</v>
      </c>
      <c r="EJ102" s="8" t="s">
        <v>150</v>
      </c>
      <c r="EK102" s="8" t="s">
        <v>150</v>
      </c>
      <c r="EL102" s="8" t="s">
        <v>150</v>
      </c>
      <c r="EM102" s="8"/>
      <c r="EN102" s="8"/>
      <c r="EO102" s="8"/>
      <c r="EP102" s="8" t="s">
        <v>189</v>
      </c>
      <c r="EQ102" s="11" t="str">
        <f t="shared" si="96"/>
        <v>36</v>
      </c>
      <c r="ER102" s="11">
        <v>1</v>
      </c>
      <c r="ES102" s="11"/>
      <c r="ET102" s="13">
        <f t="shared" si="69"/>
        <v>1</v>
      </c>
      <c r="EU102" s="13">
        <f t="shared" si="70"/>
        <v>0.9</v>
      </c>
      <c r="EV102" s="14">
        <f t="shared" si="82"/>
        <v>-1.2</v>
      </c>
      <c r="EW102" s="14">
        <f t="shared" si="71"/>
        <v>-1.2</v>
      </c>
      <c r="EX102" s="14">
        <f t="shared" si="72"/>
        <v>-1.2</v>
      </c>
      <c r="EY102" s="11">
        <f t="shared" si="73"/>
        <v>-3.2000000000000001E-2</v>
      </c>
      <c r="EZ102" s="15" t="s">
        <v>152</v>
      </c>
      <c r="FA102" s="16" t="str">
        <f t="shared" si="74"/>
        <v>1</v>
      </c>
      <c r="FC102">
        <v>2</v>
      </c>
      <c r="FD102">
        <v>0</v>
      </c>
    </row>
    <row r="103" spans="1:160" ht="33.75">
      <c r="A103" s="6">
        <v>2350</v>
      </c>
      <c r="B103" s="8">
        <v>2</v>
      </c>
      <c r="C103" s="8" t="s">
        <v>139</v>
      </c>
      <c r="D103" s="8">
        <v>51</v>
      </c>
      <c r="E103" s="8">
        <v>43</v>
      </c>
      <c r="F103" s="8" t="s">
        <v>180</v>
      </c>
      <c r="G103" s="8">
        <v>5</v>
      </c>
      <c r="H103" s="8"/>
      <c r="I103" s="9"/>
      <c r="J103" s="9"/>
      <c r="K103" s="10">
        <v>41773</v>
      </c>
      <c r="L103" s="10"/>
      <c r="M103" s="9" t="e">
        <f>DATEDIF(K103,L103,"m")</f>
        <v>#NUM!</v>
      </c>
      <c r="N103" s="9">
        <f t="shared" ca="1" si="59"/>
        <v>118</v>
      </c>
      <c r="O103" s="9">
        <v>101</v>
      </c>
      <c r="P103" s="9">
        <v>1</v>
      </c>
      <c r="Q103" s="9"/>
      <c r="R103" s="9"/>
      <c r="S103" s="9" t="e">
        <f t="shared" si="60"/>
        <v>#NUM!</v>
      </c>
      <c r="T103" s="9"/>
      <c r="U103" s="8" t="str">
        <f t="shared" si="99"/>
        <v>12</v>
      </c>
      <c r="V103" s="11" t="str">
        <f t="shared" si="100"/>
        <v>1</v>
      </c>
      <c r="W103" s="8" t="str">
        <f>IF(O103&lt;12,O103, IF(O103&gt;12, "12"))</f>
        <v>12</v>
      </c>
      <c r="X103" s="9">
        <v>2</v>
      </c>
      <c r="Y103" s="9">
        <v>1</v>
      </c>
      <c r="Z103" s="9">
        <v>1</v>
      </c>
      <c r="AA103" s="9"/>
      <c r="AB103" s="9">
        <v>2</v>
      </c>
      <c r="AC103" s="9">
        <v>101</v>
      </c>
      <c r="AD103" s="9">
        <v>1</v>
      </c>
      <c r="AE103" s="8" t="str">
        <f>IF($O103&lt;36,$O103, IF($O103&gt;36, "36"))</f>
        <v>36</v>
      </c>
      <c r="AF103" s="9">
        <v>2</v>
      </c>
      <c r="AG103" s="9">
        <v>2</v>
      </c>
      <c r="AH103" s="11" t="str">
        <f t="shared" si="94"/>
        <v>36</v>
      </c>
      <c r="AI103" s="11" t="str">
        <f t="shared" ref="AI103:AI107" si="102">IF(AH103&lt;35,0, IF(AH103&gt;35, "1"))</f>
        <v>1</v>
      </c>
      <c r="AJ103" s="9">
        <v>2</v>
      </c>
      <c r="AK103" s="9">
        <v>0</v>
      </c>
      <c r="AL103" s="9"/>
      <c r="AM103" s="8" t="s">
        <v>160</v>
      </c>
      <c r="AN103" s="8">
        <v>1</v>
      </c>
      <c r="AO103" s="8"/>
      <c r="AP103" s="8"/>
      <c r="AQ103" s="8">
        <v>1.1599999999999999</v>
      </c>
      <c r="AR103" s="9">
        <f t="shared" si="101"/>
        <v>79.582432674403805</v>
      </c>
      <c r="AS103" s="9">
        <v>1.18</v>
      </c>
      <c r="AT103" s="9">
        <f t="shared" si="62"/>
        <v>77.483170164054755</v>
      </c>
      <c r="AU103" s="9">
        <v>1.18</v>
      </c>
      <c r="AV103" s="9">
        <f t="shared" si="88"/>
        <v>76.525357307081578</v>
      </c>
      <c r="AW103" s="9"/>
      <c r="AX103" s="9" t="e">
        <f t="shared" si="95"/>
        <v>#DIV/0!</v>
      </c>
      <c r="AY103" s="12" t="s">
        <v>155</v>
      </c>
      <c r="AZ103" s="12" t="s">
        <v>155</v>
      </c>
      <c r="BA103" s="12" t="s">
        <v>155</v>
      </c>
      <c r="BB103" s="12"/>
      <c r="BC103" s="8" t="s">
        <v>164</v>
      </c>
      <c r="BD103" s="8"/>
      <c r="BE103" s="8"/>
      <c r="BF103" s="8"/>
      <c r="BG103" s="12"/>
      <c r="BH103" s="8"/>
      <c r="BI103" s="8"/>
      <c r="BJ103" s="8">
        <v>62.3</v>
      </c>
      <c r="BK103" s="8">
        <v>172</v>
      </c>
      <c r="BL103" s="8">
        <f t="shared" si="65"/>
        <v>1.7369282050392454</v>
      </c>
      <c r="BM103" s="8">
        <f t="shared" si="80"/>
        <v>21.058680367766357</v>
      </c>
      <c r="BN103" s="8">
        <v>1</v>
      </c>
      <c r="BO103" s="7" t="s">
        <v>613</v>
      </c>
      <c r="BP103" s="8" t="s">
        <v>146</v>
      </c>
      <c r="BQ103" s="8">
        <v>41</v>
      </c>
      <c r="BR103" s="8">
        <v>61</v>
      </c>
      <c r="BS103" s="8">
        <v>155</v>
      </c>
      <c r="BT103" s="8">
        <f t="shared" si="66"/>
        <v>1.5963274610172764</v>
      </c>
      <c r="BU103" s="8">
        <f t="shared" si="81"/>
        <v>25.390218522372532</v>
      </c>
      <c r="BV103" s="8">
        <f t="shared" si="67"/>
        <v>1.088077632851326</v>
      </c>
      <c r="BW103" s="8">
        <f t="shared" si="67"/>
        <v>0.8294013046485027</v>
      </c>
      <c r="BX103" s="8" t="s">
        <v>158</v>
      </c>
      <c r="BY103" s="8" t="s">
        <v>158</v>
      </c>
      <c r="BZ103" s="8" t="s">
        <v>148</v>
      </c>
      <c r="CA103" s="8" t="s">
        <v>149</v>
      </c>
      <c r="CB103" s="8">
        <v>4</v>
      </c>
      <c r="CC103" s="8" t="s">
        <v>150</v>
      </c>
      <c r="CD103" s="8">
        <v>2</v>
      </c>
      <c r="CE103" s="8" t="s">
        <v>150</v>
      </c>
      <c r="CF103" s="8" t="s">
        <v>150</v>
      </c>
      <c r="CG103" s="8">
        <v>2</v>
      </c>
      <c r="CH103" s="8" t="s">
        <v>150</v>
      </c>
      <c r="CI103" s="8" t="s">
        <v>150</v>
      </c>
      <c r="CJ103" s="8">
        <v>2</v>
      </c>
      <c r="CK103" s="8" t="s">
        <v>150</v>
      </c>
      <c r="CL103" s="8" t="s">
        <v>150</v>
      </c>
      <c r="CM103" s="8">
        <v>2</v>
      </c>
      <c r="CN103" s="8" t="s">
        <v>150</v>
      </c>
      <c r="CO103" s="8">
        <v>0</v>
      </c>
      <c r="CP103" s="8">
        <v>0</v>
      </c>
      <c r="CQ103" s="8">
        <v>4</v>
      </c>
      <c r="CR103" s="8"/>
      <c r="CS103" s="8">
        <v>0</v>
      </c>
      <c r="CT103" s="8"/>
      <c r="CU103" s="8"/>
      <c r="CV103" s="8"/>
      <c r="CW103" s="8"/>
      <c r="CX103" s="8"/>
      <c r="CY103" s="8">
        <v>0</v>
      </c>
      <c r="CZ103" s="8"/>
      <c r="DA103" s="8"/>
      <c r="DB103" s="8"/>
      <c r="DC103" s="8"/>
      <c r="DD103" s="8" t="s">
        <v>165</v>
      </c>
      <c r="DE103" s="8">
        <v>2</v>
      </c>
      <c r="DF103" s="8"/>
      <c r="DG103" s="8"/>
      <c r="DH103" s="8"/>
      <c r="DI103" s="8">
        <v>2</v>
      </c>
      <c r="DJ103" s="8"/>
      <c r="DK103" s="8">
        <v>2</v>
      </c>
      <c r="DL103" s="8">
        <v>0</v>
      </c>
      <c r="DM103" s="8">
        <v>2</v>
      </c>
      <c r="DN103" s="8"/>
      <c r="DO103" s="8" t="s">
        <v>143</v>
      </c>
      <c r="DP103" s="8">
        <v>2</v>
      </c>
      <c r="DQ103" s="8" t="s">
        <v>143</v>
      </c>
      <c r="DR103" s="8" t="s">
        <v>143</v>
      </c>
      <c r="DS103" s="8" t="s">
        <v>143</v>
      </c>
      <c r="DT103" s="8" t="s">
        <v>165</v>
      </c>
      <c r="DU103" s="8" t="s">
        <v>150</v>
      </c>
      <c r="DV103" s="8" t="s">
        <v>150</v>
      </c>
      <c r="DW103" s="8" t="s">
        <v>150</v>
      </c>
      <c r="DX103" s="8" t="s">
        <v>150</v>
      </c>
      <c r="DY103" s="8" t="s">
        <v>150</v>
      </c>
      <c r="DZ103" s="8"/>
      <c r="EA103" s="8"/>
      <c r="EB103" s="8" t="s">
        <v>150</v>
      </c>
      <c r="EC103" s="8" t="s">
        <v>150</v>
      </c>
      <c r="ED103" s="8" t="s">
        <v>150</v>
      </c>
      <c r="EE103" s="8"/>
      <c r="EF103" s="8" t="s">
        <v>159</v>
      </c>
      <c r="EG103" s="8" t="s">
        <v>150</v>
      </c>
      <c r="EH103" s="8"/>
      <c r="EI103" s="8" t="s">
        <v>159</v>
      </c>
      <c r="EJ103" s="8" t="s">
        <v>150</v>
      </c>
      <c r="EK103" s="8" t="s">
        <v>150</v>
      </c>
      <c r="EL103" s="8" t="s">
        <v>150</v>
      </c>
      <c r="EM103" s="8"/>
      <c r="EN103" s="8"/>
      <c r="EO103" s="8" t="s">
        <v>184</v>
      </c>
      <c r="EP103" s="8" t="s">
        <v>189</v>
      </c>
      <c r="EQ103" s="11" t="str">
        <f t="shared" si="96"/>
        <v>36</v>
      </c>
      <c r="ER103" s="11" t="str">
        <f t="shared" ref="ER103:ER107" si="103">IF(EQ103&lt;35,0, IF(EQ103&gt;35, "1"))</f>
        <v>1</v>
      </c>
      <c r="ES103" s="11"/>
      <c r="ET103" s="13">
        <f t="shared" si="69"/>
        <v>1</v>
      </c>
      <c r="EU103" s="13">
        <f t="shared" si="70"/>
        <v>0.9</v>
      </c>
      <c r="EV103" s="14">
        <f t="shared" si="82"/>
        <v>-1.2</v>
      </c>
      <c r="EW103" s="14">
        <f t="shared" si="71"/>
        <v>-1.2</v>
      </c>
      <c r="EX103" s="14">
        <f t="shared" si="72"/>
        <v>-1.2</v>
      </c>
      <c r="EY103" s="11">
        <f t="shared" si="73"/>
        <v>-3.2000000000000001E-2</v>
      </c>
      <c r="EZ103" s="17" t="s">
        <v>176</v>
      </c>
      <c r="FA103" s="16" t="str">
        <f t="shared" si="74"/>
        <v>3</v>
      </c>
      <c r="FC103">
        <v>2</v>
      </c>
      <c r="FD103">
        <v>0</v>
      </c>
    </row>
    <row r="104" spans="1:160" ht="33.75">
      <c r="A104" s="6">
        <v>2354</v>
      </c>
      <c r="B104" s="8">
        <v>2</v>
      </c>
      <c r="C104" s="8" t="s">
        <v>139</v>
      </c>
      <c r="D104" s="8">
        <v>49</v>
      </c>
      <c r="E104" s="8">
        <v>41</v>
      </c>
      <c r="F104" s="8" t="s">
        <v>153</v>
      </c>
      <c r="G104" s="8">
        <v>3</v>
      </c>
      <c r="H104" s="8" t="s">
        <v>179</v>
      </c>
      <c r="I104" s="9"/>
      <c r="J104" s="9"/>
      <c r="K104" s="10">
        <v>41778</v>
      </c>
      <c r="L104" s="10"/>
      <c r="M104" s="9" t="e">
        <f>DATEDIF(K104, L104, "m")</f>
        <v>#NUM!</v>
      </c>
      <c r="N104" s="9">
        <f t="shared" ca="1" si="59"/>
        <v>118</v>
      </c>
      <c r="O104" s="9">
        <v>101</v>
      </c>
      <c r="P104" s="9">
        <v>1</v>
      </c>
      <c r="Q104" s="9"/>
      <c r="R104" s="9"/>
      <c r="S104" s="9" t="e">
        <f t="shared" si="60"/>
        <v>#NUM!</v>
      </c>
      <c r="T104" s="9"/>
      <c r="U104" s="8">
        <v>12</v>
      </c>
      <c r="V104" s="11">
        <v>1</v>
      </c>
      <c r="W104" s="8" t="str">
        <f>IF(O104&lt;12,O104, IF(O104&gt;12, "12"))</f>
        <v>12</v>
      </c>
      <c r="X104" s="9">
        <v>2</v>
      </c>
      <c r="Y104" s="9">
        <v>1</v>
      </c>
      <c r="Z104" s="9">
        <v>1</v>
      </c>
      <c r="AA104" s="9"/>
      <c r="AB104" s="9">
        <v>2</v>
      </c>
      <c r="AC104" s="9">
        <v>101</v>
      </c>
      <c r="AD104" s="9">
        <v>1</v>
      </c>
      <c r="AE104" s="8" t="str">
        <f>IF($O104&lt;36,$O104, IF($O104&gt;36, "36"))</f>
        <v>36</v>
      </c>
      <c r="AF104" s="9">
        <v>2</v>
      </c>
      <c r="AG104" s="9">
        <v>2</v>
      </c>
      <c r="AH104" s="11" t="str">
        <f t="shared" si="94"/>
        <v>36</v>
      </c>
      <c r="AI104" s="11" t="str">
        <f t="shared" si="102"/>
        <v>1</v>
      </c>
      <c r="AJ104" s="9">
        <v>2</v>
      </c>
      <c r="AK104" s="9">
        <v>0</v>
      </c>
      <c r="AL104" s="9"/>
      <c r="AM104" s="8" t="s">
        <v>160</v>
      </c>
      <c r="AN104" s="8">
        <v>1</v>
      </c>
      <c r="AO104" s="8"/>
      <c r="AP104" s="8"/>
      <c r="AQ104" s="8">
        <v>1.23</v>
      </c>
      <c r="AR104" s="9">
        <f t="shared" ref="AR104:AR111" si="104">141*((AQ104/EU104)^EV104)*0.9938^(E104)*ET104</f>
        <v>75.107391494455655</v>
      </c>
      <c r="AS104" s="9">
        <v>1.21</v>
      </c>
      <c r="AT104" s="9">
        <f t="shared" si="62"/>
        <v>76.124659101124692</v>
      </c>
      <c r="AU104" s="9">
        <v>1.32</v>
      </c>
      <c r="AV104" s="9">
        <f t="shared" si="88"/>
        <v>67.729375710521339</v>
      </c>
      <c r="AW104" s="9"/>
      <c r="AX104" s="9" t="e">
        <f t="shared" si="95"/>
        <v>#DIV/0!</v>
      </c>
      <c r="AY104" s="12" t="s">
        <v>155</v>
      </c>
      <c r="AZ104" s="12" t="s">
        <v>155</v>
      </c>
      <c r="BA104" s="12" t="s">
        <v>155</v>
      </c>
      <c r="BB104" s="12"/>
      <c r="BC104" s="8" t="s">
        <v>164</v>
      </c>
      <c r="BD104" s="8"/>
      <c r="BE104" s="8"/>
      <c r="BF104" s="8"/>
      <c r="BG104" s="12"/>
      <c r="BH104" s="8"/>
      <c r="BI104" s="8"/>
      <c r="BJ104" s="8">
        <v>76.45</v>
      </c>
      <c r="BK104" s="8">
        <v>172</v>
      </c>
      <c r="BL104" s="8">
        <f t="shared" si="65"/>
        <v>1.8947847505204622</v>
      </c>
      <c r="BM104" s="8">
        <f t="shared" si="80"/>
        <v>25.841671173607356</v>
      </c>
      <c r="BN104" s="8">
        <v>1</v>
      </c>
      <c r="BO104" s="7" t="s">
        <v>616</v>
      </c>
      <c r="BP104" s="8" t="s">
        <v>146</v>
      </c>
      <c r="BQ104" s="8">
        <v>37</v>
      </c>
      <c r="BR104" s="8">
        <v>74</v>
      </c>
      <c r="BS104" s="8">
        <v>170</v>
      </c>
      <c r="BT104" s="8">
        <f t="shared" si="66"/>
        <v>1.8529567073616451</v>
      </c>
      <c r="BU104" s="8">
        <f t="shared" si="81"/>
        <v>25.605536332179931</v>
      </c>
      <c r="BV104" s="8">
        <f t="shared" si="67"/>
        <v>1.0225736753549814</v>
      </c>
      <c r="BW104" s="8">
        <f t="shared" si="67"/>
        <v>1.0092220228611521</v>
      </c>
      <c r="BX104" s="8" t="s">
        <v>147</v>
      </c>
      <c r="BY104" s="8" t="s">
        <v>147</v>
      </c>
      <c r="BZ104" s="8" t="s">
        <v>148</v>
      </c>
      <c r="CA104" s="8" t="s">
        <v>149</v>
      </c>
      <c r="CB104" s="8">
        <v>4</v>
      </c>
      <c r="CC104" s="8" t="s">
        <v>150</v>
      </c>
      <c r="CD104" s="8">
        <v>2</v>
      </c>
      <c r="CE104" s="8"/>
      <c r="CF104" s="8" t="s">
        <v>150</v>
      </c>
      <c r="CG104" s="8">
        <v>2</v>
      </c>
      <c r="CH104" s="8"/>
      <c r="CI104" s="8" t="s">
        <v>150</v>
      </c>
      <c r="CJ104" s="8">
        <v>2</v>
      </c>
      <c r="CK104" s="8"/>
      <c r="CL104" s="8" t="s">
        <v>150</v>
      </c>
      <c r="CM104" s="8">
        <v>2</v>
      </c>
      <c r="CN104" s="8"/>
      <c r="CO104" s="8">
        <v>8.3000000000000007</v>
      </c>
      <c r="CP104" s="8">
        <v>0</v>
      </c>
      <c r="CQ104" s="8">
        <v>4</v>
      </c>
      <c r="CR104" s="8" t="s">
        <v>0</v>
      </c>
      <c r="CS104" s="8">
        <v>0</v>
      </c>
      <c r="CT104" s="8"/>
      <c r="CU104" s="8"/>
      <c r="CV104" s="8"/>
      <c r="CW104" s="8"/>
      <c r="CX104" s="8" t="s">
        <v>0</v>
      </c>
      <c r="CY104" s="8">
        <v>0</v>
      </c>
      <c r="CZ104" s="8"/>
      <c r="DA104" s="8"/>
      <c r="DB104" s="8"/>
      <c r="DC104" s="8"/>
      <c r="DD104" s="8" t="s">
        <v>165</v>
      </c>
      <c r="DE104" s="8">
        <v>2</v>
      </c>
      <c r="DF104" s="8"/>
      <c r="DG104" s="8"/>
      <c r="DH104" s="8"/>
      <c r="DI104" s="8">
        <v>2</v>
      </c>
      <c r="DJ104" s="8"/>
      <c r="DK104" s="8">
        <v>2</v>
      </c>
      <c r="DL104" s="8">
        <v>0</v>
      </c>
      <c r="DM104" s="8">
        <v>2</v>
      </c>
      <c r="DN104" s="8"/>
      <c r="DO104" s="8" t="s">
        <v>143</v>
      </c>
      <c r="DP104" s="8">
        <v>2</v>
      </c>
      <c r="DQ104" s="8" t="s">
        <v>165</v>
      </c>
      <c r="DR104" s="8" t="s">
        <v>143</v>
      </c>
      <c r="DS104" s="8" t="s">
        <v>143</v>
      </c>
      <c r="DT104" s="8" t="s">
        <v>143</v>
      </c>
      <c r="DU104" s="8" t="s">
        <v>150</v>
      </c>
      <c r="DV104" s="8" t="s">
        <v>150</v>
      </c>
      <c r="DW104" s="8" t="s">
        <v>150</v>
      </c>
      <c r="DX104" s="8" t="s">
        <v>150</v>
      </c>
      <c r="DY104" s="8" t="s">
        <v>150</v>
      </c>
      <c r="DZ104" s="8"/>
      <c r="EA104" s="8"/>
      <c r="EB104" s="8" t="s">
        <v>150</v>
      </c>
      <c r="EC104" s="8" t="s">
        <v>150</v>
      </c>
      <c r="ED104" s="8" t="s">
        <v>150</v>
      </c>
      <c r="EE104" s="8"/>
      <c r="EF104" s="8" t="s">
        <v>159</v>
      </c>
      <c r="EG104" s="8" t="s">
        <v>150</v>
      </c>
      <c r="EH104" s="8"/>
      <c r="EI104" s="8" t="s">
        <v>159</v>
      </c>
      <c r="EJ104" s="8" t="s">
        <v>150</v>
      </c>
      <c r="EK104" s="8" t="s">
        <v>150</v>
      </c>
      <c r="EL104" s="8" t="s">
        <v>150</v>
      </c>
      <c r="EM104" s="8"/>
      <c r="EN104" s="8"/>
      <c r="EO104" s="8" t="s">
        <v>184</v>
      </c>
      <c r="EP104" s="8" t="s">
        <v>187</v>
      </c>
      <c r="EQ104" s="11" t="str">
        <f t="shared" si="96"/>
        <v>36</v>
      </c>
      <c r="ER104" s="11" t="str">
        <f t="shared" si="103"/>
        <v>1</v>
      </c>
      <c r="ES104" s="11"/>
      <c r="ET104" s="13">
        <f t="shared" si="69"/>
        <v>1</v>
      </c>
      <c r="EU104" s="13">
        <f t="shared" si="70"/>
        <v>0.9</v>
      </c>
      <c r="EV104" s="14">
        <f t="shared" si="82"/>
        <v>-1.2</v>
      </c>
      <c r="EW104" s="14">
        <f t="shared" si="71"/>
        <v>-1.2</v>
      </c>
      <c r="EX104" s="14">
        <f t="shared" si="72"/>
        <v>-1.2</v>
      </c>
      <c r="EY104" s="11">
        <f t="shared" si="73"/>
        <v>-3.2000000000000001E-2</v>
      </c>
      <c r="EZ104" s="17" t="s">
        <v>176</v>
      </c>
      <c r="FA104" s="16" t="str">
        <f t="shared" si="74"/>
        <v>3</v>
      </c>
      <c r="FC104">
        <v>2</v>
      </c>
      <c r="FD104">
        <v>0</v>
      </c>
    </row>
    <row r="105" spans="1:160" ht="33.75">
      <c r="A105" s="6">
        <v>2357</v>
      </c>
      <c r="B105" s="8">
        <v>2</v>
      </c>
      <c r="C105" s="8" t="s">
        <v>139</v>
      </c>
      <c r="D105" s="8">
        <v>72</v>
      </c>
      <c r="E105" s="8">
        <v>64</v>
      </c>
      <c r="F105" s="8" t="s">
        <v>180</v>
      </c>
      <c r="G105" s="8">
        <v>5</v>
      </c>
      <c r="H105" s="8"/>
      <c r="I105" s="9"/>
      <c r="J105" s="9"/>
      <c r="K105" s="10">
        <v>41792</v>
      </c>
      <c r="L105" s="10"/>
      <c r="M105" s="9" t="e">
        <f>DATEDIF(K105,L105,"m")</f>
        <v>#NUM!</v>
      </c>
      <c r="N105" s="9">
        <f t="shared" ca="1" si="59"/>
        <v>118</v>
      </c>
      <c r="O105" s="9">
        <v>101</v>
      </c>
      <c r="P105" s="9">
        <v>1</v>
      </c>
      <c r="Q105" s="9"/>
      <c r="R105" s="9"/>
      <c r="S105" s="9" t="e">
        <f t="shared" si="60"/>
        <v>#NUM!</v>
      </c>
      <c r="T105" s="9"/>
      <c r="U105" s="8" t="str">
        <f t="shared" ref="U105:U113" si="105">IF(O105&lt;12,O105, IF(O105&gt;12, "12"))</f>
        <v>12</v>
      </c>
      <c r="V105" s="11" t="str">
        <f t="shared" ref="V105:V113" si="106">IF(U105&lt;12,0, IF(U105&gt;12, "1"))</f>
        <v>1</v>
      </c>
      <c r="W105" s="8" t="str">
        <f>IF(O105&lt;12,O105, IF(O105&gt;12, "12"))</f>
        <v>12</v>
      </c>
      <c r="X105" s="9">
        <v>2</v>
      </c>
      <c r="Y105" s="9">
        <v>1</v>
      </c>
      <c r="Z105" s="9">
        <v>1</v>
      </c>
      <c r="AA105" s="9"/>
      <c r="AB105" s="9">
        <v>2</v>
      </c>
      <c r="AC105" s="9">
        <v>101</v>
      </c>
      <c r="AD105" s="9">
        <v>1</v>
      </c>
      <c r="AE105" s="8" t="str">
        <f>IF($O105&lt;36,$O105, IF($O105&gt;36, "36"))</f>
        <v>36</v>
      </c>
      <c r="AF105" s="9">
        <v>2</v>
      </c>
      <c r="AG105" s="9">
        <v>2</v>
      </c>
      <c r="AH105" s="11" t="str">
        <f t="shared" si="94"/>
        <v>36</v>
      </c>
      <c r="AI105" s="11" t="str">
        <f t="shared" si="102"/>
        <v>1</v>
      </c>
      <c r="AJ105" s="9">
        <v>2</v>
      </c>
      <c r="AK105" s="9">
        <v>0</v>
      </c>
      <c r="AL105" s="9"/>
      <c r="AM105" s="8" t="s">
        <v>160</v>
      </c>
      <c r="AN105" s="8">
        <v>1</v>
      </c>
      <c r="AO105" s="8"/>
      <c r="AP105" s="8"/>
      <c r="AQ105" s="8">
        <v>1.1399999999999999</v>
      </c>
      <c r="AR105" s="9">
        <f t="shared" si="104"/>
        <v>71.31154021067411</v>
      </c>
      <c r="AS105" s="9">
        <v>1.27</v>
      </c>
      <c r="AT105" s="9">
        <f t="shared" si="62"/>
        <v>62.255849768819608</v>
      </c>
      <c r="AU105" s="9">
        <v>1.2</v>
      </c>
      <c r="AV105" s="9">
        <f t="shared" si="88"/>
        <v>65.815035541835954</v>
      </c>
      <c r="AW105" s="9"/>
      <c r="AX105" s="9" t="e">
        <f t="shared" si="95"/>
        <v>#DIV/0!</v>
      </c>
      <c r="AY105" s="12" t="s">
        <v>155</v>
      </c>
      <c r="AZ105" s="12" t="s">
        <v>155</v>
      </c>
      <c r="BA105" s="12" t="s">
        <v>155</v>
      </c>
      <c r="BB105" s="12"/>
      <c r="BC105" s="8" t="s">
        <v>164</v>
      </c>
      <c r="BD105" s="8"/>
      <c r="BE105" s="8"/>
      <c r="BF105" s="8"/>
      <c r="BG105" s="12"/>
      <c r="BH105" s="8"/>
      <c r="BI105" s="8"/>
      <c r="BJ105" s="8">
        <v>62</v>
      </c>
      <c r="BK105" s="8">
        <v>166.5</v>
      </c>
      <c r="BL105" s="8">
        <f t="shared" si="65"/>
        <v>1.6930045065024528</v>
      </c>
      <c r="BM105" s="8">
        <f t="shared" si="80"/>
        <v>22.364707049391733</v>
      </c>
      <c r="BN105" s="8">
        <v>1</v>
      </c>
      <c r="BO105" s="7" t="s">
        <v>619</v>
      </c>
      <c r="BP105" s="8" t="s">
        <v>146</v>
      </c>
      <c r="BQ105" s="8">
        <v>58</v>
      </c>
      <c r="BR105" s="8">
        <v>67</v>
      </c>
      <c r="BS105" s="8">
        <v>163</v>
      </c>
      <c r="BT105" s="8">
        <f t="shared" si="66"/>
        <v>1.7229954397385441</v>
      </c>
      <c r="BU105" s="8">
        <f t="shared" si="81"/>
        <v>25.217358575783809</v>
      </c>
      <c r="BV105" s="8">
        <f t="shared" si="67"/>
        <v>0.98259372454250826</v>
      </c>
      <c r="BW105" s="8">
        <f t="shared" si="67"/>
        <v>0.88687746506759546</v>
      </c>
      <c r="BX105" s="8" t="s">
        <v>162</v>
      </c>
      <c r="BY105" s="8" t="s">
        <v>162</v>
      </c>
      <c r="BZ105" s="8" t="s">
        <v>148</v>
      </c>
      <c r="CA105" s="8" t="s">
        <v>149</v>
      </c>
      <c r="CB105" s="8">
        <v>4</v>
      </c>
      <c r="CC105" s="8" t="s">
        <v>150</v>
      </c>
      <c r="CD105" s="8">
        <v>2</v>
      </c>
      <c r="CE105" s="8" t="s">
        <v>150</v>
      </c>
      <c r="CF105" s="8" t="s">
        <v>150</v>
      </c>
      <c r="CG105" s="8">
        <v>2</v>
      </c>
      <c r="CH105" s="8" t="s">
        <v>150</v>
      </c>
      <c r="CI105" s="8" t="s">
        <v>150</v>
      </c>
      <c r="CJ105" s="8">
        <v>2</v>
      </c>
      <c r="CK105" s="8" t="s">
        <v>150</v>
      </c>
      <c r="CL105" s="8" t="s">
        <v>150</v>
      </c>
      <c r="CM105" s="8">
        <v>2</v>
      </c>
      <c r="CN105" s="8" t="s">
        <v>150</v>
      </c>
      <c r="CO105" s="8">
        <v>0</v>
      </c>
      <c r="CP105" s="8">
        <v>0</v>
      </c>
      <c r="CQ105" s="8">
        <v>4</v>
      </c>
      <c r="CR105" s="8"/>
      <c r="CS105" s="8">
        <v>0</v>
      </c>
      <c r="CT105" s="8"/>
      <c r="CU105" s="8"/>
      <c r="CV105" s="8"/>
      <c r="CW105" s="8"/>
      <c r="CX105" s="8"/>
      <c r="CY105" s="8">
        <v>0</v>
      </c>
      <c r="CZ105" s="8"/>
      <c r="DA105" s="8"/>
      <c r="DB105" s="8"/>
      <c r="DC105" s="8"/>
      <c r="DD105" s="8" t="s">
        <v>165</v>
      </c>
      <c r="DE105" s="8">
        <v>2</v>
      </c>
      <c r="DF105" s="8"/>
      <c r="DG105" s="8"/>
      <c r="DH105" s="8"/>
      <c r="DI105" s="8">
        <v>2</v>
      </c>
      <c r="DJ105" s="8"/>
      <c r="DK105" s="8">
        <v>2</v>
      </c>
      <c r="DL105" s="8">
        <v>0</v>
      </c>
      <c r="DM105" s="8">
        <v>2</v>
      </c>
      <c r="DN105" s="8"/>
      <c r="DO105" s="8" t="s">
        <v>143</v>
      </c>
      <c r="DP105" s="8">
        <v>2</v>
      </c>
      <c r="DQ105" s="8" t="s">
        <v>165</v>
      </c>
      <c r="DR105" s="8" t="s">
        <v>143</v>
      </c>
      <c r="DS105" s="8" t="s">
        <v>143</v>
      </c>
      <c r="DT105" s="8" t="s">
        <v>143</v>
      </c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  <c r="EN105" s="8"/>
      <c r="EO105" s="8" t="s">
        <v>184</v>
      </c>
      <c r="EP105" s="8" t="s">
        <v>189</v>
      </c>
      <c r="EQ105" s="11" t="str">
        <f t="shared" si="96"/>
        <v>36</v>
      </c>
      <c r="ER105" s="11" t="str">
        <f t="shared" si="103"/>
        <v>1</v>
      </c>
      <c r="ES105" s="11"/>
      <c r="ET105" s="13">
        <f t="shared" si="69"/>
        <v>1</v>
      </c>
      <c r="EU105" s="13">
        <f t="shared" si="70"/>
        <v>0.9</v>
      </c>
      <c r="EV105" s="14">
        <f t="shared" si="82"/>
        <v>-1.2</v>
      </c>
      <c r="EW105" s="14">
        <f t="shared" si="71"/>
        <v>-1.2</v>
      </c>
      <c r="EX105" s="14">
        <f t="shared" si="72"/>
        <v>-1.2</v>
      </c>
      <c r="EY105" s="11">
        <f t="shared" si="73"/>
        <v>-3.2000000000000001E-2</v>
      </c>
      <c r="EZ105" s="15" t="s">
        <v>152</v>
      </c>
      <c r="FA105" s="16" t="str">
        <f t="shared" si="74"/>
        <v>1</v>
      </c>
      <c r="FC105">
        <v>2</v>
      </c>
      <c r="FD105">
        <v>0</v>
      </c>
    </row>
    <row r="106" spans="1:160" ht="78.75">
      <c r="A106" s="6">
        <v>2359</v>
      </c>
      <c r="B106" s="8">
        <v>2</v>
      </c>
      <c r="C106" s="8" t="s">
        <v>139</v>
      </c>
      <c r="D106" s="8">
        <v>70</v>
      </c>
      <c r="E106" s="8">
        <v>62</v>
      </c>
      <c r="F106" s="8" t="s">
        <v>309</v>
      </c>
      <c r="G106" s="8">
        <v>5</v>
      </c>
      <c r="H106" s="8"/>
      <c r="I106" s="9"/>
      <c r="J106" s="9"/>
      <c r="K106" s="10">
        <v>41799</v>
      </c>
      <c r="L106" s="10">
        <v>43019</v>
      </c>
      <c r="M106" s="9">
        <f>DATEDIF(K106,L106,"m")</f>
        <v>40</v>
      </c>
      <c r="N106" s="9">
        <f t="shared" ca="1" si="59"/>
        <v>118</v>
      </c>
      <c r="O106" s="9">
        <v>40</v>
      </c>
      <c r="P106" s="9">
        <v>0</v>
      </c>
      <c r="Q106" s="10">
        <v>41828</v>
      </c>
      <c r="R106" s="10">
        <v>43019</v>
      </c>
      <c r="S106" s="9">
        <f t="shared" si="60"/>
        <v>0</v>
      </c>
      <c r="T106" s="9" t="s">
        <v>622</v>
      </c>
      <c r="U106" s="8" t="str">
        <f t="shared" si="105"/>
        <v>12</v>
      </c>
      <c r="V106" s="11" t="str">
        <f t="shared" si="106"/>
        <v>1</v>
      </c>
      <c r="W106" s="8">
        <v>0</v>
      </c>
      <c r="X106" s="9">
        <v>1</v>
      </c>
      <c r="Y106" s="9">
        <v>1</v>
      </c>
      <c r="Z106" s="9">
        <v>1</v>
      </c>
      <c r="AA106" s="9"/>
      <c r="AB106" s="9">
        <v>1</v>
      </c>
      <c r="AC106" s="9">
        <v>0</v>
      </c>
      <c r="AD106" s="9">
        <v>0</v>
      </c>
      <c r="AE106" s="8">
        <v>0</v>
      </c>
      <c r="AF106" s="9">
        <v>1</v>
      </c>
      <c r="AG106" s="9">
        <v>1</v>
      </c>
      <c r="AH106" s="11" t="str">
        <f t="shared" si="94"/>
        <v>36</v>
      </c>
      <c r="AI106" s="11" t="str">
        <f t="shared" si="102"/>
        <v>1</v>
      </c>
      <c r="AJ106" s="9">
        <v>1</v>
      </c>
      <c r="AK106" s="9">
        <v>0</v>
      </c>
      <c r="AL106" s="9"/>
      <c r="AM106" s="8" t="s">
        <v>154</v>
      </c>
      <c r="AN106" s="8">
        <v>2</v>
      </c>
      <c r="AO106" s="8"/>
      <c r="AP106" s="8"/>
      <c r="AQ106" s="8">
        <v>1.92</v>
      </c>
      <c r="AR106" s="9">
        <f t="shared" si="104"/>
        <v>38.626573022037881</v>
      </c>
      <c r="AS106" s="9">
        <v>2.16</v>
      </c>
      <c r="AT106" s="9">
        <f t="shared" si="62"/>
        <v>33.327454517026332</v>
      </c>
      <c r="AU106" s="9">
        <v>1.76</v>
      </c>
      <c r="AV106" s="9">
        <f t="shared" si="88"/>
        <v>42.085203277798477</v>
      </c>
      <c r="AW106" s="9"/>
      <c r="AX106" s="9" t="e">
        <f t="shared" si="95"/>
        <v>#DIV/0!</v>
      </c>
      <c r="AY106" s="12" t="s">
        <v>155</v>
      </c>
      <c r="AZ106" s="12" t="s">
        <v>155</v>
      </c>
      <c r="BA106" s="12" t="s">
        <v>155</v>
      </c>
      <c r="BB106" s="12"/>
      <c r="BC106" s="8" t="s">
        <v>142</v>
      </c>
      <c r="BD106" s="8" t="s">
        <v>143</v>
      </c>
      <c r="BE106" s="8" t="s">
        <v>156</v>
      </c>
      <c r="BF106" s="8" t="s">
        <v>143</v>
      </c>
      <c r="BG106" s="12">
        <v>43019</v>
      </c>
      <c r="BH106" s="8" t="s">
        <v>181</v>
      </c>
      <c r="BI106" s="8"/>
      <c r="BJ106" s="8">
        <v>95.05</v>
      </c>
      <c r="BK106" s="8">
        <v>174.6</v>
      </c>
      <c r="BL106" s="8">
        <f t="shared" si="65"/>
        <v>2.1012515592188485</v>
      </c>
      <c r="BM106" s="8">
        <f t="shared" si="80"/>
        <v>31.179104849703922</v>
      </c>
      <c r="BN106" s="8">
        <v>1</v>
      </c>
      <c r="BO106" s="7" t="s">
        <v>623</v>
      </c>
      <c r="BP106" s="8" t="s">
        <v>146</v>
      </c>
      <c r="BQ106" s="8">
        <v>62</v>
      </c>
      <c r="BR106" s="8">
        <v>68.099999999999994</v>
      </c>
      <c r="BS106" s="8">
        <v>158.9</v>
      </c>
      <c r="BT106" s="8">
        <f t="shared" si="66"/>
        <v>1.7032118565787595</v>
      </c>
      <c r="BU106" s="8">
        <f t="shared" si="81"/>
        <v>26.971140879259185</v>
      </c>
      <c r="BV106" s="8">
        <f t="shared" si="67"/>
        <v>1.2336994667472732</v>
      </c>
      <c r="BW106" s="8">
        <f t="shared" si="67"/>
        <v>1.1560172774775228</v>
      </c>
      <c r="BX106" s="8" t="s">
        <v>162</v>
      </c>
      <c r="BY106" s="8" t="s">
        <v>158</v>
      </c>
      <c r="BZ106" s="8" t="s">
        <v>148</v>
      </c>
      <c r="CA106" s="8" t="s">
        <v>149</v>
      </c>
      <c r="CB106" s="8">
        <v>3</v>
      </c>
      <c r="CC106" s="8" t="s">
        <v>150</v>
      </c>
      <c r="CD106" s="8">
        <v>2</v>
      </c>
      <c r="CE106" s="8" t="s">
        <v>150</v>
      </c>
      <c r="CF106" s="8" t="s">
        <v>150</v>
      </c>
      <c r="CG106" s="8">
        <v>2</v>
      </c>
      <c r="CH106" s="8" t="s">
        <v>150</v>
      </c>
      <c r="CI106" s="8" t="s">
        <v>150</v>
      </c>
      <c r="CJ106" s="8">
        <v>2</v>
      </c>
      <c r="CK106" s="8" t="s">
        <v>150</v>
      </c>
      <c r="CL106" s="8" t="s">
        <v>150</v>
      </c>
      <c r="CM106" s="8">
        <v>2</v>
      </c>
      <c r="CN106" s="8" t="s">
        <v>150</v>
      </c>
      <c r="CO106" s="8">
        <v>0</v>
      </c>
      <c r="CP106" s="8">
        <v>0</v>
      </c>
      <c r="CQ106" s="8">
        <v>4</v>
      </c>
      <c r="CR106" s="8"/>
      <c r="CS106" s="8">
        <v>0</v>
      </c>
      <c r="CT106" s="8"/>
      <c r="CU106" s="8"/>
      <c r="CV106" s="8"/>
      <c r="CW106" s="8"/>
      <c r="CX106" s="8"/>
      <c r="CY106" s="8">
        <v>0</v>
      </c>
      <c r="CZ106" s="8"/>
      <c r="DA106" s="8"/>
      <c r="DB106" s="8"/>
      <c r="DC106" s="8"/>
      <c r="DD106" s="8" t="s">
        <v>165</v>
      </c>
      <c r="DE106" s="8">
        <v>2</v>
      </c>
      <c r="DF106" s="8"/>
      <c r="DG106" s="8"/>
      <c r="DH106" s="8"/>
      <c r="DI106" s="8">
        <v>2</v>
      </c>
      <c r="DJ106" s="8"/>
      <c r="DK106" s="8">
        <v>2</v>
      </c>
      <c r="DL106" s="8">
        <v>0</v>
      </c>
      <c r="DM106" s="8">
        <v>2</v>
      </c>
      <c r="DN106" s="8"/>
      <c r="DO106" s="8" t="s">
        <v>143</v>
      </c>
      <c r="DP106" s="8">
        <v>2</v>
      </c>
      <c r="DQ106" s="8" t="s">
        <v>165</v>
      </c>
      <c r="DR106" s="8" t="s">
        <v>143</v>
      </c>
      <c r="DS106" s="8" t="s">
        <v>143</v>
      </c>
      <c r="DT106" s="8" t="s">
        <v>143</v>
      </c>
      <c r="DU106" s="8" t="s">
        <v>150</v>
      </c>
      <c r="DV106" s="8" t="s">
        <v>159</v>
      </c>
      <c r="DW106" s="8" t="s">
        <v>150</v>
      </c>
      <c r="DX106" s="8" t="s">
        <v>150</v>
      </c>
      <c r="DY106" s="8" t="s">
        <v>150</v>
      </c>
      <c r="DZ106" s="8"/>
      <c r="EA106" s="8"/>
      <c r="EB106" s="8" t="s">
        <v>150</v>
      </c>
      <c r="EC106" s="8" t="s">
        <v>150</v>
      </c>
      <c r="ED106" s="8" t="s">
        <v>150</v>
      </c>
      <c r="EE106" s="8"/>
      <c r="EF106" s="8" t="s">
        <v>159</v>
      </c>
      <c r="EG106" s="8" t="s">
        <v>150</v>
      </c>
      <c r="EH106" s="8"/>
      <c r="EI106" s="8" t="s">
        <v>159</v>
      </c>
      <c r="EJ106" s="8" t="s">
        <v>150</v>
      </c>
      <c r="EK106" s="8" t="s">
        <v>150</v>
      </c>
      <c r="EL106" s="8" t="s">
        <v>150</v>
      </c>
      <c r="EM106" s="8"/>
      <c r="EN106" s="8"/>
      <c r="EO106" s="8" t="s">
        <v>184</v>
      </c>
      <c r="EP106" s="8" t="s">
        <v>189</v>
      </c>
      <c r="EQ106" s="11" t="str">
        <f t="shared" si="96"/>
        <v>36</v>
      </c>
      <c r="ER106" s="11" t="str">
        <f t="shared" si="103"/>
        <v>1</v>
      </c>
      <c r="ES106" s="11"/>
      <c r="ET106" s="13">
        <f t="shared" si="69"/>
        <v>1</v>
      </c>
      <c r="EU106" s="13">
        <f t="shared" si="70"/>
        <v>0.9</v>
      </c>
      <c r="EV106" s="14">
        <f t="shared" si="82"/>
        <v>-1.2</v>
      </c>
      <c r="EW106" s="14">
        <f t="shared" si="71"/>
        <v>-1.2</v>
      </c>
      <c r="EX106" s="14">
        <f t="shared" si="72"/>
        <v>-1.2</v>
      </c>
      <c r="EY106" s="11">
        <f t="shared" si="73"/>
        <v>-3.2000000000000001E-2</v>
      </c>
      <c r="EZ106" s="15" t="s">
        <v>152</v>
      </c>
      <c r="FA106" s="16" t="str">
        <f t="shared" si="74"/>
        <v>1</v>
      </c>
      <c r="FB106" t="s">
        <v>1937</v>
      </c>
      <c r="FC106">
        <v>1</v>
      </c>
      <c r="FD106">
        <v>7</v>
      </c>
    </row>
    <row r="107" spans="1:160" ht="33.75">
      <c r="A107" s="6">
        <v>2368</v>
      </c>
      <c r="B107" s="8">
        <v>1</v>
      </c>
      <c r="C107" s="8" t="s">
        <v>146</v>
      </c>
      <c r="D107" s="8">
        <v>50</v>
      </c>
      <c r="E107" s="8">
        <v>42</v>
      </c>
      <c r="F107" s="8" t="s">
        <v>192</v>
      </c>
      <c r="G107" s="8">
        <v>3</v>
      </c>
      <c r="H107" s="8"/>
      <c r="I107" s="9"/>
      <c r="J107" s="9"/>
      <c r="K107" s="10">
        <v>41830</v>
      </c>
      <c r="L107" s="10"/>
      <c r="M107" s="9" t="e">
        <f>DATEDIF(K107,L107,"m")</f>
        <v>#NUM!</v>
      </c>
      <c r="N107" s="9">
        <f t="shared" ca="1" si="59"/>
        <v>116</v>
      </c>
      <c r="O107" s="9">
        <v>99</v>
      </c>
      <c r="P107" s="9">
        <v>1</v>
      </c>
      <c r="Q107" s="9"/>
      <c r="R107" s="9"/>
      <c r="S107" s="9" t="e">
        <f t="shared" si="60"/>
        <v>#NUM!</v>
      </c>
      <c r="T107" s="9"/>
      <c r="U107" s="8" t="str">
        <f t="shared" si="105"/>
        <v>12</v>
      </c>
      <c r="V107" s="11" t="str">
        <f t="shared" si="106"/>
        <v>1</v>
      </c>
      <c r="W107" s="8" t="str">
        <f t="shared" ref="W107:W113" si="107">IF(O107&lt;12,O107, IF(O107&gt;12, "12"))</f>
        <v>12</v>
      </c>
      <c r="X107" s="9">
        <v>2</v>
      </c>
      <c r="Y107" s="9">
        <v>1</v>
      </c>
      <c r="Z107" s="9">
        <v>1</v>
      </c>
      <c r="AA107" s="9"/>
      <c r="AB107" s="9">
        <v>2</v>
      </c>
      <c r="AC107" s="9">
        <v>99</v>
      </c>
      <c r="AD107" s="9">
        <v>1</v>
      </c>
      <c r="AE107" s="8" t="str">
        <f t="shared" ref="AE107:AE113" si="108">IF($O107&lt;36,$O107, IF($O107&gt;36, "36"))</f>
        <v>36</v>
      </c>
      <c r="AF107" s="9">
        <v>2</v>
      </c>
      <c r="AG107" s="9">
        <v>2</v>
      </c>
      <c r="AH107" s="11" t="str">
        <f t="shared" si="94"/>
        <v>36</v>
      </c>
      <c r="AI107" s="11" t="str">
        <f t="shared" si="102"/>
        <v>1</v>
      </c>
      <c r="AJ107" s="9">
        <v>2</v>
      </c>
      <c r="AK107" s="9">
        <v>0</v>
      </c>
      <c r="AL107" s="9"/>
      <c r="AM107" s="8" t="s">
        <v>160</v>
      </c>
      <c r="AN107" s="8">
        <v>1</v>
      </c>
      <c r="AO107" s="8"/>
      <c r="AP107" s="8"/>
      <c r="AQ107" s="8">
        <v>0.43</v>
      </c>
      <c r="AR107" s="9">
        <f t="shared" si="104"/>
        <v>123.58337067537157</v>
      </c>
      <c r="AS107" s="9">
        <v>0.83</v>
      </c>
      <c r="AT107" s="9">
        <f t="shared" si="62"/>
        <v>89.018492615793051</v>
      </c>
      <c r="AU107" s="9">
        <v>0.81</v>
      </c>
      <c r="AV107" s="9">
        <f t="shared" si="88"/>
        <v>90.529455643129609</v>
      </c>
      <c r="AW107" s="9"/>
      <c r="AX107" s="9" t="e">
        <f t="shared" si="95"/>
        <v>#DIV/0!</v>
      </c>
      <c r="AY107" s="12" t="s">
        <v>155</v>
      </c>
      <c r="AZ107" s="12" t="s">
        <v>155</v>
      </c>
      <c r="BA107" s="12" t="s">
        <v>155</v>
      </c>
      <c r="BB107" s="12"/>
      <c r="BC107" s="8" t="s">
        <v>164</v>
      </c>
      <c r="BD107" s="8"/>
      <c r="BE107" s="8"/>
      <c r="BF107" s="8"/>
      <c r="BG107" s="12"/>
      <c r="BH107" s="8"/>
      <c r="BI107" s="8"/>
      <c r="BJ107" s="8">
        <v>50.6</v>
      </c>
      <c r="BK107" s="8">
        <v>154.5</v>
      </c>
      <c r="BL107" s="8">
        <f t="shared" si="65"/>
        <v>1.4709687418293473</v>
      </c>
      <c r="BM107" s="8">
        <f t="shared" si="80"/>
        <v>21.197934667630211</v>
      </c>
      <c r="BN107" s="8">
        <v>1</v>
      </c>
      <c r="BO107" s="7" t="s">
        <v>630</v>
      </c>
      <c r="BP107" s="8" t="s">
        <v>139</v>
      </c>
      <c r="BQ107" s="8">
        <v>50</v>
      </c>
      <c r="BR107" s="8">
        <v>67</v>
      </c>
      <c r="BS107" s="8">
        <v>168</v>
      </c>
      <c r="BT107" s="8">
        <f t="shared" si="66"/>
        <v>1.7611540428373389</v>
      </c>
      <c r="BU107" s="8">
        <f t="shared" si="81"/>
        <v>23.738662131519273</v>
      </c>
      <c r="BV107" s="8">
        <f t="shared" si="67"/>
        <v>0.83523002874837493</v>
      </c>
      <c r="BW107" s="8">
        <f t="shared" si="67"/>
        <v>0.89297090755103747</v>
      </c>
      <c r="BX107" s="8" t="s">
        <v>171</v>
      </c>
      <c r="BY107" s="8" t="s">
        <v>162</v>
      </c>
      <c r="BZ107" s="8" t="s">
        <v>148</v>
      </c>
      <c r="CA107" s="8" t="s">
        <v>149</v>
      </c>
      <c r="CB107" s="8">
        <v>5</v>
      </c>
      <c r="CC107" s="8" t="s">
        <v>150</v>
      </c>
      <c r="CD107" s="8">
        <v>2</v>
      </c>
      <c r="CE107" s="8"/>
      <c r="CF107" s="8" t="s">
        <v>150</v>
      </c>
      <c r="CG107" s="8">
        <v>2</v>
      </c>
      <c r="CH107" s="8"/>
      <c r="CI107" s="8" t="s">
        <v>159</v>
      </c>
      <c r="CJ107" s="8">
        <v>1</v>
      </c>
      <c r="CK107" s="8"/>
      <c r="CL107" s="8" t="s">
        <v>150</v>
      </c>
      <c r="CM107" s="8">
        <v>2</v>
      </c>
      <c r="CN107" s="8"/>
      <c r="CO107" s="8">
        <v>0</v>
      </c>
      <c r="CP107" s="8">
        <v>0</v>
      </c>
      <c r="CQ107" s="8">
        <v>2</v>
      </c>
      <c r="CR107" s="8"/>
      <c r="CS107" s="8">
        <v>0</v>
      </c>
      <c r="CT107" s="8"/>
      <c r="CU107" s="8"/>
      <c r="CV107" s="8"/>
      <c r="CW107" s="8"/>
      <c r="CX107" s="8"/>
      <c r="CY107" s="8">
        <v>0</v>
      </c>
      <c r="CZ107" s="8"/>
      <c r="DA107" s="8"/>
      <c r="DB107" s="8"/>
      <c r="DC107" s="8"/>
      <c r="DD107" s="8" t="s">
        <v>165</v>
      </c>
      <c r="DE107" s="8">
        <v>2</v>
      </c>
      <c r="DF107" s="8"/>
      <c r="DG107" s="8"/>
      <c r="DH107" s="8">
        <v>375</v>
      </c>
      <c r="DI107" s="8">
        <v>1</v>
      </c>
      <c r="DJ107" s="8"/>
      <c r="DK107" s="8">
        <v>2</v>
      </c>
      <c r="DL107" s="8">
        <v>0</v>
      </c>
      <c r="DM107" s="8">
        <v>2</v>
      </c>
      <c r="DN107" s="8"/>
      <c r="DO107" s="8" t="s">
        <v>143</v>
      </c>
      <c r="DP107" s="8">
        <v>2</v>
      </c>
      <c r="DQ107" s="8" t="s">
        <v>165</v>
      </c>
      <c r="DR107" s="8" t="s">
        <v>165</v>
      </c>
      <c r="DS107" s="8" t="s">
        <v>165</v>
      </c>
      <c r="DT107" s="8" t="s">
        <v>165</v>
      </c>
      <c r="DU107" s="8" t="s">
        <v>150</v>
      </c>
      <c r="DV107" s="8" t="s">
        <v>150</v>
      </c>
      <c r="DW107" s="8" t="s">
        <v>150</v>
      </c>
      <c r="DX107" s="8" t="s">
        <v>150</v>
      </c>
      <c r="DY107" s="8" t="s">
        <v>150</v>
      </c>
      <c r="DZ107" s="8"/>
      <c r="EA107" s="8"/>
      <c r="EB107" s="8" t="s">
        <v>150</v>
      </c>
      <c r="EC107" s="8" t="s">
        <v>150</v>
      </c>
      <c r="ED107" s="8" t="s">
        <v>150</v>
      </c>
      <c r="EE107" s="8"/>
      <c r="EF107" s="8" t="s">
        <v>159</v>
      </c>
      <c r="EG107" s="8" t="s">
        <v>150</v>
      </c>
      <c r="EH107" s="8"/>
      <c r="EI107" s="8" t="s">
        <v>159</v>
      </c>
      <c r="EJ107" s="8" t="s">
        <v>150</v>
      </c>
      <c r="EK107" s="8" t="s">
        <v>150</v>
      </c>
      <c r="EL107" s="8" t="s">
        <v>150</v>
      </c>
      <c r="EM107" s="8"/>
      <c r="EN107" s="8"/>
      <c r="EO107" s="8" t="s">
        <v>184</v>
      </c>
      <c r="EP107" s="8" t="s">
        <v>189</v>
      </c>
      <c r="EQ107" s="11" t="str">
        <f t="shared" si="96"/>
        <v>36</v>
      </c>
      <c r="ER107" s="11" t="str">
        <f t="shared" si="103"/>
        <v>1</v>
      </c>
      <c r="ES107" s="11"/>
      <c r="ET107" s="13">
        <f t="shared" si="69"/>
        <v>1.012</v>
      </c>
      <c r="EU107" s="13">
        <f t="shared" si="70"/>
        <v>0.7</v>
      </c>
      <c r="EV107" s="14">
        <f t="shared" si="82"/>
        <v>-0.24099999999999999</v>
      </c>
      <c r="EW107" s="14">
        <f t="shared" si="71"/>
        <v>-1.2</v>
      </c>
      <c r="EX107" s="14">
        <f t="shared" si="72"/>
        <v>-1.2</v>
      </c>
      <c r="EY107" s="11">
        <f t="shared" si="73"/>
        <v>-0.24099999999999999</v>
      </c>
      <c r="EZ107" s="17" t="s">
        <v>152</v>
      </c>
      <c r="FA107" s="16" t="str">
        <f t="shared" si="74"/>
        <v>1</v>
      </c>
      <c r="FC107">
        <v>2</v>
      </c>
      <c r="FD107">
        <v>0</v>
      </c>
    </row>
    <row r="108" spans="1:160" ht="33.75">
      <c r="A108" s="6">
        <v>2369</v>
      </c>
      <c r="B108" s="8">
        <v>2</v>
      </c>
      <c r="C108" s="8" t="s">
        <v>139</v>
      </c>
      <c r="D108" s="8">
        <v>68</v>
      </c>
      <c r="E108" s="8">
        <v>60</v>
      </c>
      <c r="F108" s="8" t="s">
        <v>140</v>
      </c>
      <c r="G108" s="8">
        <v>1</v>
      </c>
      <c r="H108" s="8"/>
      <c r="I108" s="9"/>
      <c r="J108" s="9"/>
      <c r="K108" s="10">
        <v>41834</v>
      </c>
      <c r="L108" s="10"/>
      <c r="M108" s="9" t="e">
        <f>DATEDIF(K108,L108,"m")</f>
        <v>#NUM!</v>
      </c>
      <c r="N108" s="9">
        <f t="shared" ca="1" si="59"/>
        <v>116</v>
      </c>
      <c r="O108" s="9">
        <v>99</v>
      </c>
      <c r="P108" s="9">
        <v>1</v>
      </c>
      <c r="Q108" s="9"/>
      <c r="R108" s="9"/>
      <c r="S108" s="9" t="e">
        <f t="shared" si="60"/>
        <v>#NUM!</v>
      </c>
      <c r="T108" s="9"/>
      <c r="U108" s="8" t="str">
        <f t="shared" si="105"/>
        <v>12</v>
      </c>
      <c r="V108" s="11" t="str">
        <f t="shared" si="106"/>
        <v>1</v>
      </c>
      <c r="W108" s="8" t="str">
        <f t="shared" si="107"/>
        <v>12</v>
      </c>
      <c r="X108" s="9">
        <v>2</v>
      </c>
      <c r="Y108" s="9">
        <v>1</v>
      </c>
      <c r="Z108" s="9">
        <v>1</v>
      </c>
      <c r="AA108" s="9"/>
      <c r="AB108" s="9">
        <v>2</v>
      </c>
      <c r="AC108" s="9">
        <v>99</v>
      </c>
      <c r="AD108" s="9">
        <v>1</v>
      </c>
      <c r="AE108" s="8" t="str">
        <f t="shared" si="108"/>
        <v>36</v>
      </c>
      <c r="AF108" s="9">
        <v>2</v>
      </c>
      <c r="AG108" s="9">
        <v>2</v>
      </c>
      <c r="AH108" s="11" t="str">
        <f t="shared" si="94"/>
        <v>36</v>
      </c>
      <c r="AI108" s="11">
        <v>1</v>
      </c>
      <c r="AJ108" s="9">
        <v>2</v>
      </c>
      <c r="AK108" s="9">
        <v>0</v>
      </c>
      <c r="AL108" s="9"/>
      <c r="AM108" s="8" t="s">
        <v>160</v>
      </c>
      <c r="AN108" s="8">
        <v>1</v>
      </c>
      <c r="AO108" s="8"/>
      <c r="AP108" s="8"/>
      <c r="AQ108" s="8">
        <v>1.08</v>
      </c>
      <c r="AR108" s="9">
        <f t="shared" si="104"/>
        <v>78.008362570917726</v>
      </c>
      <c r="AS108" s="9">
        <v>1.38</v>
      </c>
      <c r="AT108" s="9">
        <f t="shared" si="62"/>
        <v>57.768854671637335</v>
      </c>
      <c r="AU108" s="9"/>
      <c r="AV108" s="9" t="e">
        <f t="shared" si="88"/>
        <v>#DIV/0!</v>
      </c>
      <c r="AW108" s="9"/>
      <c r="AX108" s="9" t="e">
        <f t="shared" si="95"/>
        <v>#DIV/0!</v>
      </c>
      <c r="AY108" s="12" t="s">
        <v>155</v>
      </c>
      <c r="AZ108" s="12" t="s">
        <v>155</v>
      </c>
      <c r="BA108" s="12" t="s">
        <v>155</v>
      </c>
      <c r="BB108" s="12"/>
      <c r="BC108" s="8" t="s">
        <v>175</v>
      </c>
      <c r="BD108" s="8"/>
      <c r="BE108" s="8"/>
      <c r="BF108" s="8"/>
      <c r="BG108" s="12"/>
      <c r="BH108" s="8"/>
      <c r="BI108" s="8"/>
      <c r="BJ108" s="8">
        <v>67</v>
      </c>
      <c r="BK108" s="8">
        <v>170</v>
      </c>
      <c r="BL108" s="8">
        <f t="shared" si="65"/>
        <v>1.7763297228930097</v>
      </c>
      <c r="BM108" s="8">
        <f t="shared" si="80"/>
        <v>23.183391003460205</v>
      </c>
      <c r="BN108" s="8">
        <v>1</v>
      </c>
      <c r="BO108" s="7" t="s">
        <v>633</v>
      </c>
      <c r="BP108" s="8" t="s">
        <v>146</v>
      </c>
      <c r="BQ108" s="8">
        <v>58</v>
      </c>
      <c r="BR108" s="8">
        <v>54.5</v>
      </c>
      <c r="BS108" s="8">
        <v>156</v>
      </c>
      <c r="BT108" s="8">
        <f t="shared" si="66"/>
        <v>1.5287982289460917</v>
      </c>
      <c r="BU108" s="8">
        <f t="shared" si="81"/>
        <v>22.3948060486522</v>
      </c>
      <c r="BV108" s="8">
        <f t="shared" si="67"/>
        <v>1.1619124677542039</v>
      </c>
      <c r="BW108" s="8">
        <f t="shared" si="67"/>
        <v>1.0352128503857021</v>
      </c>
      <c r="BX108" s="8" t="s">
        <v>162</v>
      </c>
      <c r="BY108" s="8" t="s">
        <v>158</v>
      </c>
      <c r="BZ108" s="8" t="s">
        <v>148</v>
      </c>
      <c r="CA108" s="8" t="s">
        <v>149</v>
      </c>
      <c r="CB108" s="8">
        <v>4</v>
      </c>
      <c r="CC108" s="8" t="s">
        <v>150</v>
      </c>
      <c r="CD108" s="8">
        <v>2</v>
      </c>
      <c r="CE108" s="8" t="s">
        <v>150</v>
      </c>
      <c r="CF108" s="8" t="s">
        <v>150</v>
      </c>
      <c r="CG108" s="8">
        <v>2</v>
      </c>
      <c r="CH108" s="8" t="s">
        <v>150</v>
      </c>
      <c r="CI108" s="8" t="s">
        <v>150</v>
      </c>
      <c r="CJ108" s="8">
        <v>2</v>
      </c>
      <c r="CK108" s="8" t="s">
        <v>150</v>
      </c>
      <c r="CL108" s="8" t="s">
        <v>150</v>
      </c>
      <c r="CM108" s="8">
        <v>2</v>
      </c>
      <c r="CN108" s="8" t="s">
        <v>150</v>
      </c>
      <c r="CO108" s="8">
        <v>0</v>
      </c>
      <c r="CP108" s="8">
        <v>0</v>
      </c>
      <c r="CQ108" s="8">
        <v>4</v>
      </c>
      <c r="CR108" s="8"/>
      <c r="CS108" s="8">
        <v>0</v>
      </c>
      <c r="CT108" s="8"/>
      <c r="CU108" s="8"/>
      <c r="CV108" s="8"/>
      <c r="CW108" s="8"/>
      <c r="CX108" s="8"/>
      <c r="CY108" s="8">
        <v>0</v>
      </c>
      <c r="CZ108" s="8"/>
      <c r="DA108" s="8"/>
      <c r="DB108" s="8"/>
      <c r="DC108" s="8"/>
      <c r="DD108" s="8" t="s">
        <v>165</v>
      </c>
      <c r="DE108" s="8">
        <v>2</v>
      </c>
      <c r="DF108" s="8"/>
      <c r="DG108" s="8"/>
      <c r="DH108" s="8"/>
      <c r="DI108" s="8">
        <v>2</v>
      </c>
      <c r="DJ108" s="8"/>
      <c r="DK108" s="8">
        <v>2</v>
      </c>
      <c r="DL108" s="8">
        <v>0</v>
      </c>
      <c r="DM108" s="8">
        <v>2</v>
      </c>
      <c r="DN108" s="8"/>
      <c r="DO108" s="8" t="s">
        <v>143</v>
      </c>
      <c r="DP108" s="8">
        <v>2</v>
      </c>
      <c r="DQ108" s="8" t="s">
        <v>165</v>
      </c>
      <c r="DR108" s="8" t="s">
        <v>143</v>
      </c>
      <c r="DS108" s="8" t="s">
        <v>143</v>
      </c>
      <c r="DT108" s="8" t="s">
        <v>143</v>
      </c>
      <c r="DU108" s="8" t="s">
        <v>150</v>
      </c>
      <c r="DV108" s="8" t="s">
        <v>159</v>
      </c>
      <c r="DW108" s="8"/>
      <c r="DX108" s="8"/>
      <c r="DY108" s="8"/>
      <c r="DZ108" s="8"/>
      <c r="EA108" s="8"/>
      <c r="EB108" s="8" t="s">
        <v>150</v>
      </c>
      <c r="EC108" s="8" t="s">
        <v>150</v>
      </c>
      <c r="ED108" s="8" t="s">
        <v>150</v>
      </c>
      <c r="EE108" s="8"/>
      <c r="EF108" s="8" t="s">
        <v>159</v>
      </c>
      <c r="EG108" s="8" t="s">
        <v>150</v>
      </c>
      <c r="EH108" s="8"/>
      <c r="EI108" s="8" t="s">
        <v>159</v>
      </c>
      <c r="EJ108" s="8" t="s">
        <v>150</v>
      </c>
      <c r="EK108" s="8" t="s">
        <v>150</v>
      </c>
      <c r="EL108" s="8"/>
      <c r="EM108" s="8"/>
      <c r="EN108" s="8"/>
      <c r="EO108" s="8" t="s">
        <v>184</v>
      </c>
      <c r="EP108" s="8" t="s">
        <v>189</v>
      </c>
      <c r="EQ108" s="11" t="str">
        <f t="shared" si="96"/>
        <v>36</v>
      </c>
      <c r="ER108" s="11">
        <v>1</v>
      </c>
      <c r="ES108" s="11"/>
      <c r="ET108" s="13">
        <f t="shared" si="69"/>
        <v>1</v>
      </c>
      <c r="EU108" s="13">
        <f t="shared" si="70"/>
        <v>0.9</v>
      </c>
      <c r="EV108" s="14">
        <f t="shared" si="82"/>
        <v>-1.2</v>
      </c>
      <c r="EW108" s="14">
        <f t="shared" si="71"/>
        <v>-1.2</v>
      </c>
      <c r="EX108" s="14">
        <f t="shared" si="72"/>
        <v>-3.2000000000000001E-2</v>
      </c>
      <c r="EY108" s="11">
        <f t="shared" si="73"/>
        <v>-3.2000000000000001E-2</v>
      </c>
      <c r="EZ108" s="15" t="s">
        <v>152</v>
      </c>
      <c r="FA108" s="16" t="str">
        <f t="shared" si="74"/>
        <v>1</v>
      </c>
      <c r="FC108">
        <v>2</v>
      </c>
      <c r="FD108">
        <v>0</v>
      </c>
    </row>
    <row r="109" spans="1:160" ht="33.75">
      <c r="A109" s="6">
        <v>2384</v>
      </c>
      <c r="B109" s="8">
        <v>2</v>
      </c>
      <c r="C109" s="8" t="s">
        <v>139</v>
      </c>
      <c r="D109" s="8">
        <v>55</v>
      </c>
      <c r="E109" s="8">
        <v>46</v>
      </c>
      <c r="F109" s="8" t="s">
        <v>140</v>
      </c>
      <c r="G109" s="8">
        <v>1</v>
      </c>
      <c r="H109" s="8"/>
      <c r="I109" s="9"/>
      <c r="J109" s="9"/>
      <c r="K109" s="10">
        <v>41879</v>
      </c>
      <c r="L109" s="10"/>
      <c r="M109" s="9" t="e">
        <f>DATEDIF(K109, L109, "m")</f>
        <v>#NUM!</v>
      </c>
      <c r="N109" s="9">
        <f t="shared" ca="1" si="59"/>
        <v>115</v>
      </c>
      <c r="O109" s="9">
        <v>98</v>
      </c>
      <c r="P109" s="9">
        <v>1</v>
      </c>
      <c r="Q109" s="9"/>
      <c r="R109" s="9"/>
      <c r="S109" s="9" t="e">
        <f t="shared" si="60"/>
        <v>#NUM!</v>
      </c>
      <c r="T109" s="9"/>
      <c r="U109" s="8" t="str">
        <f t="shared" si="105"/>
        <v>12</v>
      </c>
      <c r="V109" s="11" t="str">
        <f t="shared" si="106"/>
        <v>1</v>
      </c>
      <c r="W109" s="8" t="str">
        <f t="shared" si="107"/>
        <v>12</v>
      </c>
      <c r="X109" s="9">
        <v>2</v>
      </c>
      <c r="Y109" s="9">
        <v>1</v>
      </c>
      <c r="Z109" s="9">
        <v>1</v>
      </c>
      <c r="AA109" s="9"/>
      <c r="AB109" s="9">
        <v>2</v>
      </c>
      <c r="AC109" s="9">
        <v>98</v>
      </c>
      <c r="AD109" s="9">
        <v>1</v>
      </c>
      <c r="AE109" s="8" t="str">
        <f t="shared" si="108"/>
        <v>36</v>
      </c>
      <c r="AF109" s="9">
        <v>2</v>
      </c>
      <c r="AG109" s="9">
        <v>2</v>
      </c>
      <c r="AH109" s="11" t="str">
        <f t="shared" si="94"/>
        <v>36</v>
      </c>
      <c r="AI109" s="11" t="str">
        <f t="shared" ref="AI109:AI113" si="109">IF(AH109&lt;35,0, IF(AH109&gt;35, "1"))</f>
        <v>1</v>
      </c>
      <c r="AJ109" s="9">
        <v>2</v>
      </c>
      <c r="AK109" s="9"/>
      <c r="AL109" s="9"/>
      <c r="AM109" s="8" t="s">
        <v>154</v>
      </c>
      <c r="AN109" s="8">
        <v>2</v>
      </c>
      <c r="AO109" s="8"/>
      <c r="AP109" s="8"/>
      <c r="AQ109" s="8">
        <v>1.59</v>
      </c>
      <c r="AR109" s="9">
        <f t="shared" si="104"/>
        <v>53.504120020724571</v>
      </c>
      <c r="AS109" s="9">
        <v>1.72</v>
      </c>
      <c r="AT109" s="9">
        <f t="shared" si="62"/>
        <v>48.386992681035927</v>
      </c>
      <c r="AU109" s="9">
        <v>2.0099999999999998</v>
      </c>
      <c r="AV109" s="9">
        <f t="shared" ref="AV109:AV135" si="110">141*((AU109/EU109)^EX109)*0.9938^(E109+3)*ET109</f>
        <v>39.639254963683321</v>
      </c>
      <c r="AW109" s="9"/>
      <c r="AX109" s="9" t="e">
        <f t="shared" si="95"/>
        <v>#DIV/0!</v>
      </c>
      <c r="AY109" s="12" t="s">
        <v>155</v>
      </c>
      <c r="AZ109" s="12" t="s">
        <v>155</v>
      </c>
      <c r="BA109" s="12" t="s">
        <v>155</v>
      </c>
      <c r="BB109" s="12"/>
      <c r="BC109" s="8" t="s">
        <v>164</v>
      </c>
      <c r="BD109" s="8"/>
      <c r="BE109" s="8"/>
      <c r="BF109" s="8"/>
      <c r="BG109" s="12"/>
      <c r="BH109" s="8"/>
      <c r="BI109" s="8"/>
      <c r="BJ109" s="8">
        <v>73.5</v>
      </c>
      <c r="BK109" s="8">
        <v>178.4</v>
      </c>
      <c r="BL109" s="8">
        <f t="shared" si="65"/>
        <v>1.9133732986981138</v>
      </c>
      <c r="BM109" s="8">
        <f t="shared" si="80"/>
        <v>23.093919041203321</v>
      </c>
      <c r="BN109" s="8">
        <v>1</v>
      </c>
      <c r="BO109" s="7" t="s">
        <v>639</v>
      </c>
      <c r="BP109" s="8" t="s">
        <v>146</v>
      </c>
      <c r="BQ109" s="8">
        <v>51</v>
      </c>
      <c r="BR109" s="8">
        <v>56.3</v>
      </c>
      <c r="BS109" s="8">
        <v>154</v>
      </c>
      <c r="BT109" s="8">
        <f t="shared" si="66"/>
        <v>1.5356240815602149</v>
      </c>
      <c r="BU109" s="8">
        <f t="shared" si="81"/>
        <v>23.739247765221791</v>
      </c>
      <c r="BV109" s="8">
        <f t="shared" si="67"/>
        <v>1.2459906833149559</v>
      </c>
      <c r="BW109" s="8">
        <f t="shared" si="67"/>
        <v>0.97281595733779391</v>
      </c>
      <c r="BX109" s="8" t="s">
        <v>147</v>
      </c>
      <c r="BY109" s="8" t="s">
        <v>162</v>
      </c>
      <c r="BZ109" s="8" t="s">
        <v>148</v>
      </c>
      <c r="CA109" s="8" t="s">
        <v>149</v>
      </c>
      <c r="CB109" s="8">
        <v>4</v>
      </c>
      <c r="CC109" s="8" t="s">
        <v>159</v>
      </c>
      <c r="CD109" s="8">
        <v>1</v>
      </c>
      <c r="CE109" s="8"/>
      <c r="CF109" s="8" t="s">
        <v>150</v>
      </c>
      <c r="CG109" s="8">
        <v>2</v>
      </c>
      <c r="CH109" s="8"/>
      <c r="CI109" s="8" t="s">
        <v>159</v>
      </c>
      <c r="CJ109" s="8">
        <v>1</v>
      </c>
      <c r="CK109" s="8"/>
      <c r="CL109" s="8" t="s">
        <v>150</v>
      </c>
      <c r="CM109" s="8">
        <v>2</v>
      </c>
      <c r="CN109" s="8"/>
      <c r="CO109" s="8">
        <v>0</v>
      </c>
      <c r="CP109" s="8">
        <v>0</v>
      </c>
      <c r="CQ109" s="8">
        <v>2</v>
      </c>
      <c r="CR109" s="8"/>
      <c r="CS109" s="8">
        <v>0</v>
      </c>
      <c r="CT109" s="8"/>
      <c r="CU109" s="8"/>
      <c r="CV109" s="8"/>
      <c r="CW109" s="8"/>
      <c r="CX109" s="8"/>
      <c r="CY109" s="8">
        <v>0</v>
      </c>
      <c r="CZ109" s="8"/>
      <c r="DA109" s="8"/>
      <c r="DB109" s="8"/>
      <c r="DC109" s="8"/>
      <c r="DD109" s="8" t="s">
        <v>143</v>
      </c>
      <c r="DE109" s="8">
        <v>1</v>
      </c>
      <c r="DF109" s="8"/>
      <c r="DG109" s="8"/>
      <c r="DH109" s="8">
        <v>375</v>
      </c>
      <c r="DI109" s="8">
        <v>1</v>
      </c>
      <c r="DJ109" s="8"/>
      <c r="DK109" s="8">
        <v>2</v>
      </c>
      <c r="DL109" s="8">
        <v>4</v>
      </c>
      <c r="DM109" s="8">
        <v>1</v>
      </c>
      <c r="DN109" s="8"/>
      <c r="DO109" s="8" t="s">
        <v>143</v>
      </c>
      <c r="DP109" s="8">
        <v>2</v>
      </c>
      <c r="DQ109" s="8" t="s">
        <v>165</v>
      </c>
      <c r="DR109" s="8" t="s">
        <v>165</v>
      </c>
      <c r="DS109" s="8" t="s">
        <v>165</v>
      </c>
      <c r="DT109" s="8" t="s">
        <v>165</v>
      </c>
      <c r="DU109" s="8" t="s">
        <v>150</v>
      </c>
      <c r="DV109" s="8" t="s">
        <v>150</v>
      </c>
      <c r="DW109" s="8" t="s">
        <v>150</v>
      </c>
      <c r="DX109" s="8" t="s">
        <v>159</v>
      </c>
      <c r="DY109" s="8" t="s">
        <v>150</v>
      </c>
      <c r="DZ109" s="8"/>
      <c r="EA109" s="8"/>
      <c r="EB109" s="8" t="s">
        <v>150</v>
      </c>
      <c r="EC109" s="8" t="s">
        <v>150</v>
      </c>
      <c r="ED109" s="8" t="s">
        <v>150</v>
      </c>
      <c r="EE109" s="8"/>
      <c r="EF109" s="8" t="s">
        <v>159</v>
      </c>
      <c r="EG109" s="8" t="s">
        <v>150</v>
      </c>
      <c r="EH109" s="8"/>
      <c r="EI109" s="8" t="s">
        <v>159</v>
      </c>
      <c r="EJ109" s="8" t="s">
        <v>150</v>
      </c>
      <c r="EK109" s="8" t="s">
        <v>150</v>
      </c>
      <c r="EL109" s="8"/>
      <c r="EM109" s="8"/>
      <c r="EN109" s="8"/>
      <c r="EO109" s="8" t="s">
        <v>184</v>
      </c>
      <c r="EP109" s="8" t="s">
        <v>189</v>
      </c>
      <c r="EQ109" s="11" t="str">
        <f t="shared" si="96"/>
        <v>36</v>
      </c>
      <c r="ER109" s="11" t="str">
        <f t="shared" ref="ER109:ER113" si="111">IF(EQ109&lt;35,0, IF(EQ109&gt;35, "1"))</f>
        <v>1</v>
      </c>
      <c r="ES109" s="11"/>
      <c r="ET109" s="13">
        <f t="shared" si="69"/>
        <v>1</v>
      </c>
      <c r="EU109" s="13">
        <f t="shared" si="70"/>
        <v>0.9</v>
      </c>
      <c r="EV109" s="14">
        <f t="shared" si="82"/>
        <v>-1.2</v>
      </c>
      <c r="EW109" s="14">
        <f t="shared" si="71"/>
        <v>-1.2</v>
      </c>
      <c r="EX109" s="14">
        <f t="shared" si="72"/>
        <v>-1.2</v>
      </c>
      <c r="EY109" s="11">
        <f t="shared" si="73"/>
        <v>-3.2000000000000001E-2</v>
      </c>
      <c r="EZ109" s="17" t="s">
        <v>152</v>
      </c>
      <c r="FA109" s="16" t="str">
        <f t="shared" si="74"/>
        <v>1</v>
      </c>
      <c r="FC109">
        <v>2</v>
      </c>
      <c r="FD109">
        <v>0</v>
      </c>
    </row>
    <row r="110" spans="1:160" ht="33.75">
      <c r="A110" s="6">
        <v>2395</v>
      </c>
      <c r="B110" s="8">
        <v>1</v>
      </c>
      <c r="C110" s="8" t="s">
        <v>146</v>
      </c>
      <c r="D110" s="8">
        <v>58</v>
      </c>
      <c r="E110" s="8">
        <v>50</v>
      </c>
      <c r="F110" s="8" t="s">
        <v>140</v>
      </c>
      <c r="G110" s="8">
        <v>1</v>
      </c>
      <c r="H110" s="8"/>
      <c r="I110" s="9"/>
      <c r="J110" s="9"/>
      <c r="K110" s="10">
        <v>41900</v>
      </c>
      <c r="L110" s="10"/>
      <c r="M110" s="9" t="e">
        <f>DATEDIF(K110,L110,"m")</f>
        <v>#NUM!</v>
      </c>
      <c r="N110" s="9">
        <f t="shared" ca="1" si="59"/>
        <v>114</v>
      </c>
      <c r="O110" s="9">
        <v>97</v>
      </c>
      <c r="P110" s="9">
        <v>1</v>
      </c>
      <c r="Q110" s="10">
        <v>44288</v>
      </c>
      <c r="R110" s="10">
        <v>44288</v>
      </c>
      <c r="S110" s="9">
        <f t="shared" si="60"/>
        <v>78</v>
      </c>
      <c r="T110" s="9" t="s">
        <v>552</v>
      </c>
      <c r="U110" s="8" t="str">
        <f t="shared" si="105"/>
        <v>12</v>
      </c>
      <c r="V110" s="11" t="str">
        <f t="shared" si="106"/>
        <v>1</v>
      </c>
      <c r="W110" s="8" t="str">
        <f t="shared" si="107"/>
        <v>12</v>
      </c>
      <c r="X110" s="9">
        <v>2</v>
      </c>
      <c r="Y110" s="9">
        <v>1</v>
      </c>
      <c r="Z110" s="9">
        <v>1</v>
      </c>
      <c r="AA110" s="9"/>
      <c r="AB110" s="9">
        <v>2</v>
      </c>
      <c r="AC110" s="9">
        <v>97</v>
      </c>
      <c r="AD110" s="9">
        <v>1</v>
      </c>
      <c r="AE110" s="8" t="str">
        <f t="shared" si="108"/>
        <v>36</v>
      </c>
      <c r="AF110" s="9">
        <v>2</v>
      </c>
      <c r="AG110" s="9">
        <v>2</v>
      </c>
      <c r="AH110" s="11" t="str">
        <f t="shared" si="94"/>
        <v>36</v>
      </c>
      <c r="AI110" s="11" t="str">
        <f t="shared" si="109"/>
        <v>1</v>
      </c>
      <c r="AJ110" s="9">
        <v>2</v>
      </c>
      <c r="AK110" s="9"/>
      <c r="AL110" s="9"/>
      <c r="AM110" s="8" t="s">
        <v>160</v>
      </c>
      <c r="AN110" s="8">
        <v>1</v>
      </c>
      <c r="AO110" s="8"/>
      <c r="AP110" s="8"/>
      <c r="AQ110" s="8">
        <v>0.9</v>
      </c>
      <c r="AR110" s="9">
        <f t="shared" si="104"/>
        <v>77.334963043190626</v>
      </c>
      <c r="AS110" s="9">
        <v>0.9</v>
      </c>
      <c r="AT110" s="9">
        <f t="shared" si="62"/>
        <v>76.855486272322864</v>
      </c>
      <c r="AU110" s="9">
        <v>1.01</v>
      </c>
      <c r="AV110" s="9">
        <f t="shared" si="110"/>
        <v>66.096463380928114</v>
      </c>
      <c r="AW110" s="9"/>
      <c r="AX110" s="9" t="e">
        <f t="shared" si="95"/>
        <v>#DIV/0!</v>
      </c>
      <c r="AY110" s="12" t="s">
        <v>155</v>
      </c>
      <c r="AZ110" s="12" t="s">
        <v>155</v>
      </c>
      <c r="BA110" s="12" t="s">
        <v>155</v>
      </c>
      <c r="BB110" s="12"/>
      <c r="BC110" s="8" t="s">
        <v>164</v>
      </c>
      <c r="BD110" s="8"/>
      <c r="BE110" s="8"/>
      <c r="BF110" s="8"/>
      <c r="BG110" s="12"/>
      <c r="BH110" s="8"/>
      <c r="BI110" s="8"/>
      <c r="BJ110" s="8">
        <v>68.400000000000006</v>
      </c>
      <c r="BK110" s="8">
        <v>158.30000000000001</v>
      </c>
      <c r="BL110" s="8">
        <f t="shared" si="65"/>
        <v>1.7017228490199818</v>
      </c>
      <c r="BM110" s="8">
        <f t="shared" si="80"/>
        <v>27.295702243794516</v>
      </c>
      <c r="BN110" s="8">
        <v>1</v>
      </c>
      <c r="BO110" s="7" t="s">
        <v>643</v>
      </c>
      <c r="BP110" s="8" t="s">
        <v>139</v>
      </c>
      <c r="BQ110" s="8">
        <v>52</v>
      </c>
      <c r="BR110" s="8">
        <v>76</v>
      </c>
      <c r="BS110" s="8">
        <v>168</v>
      </c>
      <c r="BT110" s="8">
        <f t="shared" si="66"/>
        <v>1.8580668266153282</v>
      </c>
      <c r="BU110" s="8">
        <f t="shared" si="81"/>
        <v>26.927437641723355</v>
      </c>
      <c r="BV110" s="8">
        <f t="shared" si="67"/>
        <v>0.91585664446733384</v>
      </c>
      <c r="BW110" s="8">
        <f t="shared" si="67"/>
        <v>1.0136761843800743</v>
      </c>
      <c r="BX110" s="8" t="s">
        <v>158</v>
      </c>
      <c r="BY110" s="8" t="s">
        <v>162</v>
      </c>
      <c r="BZ110" s="8" t="s">
        <v>148</v>
      </c>
      <c r="CA110" s="8" t="s">
        <v>149</v>
      </c>
      <c r="CB110" s="8">
        <v>3</v>
      </c>
      <c r="CC110" s="8"/>
      <c r="CD110" s="8">
        <v>2</v>
      </c>
      <c r="CE110" s="8" t="s">
        <v>159</v>
      </c>
      <c r="CF110" s="8" t="s">
        <v>150</v>
      </c>
      <c r="CG110" s="8">
        <v>2</v>
      </c>
      <c r="CH110" s="8" t="s">
        <v>150</v>
      </c>
      <c r="CI110" s="8" t="s">
        <v>150</v>
      </c>
      <c r="CJ110" s="8">
        <v>2</v>
      </c>
      <c r="CK110" s="8" t="s">
        <v>159</v>
      </c>
      <c r="CL110" s="8" t="s">
        <v>150</v>
      </c>
      <c r="CM110" s="8">
        <v>2</v>
      </c>
      <c r="CN110" s="8" t="s">
        <v>150</v>
      </c>
      <c r="CO110" s="8">
        <v>0</v>
      </c>
      <c r="CP110" s="8">
        <v>0</v>
      </c>
      <c r="CQ110" s="8">
        <v>4</v>
      </c>
      <c r="CR110" s="8"/>
      <c r="CS110" s="8">
        <v>0</v>
      </c>
      <c r="CT110" s="8"/>
      <c r="CU110" s="8"/>
      <c r="CV110" s="8"/>
      <c r="CW110" s="8"/>
      <c r="CX110" s="8"/>
      <c r="CY110" s="8">
        <v>0</v>
      </c>
      <c r="CZ110" s="8"/>
      <c r="DA110" s="8"/>
      <c r="DB110" s="8"/>
      <c r="DC110" s="8"/>
      <c r="DD110" s="8" t="s">
        <v>143</v>
      </c>
      <c r="DE110" s="8">
        <v>1</v>
      </c>
      <c r="DF110" s="8"/>
      <c r="DG110" s="8"/>
      <c r="DH110" s="8">
        <v>375</v>
      </c>
      <c r="DI110" s="8">
        <v>1</v>
      </c>
      <c r="DJ110" s="8"/>
      <c r="DK110" s="8">
        <v>2</v>
      </c>
      <c r="DL110" s="8">
        <v>8</v>
      </c>
      <c r="DM110" s="8">
        <v>1</v>
      </c>
      <c r="DN110" s="8"/>
      <c r="DO110" s="8" t="s">
        <v>143</v>
      </c>
      <c r="DP110" s="8">
        <v>2</v>
      </c>
      <c r="DQ110" s="8" t="s">
        <v>165</v>
      </c>
      <c r="DR110" s="8" t="s">
        <v>143</v>
      </c>
      <c r="DS110" s="8" t="s">
        <v>143</v>
      </c>
      <c r="DT110" s="8" t="s">
        <v>165</v>
      </c>
      <c r="DU110" s="8" t="s">
        <v>150</v>
      </c>
      <c r="DV110" s="8" t="s">
        <v>150</v>
      </c>
      <c r="DW110" s="8" t="s">
        <v>150</v>
      </c>
      <c r="DX110" s="8" t="s">
        <v>150</v>
      </c>
      <c r="DY110" s="8" t="s">
        <v>150</v>
      </c>
      <c r="DZ110" s="8"/>
      <c r="EA110" s="8"/>
      <c r="EB110" s="8" t="s">
        <v>150</v>
      </c>
      <c r="EC110" s="8" t="s">
        <v>150</v>
      </c>
      <c r="ED110" s="8" t="s">
        <v>150</v>
      </c>
      <c r="EE110" s="8"/>
      <c r="EF110" s="8" t="s">
        <v>159</v>
      </c>
      <c r="EG110" s="8" t="s">
        <v>150</v>
      </c>
      <c r="EH110" s="8"/>
      <c r="EI110" s="8" t="s">
        <v>159</v>
      </c>
      <c r="EJ110" s="8" t="s">
        <v>150</v>
      </c>
      <c r="EK110" s="8" t="s">
        <v>150</v>
      </c>
      <c r="EL110" s="8" t="s">
        <v>150</v>
      </c>
      <c r="EM110" s="8"/>
      <c r="EN110" s="8"/>
      <c r="EO110" s="8"/>
      <c r="EP110" s="8" t="s">
        <v>189</v>
      </c>
      <c r="EQ110" s="11" t="str">
        <f t="shared" si="96"/>
        <v>36</v>
      </c>
      <c r="ER110" s="11" t="str">
        <f t="shared" si="111"/>
        <v>1</v>
      </c>
      <c r="ES110" s="11"/>
      <c r="ET110" s="13">
        <f t="shared" si="69"/>
        <v>1.012</v>
      </c>
      <c r="EU110" s="13">
        <f t="shared" si="70"/>
        <v>0.7</v>
      </c>
      <c r="EV110" s="14">
        <f t="shared" si="82"/>
        <v>-1.2</v>
      </c>
      <c r="EW110" s="14">
        <f t="shared" si="71"/>
        <v>-1.2</v>
      </c>
      <c r="EX110" s="14">
        <f t="shared" si="72"/>
        <v>-1.2</v>
      </c>
      <c r="EY110" s="11">
        <f t="shared" si="73"/>
        <v>-0.24099999999999999</v>
      </c>
      <c r="EZ110" s="15" t="s">
        <v>152</v>
      </c>
      <c r="FA110" s="16" t="str">
        <f t="shared" si="74"/>
        <v>1</v>
      </c>
      <c r="FB110" t="s">
        <v>1938</v>
      </c>
      <c r="FC110">
        <v>1</v>
      </c>
      <c r="FD110">
        <v>1</v>
      </c>
    </row>
    <row r="111" spans="1:160" ht="33.75">
      <c r="A111" s="6">
        <v>2401</v>
      </c>
      <c r="B111" s="8">
        <v>2</v>
      </c>
      <c r="C111" s="8" t="s">
        <v>139</v>
      </c>
      <c r="D111" s="8">
        <v>48</v>
      </c>
      <c r="E111" s="8">
        <v>40</v>
      </c>
      <c r="F111" s="8" t="s">
        <v>185</v>
      </c>
      <c r="G111" s="8">
        <v>4</v>
      </c>
      <c r="H111" s="8"/>
      <c r="I111" s="9"/>
      <c r="J111" s="9"/>
      <c r="K111" s="10">
        <v>41914</v>
      </c>
      <c r="L111" s="10"/>
      <c r="M111" s="9" t="e">
        <f>DATEDIF(K111,L111,"m")</f>
        <v>#NUM!</v>
      </c>
      <c r="N111" s="9">
        <f t="shared" ca="1" si="59"/>
        <v>114</v>
      </c>
      <c r="O111" s="9">
        <v>97</v>
      </c>
      <c r="P111" s="9">
        <v>1</v>
      </c>
      <c r="Q111" s="9"/>
      <c r="R111" s="9"/>
      <c r="S111" s="9" t="e">
        <f t="shared" si="60"/>
        <v>#NUM!</v>
      </c>
      <c r="T111" s="9"/>
      <c r="U111" s="8" t="str">
        <f t="shared" si="105"/>
        <v>12</v>
      </c>
      <c r="V111" s="11" t="str">
        <f t="shared" si="106"/>
        <v>1</v>
      </c>
      <c r="W111" s="8" t="str">
        <f t="shared" si="107"/>
        <v>12</v>
      </c>
      <c r="X111" s="9">
        <v>2</v>
      </c>
      <c r="Y111" s="9">
        <v>1</v>
      </c>
      <c r="Z111" s="9">
        <v>1</v>
      </c>
      <c r="AA111" s="9"/>
      <c r="AB111" s="9">
        <v>2</v>
      </c>
      <c r="AC111" s="9">
        <v>97</v>
      </c>
      <c r="AD111" s="9">
        <v>1</v>
      </c>
      <c r="AE111" s="8" t="str">
        <f t="shared" si="108"/>
        <v>36</v>
      </c>
      <c r="AF111" s="9">
        <v>2</v>
      </c>
      <c r="AG111" s="9">
        <v>2</v>
      </c>
      <c r="AH111" s="11" t="str">
        <f t="shared" si="94"/>
        <v>36</v>
      </c>
      <c r="AI111" s="11" t="str">
        <f t="shared" si="109"/>
        <v>1</v>
      </c>
      <c r="AJ111" s="9">
        <v>2</v>
      </c>
      <c r="AK111" s="9">
        <v>0</v>
      </c>
      <c r="AL111" s="9"/>
      <c r="AM111" s="8" t="s">
        <v>160</v>
      </c>
      <c r="AN111" s="8">
        <v>1</v>
      </c>
      <c r="AO111" s="8"/>
      <c r="AP111" s="8"/>
      <c r="AQ111" s="8">
        <v>1.39</v>
      </c>
      <c r="AR111" s="9">
        <f t="shared" si="104"/>
        <v>65.260749926273206</v>
      </c>
      <c r="AS111" s="9">
        <v>1.39</v>
      </c>
      <c r="AT111" s="9">
        <f t="shared" si="62"/>
        <v>64.856133276730304</v>
      </c>
      <c r="AU111" s="9">
        <v>1.1399999999999999</v>
      </c>
      <c r="AV111" s="9">
        <f t="shared" si="110"/>
        <v>81.260777998591507</v>
      </c>
      <c r="AW111" s="9"/>
      <c r="AX111" s="9" t="e">
        <f t="shared" si="95"/>
        <v>#DIV/0!</v>
      </c>
      <c r="AY111" s="12" t="s">
        <v>155</v>
      </c>
      <c r="AZ111" s="12" t="s">
        <v>155</v>
      </c>
      <c r="BA111" s="12" t="s">
        <v>155</v>
      </c>
      <c r="BB111" s="12"/>
      <c r="BC111" s="8" t="s">
        <v>164</v>
      </c>
      <c r="BD111" s="8"/>
      <c r="BE111" s="8"/>
      <c r="BF111" s="8"/>
      <c r="BG111" s="12"/>
      <c r="BH111" s="8"/>
      <c r="BI111" s="8"/>
      <c r="BJ111" s="8">
        <v>74.099999999999994</v>
      </c>
      <c r="BK111" s="8">
        <v>179.3</v>
      </c>
      <c r="BL111" s="8">
        <f t="shared" si="65"/>
        <v>1.9270135656593683</v>
      </c>
      <c r="BM111" s="8">
        <f t="shared" si="80"/>
        <v>23.049294072598737</v>
      </c>
      <c r="BN111" s="8">
        <v>1</v>
      </c>
      <c r="BO111" s="7" t="s">
        <v>647</v>
      </c>
      <c r="BP111" s="8" t="s">
        <v>146</v>
      </c>
      <c r="BQ111" s="8">
        <v>40</v>
      </c>
      <c r="BR111" s="8">
        <v>64.900000000000006</v>
      </c>
      <c r="BS111" s="8">
        <v>162.30000000000001</v>
      </c>
      <c r="BT111" s="8">
        <f t="shared" si="66"/>
        <v>1.6945377438098654</v>
      </c>
      <c r="BU111" s="8">
        <f t="shared" si="81"/>
        <v>24.638125163953621</v>
      </c>
      <c r="BV111" s="8">
        <f t="shared" si="67"/>
        <v>1.1371912916656683</v>
      </c>
      <c r="BW111" s="8">
        <f t="shared" si="67"/>
        <v>0.93551331195932896</v>
      </c>
      <c r="BX111" s="8" t="s">
        <v>162</v>
      </c>
      <c r="BY111" s="8" t="s">
        <v>162</v>
      </c>
      <c r="BZ111" s="8" t="s">
        <v>148</v>
      </c>
      <c r="CA111" s="8" t="s">
        <v>149</v>
      </c>
      <c r="CB111" s="8">
        <v>6</v>
      </c>
      <c r="CC111" s="8" t="s">
        <v>150</v>
      </c>
      <c r="CD111" s="8">
        <v>2</v>
      </c>
      <c r="CE111" s="8" t="s">
        <v>150</v>
      </c>
      <c r="CF111" s="8" t="s">
        <v>150</v>
      </c>
      <c r="CG111" s="8">
        <v>2</v>
      </c>
      <c r="CH111" s="8" t="s">
        <v>150</v>
      </c>
      <c r="CI111" s="8" t="s">
        <v>150</v>
      </c>
      <c r="CJ111" s="8">
        <v>2</v>
      </c>
      <c r="CK111" s="8" t="s">
        <v>150</v>
      </c>
      <c r="CL111" s="8" t="s">
        <v>150</v>
      </c>
      <c r="CM111" s="8">
        <v>2</v>
      </c>
      <c r="CN111" s="8" t="s">
        <v>150</v>
      </c>
      <c r="CO111" s="8">
        <v>0</v>
      </c>
      <c r="CP111" s="8">
        <v>0</v>
      </c>
      <c r="CQ111" s="8">
        <v>4</v>
      </c>
      <c r="CR111" s="8"/>
      <c r="CS111" s="8">
        <v>0</v>
      </c>
      <c r="CT111" s="8"/>
      <c r="CU111" s="8"/>
      <c r="CV111" s="8"/>
      <c r="CW111" s="8"/>
      <c r="CX111" s="8"/>
      <c r="CY111" s="8">
        <v>0</v>
      </c>
      <c r="CZ111" s="8"/>
      <c r="DA111" s="8"/>
      <c r="DB111" s="8"/>
      <c r="DC111" s="8"/>
      <c r="DD111" s="8" t="s">
        <v>165</v>
      </c>
      <c r="DE111" s="8">
        <v>2</v>
      </c>
      <c r="DF111" s="8"/>
      <c r="DG111" s="8"/>
      <c r="DH111" s="8"/>
      <c r="DI111" s="8">
        <v>2</v>
      </c>
      <c r="DJ111" s="8"/>
      <c r="DK111" s="8">
        <v>2</v>
      </c>
      <c r="DL111" s="8">
        <v>0</v>
      </c>
      <c r="DM111" s="8">
        <v>2</v>
      </c>
      <c r="DN111" s="8"/>
      <c r="DO111" s="8" t="s">
        <v>143</v>
      </c>
      <c r="DP111" s="8">
        <v>2</v>
      </c>
      <c r="DQ111" s="8" t="s">
        <v>165</v>
      </c>
      <c r="DR111" s="8" t="s">
        <v>143</v>
      </c>
      <c r="DS111" s="8" t="s">
        <v>143</v>
      </c>
      <c r="DT111" s="8" t="s">
        <v>143</v>
      </c>
      <c r="DU111" s="8" t="s">
        <v>150</v>
      </c>
      <c r="DV111" s="8" t="s">
        <v>159</v>
      </c>
      <c r="DW111" s="8" t="s">
        <v>150</v>
      </c>
      <c r="DX111" s="8" t="s">
        <v>150</v>
      </c>
      <c r="DY111" s="8" t="s">
        <v>150</v>
      </c>
      <c r="DZ111" s="8"/>
      <c r="EA111" s="8"/>
      <c r="EB111" s="8" t="s">
        <v>150</v>
      </c>
      <c r="EC111" s="8" t="s">
        <v>150</v>
      </c>
      <c r="ED111" s="8" t="s">
        <v>150</v>
      </c>
      <c r="EE111" s="8"/>
      <c r="EF111" s="8" t="s">
        <v>159</v>
      </c>
      <c r="EG111" s="8" t="s">
        <v>150</v>
      </c>
      <c r="EH111" s="8"/>
      <c r="EI111" s="8" t="s">
        <v>159</v>
      </c>
      <c r="EJ111" s="8" t="s">
        <v>150</v>
      </c>
      <c r="EK111" s="8" t="s">
        <v>150</v>
      </c>
      <c r="EL111" s="8" t="s">
        <v>150</v>
      </c>
      <c r="EM111" s="8"/>
      <c r="EN111" s="8"/>
      <c r="EO111" s="8" t="s">
        <v>304</v>
      </c>
      <c r="EP111" s="8" t="s">
        <v>189</v>
      </c>
      <c r="EQ111" s="11" t="str">
        <f t="shared" si="96"/>
        <v>36</v>
      </c>
      <c r="ER111" s="11" t="str">
        <f t="shared" si="111"/>
        <v>1</v>
      </c>
      <c r="ES111" s="11"/>
      <c r="ET111" s="13">
        <f t="shared" si="69"/>
        <v>1</v>
      </c>
      <c r="EU111" s="13">
        <f t="shared" si="70"/>
        <v>0.9</v>
      </c>
      <c r="EV111" s="14">
        <f t="shared" si="82"/>
        <v>-1.2</v>
      </c>
      <c r="EW111" s="14">
        <f t="shared" si="71"/>
        <v>-1.2</v>
      </c>
      <c r="EX111" s="14">
        <f t="shared" si="72"/>
        <v>-1.2</v>
      </c>
      <c r="EY111" s="11">
        <f t="shared" si="73"/>
        <v>-3.2000000000000001E-2</v>
      </c>
      <c r="EZ111" s="15" t="s">
        <v>176</v>
      </c>
      <c r="FA111" s="16" t="str">
        <f t="shared" si="74"/>
        <v>3</v>
      </c>
      <c r="FC111">
        <v>2</v>
      </c>
      <c r="FD111">
        <v>0</v>
      </c>
    </row>
    <row r="112" spans="1:160" ht="33.75">
      <c r="A112" s="6">
        <v>2407</v>
      </c>
      <c r="B112" s="8">
        <v>2</v>
      </c>
      <c r="C112" s="8" t="s">
        <v>139</v>
      </c>
      <c r="D112" s="8">
        <v>68</v>
      </c>
      <c r="E112" s="8">
        <v>60</v>
      </c>
      <c r="F112" s="8" t="s">
        <v>153</v>
      </c>
      <c r="G112" s="8">
        <v>3</v>
      </c>
      <c r="H112" s="8"/>
      <c r="I112" s="9"/>
      <c r="J112" s="9"/>
      <c r="K112" s="10">
        <v>41920</v>
      </c>
      <c r="L112" s="10"/>
      <c r="M112" s="9" t="e">
        <f>DATEDIF(K112,L112,"m")</f>
        <v>#NUM!</v>
      </c>
      <c r="N112" s="9">
        <f t="shared" ca="1" si="59"/>
        <v>114</v>
      </c>
      <c r="O112" s="9">
        <v>96</v>
      </c>
      <c r="P112" s="9">
        <v>1</v>
      </c>
      <c r="Q112" s="9"/>
      <c r="R112" s="9"/>
      <c r="S112" s="9" t="e">
        <f t="shared" si="60"/>
        <v>#NUM!</v>
      </c>
      <c r="T112" s="9"/>
      <c r="U112" s="8" t="str">
        <f t="shared" si="105"/>
        <v>12</v>
      </c>
      <c r="V112" s="11" t="str">
        <f t="shared" si="106"/>
        <v>1</v>
      </c>
      <c r="W112" s="8" t="str">
        <f t="shared" si="107"/>
        <v>12</v>
      </c>
      <c r="X112" s="9">
        <v>2</v>
      </c>
      <c r="Y112" s="9">
        <v>1</v>
      </c>
      <c r="Z112" s="9">
        <v>1</v>
      </c>
      <c r="AA112" s="9"/>
      <c r="AB112" s="9">
        <v>2</v>
      </c>
      <c r="AC112" s="9">
        <v>96</v>
      </c>
      <c r="AD112" s="9">
        <v>1</v>
      </c>
      <c r="AE112" s="8" t="str">
        <f t="shared" si="108"/>
        <v>36</v>
      </c>
      <c r="AF112" s="9">
        <v>2</v>
      </c>
      <c r="AG112" s="9">
        <v>2</v>
      </c>
      <c r="AH112" s="11" t="str">
        <f t="shared" si="94"/>
        <v>36</v>
      </c>
      <c r="AI112" s="11" t="str">
        <f t="shared" si="109"/>
        <v>1</v>
      </c>
      <c r="AJ112" s="9">
        <v>2</v>
      </c>
      <c r="AK112" s="9"/>
      <c r="AL112" s="9"/>
      <c r="AM112" s="8" t="s">
        <v>160</v>
      </c>
      <c r="AN112" s="8">
        <v>1</v>
      </c>
      <c r="AO112" s="8"/>
      <c r="AP112" s="8"/>
      <c r="AQ112" s="8">
        <v>1.03</v>
      </c>
      <c r="AR112" s="9">
        <f t="shared" ref="AR112:AR119" si="112">141*((AQ112/EU112)^EV112)*0.9938^(E112)*ET112</f>
        <v>82.574318658902314</v>
      </c>
      <c r="AS112" s="9">
        <v>1.1200000000000001</v>
      </c>
      <c r="AT112" s="9">
        <f t="shared" si="62"/>
        <v>74.214204010894051</v>
      </c>
      <c r="AU112" s="9">
        <v>1.07</v>
      </c>
      <c r="AV112" s="9">
        <f t="shared" si="110"/>
        <v>77.425873303501987</v>
      </c>
      <c r="AW112" s="9"/>
      <c r="AX112" s="9" t="e">
        <f t="shared" si="95"/>
        <v>#DIV/0!</v>
      </c>
      <c r="AY112" s="12" t="s">
        <v>155</v>
      </c>
      <c r="AZ112" s="12" t="s">
        <v>155</v>
      </c>
      <c r="BA112" s="12" t="s">
        <v>155</v>
      </c>
      <c r="BB112" s="12"/>
      <c r="BC112" s="8" t="s">
        <v>164</v>
      </c>
      <c r="BD112" s="8"/>
      <c r="BE112" s="8"/>
      <c r="BF112" s="8"/>
      <c r="BG112" s="12"/>
      <c r="BH112" s="8"/>
      <c r="BI112" s="8"/>
      <c r="BJ112" s="8">
        <v>75.400000000000006</v>
      </c>
      <c r="BK112" s="8">
        <v>174.5</v>
      </c>
      <c r="BL112" s="8">
        <f t="shared" si="65"/>
        <v>1.9034910245409913</v>
      </c>
      <c r="BM112" s="8">
        <f t="shared" si="80"/>
        <v>24.76170146386319</v>
      </c>
      <c r="BN112" s="8">
        <v>1</v>
      </c>
      <c r="BO112" s="7" t="s">
        <v>650</v>
      </c>
      <c r="BP112" s="8" t="s">
        <v>146</v>
      </c>
      <c r="BQ112" s="8">
        <v>59</v>
      </c>
      <c r="BR112" s="8">
        <v>56.9</v>
      </c>
      <c r="BS112" s="8">
        <v>163.5</v>
      </c>
      <c r="BT112" s="8">
        <f t="shared" si="66"/>
        <v>1.6109772621821588</v>
      </c>
      <c r="BU112" s="8">
        <f t="shared" si="81"/>
        <v>21.285151829718785</v>
      </c>
      <c r="BV112" s="8">
        <f t="shared" si="67"/>
        <v>1.1815753513259437</v>
      </c>
      <c r="BW112" s="8">
        <f t="shared" si="67"/>
        <v>1.1633321510674108</v>
      </c>
      <c r="BX112" s="8" t="s">
        <v>158</v>
      </c>
      <c r="BY112" s="8" t="s">
        <v>171</v>
      </c>
      <c r="BZ112" s="8" t="s">
        <v>148</v>
      </c>
      <c r="CA112" s="8" t="s">
        <v>166</v>
      </c>
      <c r="CB112" s="8">
        <v>2</v>
      </c>
      <c r="CC112" s="8" t="s">
        <v>150</v>
      </c>
      <c r="CD112" s="8">
        <v>2</v>
      </c>
      <c r="CE112" s="8"/>
      <c r="CF112" s="8" t="s">
        <v>150</v>
      </c>
      <c r="CG112" s="8">
        <v>2</v>
      </c>
      <c r="CH112" s="8" t="s">
        <v>150</v>
      </c>
      <c r="CI112" s="8" t="s">
        <v>150</v>
      </c>
      <c r="CJ112" s="8">
        <v>2</v>
      </c>
      <c r="CK112" s="8" t="s">
        <v>159</v>
      </c>
      <c r="CL112" s="8" t="s">
        <v>150</v>
      </c>
      <c r="CM112" s="8">
        <v>2</v>
      </c>
      <c r="CN112" s="8" t="s">
        <v>150</v>
      </c>
      <c r="CO112" s="8">
        <v>0</v>
      </c>
      <c r="CP112" s="8">
        <v>0</v>
      </c>
      <c r="CQ112" s="8">
        <v>4</v>
      </c>
      <c r="CR112" s="8"/>
      <c r="CS112" s="8">
        <v>0</v>
      </c>
      <c r="CT112" s="8"/>
      <c r="CU112" s="8"/>
      <c r="CV112" s="8"/>
      <c r="CW112" s="8"/>
      <c r="CX112" s="8"/>
      <c r="CY112" s="8">
        <v>0</v>
      </c>
      <c r="CZ112" s="8"/>
      <c r="DA112" s="8"/>
      <c r="DB112" s="8"/>
      <c r="DC112" s="8"/>
      <c r="DD112" s="8" t="s">
        <v>143</v>
      </c>
      <c r="DE112" s="8">
        <v>1</v>
      </c>
      <c r="DF112" s="8"/>
      <c r="DG112" s="8"/>
      <c r="DH112" s="8">
        <v>375</v>
      </c>
      <c r="DI112" s="8">
        <v>1</v>
      </c>
      <c r="DJ112" s="8"/>
      <c r="DK112" s="8">
        <v>2</v>
      </c>
      <c r="DL112" s="8">
        <v>6</v>
      </c>
      <c r="DM112" s="8">
        <v>1</v>
      </c>
      <c r="DN112" s="8"/>
      <c r="DO112" s="8" t="s">
        <v>143</v>
      </c>
      <c r="DP112" s="8">
        <v>2</v>
      </c>
      <c r="DQ112" s="8" t="s">
        <v>165</v>
      </c>
      <c r="DR112" s="8" t="s">
        <v>165</v>
      </c>
      <c r="DS112" s="8" t="s">
        <v>165</v>
      </c>
      <c r="DT112" s="8" t="s">
        <v>165</v>
      </c>
      <c r="DU112" s="8" t="s">
        <v>150</v>
      </c>
      <c r="DV112" s="8" t="s">
        <v>150</v>
      </c>
      <c r="DW112" s="8" t="s">
        <v>150</v>
      </c>
      <c r="DX112" s="8" t="s">
        <v>150</v>
      </c>
      <c r="DY112" s="8" t="s">
        <v>150</v>
      </c>
      <c r="DZ112" s="8"/>
      <c r="EA112" s="8"/>
      <c r="EB112" s="8" t="s">
        <v>150</v>
      </c>
      <c r="EC112" s="8" t="s">
        <v>150</v>
      </c>
      <c r="ED112" s="8" t="s">
        <v>150</v>
      </c>
      <c r="EE112" s="8"/>
      <c r="EF112" s="8" t="s">
        <v>159</v>
      </c>
      <c r="EG112" s="8" t="s">
        <v>150</v>
      </c>
      <c r="EH112" s="8"/>
      <c r="EI112" s="8" t="s">
        <v>159</v>
      </c>
      <c r="EJ112" s="8" t="s">
        <v>150</v>
      </c>
      <c r="EK112" s="8" t="s">
        <v>150</v>
      </c>
      <c r="EL112" s="8" t="s">
        <v>150</v>
      </c>
      <c r="EM112" s="8"/>
      <c r="EN112" s="8"/>
      <c r="EO112" s="8"/>
      <c r="EP112" s="8" t="s">
        <v>189</v>
      </c>
      <c r="EQ112" s="11" t="str">
        <f t="shared" si="96"/>
        <v>36</v>
      </c>
      <c r="ER112" s="11" t="str">
        <f t="shared" si="111"/>
        <v>1</v>
      </c>
      <c r="ES112" s="11"/>
      <c r="ET112" s="13">
        <f t="shared" si="69"/>
        <v>1</v>
      </c>
      <c r="EU112" s="13">
        <f t="shared" si="70"/>
        <v>0.9</v>
      </c>
      <c r="EV112" s="14">
        <f t="shared" si="82"/>
        <v>-1.2</v>
      </c>
      <c r="EW112" s="14">
        <f t="shared" si="71"/>
        <v>-1.2</v>
      </c>
      <c r="EX112" s="14">
        <f t="shared" si="72"/>
        <v>-1.2</v>
      </c>
      <c r="EY112" s="11">
        <f t="shared" si="73"/>
        <v>-3.2000000000000001E-2</v>
      </c>
      <c r="EZ112" s="15" t="s">
        <v>152</v>
      </c>
      <c r="FA112" s="16" t="str">
        <f t="shared" si="74"/>
        <v>1</v>
      </c>
      <c r="FC112">
        <v>2</v>
      </c>
      <c r="FD112">
        <v>0</v>
      </c>
    </row>
    <row r="113" spans="1:160" ht="33.75">
      <c r="A113" s="6">
        <v>2418</v>
      </c>
      <c r="B113" s="8">
        <v>2</v>
      </c>
      <c r="C113" s="8" t="s">
        <v>139</v>
      </c>
      <c r="D113" s="8">
        <v>57</v>
      </c>
      <c r="E113" s="8">
        <v>49</v>
      </c>
      <c r="F113" s="8" t="s">
        <v>174</v>
      </c>
      <c r="G113" s="8">
        <v>2</v>
      </c>
      <c r="H113" s="8"/>
      <c r="I113" s="9"/>
      <c r="J113" s="9"/>
      <c r="K113" s="10">
        <v>41960</v>
      </c>
      <c r="L113" s="10"/>
      <c r="M113" s="9" t="e">
        <f>DATEDIF(K113,L113,"m")</f>
        <v>#NUM!</v>
      </c>
      <c r="N113" s="9">
        <f t="shared" ca="1" si="59"/>
        <v>112</v>
      </c>
      <c r="O113" s="9">
        <v>95</v>
      </c>
      <c r="P113" s="9">
        <v>1</v>
      </c>
      <c r="Q113" s="9"/>
      <c r="R113" s="9"/>
      <c r="S113" s="9" t="e">
        <f t="shared" si="60"/>
        <v>#NUM!</v>
      </c>
      <c r="T113" s="9"/>
      <c r="U113" s="8" t="str">
        <f t="shared" si="105"/>
        <v>12</v>
      </c>
      <c r="V113" s="11" t="str">
        <f t="shared" si="106"/>
        <v>1</v>
      </c>
      <c r="W113" s="8" t="str">
        <f t="shared" si="107"/>
        <v>12</v>
      </c>
      <c r="X113" s="9">
        <v>2</v>
      </c>
      <c r="Y113" s="9">
        <v>1</v>
      </c>
      <c r="Z113" s="9">
        <v>1</v>
      </c>
      <c r="AA113" s="9"/>
      <c r="AB113" s="9">
        <v>2</v>
      </c>
      <c r="AC113" s="9">
        <v>95</v>
      </c>
      <c r="AD113" s="9">
        <v>1</v>
      </c>
      <c r="AE113" s="8" t="str">
        <f t="shared" si="108"/>
        <v>36</v>
      </c>
      <c r="AF113" s="9">
        <v>2</v>
      </c>
      <c r="AG113" s="9">
        <v>2</v>
      </c>
      <c r="AH113" s="11" t="str">
        <f t="shared" si="94"/>
        <v>36</v>
      </c>
      <c r="AI113" s="11" t="str">
        <f t="shared" si="109"/>
        <v>1</v>
      </c>
      <c r="AJ113" s="9">
        <v>2</v>
      </c>
      <c r="AK113" s="9">
        <v>0</v>
      </c>
      <c r="AL113" s="9"/>
      <c r="AM113" s="8" t="s">
        <v>154</v>
      </c>
      <c r="AN113" s="8">
        <v>2</v>
      </c>
      <c r="AO113" s="8"/>
      <c r="AP113" s="8"/>
      <c r="AQ113" s="8">
        <v>1.27</v>
      </c>
      <c r="AR113" s="9">
        <f t="shared" si="112"/>
        <v>68.769566531024594</v>
      </c>
      <c r="AS113" s="9">
        <v>1.47</v>
      </c>
      <c r="AT113" s="9">
        <f t="shared" si="62"/>
        <v>57.342806258963464</v>
      </c>
      <c r="AU113" s="9">
        <v>1.38</v>
      </c>
      <c r="AV113" s="9">
        <f t="shared" si="110"/>
        <v>61.094599981410838</v>
      </c>
      <c r="AW113" s="9"/>
      <c r="AX113" s="9" t="e">
        <f t="shared" si="95"/>
        <v>#DIV/0!</v>
      </c>
      <c r="AY113" s="12" t="s">
        <v>155</v>
      </c>
      <c r="AZ113" s="12" t="s">
        <v>155</v>
      </c>
      <c r="BA113" s="12" t="s">
        <v>155</v>
      </c>
      <c r="BB113" s="12"/>
      <c r="BC113" s="8" t="s">
        <v>164</v>
      </c>
      <c r="BD113" s="8"/>
      <c r="BE113" s="8"/>
      <c r="BF113" s="8"/>
      <c r="BG113" s="12"/>
      <c r="BH113" s="8"/>
      <c r="BI113" s="8"/>
      <c r="BJ113" s="8">
        <v>79.25</v>
      </c>
      <c r="BK113" s="8">
        <v>171.6</v>
      </c>
      <c r="BL113" s="8">
        <f t="shared" si="65"/>
        <v>1.9207287821453025</v>
      </c>
      <c r="BM113" s="8">
        <f t="shared" si="80"/>
        <v>26.9131606544194</v>
      </c>
      <c r="BN113" s="8">
        <v>1</v>
      </c>
      <c r="BO113" s="7" t="s">
        <v>654</v>
      </c>
      <c r="BP113" s="8" t="s">
        <v>146</v>
      </c>
      <c r="BQ113" s="8">
        <v>48</v>
      </c>
      <c r="BR113" s="8">
        <v>71</v>
      </c>
      <c r="BS113" s="8">
        <v>149</v>
      </c>
      <c r="BT113" s="8">
        <f t="shared" si="66"/>
        <v>1.6546691369146307</v>
      </c>
      <c r="BU113" s="8">
        <f t="shared" si="81"/>
        <v>31.980541417053285</v>
      </c>
      <c r="BV113" s="8">
        <f t="shared" si="67"/>
        <v>1.1607932602929782</v>
      </c>
      <c r="BW113" s="8">
        <f t="shared" si="67"/>
        <v>0.84154799956164106</v>
      </c>
      <c r="BX113" s="8" t="s">
        <v>147</v>
      </c>
      <c r="BY113" s="8" t="s">
        <v>147</v>
      </c>
      <c r="BZ113" s="8" t="s">
        <v>148</v>
      </c>
      <c r="CA113" s="8" t="s">
        <v>149</v>
      </c>
      <c r="CB113" s="8">
        <v>6</v>
      </c>
      <c r="CC113" s="8" t="s">
        <v>150</v>
      </c>
      <c r="CD113" s="8">
        <v>2</v>
      </c>
      <c r="CE113" s="8" t="s">
        <v>150</v>
      </c>
      <c r="CF113" s="8" t="s">
        <v>150</v>
      </c>
      <c r="CG113" s="8">
        <v>2</v>
      </c>
      <c r="CH113" s="8" t="s">
        <v>150</v>
      </c>
      <c r="CI113" s="8" t="s">
        <v>150</v>
      </c>
      <c r="CJ113" s="8">
        <v>2</v>
      </c>
      <c r="CK113" s="8" t="s">
        <v>150</v>
      </c>
      <c r="CL113" s="8" t="s">
        <v>150</v>
      </c>
      <c r="CM113" s="8">
        <v>2</v>
      </c>
      <c r="CN113" s="8" t="s">
        <v>150</v>
      </c>
      <c r="CO113" s="8">
        <v>0</v>
      </c>
      <c r="CP113" s="8">
        <v>0</v>
      </c>
      <c r="CQ113" s="8">
        <v>4</v>
      </c>
      <c r="CR113" s="8"/>
      <c r="CS113" s="8">
        <v>0</v>
      </c>
      <c r="CT113" s="8"/>
      <c r="CU113" s="8"/>
      <c r="CV113" s="8"/>
      <c r="CW113" s="8"/>
      <c r="CX113" s="8"/>
      <c r="CY113" s="8">
        <v>0</v>
      </c>
      <c r="CZ113" s="8"/>
      <c r="DA113" s="8"/>
      <c r="DB113" s="8"/>
      <c r="DC113" s="8"/>
      <c r="DD113" s="8" t="s">
        <v>165</v>
      </c>
      <c r="DE113" s="8">
        <v>2</v>
      </c>
      <c r="DF113" s="8"/>
      <c r="DG113" s="8"/>
      <c r="DH113" s="8"/>
      <c r="DI113" s="8">
        <v>2</v>
      </c>
      <c r="DJ113" s="8"/>
      <c r="DK113" s="8">
        <v>2</v>
      </c>
      <c r="DL113" s="8">
        <v>0</v>
      </c>
      <c r="DM113" s="8">
        <v>2</v>
      </c>
      <c r="DN113" s="8"/>
      <c r="DO113" s="8" t="s">
        <v>143</v>
      </c>
      <c r="DP113" s="8">
        <v>2</v>
      </c>
      <c r="DQ113" s="8" t="s">
        <v>165</v>
      </c>
      <c r="DR113" s="8" t="s">
        <v>143</v>
      </c>
      <c r="DS113" s="8" t="s">
        <v>143</v>
      </c>
      <c r="DT113" s="8" t="s">
        <v>636</v>
      </c>
      <c r="DU113" s="8" t="s">
        <v>150</v>
      </c>
      <c r="DV113" s="8" t="s">
        <v>159</v>
      </c>
      <c r="DW113" s="8" t="s">
        <v>150</v>
      </c>
      <c r="DX113" s="8" t="s">
        <v>159</v>
      </c>
      <c r="DY113" s="8" t="s">
        <v>159</v>
      </c>
      <c r="DZ113" s="8"/>
      <c r="EA113" s="8"/>
      <c r="EB113" s="8" t="s">
        <v>150</v>
      </c>
      <c r="EC113" s="8" t="s">
        <v>150</v>
      </c>
      <c r="ED113" s="8" t="s">
        <v>150</v>
      </c>
      <c r="EE113" s="8"/>
      <c r="EF113" s="8" t="s">
        <v>159</v>
      </c>
      <c r="EG113" s="8" t="s">
        <v>150</v>
      </c>
      <c r="EH113" s="8"/>
      <c r="EI113" s="8" t="s">
        <v>159</v>
      </c>
      <c r="EJ113" s="8" t="s">
        <v>150</v>
      </c>
      <c r="EK113" s="8" t="s">
        <v>150</v>
      </c>
      <c r="EL113" s="8" t="s">
        <v>150</v>
      </c>
      <c r="EM113" s="8"/>
      <c r="EN113" s="8"/>
      <c r="EO113" s="8"/>
      <c r="EP113" s="8" t="s">
        <v>189</v>
      </c>
      <c r="EQ113" s="11" t="str">
        <f t="shared" si="96"/>
        <v>36</v>
      </c>
      <c r="ER113" s="11" t="str">
        <f t="shared" si="111"/>
        <v>1</v>
      </c>
      <c r="ES113" s="11"/>
      <c r="ET113" s="13">
        <f t="shared" si="69"/>
        <v>1</v>
      </c>
      <c r="EU113" s="13">
        <f t="shared" si="70"/>
        <v>0.9</v>
      </c>
      <c r="EV113" s="14">
        <f t="shared" si="82"/>
        <v>-1.2</v>
      </c>
      <c r="EW113" s="14">
        <f t="shared" si="71"/>
        <v>-1.2</v>
      </c>
      <c r="EX113" s="14">
        <f t="shared" si="72"/>
        <v>-1.2</v>
      </c>
      <c r="EY113" s="11">
        <f t="shared" si="73"/>
        <v>-3.2000000000000001E-2</v>
      </c>
      <c r="EZ113" s="17" t="s">
        <v>163</v>
      </c>
      <c r="FA113" s="16" t="str">
        <f t="shared" si="74"/>
        <v>2</v>
      </c>
      <c r="FC113">
        <v>2</v>
      </c>
      <c r="FD113">
        <v>0</v>
      </c>
    </row>
    <row r="114" spans="1:160" ht="33.75">
      <c r="A114" s="6">
        <v>2430</v>
      </c>
      <c r="B114" s="8">
        <v>1</v>
      </c>
      <c r="C114" s="8" t="s">
        <v>146</v>
      </c>
      <c r="D114" s="8">
        <v>69</v>
      </c>
      <c r="E114" s="8">
        <v>61</v>
      </c>
      <c r="F114" s="8" t="s">
        <v>153</v>
      </c>
      <c r="G114" s="8">
        <v>3</v>
      </c>
      <c r="H114" s="8"/>
      <c r="I114" s="9"/>
      <c r="J114" s="9"/>
      <c r="K114" s="10">
        <v>41984</v>
      </c>
      <c r="L114" s="10"/>
      <c r="M114" s="9" t="e">
        <f>DATEDIF(K114, L114, "m")</f>
        <v>#NUM!</v>
      </c>
      <c r="N114" s="9">
        <f t="shared" ca="1" si="59"/>
        <v>111</v>
      </c>
      <c r="O114" s="9">
        <v>94</v>
      </c>
      <c r="P114" s="9">
        <v>1</v>
      </c>
      <c r="Q114" s="10">
        <v>42635</v>
      </c>
      <c r="R114" s="10"/>
      <c r="S114" s="9">
        <f t="shared" si="60"/>
        <v>21</v>
      </c>
      <c r="T114" s="9" t="s">
        <v>363</v>
      </c>
      <c r="U114" s="8">
        <v>12</v>
      </c>
      <c r="V114" s="11">
        <v>1</v>
      </c>
      <c r="W114" s="8" t="str">
        <f t="shared" ref="W114:W122" si="113">IF(O114&lt;12,O114, IF(O114&gt;12, "12"))</f>
        <v>12</v>
      </c>
      <c r="X114" s="9">
        <v>2</v>
      </c>
      <c r="Y114" s="9">
        <v>1</v>
      </c>
      <c r="Z114" s="9">
        <v>1</v>
      </c>
      <c r="AA114" s="9"/>
      <c r="AB114" s="9">
        <v>2</v>
      </c>
      <c r="AC114" s="9">
        <v>21</v>
      </c>
      <c r="AD114" s="9">
        <v>0</v>
      </c>
      <c r="AE114" s="8">
        <v>21</v>
      </c>
      <c r="AF114" s="9">
        <v>1</v>
      </c>
      <c r="AG114" s="9">
        <v>1</v>
      </c>
      <c r="AH114" s="11" t="str">
        <f t="shared" si="94"/>
        <v>36</v>
      </c>
      <c r="AI114" s="11">
        <v>1</v>
      </c>
      <c r="AJ114" s="9">
        <v>1</v>
      </c>
      <c r="AK114" s="9">
        <v>0</v>
      </c>
      <c r="AL114" s="9"/>
      <c r="AM114" s="8" t="s">
        <v>160</v>
      </c>
      <c r="AN114" s="8">
        <v>1</v>
      </c>
      <c r="AO114" s="8"/>
      <c r="AP114" s="8"/>
      <c r="AQ114" s="8">
        <v>0.56000000000000005</v>
      </c>
      <c r="AR114" s="9">
        <f t="shared" si="112"/>
        <v>103.03706403090806</v>
      </c>
      <c r="AS114" s="9">
        <v>0.78</v>
      </c>
      <c r="AT114" s="9">
        <f t="shared" si="62"/>
        <v>85.219950840051965</v>
      </c>
      <c r="AU114" s="9">
        <v>1.29</v>
      </c>
      <c r="AV114" s="9">
        <f t="shared" si="110"/>
        <v>46.019843245597684</v>
      </c>
      <c r="AW114" s="9"/>
      <c r="AX114" s="9" t="e">
        <f t="shared" si="95"/>
        <v>#DIV/0!</v>
      </c>
      <c r="AY114" s="12" t="s">
        <v>155</v>
      </c>
      <c r="AZ114" s="12" t="s">
        <v>155</v>
      </c>
      <c r="BA114" s="12" t="s">
        <v>155</v>
      </c>
      <c r="BB114" s="12"/>
      <c r="BC114" s="8" t="s">
        <v>164</v>
      </c>
      <c r="BD114" s="8"/>
      <c r="BE114" s="8"/>
      <c r="BF114" s="8"/>
      <c r="BG114" s="12"/>
      <c r="BH114" s="8"/>
      <c r="BI114" s="8"/>
      <c r="BJ114" s="8">
        <v>42.4</v>
      </c>
      <c r="BK114" s="8">
        <v>154.4</v>
      </c>
      <c r="BL114" s="8">
        <f t="shared" si="65"/>
        <v>1.363848411828352</v>
      </c>
      <c r="BM114" s="8">
        <f t="shared" si="80"/>
        <v>17.785712368117263</v>
      </c>
      <c r="BN114" s="8">
        <v>1</v>
      </c>
      <c r="BO114" s="7" t="s">
        <v>659</v>
      </c>
      <c r="BP114" s="8" t="s">
        <v>139</v>
      </c>
      <c r="BQ114" s="8">
        <v>63</v>
      </c>
      <c r="BR114" s="8">
        <v>60</v>
      </c>
      <c r="BS114" s="8">
        <v>167</v>
      </c>
      <c r="BT114" s="8">
        <f t="shared" si="66"/>
        <v>1.6732084402752192</v>
      </c>
      <c r="BU114" s="8">
        <f t="shared" si="81"/>
        <v>21.513858510523864</v>
      </c>
      <c r="BV114" s="8">
        <f t="shared" si="67"/>
        <v>0.81510968926502558</v>
      </c>
      <c r="BW114" s="8">
        <f t="shared" si="67"/>
        <v>0.8267095537240372</v>
      </c>
      <c r="BX114" s="8" t="s">
        <v>158</v>
      </c>
      <c r="BY114" s="8" t="s">
        <v>158</v>
      </c>
      <c r="BZ114" s="8" t="s">
        <v>148</v>
      </c>
      <c r="CA114" s="8" t="s">
        <v>149</v>
      </c>
      <c r="CB114" s="8">
        <v>5</v>
      </c>
      <c r="CC114" s="8" t="s">
        <v>150</v>
      </c>
      <c r="CD114" s="8">
        <v>2</v>
      </c>
      <c r="CE114" s="8" t="s">
        <v>150</v>
      </c>
      <c r="CF114" s="8" t="s">
        <v>150</v>
      </c>
      <c r="CG114" s="8">
        <v>2</v>
      </c>
      <c r="CH114" s="8" t="s">
        <v>150</v>
      </c>
      <c r="CI114" s="8" t="s">
        <v>150</v>
      </c>
      <c r="CJ114" s="8">
        <v>2</v>
      </c>
      <c r="CK114" s="8" t="s">
        <v>150</v>
      </c>
      <c r="CL114" s="8" t="s">
        <v>150</v>
      </c>
      <c r="CM114" s="8">
        <v>2</v>
      </c>
      <c r="CN114" s="8" t="s">
        <v>150</v>
      </c>
      <c r="CO114" s="8">
        <v>0</v>
      </c>
      <c r="CP114" s="8">
        <v>0</v>
      </c>
      <c r="CQ114" s="8">
        <v>4</v>
      </c>
      <c r="CR114" s="8"/>
      <c r="CS114" s="8">
        <v>0</v>
      </c>
      <c r="CT114" s="8"/>
      <c r="CU114" s="8"/>
      <c r="CV114" s="8"/>
      <c r="CW114" s="8"/>
      <c r="CX114" s="8"/>
      <c r="CY114" s="8">
        <v>0</v>
      </c>
      <c r="CZ114" s="8"/>
      <c r="DA114" s="8"/>
      <c r="DB114" s="8"/>
      <c r="DC114" s="8"/>
      <c r="DD114" s="8" t="s">
        <v>165</v>
      </c>
      <c r="DE114" s="8">
        <v>2</v>
      </c>
      <c r="DF114" s="8"/>
      <c r="DG114" s="8"/>
      <c r="DH114" s="8"/>
      <c r="DI114" s="8">
        <v>2</v>
      </c>
      <c r="DJ114" s="8"/>
      <c r="DK114" s="8">
        <v>2</v>
      </c>
      <c r="DL114" s="8">
        <v>0</v>
      </c>
      <c r="DM114" s="8">
        <v>2</v>
      </c>
      <c r="DN114" s="8"/>
      <c r="DO114" s="8" t="s">
        <v>143</v>
      </c>
      <c r="DP114" s="8">
        <v>2</v>
      </c>
      <c r="DQ114" s="8" t="s">
        <v>165</v>
      </c>
      <c r="DR114" s="8" t="s">
        <v>165</v>
      </c>
      <c r="DS114" s="8" t="s">
        <v>165</v>
      </c>
      <c r="DT114" s="8" t="s">
        <v>165</v>
      </c>
      <c r="DU114" s="8" t="s">
        <v>150</v>
      </c>
      <c r="DV114" s="8" t="s">
        <v>159</v>
      </c>
      <c r="DW114" s="8" t="s">
        <v>150</v>
      </c>
      <c r="DX114" s="8" t="s">
        <v>150</v>
      </c>
      <c r="DY114" s="8" t="s">
        <v>150</v>
      </c>
      <c r="DZ114" s="8"/>
      <c r="EA114" s="8"/>
      <c r="EB114" s="8" t="s">
        <v>150</v>
      </c>
      <c r="EC114" s="8" t="s">
        <v>150</v>
      </c>
      <c r="ED114" s="8" t="s">
        <v>150</v>
      </c>
      <c r="EE114" s="8"/>
      <c r="EF114" s="8" t="s">
        <v>159</v>
      </c>
      <c r="EG114" s="8" t="s">
        <v>150</v>
      </c>
      <c r="EH114" s="8"/>
      <c r="EI114" s="8" t="s">
        <v>159</v>
      </c>
      <c r="EJ114" s="8" t="s">
        <v>150</v>
      </c>
      <c r="EK114" s="8" t="s">
        <v>150</v>
      </c>
      <c r="EL114" s="8" t="s">
        <v>150</v>
      </c>
      <c r="EM114" s="8"/>
      <c r="EN114" s="8"/>
      <c r="EO114" s="8" t="s">
        <v>173</v>
      </c>
      <c r="EP114" s="8" t="s">
        <v>189</v>
      </c>
      <c r="EQ114" s="11" t="str">
        <f t="shared" si="96"/>
        <v>36</v>
      </c>
      <c r="ER114" s="11">
        <v>1</v>
      </c>
      <c r="ES114" s="11"/>
      <c r="ET114" s="13">
        <f t="shared" si="69"/>
        <v>1.012</v>
      </c>
      <c r="EU114" s="13">
        <f t="shared" si="70"/>
        <v>0.7</v>
      </c>
      <c r="EV114" s="14">
        <f t="shared" si="82"/>
        <v>-0.24099999999999999</v>
      </c>
      <c r="EW114" s="14">
        <f t="shared" si="71"/>
        <v>-1.2</v>
      </c>
      <c r="EX114" s="14">
        <f t="shared" si="72"/>
        <v>-1.2</v>
      </c>
      <c r="EY114" s="11">
        <f t="shared" si="73"/>
        <v>-0.24099999999999999</v>
      </c>
      <c r="EZ114" s="17" t="s">
        <v>176</v>
      </c>
      <c r="FA114" s="16" t="str">
        <f t="shared" si="74"/>
        <v>3</v>
      </c>
      <c r="FC114">
        <v>2</v>
      </c>
      <c r="FD114">
        <v>0</v>
      </c>
    </row>
    <row r="115" spans="1:160" ht="33.75">
      <c r="A115" s="6">
        <v>2440</v>
      </c>
      <c r="B115" s="8">
        <v>2</v>
      </c>
      <c r="C115" s="8" t="s">
        <v>139</v>
      </c>
      <c r="D115" s="8">
        <v>56</v>
      </c>
      <c r="E115" s="8">
        <v>48</v>
      </c>
      <c r="F115" s="8" t="s">
        <v>185</v>
      </c>
      <c r="G115" s="8">
        <v>4</v>
      </c>
      <c r="H115" s="8"/>
      <c r="I115" s="9"/>
      <c r="J115" s="9"/>
      <c r="K115" s="10">
        <v>41995</v>
      </c>
      <c r="L115" s="10"/>
      <c r="M115" s="9" t="e">
        <f t="shared" ref="M115:M120" si="114">DATEDIF(K115,L115,"m")</f>
        <v>#NUM!</v>
      </c>
      <c r="N115" s="9">
        <f t="shared" ca="1" si="59"/>
        <v>111</v>
      </c>
      <c r="O115" s="9">
        <v>94</v>
      </c>
      <c r="P115" s="9">
        <v>1</v>
      </c>
      <c r="Q115" s="9"/>
      <c r="R115" s="9"/>
      <c r="S115" s="9" t="e">
        <f t="shared" si="60"/>
        <v>#NUM!</v>
      </c>
      <c r="T115" s="9"/>
      <c r="U115" s="8" t="str">
        <f t="shared" ref="U115:U128" si="115">IF(O115&lt;12,O115, IF(O115&gt;12, "12"))</f>
        <v>12</v>
      </c>
      <c r="V115" s="11" t="str">
        <f t="shared" ref="V115:V128" si="116">IF(U115&lt;12,0, IF(U115&gt;12, "1"))</f>
        <v>1</v>
      </c>
      <c r="W115" s="8" t="str">
        <f t="shared" si="113"/>
        <v>12</v>
      </c>
      <c r="X115" s="9">
        <v>2</v>
      </c>
      <c r="Y115" s="9">
        <v>1</v>
      </c>
      <c r="Z115" s="9">
        <v>1</v>
      </c>
      <c r="AA115" s="9"/>
      <c r="AB115" s="9">
        <v>2</v>
      </c>
      <c r="AC115" s="9">
        <v>94</v>
      </c>
      <c r="AD115" s="9">
        <v>1</v>
      </c>
      <c r="AE115" s="8" t="str">
        <f t="shared" ref="AE115:AE122" si="117">IF($O115&lt;36,$O115, IF($O115&gt;36, "36"))</f>
        <v>36</v>
      </c>
      <c r="AF115" s="9">
        <v>2</v>
      </c>
      <c r="AG115" s="9">
        <v>2</v>
      </c>
      <c r="AH115" s="11" t="str">
        <f t="shared" si="94"/>
        <v>36</v>
      </c>
      <c r="AI115" s="11" t="str">
        <f>IF(AH115&lt;35,0, IF(AH115&gt;35, "1"))</f>
        <v>1</v>
      </c>
      <c r="AJ115" s="9">
        <v>2</v>
      </c>
      <c r="AK115" s="9">
        <v>0</v>
      </c>
      <c r="AL115" s="9"/>
      <c r="AM115" s="8" t="s">
        <v>154</v>
      </c>
      <c r="AN115" s="8">
        <v>2</v>
      </c>
      <c r="AO115" s="8"/>
      <c r="AP115" s="8"/>
      <c r="AQ115" s="8">
        <v>1.72</v>
      </c>
      <c r="AR115" s="9">
        <f t="shared" si="112"/>
        <v>48.086993326413499</v>
      </c>
      <c r="AS115" s="9">
        <v>1.5</v>
      </c>
      <c r="AT115" s="9">
        <f t="shared" si="62"/>
        <v>56.318521007067552</v>
      </c>
      <c r="AU115" s="9">
        <v>1.64</v>
      </c>
      <c r="AV115" s="9">
        <f t="shared" si="110"/>
        <v>49.974230915116948</v>
      </c>
      <c r="AW115" s="9"/>
      <c r="AX115" s="9" t="e">
        <f t="shared" si="95"/>
        <v>#DIV/0!</v>
      </c>
      <c r="AY115" s="12" t="s">
        <v>155</v>
      </c>
      <c r="AZ115" s="12" t="s">
        <v>155</v>
      </c>
      <c r="BA115" s="12" t="s">
        <v>155</v>
      </c>
      <c r="BB115" s="12"/>
      <c r="BC115" s="8" t="s">
        <v>164</v>
      </c>
      <c r="BD115" s="8"/>
      <c r="BE115" s="8"/>
      <c r="BF115" s="8"/>
      <c r="BG115" s="12"/>
      <c r="BH115" s="8"/>
      <c r="BI115" s="8"/>
      <c r="BJ115" s="8">
        <v>69.599999999999994</v>
      </c>
      <c r="BK115" s="8">
        <v>175.1</v>
      </c>
      <c r="BL115" s="8">
        <f t="shared" si="65"/>
        <v>1.8444110116054369</v>
      </c>
      <c r="BM115" s="8">
        <f t="shared" si="80"/>
        <v>22.700579680176229</v>
      </c>
      <c r="BN115" s="8">
        <v>1</v>
      </c>
      <c r="BO115" s="7" t="s">
        <v>662</v>
      </c>
      <c r="BP115" s="8" t="s">
        <v>146</v>
      </c>
      <c r="BQ115" s="8">
        <v>48</v>
      </c>
      <c r="BR115" s="8">
        <v>51</v>
      </c>
      <c r="BS115" s="8">
        <v>156</v>
      </c>
      <c r="BT115" s="8">
        <f t="shared" si="66"/>
        <v>1.4862743481827452</v>
      </c>
      <c r="BU115" s="8">
        <f t="shared" si="81"/>
        <v>20.956607495069033</v>
      </c>
      <c r="BV115" s="8">
        <f t="shared" si="67"/>
        <v>1.2409626889279104</v>
      </c>
      <c r="BW115" s="8">
        <f t="shared" si="67"/>
        <v>1.0832182492093505</v>
      </c>
      <c r="BX115" s="8" t="s">
        <v>158</v>
      </c>
      <c r="BY115" s="8" t="s">
        <v>158</v>
      </c>
      <c r="BZ115" s="8" t="s">
        <v>148</v>
      </c>
      <c r="CA115" s="8" t="s">
        <v>149</v>
      </c>
      <c r="CB115" s="8">
        <v>4</v>
      </c>
      <c r="CC115" s="8" t="s">
        <v>150</v>
      </c>
      <c r="CD115" s="8">
        <v>2</v>
      </c>
      <c r="CE115" s="8"/>
      <c r="CF115" s="8" t="s">
        <v>150</v>
      </c>
      <c r="CG115" s="8">
        <v>2</v>
      </c>
      <c r="CH115" s="8"/>
      <c r="CI115" s="8" t="s">
        <v>150</v>
      </c>
      <c r="CJ115" s="8">
        <v>2</v>
      </c>
      <c r="CK115" s="8"/>
      <c r="CL115" s="8" t="s">
        <v>150</v>
      </c>
      <c r="CM115" s="8">
        <v>2</v>
      </c>
      <c r="CN115" s="8"/>
      <c r="CO115" s="8">
        <v>0</v>
      </c>
      <c r="CP115" s="8">
        <v>0</v>
      </c>
      <c r="CQ115" s="8">
        <v>4</v>
      </c>
      <c r="CR115" s="8"/>
      <c r="CS115" s="8">
        <v>0</v>
      </c>
      <c r="CT115" s="8"/>
      <c r="CU115" s="8"/>
      <c r="CV115" s="8"/>
      <c r="CW115" s="8"/>
      <c r="CX115" s="8"/>
      <c r="CY115" s="8">
        <v>0</v>
      </c>
      <c r="CZ115" s="8"/>
      <c r="DA115" s="8"/>
      <c r="DB115" s="8"/>
      <c r="DC115" s="8"/>
      <c r="DD115" s="8" t="s">
        <v>165</v>
      </c>
      <c r="DE115" s="8">
        <v>2</v>
      </c>
      <c r="DF115" s="8"/>
      <c r="DG115" s="8"/>
      <c r="DH115" s="8"/>
      <c r="DI115" s="8">
        <v>2</v>
      </c>
      <c r="DJ115" s="8"/>
      <c r="DK115" s="8">
        <v>2</v>
      </c>
      <c r="DL115" s="8">
        <v>0</v>
      </c>
      <c r="DM115" s="8">
        <v>2</v>
      </c>
      <c r="DN115" s="8"/>
      <c r="DO115" s="8" t="s">
        <v>143</v>
      </c>
      <c r="DP115" s="8">
        <v>2</v>
      </c>
      <c r="DQ115" s="8" t="s">
        <v>165</v>
      </c>
      <c r="DR115" s="8" t="s">
        <v>165</v>
      </c>
      <c r="DS115" s="8" t="s">
        <v>143</v>
      </c>
      <c r="DT115" s="8" t="s">
        <v>165</v>
      </c>
      <c r="DU115" s="8" t="s">
        <v>150</v>
      </c>
      <c r="DV115" s="8" t="s">
        <v>150</v>
      </c>
      <c r="DW115" s="8" t="s">
        <v>150</v>
      </c>
      <c r="DX115" s="8" t="s">
        <v>150</v>
      </c>
      <c r="DY115" s="8" t="s">
        <v>150</v>
      </c>
      <c r="DZ115" s="8"/>
      <c r="EA115" s="8"/>
      <c r="EB115" s="8" t="s">
        <v>150</v>
      </c>
      <c r="EC115" s="8" t="s">
        <v>150</v>
      </c>
      <c r="ED115" s="8" t="s">
        <v>150</v>
      </c>
      <c r="EE115" s="8"/>
      <c r="EF115" s="8" t="s">
        <v>159</v>
      </c>
      <c r="EG115" s="8" t="s">
        <v>150</v>
      </c>
      <c r="EH115" s="8"/>
      <c r="EI115" s="8" t="s">
        <v>159</v>
      </c>
      <c r="EJ115" s="8" t="s">
        <v>150</v>
      </c>
      <c r="EK115" s="8" t="s">
        <v>150</v>
      </c>
      <c r="EL115" s="8" t="s">
        <v>150</v>
      </c>
      <c r="EM115" s="8"/>
      <c r="EN115" s="8"/>
      <c r="EO115" s="8" t="s">
        <v>184</v>
      </c>
      <c r="EP115" s="8" t="s">
        <v>189</v>
      </c>
      <c r="EQ115" s="11" t="str">
        <f t="shared" si="96"/>
        <v>36</v>
      </c>
      <c r="ER115" s="11" t="str">
        <f>IF(EQ115&lt;35,0, IF(EQ115&gt;35, "1"))</f>
        <v>1</v>
      </c>
      <c r="ES115" s="11"/>
      <c r="ET115" s="13">
        <f t="shared" si="69"/>
        <v>1</v>
      </c>
      <c r="EU115" s="13">
        <f t="shared" si="70"/>
        <v>0.9</v>
      </c>
      <c r="EV115" s="14">
        <f t="shared" si="82"/>
        <v>-1.2</v>
      </c>
      <c r="EW115" s="14">
        <f t="shared" si="71"/>
        <v>-1.2</v>
      </c>
      <c r="EX115" s="14">
        <f t="shared" si="72"/>
        <v>-1.2</v>
      </c>
      <c r="EY115" s="11">
        <f t="shared" si="73"/>
        <v>-3.2000000000000001E-2</v>
      </c>
      <c r="EZ115" s="17" t="s">
        <v>176</v>
      </c>
      <c r="FA115" s="16" t="str">
        <f t="shared" si="74"/>
        <v>3</v>
      </c>
      <c r="FC115">
        <v>2</v>
      </c>
      <c r="FD115">
        <v>0</v>
      </c>
    </row>
    <row r="116" spans="1:160" ht="33.75">
      <c r="A116" s="6">
        <v>2446</v>
      </c>
      <c r="B116" s="8">
        <v>2</v>
      </c>
      <c r="C116" s="8" t="s">
        <v>139</v>
      </c>
      <c r="D116" s="8">
        <v>66</v>
      </c>
      <c r="E116" s="8">
        <v>58</v>
      </c>
      <c r="F116" s="8" t="s">
        <v>174</v>
      </c>
      <c r="G116" s="8">
        <v>2</v>
      </c>
      <c r="H116" s="8"/>
      <c r="I116" s="9"/>
      <c r="J116" s="9"/>
      <c r="K116" s="10">
        <v>42009</v>
      </c>
      <c r="L116" s="10"/>
      <c r="M116" s="9" t="e">
        <f t="shared" si="114"/>
        <v>#NUM!</v>
      </c>
      <c r="N116" s="9">
        <f t="shared" ca="1" si="59"/>
        <v>111</v>
      </c>
      <c r="O116" s="9">
        <v>93</v>
      </c>
      <c r="P116" s="9">
        <v>1</v>
      </c>
      <c r="Q116" s="9"/>
      <c r="R116" s="9"/>
      <c r="S116" s="9" t="e">
        <f t="shared" si="60"/>
        <v>#NUM!</v>
      </c>
      <c r="T116" s="9"/>
      <c r="U116" s="8" t="str">
        <f t="shared" si="115"/>
        <v>12</v>
      </c>
      <c r="V116" s="11" t="str">
        <f t="shared" si="116"/>
        <v>1</v>
      </c>
      <c r="W116" s="8" t="str">
        <f t="shared" si="113"/>
        <v>12</v>
      </c>
      <c r="X116" s="9">
        <v>2</v>
      </c>
      <c r="Y116" s="9">
        <v>1</v>
      </c>
      <c r="Z116" s="9">
        <v>1</v>
      </c>
      <c r="AA116" s="9"/>
      <c r="AB116" s="9">
        <v>2</v>
      </c>
      <c r="AC116" s="9">
        <v>93</v>
      </c>
      <c r="AD116" s="9">
        <v>1</v>
      </c>
      <c r="AE116" s="8" t="str">
        <f t="shared" si="117"/>
        <v>36</v>
      </c>
      <c r="AF116" s="9">
        <v>2</v>
      </c>
      <c r="AG116" s="9">
        <v>2</v>
      </c>
      <c r="AH116" s="11" t="str">
        <f t="shared" si="94"/>
        <v>36</v>
      </c>
      <c r="AI116" s="11" t="str">
        <f>IF(AH116&lt;35,0, IF(AH116&gt;35, "1"))</f>
        <v>1</v>
      </c>
      <c r="AJ116" s="9">
        <v>2</v>
      </c>
      <c r="AK116" s="9">
        <v>0</v>
      </c>
      <c r="AL116" s="9"/>
      <c r="AM116" s="8" t="s">
        <v>154</v>
      </c>
      <c r="AN116" s="8">
        <v>2</v>
      </c>
      <c r="AO116" s="8"/>
      <c r="AP116" s="8"/>
      <c r="AQ116" s="8">
        <v>1.4</v>
      </c>
      <c r="AR116" s="9">
        <f t="shared" si="112"/>
        <v>57.849291040819317</v>
      </c>
      <c r="AS116" s="9">
        <v>1.33</v>
      </c>
      <c r="AT116" s="9">
        <f t="shared" si="62"/>
        <v>61.140460717595808</v>
      </c>
      <c r="AU116" s="9">
        <v>1.23</v>
      </c>
      <c r="AV116" s="9">
        <f t="shared" si="110"/>
        <v>66.322750271264155</v>
      </c>
      <c r="AW116" s="9"/>
      <c r="AX116" s="9" t="e">
        <f t="shared" si="95"/>
        <v>#DIV/0!</v>
      </c>
      <c r="AY116" s="12" t="s">
        <v>155</v>
      </c>
      <c r="AZ116" s="12" t="s">
        <v>155</v>
      </c>
      <c r="BA116" s="12" t="s">
        <v>155</v>
      </c>
      <c r="BB116" s="12"/>
      <c r="BC116" s="8" t="s">
        <v>164</v>
      </c>
      <c r="BD116" s="8"/>
      <c r="BE116" s="8"/>
      <c r="BF116" s="8"/>
      <c r="BG116" s="12"/>
      <c r="BH116" s="8"/>
      <c r="BI116" s="8"/>
      <c r="BJ116" s="8">
        <v>78.400000000000006</v>
      </c>
      <c r="BK116" s="8">
        <v>169.1</v>
      </c>
      <c r="BL116" s="8">
        <f t="shared" si="65"/>
        <v>1.8917108980877049</v>
      </c>
      <c r="BM116" s="8">
        <f t="shared" si="80"/>
        <v>27.417562837451975</v>
      </c>
      <c r="BN116" s="8">
        <v>1</v>
      </c>
      <c r="BO116" s="7" t="s">
        <v>668</v>
      </c>
      <c r="BP116" s="8" t="s">
        <v>146</v>
      </c>
      <c r="BQ116" s="8">
        <v>55</v>
      </c>
      <c r="BR116" s="8">
        <v>53</v>
      </c>
      <c r="BS116" s="8">
        <v>159</v>
      </c>
      <c r="BT116" s="8">
        <f t="shared" si="66"/>
        <v>1.5317803125042262</v>
      </c>
      <c r="BU116" s="8">
        <f t="shared" si="81"/>
        <v>20.964360587002098</v>
      </c>
      <c r="BV116" s="8">
        <f t="shared" si="67"/>
        <v>1.2349753307607456</v>
      </c>
      <c r="BW116" s="8">
        <f t="shared" si="67"/>
        <v>1.3078177473464592</v>
      </c>
      <c r="BX116" s="8" t="s">
        <v>147</v>
      </c>
      <c r="BY116" s="8" t="s">
        <v>147</v>
      </c>
      <c r="BZ116" s="8" t="s">
        <v>148</v>
      </c>
      <c r="CA116" s="8" t="s">
        <v>149</v>
      </c>
      <c r="CB116" s="8">
        <v>6</v>
      </c>
      <c r="CC116" s="8" t="s">
        <v>150</v>
      </c>
      <c r="CD116" s="8">
        <v>2</v>
      </c>
      <c r="CE116" s="8" t="s">
        <v>150</v>
      </c>
      <c r="CF116" s="8" t="s">
        <v>150</v>
      </c>
      <c r="CG116" s="8">
        <v>2</v>
      </c>
      <c r="CH116" s="8" t="s">
        <v>150</v>
      </c>
      <c r="CI116" s="8" t="s">
        <v>150</v>
      </c>
      <c r="CJ116" s="8">
        <v>2</v>
      </c>
      <c r="CK116" s="8" t="s">
        <v>150</v>
      </c>
      <c r="CL116" s="8" t="s">
        <v>150</v>
      </c>
      <c r="CM116" s="8">
        <v>2</v>
      </c>
      <c r="CN116" s="8" t="s">
        <v>150</v>
      </c>
      <c r="CO116" s="8">
        <v>0</v>
      </c>
      <c r="CP116" s="8">
        <v>0</v>
      </c>
      <c r="CQ116" s="8">
        <v>4</v>
      </c>
      <c r="CR116" s="8"/>
      <c r="CS116" s="8">
        <v>0</v>
      </c>
      <c r="CT116" s="8"/>
      <c r="CU116" s="8"/>
      <c r="CV116" s="8"/>
      <c r="CW116" s="8"/>
      <c r="CX116" s="8"/>
      <c r="CY116" s="8">
        <v>0</v>
      </c>
      <c r="CZ116" s="8"/>
      <c r="DA116" s="8"/>
      <c r="DB116" s="8"/>
      <c r="DC116" s="8"/>
      <c r="DD116" s="8" t="s">
        <v>165</v>
      </c>
      <c r="DE116" s="8">
        <v>2</v>
      </c>
      <c r="DF116" s="8"/>
      <c r="DG116" s="8"/>
      <c r="DH116" s="8"/>
      <c r="DI116" s="8">
        <v>2</v>
      </c>
      <c r="DJ116" s="8"/>
      <c r="DK116" s="8">
        <v>2</v>
      </c>
      <c r="DL116" s="8">
        <v>0</v>
      </c>
      <c r="DM116" s="8">
        <v>2</v>
      </c>
      <c r="DN116" s="8"/>
      <c r="DO116" s="8" t="s">
        <v>143</v>
      </c>
      <c r="DP116" s="8">
        <v>2</v>
      </c>
      <c r="DQ116" s="8" t="s">
        <v>165</v>
      </c>
      <c r="DR116" s="8" t="s">
        <v>165</v>
      </c>
      <c r="DS116" s="8" t="s">
        <v>636</v>
      </c>
      <c r="DT116" s="8" t="s">
        <v>636</v>
      </c>
      <c r="DU116" s="8" t="s">
        <v>150</v>
      </c>
      <c r="DV116" s="8" t="s">
        <v>159</v>
      </c>
      <c r="DW116" s="8"/>
      <c r="DX116" s="8"/>
      <c r="DY116" s="8"/>
      <c r="DZ116" s="8"/>
      <c r="EA116" s="8"/>
      <c r="EB116" s="8" t="s">
        <v>150</v>
      </c>
      <c r="EC116" s="8" t="s">
        <v>150</v>
      </c>
      <c r="ED116" s="8" t="s">
        <v>150</v>
      </c>
      <c r="EE116" s="8"/>
      <c r="EF116" s="8" t="s">
        <v>159</v>
      </c>
      <c r="EG116" s="8" t="s">
        <v>150</v>
      </c>
      <c r="EH116" s="8"/>
      <c r="EI116" s="8" t="s">
        <v>159</v>
      </c>
      <c r="EJ116" s="8" t="s">
        <v>150</v>
      </c>
      <c r="EK116" s="8" t="s">
        <v>150</v>
      </c>
      <c r="EL116" s="8"/>
      <c r="EM116" s="8"/>
      <c r="EN116" s="8"/>
      <c r="EO116" s="8" t="s">
        <v>304</v>
      </c>
      <c r="EP116" s="8" t="s">
        <v>189</v>
      </c>
      <c r="EQ116" s="11" t="str">
        <f t="shared" si="96"/>
        <v>36</v>
      </c>
      <c r="ER116" s="11" t="str">
        <f>IF(EQ116&lt;35,0, IF(EQ116&gt;35, "1"))</f>
        <v>1</v>
      </c>
      <c r="ES116" s="11"/>
      <c r="ET116" s="13">
        <f t="shared" si="69"/>
        <v>1</v>
      </c>
      <c r="EU116" s="13">
        <f t="shared" si="70"/>
        <v>0.9</v>
      </c>
      <c r="EV116" s="14">
        <f t="shared" si="82"/>
        <v>-1.2</v>
      </c>
      <c r="EW116" s="14">
        <f t="shared" si="71"/>
        <v>-1.2</v>
      </c>
      <c r="EX116" s="14">
        <f t="shared" si="72"/>
        <v>-1.2</v>
      </c>
      <c r="EY116" s="11">
        <f t="shared" si="73"/>
        <v>-3.2000000000000001E-2</v>
      </c>
      <c r="EZ116" s="17" t="s">
        <v>152</v>
      </c>
      <c r="FA116" s="16" t="str">
        <f t="shared" si="74"/>
        <v>1</v>
      </c>
      <c r="FC116">
        <v>2</v>
      </c>
      <c r="FD116">
        <v>0</v>
      </c>
    </row>
    <row r="117" spans="1:160" ht="33.75">
      <c r="A117" s="6">
        <v>2449</v>
      </c>
      <c r="B117" s="8">
        <v>2</v>
      </c>
      <c r="C117" s="8" t="s">
        <v>139</v>
      </c>
      <c r="D117" s="8">
        <v>56</v>
      </c>
      <c r="E117" s="8">
        <v>49</v>
      </c>
      <c r="F117" s="8" t="s">
        <v>140</v>
      </c>
      <c r="G117" s="8">
        <v>1</v>
      </c>
      <c r="H117" s="8"/>
      <c r="I117" s="9"/>
      <c r="J117" s="9"/>
      <c r="K117" s="10">
        <v>42012</v>
      </c>
      <c r="L117" s="10"/>
      <c r="M117" s="9" t="e">
        <f t="shared" si="114"/>
        <v>#NUM!</v>
      </c>
      <c r="N117" s="9">
        <f t="shared" ca="1" si="59"/>
        <v>111</v>
      </c>
      <c r="O117" s="9">
        <v>93</v>
      </c>
      <c r="P117" s="9">
        <v>1</v>
      </c>
      <c r="Q117" s="9"/>
      <c r="R117" s="9"/>
      <c r="S117" s="9" t="e">
        <f t="shared" si="60"/>
        <v>#NUM!</v>
      </c>
      <c r="T117" s="9"/>
      <c r="U117" s="8" t="str">
        <f t="shared" si="115"/>
        <v>12</v>
      </c>
      <c r="V117" s="11" t="str">
        <f t="shared" si="116"/>
        <v>1</v>
      </c>
      <c r="W117" s="8" t="str">
        <f t="shared" si="113"/>
        <v>12</v>
      </c>
      <c r="X117" s="9">
        <v>2</v>
      </c>
      <c r="Y117" s="9">
        <v>1</v>
      </c>
      <c r="Z117" s="9">
        <v>1</v>
      </c>
      <c r="AA117" s="9"/>
      <c r="AB117" s="9">
        <v>2</v>
      </c>
      <c r="AC117" s="9">
        <v>93</v>
      </c>
      <c r="AD117" s="9">
        <v>1</v>
      </c>
      <c r="AE117" s="8" t="str">
        <f t="shared" si="117"/>
        <v>36</v>
      </c>
      <c r="AF117" s="9">
        <v>2</v>
      </c>
      <c r="AG117" s="9">
        <v>2</v>
      </c>
      <c r="AH117" s="11" t="str">
        <f t="shared" si="94"/>
        <v>36</v>
      </c>
      <c r="AI117" s="11">
        <v>1</v>
      </c>
      <c r="AJ117" s="9">
        <v>2</v>
      </c>
      <c r="AK117" s="9">
        <v>0</v>
      </c>
      <c r="AL117" s="9"/>
      <c r="AM117" s="8" t="s">
        <v>154</v>
      </c>
      <c r="AN117" s="8">
        <v>2</v>
      </c>
      <c r="AO117" s="8"/>
      <c r="AP117" s="8"/>
      <c r="AQ117" s="8">
        <v>2.02</v>
      </c>
      <c r="AR117" s="9">
        <f t="shared" si="112"/>
        <v>39.403890969979571</v>
      </c>
      <c r="AS117" s="9">
        <v>1.6</v>
      </c>
      <c r="AT117" s="9">
        <f t="shared" si="62"/>
        <v>51.798330851282408</v>
      </c>
      <c r="AU117" s="9">
        <v>1.54</v>
      </c>
      <c r="AV117" s="9">
        <f t="shared" si="110"/>
        <v>53.559049893205355</v>
      </c>
      <c r="AW117" s="9"/>
      <c r="AX117" s="9" t="e">
        <f t="shared" si="95"/>
        <v>#DIV/0!</v>
      </c>
      <c r="AY117" s="12" t="s">
        <v>155</v>
      </c>
      <c r="AZ117" s="12" t="s">
        <v>155</v>
      </c>
      <c r="BA117" s="12" t="s">
        <v>155</v>
      </c>
      <c r="BB117" s="12"/>
      <c r="BC117" s="8" t="s">
        <v>164</v>
      </c>
      <c r="BD117" s="8"/>
      <c r="BE117" s="8"/>
      <c r="BF117" s="8"/>
      <c r="BG117" s="12"/>
      <c r="BH117" s="8"/>
      <c r="BI117" s="8"/>
      <c r="BJ117" s="8">
        <v>88.9</v>
      </c>
      <c r="BK117" s="8">
        <v>171.6</v>
      </c>
      <c r="BL117" s="8">
        <f t="shared" si="65"/>
        <v>2.016854658665042</v>
      </c>
      <c r="BM117" s="8">
        <f t="shared" si="80"/>
        <v>30.19028368678719</v>
      </c>
      <c r="BN117" s="8">
        <v>1</v>
      </c>
      <c r="BO117" s="7" t="s">
        <v>671</v>
      </c>
      <c r="BP117" s="8" t="s">
        <v>146</v>
      </c>
      <c r="BQ117" s="8">
        <v>49</v>
      </c>
      <c r="BR117" s="8">
        <v>51</v>
      </c>
      <c r="BS117" s="8">
        <v>160</v>
      </c>
      <c r="BT117" s="8">
        <f t="shared" si="66"/>
        <v>1.5138074419759489</v>
      </c>
      <c r="BU117" s="8">
        <f t="shared" si="81"/>
        <v>19.921875</v>
      </c>
      <c r="BV117" s="8">
        <f t="shared" si="67"/>
        <v>1.3323059477316834</v>
      </c>
      <c r="BW117" s="8">
        <f t="shared" si="67"/>
        <v>1.515433847807357</v>
      </c>
      <c r="BX117" s="8" t="s">
        <v>162</v>
      </c>
      <c r="BY117" s="8" t="s">
        <v>162</v>
      </c>
      <c r="BZ117" s="8" t="s">
        <v>148</v>
      </c>
      <c r="CA117" s="8" t="s">
        <v>149</v>
      </c>
      <c r="CB117" s="8">
        <v>6</v>
      </c>
      <c r="CC117" s="8" t="s">
        <v>150</v>
      </c>
      <c r="CD117" s="8">
        <v>2</v>
      </c>
      <c r="CE117" s="8" t="s">
        <v>150</v>
      </c>
      <c r="CF117" s="8" t="s">
        <v>150</v>
      </c>
      <c r="CG117" s="8">
        <v>2</v>
      </c>
      <c r="CH117" s="8" t="s">
        <v>150</v>
      </c>
      <c r="CI117" s="8" t="s">
        <v>150</v>
      </c>
      <c r="CJ117" s="8">
        <v>2</v>
      </c>
      <c r="CK117" s="8" t="s">
        <v>150</v>
      </c>
      <c r="CL117" s="8" t="s">
        <v>150</v>
      </c>
      <c r="CM117" s="8">
        <v>2</v>
      </c>
      <c r="CN117" s="8" t="s">
        <v>150</v>
      </c>
      <c r="CO117" s="8">
        <v>0</v>
      </c>
      <c r="CP117" s="8">
        <v>20</v>
      </c>
      <c r="CQ117" s="8">
        <v>4</v>
      </c>
      <c r="CR117" s="8" t="s">
        <v>0</v>
      </c>
      <c r="CS117" s="8">
        <v>0</v>
      </c>
      <c r="CT117" s="8"/>
      <c r="CU117" s="8"/>
      <c r="CV117" s="8"/>
      <c r="CW117" s="8"/>
      <c r="CX117" s="8" t="s">
        <v>0</v>
      </c>
      <c r="CY117" s="8">
        <v>0</v>
      </c>
      <c r="CZ117" s="8"/>
      <c r="DA117" s="8"/>
      <c r="DB117" s="8"/>
      <c r="DC117" s="8"/>
      <c r="DD117" s="8" t="s">
        <v>165</v>
      </c>
      <c r="DE117" s="8">
        <v>2</v>
      </c>
      <c r="DF117" s="8"/>
      <c r="DG117" s="8"/>
      <c r="DH117" s="8"/>
      <c r="DI117" s="8">
        <v>2</v>
      </c>
      <c r="DJ117" s="8"/>
      <c r="DK117" s="8">
        <v>2</v>
      </c>
      <c r="DL117" s="8">
        <v>0</v>
      </c>
      <c r="DM117" s="8">
        <v>2</v>
      </c>
      <c r="DN117" s="8"/>
      <c r="DO117" s="8" t="s">
        <v>143</v>
      </c>
      <c r="DP117" s="8">
        <v>2</v>
      </c>
      <c r="DQ117" s="8" t="s">
        <v>165</v>
      </c>
      <c r="DR117" s="8" t="s">
        <v>165</v>
      </c>
      <c r="DS117" s="8" t="s">
        <v>143</v>
      </c>
      <c r="DT117" s="8" t="s">
        <v>165</v>
      </c>
      <c r="DU117" s="8" t="s">
        <v>150</v>
      </c>
      <c r="DV117" s="8" t="s">
        <v>159</v>
      </c>
      <c r="DW117" s="8" t="s">
        <v>150</v>
      </c>
      <c r="DX117" s="8" t="s">
        <v>159</v>
      </c>
      <c r="DY117" s="8" t="s">
        <v>159</v>
      </c>
      <c r="DZ117" s="8"/>
      <c r="EA117" s="8"/>
      <c r="EB117" s="8" t="s">
        <v>150</v>
      </c>
      <c r="EC117" s="8" t="s">
        <v>150</v>
      </c>
      <c r="ED117" s="8" t="s">
        <v>150</v>
      </c>
      <c r="EE117" s="8"/>
      <c r="EF117" s="8" t="s">
        <v>159</v>
      </c>
      <c r="EG117" s="8" t="s">
        <v>150</v>
      </c>
      <c r="EH117" s="8"/>
      <c r="EI117" s="8" t="s">
        <v>159</v>
      </c>
      <c r="EJ117" s="8" t="s">
        <v>150</v>
      </c>
      <c r="EK117" s="8" t="s">
        <v>150</v>
      </c>
      <c r="EL117" s="8" t="s">
        <v>150</v>
      </c>
      <c r="EM117" s="8"/>
      <c r="EN117" s="8"/>
      <c r="EO117" s="8"/>
      <c r="EP117" s="8" t="s">
        <v>189</v>
      </c>
      <c r="EQ117" s="11" t="str">
        <f t="shared" si="96"/>
        <v>36</v>
      </c>
      <c r="ER117" s="11">
        <v>1</v>
      </c>
      <c r="ES117" s="11"/>
      <c r="ET117" s="13">
        <f t="shared" si="69"/>
        <v>1</v>
      </c>
      <c r="EU117" s="13">
        <f t="shared" si="70"/>
        <v>0.9</v>
      </c>
      <c r="EV117" s="14">
        <f t="shared" si="82"/>
        <v>-1.2</v>
      </c>
      <c r="EW117" s="14">
        <f t="shared" si="71"/>
        <v>-1.2</v>
      </c>
      <c r="EX117" s="14">
        <f t="shared" si="72"/>
        <v>-1.2</v>
      </c>
      <c r="EY117" s="11">
        <f t="shared" si="73"/>
        <v>-3.2000000000000001E-2</v>
      </c>
      <c r="EZ117" s="15" t="s">
        <v>152</v>
      </c>
      <c r="FA117" s="16" t="str">
        <f t="shared" si="74"/>
        <v>1</v>
      </c>
      <c r="FC117">
        <v>2</v>
      </c>
      <c r="FD117">
        <v>0</v>
      </c>
    </row>
    <row r="118" spans="1:160" ht="33.75">
      <c r="A118" s="6">
        <v>2452</v>
      </c>
      <c r="B118" s="8">
        <v>2</v>
      </c>
      <c r="C118" s="8" t="s">
        <v>139</v>
      </c>
      <c r="D118" s="8">
        <v>47</v>
      </c>
      <c r="E118" s="8">
        <v>40</v>
      </c>
      <c r="F118" s="8" t="s">
        <v>180</v>
      </c>
      <c r="G118" s="8">
        <v>5</v>
      </c>
      <c r="H118" s="8"/>
      <c r="I118" s="9"/>
      <c r="J118" s="9"/>
      <c r="K118" s="10">
        <v>42018</v>
      </c>
      <c r="L118" s="10"/>
      <c r="M118" s="9" t="e">
        <f t="shared" si="114"/>
        <v>#NUM!</v>
      </c>
      <c r="N118" s="9">
        <f t="shared" ca="1" si="59"/>
        <v>110</v>
      </c>
      <c r="O118" s="9">
        <v>93</v>
      </c>
      <c r="P118" s="9">
        <v>1</v>
      </c>
      <c r="Q118" s="9"/>
      <c r="R118" s="9"/>
      <c r="S118" s="9" t="e">
        <f t="shared" si="60"/>
        <v>#NUM!</v>
      </c>
      <c r="T118" s="9"/>
      <c r="U118" s="8" t="str">
        <f t="shared" si="115"/>
        <v>12</v>
      </c>
      <c r="V118" s="11" t="str">
        <f t="shared" si="116"/>
        <v>1</v>
      </c>
      <c r="W118" s="8" t="str">
        <f t="shared" si="113"/>
        <v>12</v>
      </c>
      <c r="X118" s="9">
        <v>2</v>
      </c>
      <c r="Y118" s="9">
        <v>1</v>
      </c>
      <c r="Z118" s="9">
        <v>1</v>
      </c>
      <c r="AA118" s="9"/>
      <c r="AB118" s="9">
        <v>2</v>
      </c>
      <c r="AC118" s="9">
        <v>93</v>
      </c>
      <c r="AD118" s="9">
        <v>1</v>
      </c>
      <c r="AE118" s="8" t="str">
        <f t="shared" si="117"/>
        <v>36</v>
      </c>
      <c r="AF118" s="9">
        <v>2</v>
      </c>
      <c r="AG118" s="9">
        <v>2</v>
      </c>
      <c r="AH118" s="11" t="str">
        <f t="shared" si="94"/>
        <v>36</v>
      </c>
      <c r="AI118" s="11" t="str">
        <f t="shared" ref="AI118:AI123" si="118">IF(AH118&lt;35,0, IF(AH118&gt;35, "1"))</f>
        <v>1</v>
      </c>
      <c r="AJ118" s="9">
        <v>2</v>
      </c>
      <c r="AK118" s="9"/>
      <c r="AL118" s="9"/>
      <c r="AM118" s="8" t="s">
        <v>154</v>
      </c>
      <c r="AN118" s="8">
        <v>2</v>
      </c>
      <c r="AO118" s="8"/>
      <c r="AP118" s="8"/>
      <c r="AQ118" s="8">
        <v>1.4</v>
      </c>
      <c r="AR118" s="9">
        <f t="shared" si="112"/>
        <v>64.701772388888472</v>
      </c>
      <c r="AS118" s="9">
        <v>1.42</v>
      </c>
      <c r="AT118" s="9">
        <f t="shared" si="62"/>
        <v>63.215386783331589</v>
      </c>
      <c r="AU118" s="9">
        <v>1.41</v>
      </c>
      <c r="AV118" s="9">
        <f t="shared" si="110"/>
        <v>62.965674853951576</v>
      </c>
      <c r="AW118" s="9"/>
      <c r="AX118" s="9" t="e">
        <f t="shared" si="95"/>
        <v>#DIV/0!</v>
      </c>
      <c r="AY118" s="12" t="s">
        <v>155</v>
      </c>
      <c r="AZ118" s="12" t="s">
        <v>155</v>
      </c>
      <c r="BA118" s="12" t="s">
        <v>155</v>
      </c>
      <c r="BB118" s="12"/>
      <c r="BC118" s="8" t="s">
        <v>164</v>
      </c>
      <c r="BD118" s="8"/>
      <c r="BE118" s="8"/>
      <c r="BF118" s="8"/>
      <c r="BG118" s="12"/>
      <c r="BH118" s="8"/>
      <c r="BI118" s="8"/>
      <c r="BJ118" s="8">
        <v>82.8</v>
      </c>
      <c r="BK118" s="8">
        <v>180</v>
      </c>
      <c r="BL118" s="8">
        <f t="shared" si="65"/>
        <v>2.0258243314907927</v>
      </c>
      <c r="BM118" s="8">
        <f t="shared" si="80"/>
        <v>25.555555555555554</v>
      </c>
      <c r="BN118" s="8">
        <v>1</v>
      </c>
      <c r="BO118" s="7" t="s">
        <v>674</v>
      </c>
      <c r="BP118" s="8" t="s">
        <v>146</v>
      </c>
      <c r="BQ118" s="8">
        <v>35</v>
      </c>
      <c r="BR118" s="8">
        <v>51.7</v>
      </c>
      <c r="BS118" s="8">
        <v>158</v>
      </c>
      <c r="BT118" s="8">
        <f t="shared" si="66"/>
        <v>1.5087809518353821</v>
      </c>
      <c r="BU118" s="8">
        <f t="shared" si="81"/>
        <v>20.709822143887198</v>
      </c>
      <c r="BV118" s="8">
        <f t="shared" si="67"/>
        <v>1.342689493147726</v>
      </c>
      <c r="BW118" s="8">
        <f t="shared" si="67"/>
        <v>1.2339823769611002</v>
      </c>
      <c r="BX118" s="8" t="s">
        <v>158</v>
      </c>
      <c r="BY118" s="8" t="s">
        <v>162</v>
      </c>
      <c r="BZ118" s="8" t="s">
        <v>148</v>
      </c>
      <c r="CA118" s="8" t="s">
        <v>149</v>
      </c>
      <c r="CB118" s="8">
        <v>3</v>
      </c>
      <c r="CC118" s="8" t="s">
        <v>150</v>
      </c>
      <c r="CD118" s="8">
        <v>2</v>
      </c>
      <c r="CE118" s="8" t="s">
        <v>150</v>
      </c>
      <c r="CF118" s="8" t="s">
        <v>150</v>
      </c>
      <c r="CG118" s="8">
        <v>2</v>
      </c>
      <c r="CH118" s="8" t="s">
        <v>150</v>
      </c>
      <c r="CI118" s="8" t="s">
        <v>150</v>
      </c>
      <c r="CJ118" s="8">
        <v>2</v>
      </c>
      <c r="CK118" s="8" t="s">
        <v>150</v>
      </c>
      <c r="CL118" s="8" t="s">
        <v>150</v>
      </c>
      <c r="CM118" s="8">
        <v>2</v>
      </c>
      <c r="CN118" s="8" t="s">
        <v>150</v>
      </c>
      <c r="CO118" s="8">
        <v>0</v>
      </c>
      <c r="CP118" s="8">
        <v>0</v>
      </c>
      <c r="CQ118" s="8">
        <v>4</v>
      </c>
      <c r="CR118" s="8"/>
      <c r="CS118" s="8">
        <v>0</v>
      </c>
      <c r="CT118" s="8"/>
      <c r="CU118" s="8"/>
      <c r="CV118" s="8"/>
      <c r="CW118" s="8"/>
      <c r="CX118" s="8"/>
      <c r="CY118" s="8">
        <v>0</v>
      </c>
      <c r="CZ118" s="8"/>
      <c r="DA118" s="8"/>
      <c r="DB118" s="8"/>
      <c r="DC118" s="8"/>
      <c r="DD118" s="8" t="s">
        <v>143</v>
      </c>
      <c r="DE118" s="8">
        <v>1</v>
      </c>
      <c r="DF118" s="8"/>
      <c r="DG118" s="8"/>
      <c r="DH118" s="8">
        <v>375</v>
      </c>
      <c r="DI118" s="8">
        <v>1</v>
      </c>
      <c r="DJ118" s="8"/>
      <c r="DK118" s="8">
        <v>2</v>
      </c>
      <c r="DL118" s="8">
        <v>4</v>
      </c>
      <c r="DM118" s="8">
        <v>1</v>
      </c>
      <c r="DN118" s="8"/>
      <c r="DO118" s="8" t="s">
        <v>143</v>
      </c>
      <c r="DP118" s="8">
        <v>2</v>
      </c>
      <c r="DQ118" s="8" t="s">
        <v>165</v>
      </c>
      <c r="DR118" s="8" t="s">
        <v>143</v>
      </c>
      <c r="DS118" s="8" t="s">
        <v>143</v>
      </c>
      <c r="DT118" s="8" t="s">
        <v>143</v>
      </c>
      <c r="DU118" s="8" t="s">
        <v>150</v>
      </c>
      <c r="DV118" s="8" t="s">
        <v>159</v>
      </c>
      <c r="DW118" s="8" t="s">
        <v>150</v>
      </c>
      <c r="DX118" s="8" t="s">
        <v>150</v>
      </c>
      <c r="DY118" s="8" t="s">
        <v>150</v>
      </c>
      <c r="DZ118" s="8"/>
      <c r="EA118" s="8"/>
      <c r="EB118" s="8" t="s">
        <v>150</v>
      </c>
      <c r="EC118" s="8" t="s">
        <v>150</v>
      </c>
      <c r="ED118" s="8" t="s">
        <v>150</v>
      </c>
      <c r="EE118" s="8"/>
      <c r="EF118" s="8" t="s">
        <v>159</v>
      </c>
      <c r="EG118" s="8" t="s">
        <v>150</v>
      </c>
      <c r="EH118" s="8"/>
      <c r="EI118" s="8" t="s">
        <v>159</v>
      </c>
      <c r="EJ118" s="8" t="s">
        <v>150</v>
      </c>
      <c r="EK118" s="8" t="s">
        <v>150</v>
      </c>
      <c r="EL118" s="8" t="s">
        <v>150</v>
      </c>
      <c r="EM118" s="8"/>
      <c r="EN118" s="8"/>
      <c r="EO118" s="8" t="s">
        <v>184</v>
      </c>
      <c r="EP118" s="8" t="s">
        <v>189</v>
      </c>
      <c r="EQ118" s="11" t="str">
        <f t="shared" si="96"/>
        <v>36</v>
      </c>
      <c r="ER118" s="11" t="str">
        <f t="shared" ref="ER118:ER123" si="119">IF(EQ118&lt;35,0, IF(EQ118&gt;35, "1"))</f>
        <v>1</v>
      </c>
      <c r="ES118" s="11"/>
      <c r="ET118" s="13">
        <f t="shared" si="69"/>
        <v>1</v>
      </c>
      <c r="EU118" s="13">
        <f t="shared" si="70"/>
        <v>0.9</v>
      </c>
      <c r="EV118" s="14">
        <f t="shared" si="82"/>
        <v>-1.2</v>
      </c>
      <c r="EW118" s="14">
        <f t="shared" si="71"/>
        <v>-1.2</v>
      </c>
      <c r="EX118" s="14">
        <f t="shared" si="72"/>
        <v>-1.2</v>
      </c>
      <c r="EY118" s="11">
        <f t="shared" si="73"/>
        <v>-3.2000000000000001E-2</v>
      </c>
      <c r="EZ118" s="17" t="s">
        <v>176</v>
      </c>
      <c r="FA118" s="16" t="str">
        <f t="shared" si="74"/>
        <v>3</v>
      </c>
      <c r="FC118">
        <v>2</v>
      </c>
      <c r="FD118">
        <v>0</v>
      </c>
    </row>
    <row r="119" spans="1:160" ht="112.5">
      <c r="A119" s="6">
        <v>2463</v>
      </c>
      <c r="B119" s="8">
        <v>2</v>
      </c>
      <c r="C119" s="8" t="s">
        <v>139</v>
      </c>
      <c r="D119" s="8">
        <v>53</v>
      </c>
      <c r="E119" s="8">
        <v>45</v>
      </c>
      <c r="F119" s="8" t="s">
        <v>174</v>
      </c>
      <c r="G119" s="8">
        <v>2</v>
      </c>
      <c r="H119" s="8"/>
      <c r="I119" s="9"/>
      <c r="J119" s="9"/>
      <c r="K119" s="10">
        <v>42037</v>
      </c>
      <c r="L119" s="10">
        <v>43560</v>
      </c>
      <c r="M119" s="9">
        <f t="shared" si="114"/>
        <v>50</v>
      </c>
      <c r="N119" s="9">
        <f t="shared" ref="N119:N175" ca="1" si="120">DATEDIF(K119,TODAY(),"m")</f>
        <v>110</v>
      </c>
      <c r="O119" s="9">
        <v>50</v>
      </c>
      <c r="P119" s="9">
        <v>0</v>
      </c>
      <c r="Q119" s="10">
        <v>43025</v>
      </c>
      <c r="R119" s="10"/>
      <c r="S119" s="9">
        <f t="shared" ref="S119:S175" si="121">DATEDIF(K119,Q119,"m")</f>
        <v>32</v>
      </c>
      <c r="T119" s="9" t="s">
        <v>677</v>
      </c>
      <c r="U119" s="8" t="str">
        <f t="shared" si="115"/>
        <v>12</v>
      </c>
      <c r="V119" s="11" t="str">
        <f t="shared" si="116"/>
        <v>1</v>
      </c>
      <c r="W119" s="8" t="str">
        <f t="shared" si="113"/>
        <v>12</v>
      </c>
      <c r="X119" s="9">
        <v>2</v>
      </c>
      <c r="Y119" s="9">
        <v>1</v>
      </c>
      <c r="Z119" s="9">
        <v>0</v>
      </c>
      <c r="AA119" s="9"/>
      <c r="AB119" s="9">
        <v>2</v>
      </c>
      <c r="AC119" s="9">
        <v>32</v>
      </c>
      <c r="AD119" s="9">
        <v>0</v>
      </c>
      <c r="AE119" s="8" t="str">
        <f t="shared" si="117"/>
        <v>36</v>
      </c>
      <c r="AF119" s="9">
        <v>1</v>
      </c>
      <c r="AG119" s="9">
        <v>1</v>
      </c>
      <c r="AH119" s="11" t="str">
        <f t="shared" ref="AH119:AH138" si="122">IF(O119&lt;36,O119, IF(O119&gt;36, "36"))</f>
        <v>36</v>
      </c>
      <c r="AI119" s="11" t="str">
        <f t="shared" si="118"/>
        <v>1</v>
      </c>
      <c r="AJ119" s="9">
        <v>1</v>
      </c>
      <c r="AK119" s="9">
        <v>1</v>
      </c>
      <c r="AL119" s="9" t="s">
        <v>678</v>
      </c>
      <c r="AM119" s="8" t="s">
        <v>154</v>
      </c>
      <c r="AN119" s="8">
        <v>2</v>
      </c>
      <c r="AO119" s="8"/>
      <c r="AP119" s="8"/>
      <c r="AQ119" s="8">
        <v>1.73</v>
      </c>
      <c r="AR119" s="9">
        <f t="shared" si="112"/>
        <v>48.652981417784829</v>
      </c>
      <c r="AS119" s="9">
        <v>1.54</v>
      </c>
      <c r="AT119" s="9">
        <f t="shared" ref="AT119:AT175" si="123">141*((AS119/EU119)^EW119)*0.9938^(E119+1)*ET119</f>
        <v>55.595406472250041</v>
      </c>
      <c r="AU119" s="9">
        <v>2.63</v>
      </c>
      <c r="AV119" s="9">
        <f t="shared" si="110"/>
        <v>28.887826127060126</v>
      </c>
      <c r="AW119" s="9"/>
      <c r="AX119" s="9" t="e">
        <f t="shared" ref="AX119:AX146" si="124">141*((AW119/EU119)^EY119)*0.9938^(E119+10)*ET119</f>
        <v>#DIV/0!</v>
      </c>
      <c r="AY119" s="12" t="s">
        <v>155</v>
      </c>
      <c r="AZ119" s="12" t="s">
        <v>155</v>
      </c>
      <c r="BA119" s="12" t="s">
        <v>155</v>
      </c>
      <c r="BB119" s="12" t="s">
        <v>167</v>
      </c>
      <c r="BC119" s="8" t="s">
        <v>142</v>
      </c>
      <c r="BD119" s="8" t="s">
        <v>143</v>
      </c>
      <c r="BE119" s="8" t="s">
        <v>141</v>
      </c>
      <c r="BF119" s="8"/>
      <c r="BG119" s="12"/>
      <c r="BH119" s="8"/>
      <c r="BI119" s="8"/>
      <c r="BJ119" s="8">
        <v>101</v>
      </c>
      <c r="BK119" s="8">
        <v>179.5</v>
      </c>
      <c r="BL119" s="8">
        <f t="shared" ref="BL119:BL175" si="125">(0.007184*(BJ119^0.425)*(BK119^0.725))</f>
        <v>2.1998832646271387</v>
      </c>
      <c r="BM119" s="8">
        <f t="shared" si="80"/>
        <v>31.346746223260219</v>
      </c>
      <c r="BN119" s="8">
        <v>1</v>
      </c>
      <c r="BO119" s="7" t="s">
        <v>679</v>
      </c>
      <c r="BP119" s="8" t="s">
        <v>146</v>
      </c>
      <c r="BQ119" s="8">
        <v>42</v>
      </c>
      <c r="BR119" s="8">
        <v>67.8</v>
      </c>
      <c r="BS119" s="8">
        <v>162.19999999999999</v>
      </c>
      <c r="BT119" s="8">
        <f t="shared" ref="BT119:BT175" si="126">(0.007184*(BR119^0.425)*(BS119^0.725))</f>
        <v>1.7255430932320286</v>
      </c>
      <c r="BU119" s="8">
        <f t="shared" si="81"/>
        <v>25.770805554330792</v>
      </c>
      <c r="BV119" s="8">
        <f t="shared" ref="BV119:BW175" si="127">(BL119/BT119)</f>
        <v>1.2748932630286545</v>
      </c>
      <c r="BW119" s="8">
        <f t="shared" si="127"/>
        <v>1.2163665647615889</v>
      </c>
      <c r="BX119" s="8" t="s">
        <v>162</v>
      </c>
      <c r="BY119" s="8" t="s">
        <v>158</v>
      </c>
      <c r="BZ119" s="8" t="s">
        <v>148</v>
      </c>
      <c r="CA119" s="8" t="s">
        <v>149</v>
      </c>
      <c r="CB119" s="8">
        <v>4</v>
      </c>
      <c r="CC119" s="8" t="s">
        <v>150</v>
      </c>
      <c r="CD119" s="8">
        <v>2</v>
      </c>
      <c r="CE119" s="8" t="s">
        <v>150</v>
      </c>
      <c r="CF119" s="8" t="s">
        <v>150</v>
      </c>
      <c r="CG119" s="8">
        <v>2</v>
      </c>
      <c r="CH119" s="8" t="s">
        <v>150</v>
      </c>
      <c r="CI119" s="8" t="s">
        <v>150</v>
      </c>
      <c r="CJ119" s="8">
        <v>2</v>
      </c>
      <c r="CK119" s="8" t="s">
        <v>150</v>
      </c>
      <c r="CL119" s="8" t="s">
        <v>150</v>
      </c>
      <c r="CM119" s="8">
        <v>2</v>
      </c>
      <c r="CN119" s="8" t="s">
        <v>150</v>
      </c>
      <c r="CO119" s="8">
        <v>0</v>
      </c>
      <c r="CP119" s="8">
        <v>0</v>
      </c>
      <c r="CQ119" s="8">
        <v>4</v>
      </c>
      <c r="CR119" s="8" t="s">
        <v>0</v>
      </c>
      <c r="CS119" s="8">
        <v>0</v>
      </c>
      <c r="CT119" s="8"/>
      <c r="CU119" s="8"/>
      <c r="CV119" s="8"/>
      <c r="CW119" s="8"/>
      <c r="CX119" s="8" t="s">
        <v>0</v>
      </c>
      <c r="CY119" s="8">
        <v>0</v>
      </c>
      <c r="CZ119" s="8"/>
      <c r="DA119" s="8"/>
      <c r="DB119" s="8"/>
      <c r="DC119" s="8"/>
      <c r="DD119" s="8" t="s">
        <v>165</v>
      </c>
      <c r="DE119" s="8">
        <v>2</v>
      </c>
      <c r="DF119" s="8"/>
      <c r="DG119" s="8"/>
      <c r="DH119" s="8"/>
      <c r="DI119" s="8">
        <v>2</v>
      </c>
      <c r="DJ119" s="8"/>
      <c r="DK119" s="8">
        <v>2</v>
      </c>
      <c r="DL119" s="8">
        <v>0</v>
      </c>
      <c r="DM119" s="8">
        <v>2</v>
      </c>
      <c r="DN119" s="8"/>
      <c r="DO119" s="8" t="s">
        <v>143</v>
      </c>
      <c r="DP119" s="8">
        <v>2</v>
      </c>
      <c r="DQ119" s="8" t="s">
        <v>165</v>
      </c>
      <c r="DR119" s="8" t="s">
        <v>165</v>
      </c>
      <c r="DS119" s="8" t="s">
        <v>165</v>
      </c>
      <c r="DT119" s="8" t="s">
        <v>636</v>
      </c>
      <c r="DU119" s="8" t="s">
        <v>150</v>
      </c>
      <c r="DV119" s="8" t="s">
        <v>150</v>
      </c>
      <c r="DW119" s="8" t="s">
        <v>150</v>
      </c>
      <c r="DX119" s="8" t="s">
        <v>159</v>
      </c>
      <c r="DY119" s="8" t="s">
        <v>150</v>
      </c>
      <c r="DZ119" s="8"/>
      <c r="EA119" s="8"/>
      <c r="EB119" s="8" t="s">
        <v>150</v>
      </c>
      <c r="EC119" s="8" t="s">
        <v>150</v>
      </c>
      <c r="ED119" s="8" t="s">
        <v>150</v>
      </c>
      <c r="EE119" s="8"/>
      <c r="EF119" s="8" t="s">
        <v>159</v>
      </c>
      <c r="EG119" s="8" t="s">
        <v>150</v>
      </c>
      <c r="EH119" s="8"/>
      <c r="EI119" s="8" t="s">
        <v>159</v>
      </c>
      <c r="EJ119" s="8" t="s">
        <v>150</v>
      </c>
      <c r="EK119" s="8" t="s">
        <v>150</v>
      </c>
      <c r="EL119" s="8" t="s">
        <v>150</v>
      </c>
      <c r="EM119" s="8"/>
      <c r="EN119" s="8"/>
      <c r="EO119" s="8" t="s">
        <v>184</v>
      </c>
      <c r="EP119" s="8" t="s">
        <v>189</v>
      </c>
      <c r="EQ119" s="11" t="str">
        <f t="shared" ref="EQ119:EQ138" si="128">IF(O119&lt;36,O119, IF(O119&gt;36, "36"))</f>
        <v>36</v>
      </c>
      <c r="ER119" s="11" t="str">
        <f t="shared" si="119"/>
        <v>1</v>
      </c>
      <c r="ES119" s="11"/>
      <c r="ET119" s="13">
        <f t="shared" ref="ET119:ET175" si="129">IF(B119=2,1,1.012)</f>
        <v>1</v>
      </c>
      <c r="EU119" s="13">
        <f t="shared" ref="EU119:EU175" si="130">IF(B119=1,0.7,0.9)</f>
        <v>0.9</v>
      </c>
      <c r="EV119" s="14">
        <f t="shared" si="82"/>
        <v>-1.2</v>
      </c>
      <c r="EW119" s="14">
        <f t="shared" ref="EW119:EW175" si="131">IF(B119=1,IF(AS119&lt;0.7,-0.241,-1.2),IF(AS119&lt;0.9,-0.032,-1.2))</f>
        <v>-1.2</v>
      </c>
      <c r="EX119" s="14">
        <f t="shared" ref="EX119:EX175" si="132">IF(B119=1,IF(AU119&lt;0.7,-0.241,-1.2),IF(AU119&lt;0.9,-0.032,-1.2))</f>
        <v>-1.2</v>
      </c>
      <c r="EY119" s="11">
        <f t="shared" ref="EY119:EY175" si="133">IF(B119=1,IF(AW119&lt;0.7,-0.241,-1.2),IF(AW119&lt;0.9,-0.032,-1.2))</f>
        <v>-3.2000000000000001E-2</v>
      </c>
      <c r="EZ119" s="15" t="s">
        <v>152</v>
      </c>
      <c r="FA119" s="16" t="str">
        <f t="shared" ref="FA119:FA175" si="134">IF(EZ119="HD", "1", IF(EZ119="PD", "2","3"))</f>
        <v>1</v>
      </c>
      <c r="FC119">
        <v>2</v>
      </c>
      <c r="FD119">
        <v>0</v>
      </c>
    </row>
    <row r="120" spans="1:160" ht="33.75">
      <c r="A120" s="6">
        <v>2487</v>
      </c>
      <c r="B120" s="8">
        <v>2</v>
      </c>
      <c r="C120" s="8" t="s">
        <v>139</v>
      </c>
      <c r="D120" s="8">
        <v>71</v>
      </c>
      <c r="E120" s="8">
        <v>64</v>
      </c>
      <c r="F120" s="8" t="s">
        <v>140</v>
      </c>
      <c r="G120" s="8">
        <v>1</v>
      </c>
      <c r="H120" s="8"/>
      <c r="I120" s="9"/>
      <c r="J120" s="9"/>
      <c r="K120" s="10">
        <v>42102</v>
      </c>
      <c r="L120" s="10">
        <v>43687</v>
      </c>
      <c r="M120" s="9">
        <f t="shared" si="114"/>
        <v>52</v>
      </c>
      <c r="N120" s="9">
        <f t="shared" ca="1" si="120"/>
        <v>108</v>
      </c>
      <c r="O120" s="9">
        <v>52</v>
      </c>
      <c r="P120" s="9">
        <v>0</v>
      </c>
      <c r="Q120" s="10">
        <v>43687</v>
      </c>
      <c r="R120" s="9"/>
      <c r="S120" s="9">
        <f t="shared" si="121"/>
        <v>52</v>
      </c>
      <c r="T120" s="8" t="s">
        <v>141</v>
      </c>
      <c r="U120" s="8" t="str">
        <f t="shared" si="115"/>
        <v>12</v>
      </c>
      <c r="V120" s="11" t="str">
        <f t="shared" si="116"/>
        <v>1</v>
      </c>
      <c r="W120" s="8" t="str">
        <f t="shared" si="113"/>
        <v>12</v>
      </c>
      <c r="X120" s="9">
        <v>2</v>
      </c>
      <c r="Y120" s="9">
        <v>1</v>
      </c>
      <c r="Z120" s="9">
        <v>1</v>
      </c>
      <c r="AA120" s="9"/>
      <c r="AB120" s="9">
        <v>2</v>
      </c>
      <c r="AC120" s="9">
        <v>52</v>
      </c>
      <c r="AD120" s="9">
        <v>0</v>
      </c>
      <c r="AE120" s="8" t="str">
        <f t="shared" si="117"/>
        <v>36</v>
      </c>
      <c r="AF120" s="9">
        <v>2</v>
      </c>
      <c r="AG120" s="9">
        <v>2</v>
      </c>
      <c r="AH120" s="11" t="str">
        <f t="shared" si="122"/>
        <v>36</v>
      </c>
      <c r="AI120" s="11" t="str">
        <f t="shared" si="118"/>
        <v>1</v>
      </c>
      <c r="AJ120" s="9">
        <v>1</v>
      </c>
      <c r="AK120" s="9">
        <v>0</v>
      </c>
      <c r="AL120" s="9"/>
      <c r="AM120" s="8" t="s">
        <v>154</v>
      </c>
      <c r="AN120" s="8">
        <v>2</v>
      </c>
      <c r="AO120" s="8"/>
      <c r="AP120" s="8"/>
      <c r="AQ120" s="8">
        <v>1.83</v>
      </c>
      <c r="AR120" s="9">
        <f t="shared" ref="AR120:AR127" si="135">141*((AQ120/EU120)^EV120)*0.9938^(E120)*ET120</f>
        <v>40.411440407135039</v>
      </c>
      <c r="AS120" s="9">
        <v>2.04</v>
      </c>
      <c r="AT120" s="9">
        <f t="shared" si="123"/>
        <v>35.252378926469021</v>
      </c>
      <c r="AU120" s="9">
        <v>2.12</v>
      </c>
      <c r="AV120" s="9">
        <f t="shared" si="110"/>
        <v>33.246013914197768</v>
      </c>
      <c r="AW120" s="9"/>
      <c r="AX120" s="9" t="e">
        <f t="shared" si="124"/>
        <v>#DIV/0!</v>
      </c>
      <c r="AY120" s="12" t="s">
        <v>155</v>
      </c>
      <c r="AZ120" s="12" t="s">
        <v>155</v>
      </c>
      <c r="BA120" s="12" t="s">
        <v>155</v>
      </c>
      <c r="BB120" s="12" t="s">
        <v>167</v>
      </c>
      <c r="BC120" s="8" t="s">
        <v>142</v>
      </c>
      <c r="BD120" s="8" t="s">
        <v>143</v>
      </c>
      <c r="BE120" s="8" t="s">
        <v>141</v>
      </c>
      <c r="BF120" s="8"/>
      <c r="BG120" s="12"/>
      <c r="BH120" s="8"/>
      <c r="BI120" s="8"/>
      <c r="BJ120" s="8">
        <v>76.8</v>
      </c>
      <c r="BK120" s="8">
        <v>175.7</v>
      </c>
      <c r="BL120" s="8">
        <f t="shared" si="125"/>
        <v>1.9279881898979974</v>
      </c>
      <c r="BM120" s="8">
        <f t="shared" si="80"/>
        <v>24.878127946786723</v>
      </c>
      <c r="BN120" s="8">
        <v>1</v>
      </c>
      <c r="BO120" s="7" t="s">
        <v>683</v>
      </c>
      <c r="BP120" s="8" t="s">
        <v>146</v>
      </c>
      <c r="BQ120" s="8">
        <v>65</v>
      </c>
      <c r="BR120" s="8">
        <v>53.4</v>
      </c>
      <c r="BS120" s="8">
        <v>152.30000000000001</v>
      </c>
      <c r="BT120" s="8">
        <f t="shared" si="126"/>
        <v>1.4894598053578085</v>
      </c>
      <c r="BU120" s="8">
        <f t="shared" si="81"/>
        <v>23.021915225030593</v>
      </c>
      <c r="BV120" s="8">
        <f t="shared" si="127"/>
        <v>1.2944210934479312</v>
      </c>
      <c r="BW120" s="8">
        <f t="shared" si="127"/>
        <v>1.0806280756232636</v>
      </c>
      <c r="BX120" s="8" t="s">
        <v>147</v>
      </c>
      <c r="BY120" s="8" t="s">
        <v>158</v>
      </c>
      <c r="BZ120" s="8" t="s">
        <v>148</v>
      </c>
      <c r="CA120" s="8" t="s">
        <v>149</v>
      </c>
      <c r="CB120" s="8">
        <v>6</v>
      </c>
      <c r="CC120" s="8" t="s">
        <v>150</v>
      </c>
      <c r="CD120" s="8">
        <v>2</v>
      </c>
      <c r="CE120" s="8" t="s">
        <v>150</v>
      </c>
      <c r="CF120" s="8" t="s">
        <v>150</v>
      </c>
      <c r="CG120" s="8">
        <v>2</v>
      </c>
      <c r="CH120" s="8" t="s">
        <v>150</v>
      </c>
      <c r="CI120" s="8" t="s">
        <v>150</v>
      </c>
      <c r="CJ120" s="8">
        <v>2</v>
      </c>
      <c r="CK120" s="8" t="s">
        <v>150</v>
      </c>
      <c r="CL120" s="8" t="s">
        <v>150</v>
      </c>
      <c r="CM120" s="8">
        <v>2</v>
      </c>
      <c r="CN120" s="8" t="s">
        <v>150</v>
      </c>
      <c r="CO120" s="8">
        <v>0</v>
      </c>
      <c r="CP120" s="8">
        <v>0</v>
      </c>
      <c r="CQ120" s="8">
        <v>4</v>
      </c>
      <c r="CR120" s="8"/>
      <c r="CS120" s="8">
        <v>0</v>
      </c>
      <c r="CT120" s="8"/>
      <c r="CU120" s="8"/>
      <c r="CV120" s="8"/>
      <c r="CW120" s="8"/>
      <c r="CX120" s="8"/>
      <c r="CY120" s="8">
        <v>0</v>
      </c>
      <c r="CZ120" s="8"/>
      <c r="DA120" s="8"/>
      <c r="DB120" s="8"/>
      <c r="DC120" s="8"/>
      <c r="DD120" s="8" t="s">
        <v>165</v>
      </c>
      <c r="DE120" s="8">
        <v>2</v>
      </c>
      <c r="DF120" s="8"/>
      <c r="DG120" s="8"/>
      <c r="DH120" s="8"/>
      <c r="DI120" s="8">
        <v>2</v>
      </c>
      <c r="DJ120" s="8"/>
      <c r="DK120" s="8">
        <v>2</v>
      </c>
      <c r="DL120" s="8">
        <v>0</v>
      </c>
      <c r="DM120" s="8">
        <v>2</v>
      </c>
      <c r="DN120" s="8"/>
      <c r="DO120" s="8" t="s">
        <v>143</v>
      </c>
      <c r="DP120" s="8">
        <v>2</v>
      </c>
      <c r="DQ120" s="8" t="s">
        <v>165</v>
      </c>
      <c r="DR120" s="8" t="s">
        <v>143</v>
      </c>
      <c r="DS120" s="8" t="s">
        <v>143</v>
      </c>
      <c r="DT120" s="8" t="s">
        <v>636</v>
      </c>
      <c r="DU120" s="8" t="s">
        <v>150</v>
      </c>
      <c r="DV120" s="8" t="s">
        <v>159</v>
      </c>
      <c r="DW120" s="8" t="s">
        <v>150</v>
      </c>
      <c r="DX120" s="8" t="s">
        <v>150</v>
      </c>
      <c r="DY120" s="8" t="s">
        <v>150</v>
      </c>
      <c r="DZ120" s="8"/>
      <c r="EA120" s="8"/>
      <c r="EB120" s="8" t="s">
        <v>150</v>
      </c>
      <c r="EC120" s="8" t="s">
        <v>150</v>
      </c>
      <c r="ED120" s="8" t="s">
        <v>150</v>
      </c>
      <c r="EE120" s="8"/>
      <c r="EF120" s="8" t="s">
        <v>159</v>
      </c>
      <c r="EG120" s="8" t="s">
        <v>150</v>
      </c>
      <c r="EH120" s="8"/>
      <c r="EI120" s="8" t="s">
        <v>159</v>
      </c>
      <c r="EJ120" s="8" t="s">
        <v>150</v>
      </c>
      <c r="EK120" s="8" t="s">
        <v>150</v>
      </c>
      <c r="EL120" s="8" t="s">
        <v>150</v>
      </c>
      <c r="EM120" s="8"/>
      <c r="EN120" s="8"/>
      <c r="EO120" s="8" t="s">
        <v>184</v>
      </c>
      <c r="EP120" s="8" t="s">
        <v>189</v>
      </c>
      <c r="EQ120" s="11" t="str">
        <f t="shared" si="128"/>
        <v>36</v>
      </c>
      <c r="ER120" s="11" t="str">
        <f t="shared" si="119"/>
        <v>1</v>
      </c>
      <c r="ES120" s="11"/>
      <c r="ET120" s="13">
        <f t="shared" si="129"/>
        <v>1</v>
      </c>
      <c r="EU120" s="13">
        <f t="shared" si="130"/>
        <v>0.9</v>
      </c>
      <c r="EV120" s="14">
        <f t="shared" si="82"/>
        <v>-1.2</v>
      </c>
      <c r="EW120" s="14">
        <f t="shared" si="131"/>
        <v>-1.2</v>
      </c>
      <c r="EX120" s="14">
        <f t="shared" si="132"/>
        <v>-1.2</v>
      </c>
      <c r="EY120" s="11">
        <f t="shared" si="133"/>
        <v>-3.2000000000000001E-2</v>
      </c>
      <c r="EZ120" s="15" t="s">
        <v>176</v>
      </c>
      <c r="FA120" s="16" t="str">
        <f t="shared" si="134"/>
        <v>3</v>
      </c>
      <c r="FC120">
        <v>2</v>
      </c>
      <c r="FD120">
        <v>0</v>
      </c>
    </row>
    <row r="121" spans="1:160" ht="33.75">
      <c r="A121" s="6">
        <v>2492</v>
      </c>
      <c r="B121" s="8">
        <v>2</v>
      </c>
      <c r="C121" s="8" t="s">
        <v>139</v>
      </c>
      <c r="D121" s="8">
        <v>57</v>
      </c>
      <c r="E121" s="8">
        <v>49</v>
      </c>
      <c r="F121" s="8" t="s">
        <v>174</v>
      </c>
      <c r="G121" s="8">
        <v>2</v>
      </c>
      <c r="H121" s="8"/>
      <c r="I121" s="9"/>
      <c r="J121" s="9"/>
      <c r="K121" s="10">
        <v>42121</v>
      </c>
      <c r="L121" s="10"/>
      <c r="M121" s="9" t="e">
        <f>DATEDIF(K121, L121, "m")</f>
        <v>#NUM!</v>
      </c>
      <c r="N121" s="9">
        <f t="shared" ca="1" si="120"/>
        <v>107</v>
      </c>
      <c r="O121" s="9">
        <v>90</v>
      </c>
      <c r="P121" s="9">
        <v>1</v>
      </c>
      <c r="Q121" s="9"/>
      <c r="R121" s="9"/>
      <c r="S121" s="9" t="e">
        <f t="shared" si="121"/>
        <v>#NUM!</v>
      </c>
      <c r="T121" s="9"/>
      <c r="U121" s="8" t="str">
        <f t="shared" si="115"/>
        <v>12</v>
      </c>
      <c r="V121" s="11" t="str">
        <f t="shared" si="116"/>
        <v>1</v>
      </c>
      <c r="W121" s="8" t="str">
        <f t="shared" si="113"/>
        <v>12</v>
      </c>
      <c r="X121" s="9">
        <v>2</v>
      </c>
      <c r="Y121" s="9">
        <v>1</v>
      </c>
      <c r="Z121" s="9">
        <v>1</v>
      </c>
      <c r="AA121" s="9"/>
      <c r="AB121" s="9">
        <v>2</v>
      </c>
      <c r="AC121" s="9">
        <v>90</v>
      </c>
      <c r="AD121" s="9">
        <v>1</v>
      </c>
      <c r="AE121" s="8" t="str">
        <f t="shared" si="117"/>
        <v>36</v>
      </c>
      <c r="AF121" s="9">
        <v>2</v>
      </c>
      <c r="AG121" s="9">
        <v>2</v>
      </c>
      <c r="AH121" s="11" t="str">
        <f t="shared" si="122"/>
        <v>36</v>
      </c>
      <c r="AI121" s="11" t="str">
        <f t="shared" si="118"/>
        <v>1</v>
      </c>
      <c r="AJ121" s="9">
        <v>2</v>
      </c>
      <c r="AK121" s="9">
        <v>0</v>
      </c>
      <c r="AL121" s="9"/>
      <c r="AM121" s="8" t="s">
        <v>160</v>
      </c>
      <c r="AN121" s="8">
        <v>1</v>
      </c>
      <c r="AO121" s="8"/>
      <c r="AP121" s="8"/>
      <c r="AQ121" s="8">
        <v>1.1000000000000001</v>
      </c>
      <c r="AR121" s="9">
        <f t="shared" si="135"/>
        <v>81.712694149360473</v>
      </c>
      <c r="AS121" s="9">
        <v>1.39</v>
      </c>
      <c r="AT121" s="9">
        <f t="shared" si="123"/>
        <v>61.325625161106991</v>
      </c>
      <c r="AU121" s="9">
        <v>1.25</v>
      </c>
      <c r="AV121" s="9">
        <f t="shared" si="110"/>
        <v>68.796400116897246</v>
      </c>
      <c r="AW121" s="9"/>
      <c r="AX121" s="9" t="e">
        <f t="shared" si="124"/>
        <v>#DIV/0!</v>
      </c>
      <c r="AY121" s="12" t="s">
        <v>155</v>
      </c>
      <c r="AZ121" s="12" t="s">
        <v>155</v>
      </c>
      <c r="BA121" s="12" t="s">
        <v>155</v>
      </c>
      <c r="BB121" s="12"/>
      <c r="BC121" s="8" t="s">
        <v>164</v>
      </c>
      <c r="BD121" s="8"/>
      <c r="BE121" s="8"/>
      <c r="BF121" s="8"/>
      <c r="BG121" s="12"/>
      <c r="BH121" s="8"/>
      <c r="BI121" s="8"/>
      <c r="BJ121" s="8">
        <v>66.8</v>
      </c>
      <c r="BK121" s="8">
        <v>168</v>
      </c>
      <c r="BL121" s="8">
        <f t="shared" si="125"/>
        <v>1.7589178224252418</v>
      </c>
      <c r="BM121" s="8">
        <f t="shared" si="80"/>
        <v>23.667800453514737</v>
      </c>
      <c r="BN121" s="8">
        <v>1</v>
      </c>
      <c r="BO121" s="7" t="s">
        <v>686</v>
      </c>
      <c r="BP121" s="8" t="s">
        <v>146</v>
      </c>
      <c r="BQ121" s="8">
        <v>48</v>
      </c>
      <c r="BR121" s="8">
        <v>58.4</v>
      </c>
      <c r="BS121" s="8">
        <v>150.4</v>
      </c>
      <c r="BT121" s="8">
        <f t="shared" si="126"/>
        <v>1.5331917192427951</v>
      </c>
      <c r="BU121" s="8">
        <f t="shared" si="81"/>
        <v>25.817677682209137</v>
      </c>
      <c r="BV121" s="8">
        <f t="shared" si="127"/>
        <v>1.1472262733677736</v>
      </c>
      <c r="BW121" s="8">
        <f t="shared" si="127"/>
        <v>0.91672848134687679</v>
      </c>
      <c r="BX121" s="8" t="s">
        <v>158</v>
      </c>
      <c r="BY121" s="8" t="s">
        <v>158</v>
      </c>
      <c r="BZ121" s="8" t="s">
        <v>148</v>
      </c>
      <c r="CA121" s="8" t="s">
        <v>149</v>
      </c>
      <c r="CB121" s="8">
        <v>5</v>
      </c>
      <c r="CC121" s="8" t="s">
        <v>150</v>
      </c>
      <c r="CD121" s="8">
        <v>2</v>
      </c>
      <c r="CE121" s="8"/>
      <c r="CF121" s="8" t="s">
        <v>150</v>
      </c>
      <c r="CG121" s="8">
        <v>2</v>
      </c>
      <c r="CH121" s="8" t="s">
        <v>150</v>
      </c>
      <c r="CI121" s="8" t="s">
        <v>159</v>
      </c>
      <c r="CJ121" s="8">
        <v>1</v>
      </c>
      <c r="CK121" s="8" t="s">
        <v>159</v>
      </c>
      <c r="CL121" s="8" t="s">
        <v>150</v>
      </c>
      <c r="CM121" s="8">
        <v>2</v>
      </c>
      <c r="CN121" s="8" t="s">
        <v>150</v>
      </c>
      <c r="CO121" s="8">
        <v>0</v>
      </c>
      <c r="CP121" s="8">
        <v>0</v>
      </c>
      <c r="CQ121" s="8">
        <v>2</v>
      </c>
      <c r="CR121" s="8" t="s">
        <v>0</v>
      </c>
      <c r="CS121" s="8">
        <v>0</v>
      </c>
      <c r="CT121" s="8"/>
      <c r="CU121" s="8"/>
      <c r="CV121" s="8"/>
      <c r="CW121" s="8"/>
      <c r="CX121" s="8" t="s">
        <v>0</v>
      </c>
      <c r="CY121" s="8">
        <v>0</v>
      </c>
      <c r="CZ121" s="8"/>
      <c r="DA121" s="8"/>
      <c r="DB121" s="8"/>
      <c r="DC121" s="8"/>
      <c r="DD121" s="8" t="s">
        <v>165</v>
      </c>
      <c r="DE121" s="8">
        <v>2</v>
      </c>
      <c r="DF121" s="8"/>
      <c r="DG121" s="8"/>
      <c r="DH121" s="8">
        <v>600</v>
      </c>
      <c r="DI121" s="8">
        <v>1</v>
      </c>
      <c r="DJ121" s="8"/>
      <c r="DK121" s="8">
        <v>2</v>
      </c>
      <c r="DL121" s="8">
        <v>3</v>
      </c>
      <c r="DM121" s="8">
        <v>1</v>
      </c>
      <c r="DN121" s="8" t="s">
        <v>143</v>
      </c>
      <c r="DO121" s="8"/>
      <c r="DP121" s="8">
        <v>1</v>
      </c>
      <c r="DQ121" s="8" t="s">
        <v>165</v>
      </c>
      <c r="DR121" s="8" t="s">
        <v>165</v>
      </c>
      <c r="DS121" s="8" t="s">
        <v>165</v>
      </c>
      <c r="DT121" s="8" t="s">
        <v>165</v>
      </c>
      <c r="DU121" s="8" t="s">
        <v>150</v>
      </c>
      <c r="DV121" s="8" t="s">
        <v>150</v>
      </c>
      <c r="DW121" s="8" t="s">
        <v>150</v>
      </c>
      <c r="DX121" s="8" t="s">
        <v>159</v>
      </c>
      <c r="DY121" s="8" t="s">
        <v>150</v>
      </c>
      <c r="DZ121" s="8"/>
      <c r="EA121" s="8"/>
      <c r="EB121" s="8" t="s">
        <v>150</v>
      </c>
      <c r="EC121" s="8" t="s">
        <v>150</v>
      </c>
      <c r="ED121" s="8" t="s">
        <v>150</v>
      </c>
      <c r="EE121" s="8"/>
      <c r="EF121" s="8" t="s">
        <v>159</v>
      </c>
      <c r="EG121" s="8" t="s">
        <v>150</v>
      </c>
      <c r="EH121" s="8"/>
      <c r="EI121" s="8" t="s">
        <v>159</v>
      </c>
      <c r="EJ121" s="8" t="s">
        <v>150</v>
      </c>
      <c r="EK121" s="8" t="s">
        <v>150</v>
      </c>
      <c r="EL121" s="8" t="s">
        <v>150</v>
      </c>
      <c r="EM121" s="8"/>
      <c r="EN121" s="8"/>
      <c r="EO121" s="8" t="s">
        <v>184</v>
      </c>
      <c r="EP121" s="8" t="s">
        <v>189</v>
      </c>
      <c r="EQ121" s="11" t="str">
        <f t="shared" si="128"/>
        <v>36</v>
      </c>
      <c r="ER121" s="11" t="str">
        <f t="shared" si="119"/>
        <v>1</v>
      </c>
      <c r="ES121" s="11"/>
      <c r="ET121" s="13">
        <f t="shared" si="129"/>
        <v>1</v>
      </c>
      <c r="EU121" s="13">
        <f t="shared" si="130"/>
        <v>0.9</v>
      </c>
      <c r="EV121" s="14">
        <f t="shared" si="82"/>
        <v>-1.2</v>
      </c>
      <c r="EW121" s="14">
        <f t="shared" si="131"/>
        <v>-1.2</v>
      </c>
      <c r="EX121" s="14">
        <f t="shared" si="132"/>
        <v>-1.2</v>
      </c>
      <c r="EY121" s="11">
        <f t="shared" si="133"/>
        <v>-3.2000000000000001E-2</v>
      </c>
      <c r="EZ121" s="17" t="s">
        <v>163</v>
      </c>
      <c r="FA121" s="16" t="str">
        <f t="shared" si="134"/>
        <v>2</v>
      </c>
      <c r="FC121">
        <v>2</v>
      </c>
      <c r="FD121">
        <v>0</v>
      </c>
    </row>
    <row r="122" spans="1:160" ht="33.75">
      <c r="A122" s="6">
        <v>2494</v>
      </c>
      <c r="B122" s="8">
        <v>2</v>
      </c>
      <c r="C122" s="8" t="s">
        <v>139</v>
      </c>
      <c r="D122" s="8">
        <v>50</v>
      </c>
      <c r="E122" s="8">
        <v>43</v>
      </c>
      <c r="F122" s="8" t="s">
        <v>174</v>
      </c>
      <c r="G122" s="8">
        <v>2</v>
      </c>
      <c r="H122" s="8"/>
      <c r="I122" s="9"/>
      <c r="J122" s="9"/>
      <c r="K122" s="10">
        <v>42130</v>
      </c>
      <c r="L122" s="10"/>
      <c r="M122" s="9" t="e">
        <f t="shared" ref="M122:M128" si="136">DATEDIF(K122,L122,"m")</f>
        <v>#NUM!</v>
      </c>
      <c r="N122" s="9">
        <f t="shared" ca="1" si="120"/>
        <v>107</v>
      </c>
      <c r="O122" s="9">
        <v>89</v>
      </c>
      <c r="P122" s="9">
        <v>1</v>
      </c>
      <c r="Q122" s="9"/>
      <c r="R122" s="9"/>
      <c r="S122" s="9" t="e">
        <f t="shared" si="121"/>
        <v>#NUM!</v>
      </c>
      <c r="T122" s="9"/>
      <c r="U122" s="8" t="str">
        <f t="shared" si="115"/>
        <v>12</v>
      </c>
      <c r="V122" s="11" t="str">
        <f t="shared" si="116"/>
        <v>1</v>
      </c>
      <c r="W122" s="8" t="str">
        <f t="shared" si="113"/>
        <v>12</v>
      </c>
      <c r="X122" s="9">
        <v>2</v>
      </c>
      <c r="Y122" s="9">
        <v>1</v>
      </c>
      <c r="Z122" s="9">
        <v>1</v>
      </c>
      <c r="AA122" s="9"/>
      <c r="AB122" s="9">
        <v>2</v>
      </c>
      <c r="AC122" s="9">
        <v>89</v>
      </c>
      <c r="AD122" s="9">
        <v>1</v>
      </c>
      <c r="AE122" s="8" t="str">
        <f t="shared" si="117"/>
        <v>36</v>
      </c>
      <c r="AF122" s="9">
        <v>2</v>
      </c>
      <c r="AG122" s="9">
        <v>2</v>
      </c>
      <c r="AH122" s="11" t="str">
        <f t="shared" si="122"/>
        <v>36</v>
      </c>
      <c r="AI122" s="11" t="str">
        <f t="shared" si="118"/>
        <v>1</v>
      </c>
      <c r="AJ122" s="9">
        <v>2</v>
      </c>
      <c r="AK122" s="9">
        <v>0</v>
      </c>
      <c r="AL122" s="9"/>
      <c r="AM122" s="8" t="s">
        <v>160</v>
      </c>
      <c r="AN122" s="8">
        <v>1</v>
      </c>
      <c r="AO122" s="8"/>
      <c r="AP122" s="8"/>
      <c r="AQ122" s="8">
        <v>1.03</v>
      </c>
      <c r="AR122" s="9">
        <f t="shared" si="135"/>
        <v>91.782974448362793</v>
      </c>
      <c r="AS122" s="9">
        <v>0.97</v>
      </c>
      <c r="AT122" s="9">
        <f t="shared" si="123"/>
        <v>98.025645063446547</v>
      </c>
      <c r="AU122" s="9">
        <v>1.1200000000000001</v>
      </c>
      <c r="AV122" s="9">
        <f t="shared" si="110"/>
        <v>81.470831279935453</v>
      </c>
      <c r="AW122" s="9"/>
      <c r="AX122" s="9" t="e">
        <f t="shared" si="124"/>
        <v>#DIV/0!</v>
      </c>
      <c r="AY122" s="12" t="s">
        <v>155</v>
      </c>
      <c r="AZ122" s="12" t="s">
        <v>155</v>
      </c>
      <c r="BA122" s="12" t="s">
        <v>155</v>
      </c>
      <c r="BB122" s="12"/>
      <c r="BC122" s="8" t="s">
        <v>164</v>
      </c>
      <c r="BD122" s="8"/>
      <c r="BE122" s="8"/>
      <c r="BF122" s="8"/>
      <c r="BG122" s="12"/>
      <c r="BH122" s="8"/>
      <c r="BI122" s="8"/>
      <c r="BJ122" s="8">
        <v>89.7</v>
      </c>
      <c r="BK122" s="8">
        <v>175.7</v>
      </c>
      <c r="BL122" s="8">
        <f t="shared" si="125"/>
        <v>2.0595039964455943</v>
      </c>
      <c r="BM122" s="8">
        <f t="shared" si="80"/>
        <v>29.056876000348559</v>
      </c>
      <c r="BN122" s="8">
        <v>1</v>
      </c>
      <c r="BO122" s="7" t="s">
        <v>689</v>
      </c>
      <c r="BP122" s="8" t="s">
        <v>146</v>
      </c>
      <c r="BQ122" s="8">
        <v>42</v>
      </c>
      <c r="BR122" s="8">
        <v>62</v>
      </c>
      <c r="BS122" s="8">
        <v>162</v>
      </c>
      <c r="BT122" s="8">
        <f t="shared" si="126"/>
        <v>1.6597060505484005</v>
      </c>
      <c r="BU122" s="8">
        <f t="shared" si="81"/>
        <v>23.62444749276025</v>
      </c>
      <c r="BV122" s="8">
        <f t="shared" si="127"/>
        <v>1.2408847914756307</v>
      </c>
      <c r="BW122" s="8">
        <f t="shared" si="127"/>
        <v>1.2299494415373349</v>
      </c>
      <c r="BX122" s="8" t="s">
        <v>162</v>
      </c>
      <c r="BY122" s="8" t="s">
        <v>162</v>
      </c>
      <c r="BZ122" s="8" t="s">
        <v>148</v>
      </c>
      <c r="CA122" s="8" t="s">
        <v>149</v>
      </c>
      <c r="CB122" s="8">
        <v>5</v>
      </c>
      <c r="CC122" s="8" t="s">
        <v>150</v>
      </c>
      <c r="CD122" s="8">
        <v>2</v>
      </c>
      <c r="CE122" s="8" t="s">
        <v>150</v>
      </c>
      <c r="CF122" s="8" t="s">
        <v>150</v>
      </c>
      <c r="CG122" s="8">
        <v>2</v>
      </c>
      <c r="CH122" s="8" t="s">
        <v>150</v>
      </c>
      <c r="CI122" s="8" t="s">
        <v>150</v>
      </c>
      <c r="CJ122" s="8">
        <v>2</v>
      </c>
      <c r="CK122" s="8" t="s">
        <v>150</v>
      </c>
      <c r="CL122" s="8" t="s">
        <v>150</v>
      </c>
      <c r="CM122" s="8">
        <v>2</v>
      </c>
      <c r="CN122" s="8" t="s">
        <v>150</v>
      </c>
      <c r="CO122" s="8">
        <v>0</v>
      </c>
      <c r="CP122" s="8">
        <v>0</v>
      </c>
      <c r="CQ122" s="8">
        <v>4</v>
      </c>
      <c r="CR122" s="8" t="s">
        <v>0</v>
      </c>
      <c r="CS122" s="8">
        <v>0</v>
      </c>
      <c r="CT122" s="8"/>
      <c r="CU122" s="8"/>
      <c r="CV122" s="8"/>
      <c r="CW122" s="8"/>
      <c r="CX122" s="8" t="s">
        <v>0</v>
      </c>
      <c r="CY122" s="8">
        <v>0</v>
      </c>
      <c r="CZ122" s="8"/>
      <c r="DA122" s="8"/>
      <c r="DB122" s="8"/>
      <c r="DC122" s="8"/>
      <c r="DD122" s="8" t="s">
        <v>165</v>
      </c>
      <c r="DE122" s="8">
        <v>2</v>
      </c>
      <c r="DF122" s="8"/>
      <c r="DG122" s="8"/>
      <c r="DH122" s="8"/>
      <c r="DI122" s="8">
        <v>2</v>
      </c>
      <c r="DJ122" s="8"/>
      <c r="DK122" s="8">
        <v>2</v>
      </c>
      <c r="DL122" s="8">
        <v>0</v>
      </c>
      <c r="DM122" s="8">
        <v>2</v>
      </c>
      <c r="DN122" s="8"/>
      <c r="DO122" s="8" t="s">
        <v>143</v>
      </c>
      <c r="DP122" s="8">
        <v>2</v>
      </c>
      <c r="DQ122" s="8" t="s">
        <v>165</v>
      </c>
      <c r="DR122" s="8" t="s">
        <v>143</v>
      </c>
      <c r="DS122" s="8" t="s">
        <v>143</v>
      </c>
      <c r="DT122" s="8" t="s">
        <v>165</v>
      </c>
      <c r="DU122" s="8" t="s">
        <v>150</v>
      </c>
      <c r="DV122" s="8" t="s">
        <v>150</v>
      </c>
      <c r="DW122" s="8" t="s">
        <v>150</v>
      </c>
      <c r="DX122" s="8" t="s">
        <v>159</v>
      </c>
      <c r="DY122" s="8" t="s">
        <v>159</v>
      </c>
      <c r="DZ122" s="8"/>
      <c r="EA122" s="8"/>
      <c r="EB122" s="8" t="s">
        <v>150</v>
      </c>
      <c r="EC122" s="8" t="s">
        <v>150</v>
      </c>
      <c r="ED122" s="8" t="s">
        <v>150</v>
      </c>
      <c r="EE122" s="8"/>
      <c r="EF122" s="8" t="s">
        <v>159</v>
      </c>
      <c r="EG122" s="8" t="s">
        <v>150</v>
      </c>
      <c r="EH122" s="8"/>
      <c r="EI122" s="8" t="s">
        <v>159</v>
      </c>
      <c r="EJ122" s="8" t="s">
        <v>150</v>
      </c>
      <c r="EK122" s="8"/>
      <c r="EL122" s="8"/>
      <c r="EM122" s="8"/>
      <c r="EN122" s="8"/>
      <c r="EO122" s="8" t="s">
        <v>184</v>
      </c>
      <c r="EP122" s="8" t="s">
        <v>189</v>
      </c>
      <c r="EQ122" s="11" t="str">
        <f t="shared" si="128"/>
        <v>36</v>
      </c>
      <c r="ER122" s="11" t="str">
        <f t="shared" si="119"/>
        <v>1</v>
      </c>
      <c r="ES122" s="11"/>
      <c r="ET122" s="13">
        <f t="shared" si="129"/>
        <v>1</v>
      </c>
      <c r="EU122" s="13">
        <f t="shared" si="130"/>
        <v>0.9</v>
      </c>
      <c r="EV122" s="14">
        <f t="shared" si="82"/>
        <v>-1.2</v>
      </c>
      <c r="EW122" s="14">
        <f t="shared" si="131"/>
        <v>-1.2</v>
      </c>
      <c r="EX122" s="14">
        <f t="shared" si="132"/>
        <v>-1.2</v>
      </c>
      <c r="EY122" s="11">
        <f t="shared" si="133"/>
        <v>-3.2000000000000001E-2</v>
      </c>
      <c r="EZ122" s="17" t="s">
        <v>176</v>
      </c>
      <c r="FA122" s="16" t="str">
        <f t="shared" si="134"/>
        <v>3</v>
      </c>
      <c r="FC122">
        <v>2</v>
      </c>
      <c r="FD122">
        <v>0</v>
      </c>
    </row>
    <row r="123" spans="1:160" ht="45">
      <c r="A123" s="6">
        <v>2497</v>
      </c>
      <c r="B123" s="8">
        <v>2</v>
      </c>
      <c r="C123" s="8" t="s">
        <v>139</v>
      </c>
      <c r="D123" s="8">
        <v>59</v>
      </c>
      <c r="E123" s="8">
        <v>52</v>
      </c>
      <c r="F123" s="8" t="s">
        <v>140</v>
      </c>
      <c r="G123" s="8">
        <v>1</v>
      </c>
      <c r="H123" s="8"/>
      <c r="I123" s="9"/>
      <c r="J123" s="9"/>
      <c r="K123" s="10">
        <v>42135</v>
      </c>
      <c r="L123" s="10">
        <v>42444</v>
      </c>
      <c r="M123" s="9">
        <f t="shared" si="136"/>
        <v>10</v>
      </c>
      <c r="N123" s="9">
        <f t="shared" ca="1" si="120"/>
        <v>106</v>
      </c>
      <c r="O123" s="9">
        <v>10</v>
      </c>
      <c r="P123" s="9">
        <v>0</v>
      </c>
      <c r="Q123" s="10">
        <v>42289</v>
      </c>
      <c r="R123" s="10"/>
      <c r="S123" s="9">
        <f t="shared" si="121"/>
        <v>5</v>
      </c>
      <c r="T123" s="9" t="s">
        <v>534</v>
      </c>
      <c r="U123" s="8">
        <f t="shared" si="115"/>
        <v>10</v>
      </c>
      <c r="V123" s="11">
        <f t="shared" si="116"/>
        <v>0</v>
      </c>
      <c r="W123" s="8">
        <v>6</v>
      </c>
      <c r="X123" s="9">
        <v>1</v>
      </c>
      <c r="Y123" s="9">
        <v>1</v>
      </c>
      <c r="Z123" s="9"/>
      <c r="AA123" s="9"/>
      <c r="AB123" s="9">
        <v>1</v>
      </c>
      <c r="AC123" s="9">
        <v>5</v>
      </c>
      <c r="AD123" s="9">
        <v>0</v>
      </c>
      <c r="AE123" s="8">
        <v>5</v>
      </c>
      <c r="AF123" s="9">
        <v>1</v>
      </c>
      <c r="AG123" s="9">
        <v>1</v>
      </c>
      <c r="AH123" s="11">
        <f t="shared" si="122"/>
        <v>10</v>
      </c>
      <c r="AI123" s="11">
        <f t="shared" si="118"/>
        <v>0</v>
      </c>
      <c r="AJ123" s="9">
        <v>1</v>
      </c>
      <c r="AK123" s="9">
        <v>0</v>
      </c>
      <c r="AL123" s="9"/>
      <c r="AM123" s="8" t="s">
        <v>160</v>
      </c>
      <c r="AN123" s="8">
        <v>1</v>
      </c>
      <c r="AO123" s="8"/>
      <c r="AP123" s="8"/>
      <c r="AQ123" s="8">
        <v>1.25</v>
      </c>
      <c r="AR123" s="9">
        <f t="shared" si="135"/>
        <v>68.796400116897246</v>
      </c>
      <c r="AS123" s="9"/>
      <c r="AT123" s="9" t="e">
        <f t="shared" si="123"/>
        <v>#DIV/0!</v>
      </c>
      <c r="AU123" s="9"/>
      <c r="AV123" s="9" t="e">
        <f t="shared" si="110"/>
        <v>#DIV/0!</v>
      </c>
      <c r="AW123" s="9"/>
      <c r="AX123" s="9" t="e">
        <f t="shared" si="124"/>
        <v>#DIV/0!</v>
      </c>
      <c r="AY123" s="12" t="s">
        <v>167</v>
      </c>
      <c r="AZ123" s="12" t="s">
        <v>167</v>
      </c>
      <c r="BA123" s="12" t="s">
        <v>167</v>
      </c>
      <c r="BB123" s="12" t="s">
        <v>167</v>
      </c>
      <c r="BC123" s="8" t="s">
        <v>142</v>
      </c>
      <c r="BD123" s="8" t="s">
        <v>143</v>
      </c>
      <c r="BE123" s="8" t="s">
        <v>178</v>
      </c>
      <c r="BF123" s="8"/>
      <c r="BG123" s="12"/>
      <c r="BH123" s="8"/>
      <c r="BI123" s="8"/>
      <c r="BJ123" s="8">
        <v>80</v>
      </c>
      <c r="BK123" s="8">
        <v>174.6</v>
      </c>
      <c r="BL123" s="8">
        <f t="shared" si="125"/>
        <v>1.9528174251592436</v>
      </c>
      <c r="BM123" s="8">
        <f t="shared" si="80"/>
        <v>26.242276569977001</v>
      </c>
      <c r="BN123" s="8">
        <v>1</v>
      </c>
      <c r="BO123" s="7" t="s">
        <v>692</v>
      </c>
      <c r="BP123" s="8" t="s">
        <v>146</v>
      </c>
      <c r="BQ123" s="8">
        <v>51</v>
      </c>
      <c r="BR123" s="8">
        <v>55</v>
      </c>
      <c r="BS123" s="8">
        <v>156</v>
      </c>
      <c r="BT123" s="8">
        <f t="shared" si="126"/>
        <v>1.5347434921704106</v>
      </c>
      <c r="BU123" s="8">
        <f t="shared" si="81"/>
        <v>22.600262984878366</v>
      </c>
      <c r="BV123" s="8">
        <f t="shared" si="127"/>
        <v>1.2724063891599235</v>
      </c>
      <c r="BW123" s="8">
        <f t="shared" si="127"/>
        <v>1.1611491683762916</v>
      </c>
      <c r="BX123" s="8" t="s">
        <v>162</v>
      </c>
      <c r="BY123" s="8" t="s">
        <v>162</v>
      </c>
      <c r="BZ123" s="8" t="s">
        <v>148</v>
      </c>
      <c r="CA123" s="8" t="s">
        <v>149</v>
      </c>
      <c r="CB123" s="8">
        <v>4</v>
      </c>
      <c r="CC123" s="8" t="s">
        <v>150</v>
      </c>
      <c r="CD123" s="8">
        <v>2</v>
      </c>
      <c r="CE123" s="8" t="s">
        <v>150</v>
      </c>
      <c r="CF123" s="8" t="s">
        <v>150</v>
      </c>
      <c r="CG123" s="8">
        <v>2</v>
      </c>
      <c r="CH123" s="8" t="s">
        <v>150</v>
      </c>
      <c r="CI123" s="8" t="s">
        <v>150</v>
      </c>
      <c r="CJ123" s="8">
        <v>2</v>
      </c>
      <c r="CK123" s="8" t="s">
        <v>150</v>
      </c>
      <c r="CL123" s="8" t="s">
        <v>150</v>
      </c>
      <c r="CM123" s="8">
        <v>2</v>
      </c>
      <c r="CN123" s="8" t="s">
        <v>150</v>
      </c>
      <c r="CO123" s="8">
        <v>0</v>
      </c>
      <c r="CP123" s="8">
        <v>20</v>
      </c>
      <c r="CQ123" s="8">
        <v>4</v>
      </c>
      <c r="CR123" s="8" t="s">
        <v>0</v>
      </c>
      <c r="CS123" s="8">
        <v>0</v>
      </c>
      <c r="CT123" s="8"/>
      <c r="CU123" s="8"/>
      <c r="CV123" s="8"/>
      <c r="CW123" s="8"/>
      <c r="CX123" s="8" t="s">
        <v>0</v>
      </c>
      <c r="CY123" s="8">
        <v>0</v>
      </c>
      <c r="CZ123" s="8"/>
      <c r="DA123" s="8"/>
      <c r="DB123" s="8"/>
      <c r="DC123" s="8"/>
      <c r="DD123" s="8" t="s">
        <v>165</v>
      </c>
      <c r="DE123" s="8">
        <v>2</v>
      </c>
      <c r="DF123" s="8"/>
      <c r="DG123" s="8"/>
      <c r="DH123" s="8"/>
      <c r="DI123" s="8">
        <v>2</v>
      </c>
      <c r="DJ123" s="8"/>
      <c r="DK123" s="8">
        <v>2</v>
      </c>
      <c r="DL123" s="8">
        <v>0</v>
      </c>
      <c r="DM123" s="8">
        <v>2</v>
      </c>
      <c r="DN123" s="8"/>
      <c r="DO123" s="8" t="s">
        <v>143</v>
      </c>
      <c r="DP123" s="8">
        <v>2</v>
      </c>
      <c r="DQ123" s="8" t="s">
        <v>165</v>
      </c>
      <c r="DR123" s="8" t="s">
        <v>165</v>
      </c>
      <c r="DS123" s="8" t="s">
        <v>165</v>
      </c>
      <c r="DT123" s="8" t="s">
        <v>165</v>
      </c>
      <c r="DU123" s="8" t="s">
        <v>150</v>
      </c>
      <c r="DV123" s="8" t="s">
        <v>150</v>
      </c>
      <c r="DW123" s="8" t="s">
        <v>150</v>
      </c>
      <c r="DX123" s="8" t="s">
        <v>150</v>
      </c>
      <c r="DY123" s="8" t="s">
        <v>150</v>
      </c>
      <c r="DZ123" s="8"/>
      <c r="EA123" s="8"/>
      <c r="EB123" s="8" t="s">
        <v>150</v>
      </c>
      <c r="EC123" s="8" t="s">
        <v>150</v>
      </c>
      <c r="ED123" s="8" t="s">
        <v>150</v>
      </c>
      <c r="EE123" s="8"/>
      <c r="EF123" s="8" t="s">
        <v>159</v>
      </c>
      <c r="EG123" s="8" t="s">
        <v>150</v>
      </c>
      <c r="EH123" s="8"/>
      <c r="EI123" s="8" t="s">
        <v>159</v>
      </c>
      <c r="EJ123" s="8" t="s">
        <v>150</v>
      </c>
      <c r="EK123" s="8" t="s">
        <v>150</v>
      </c>
      <c r="EL123" s="8" t="s">
        <v>150</v>
      </c>
      <c r="EM123" s="8"/>
      <c r="EN123" s="8"/>
      <c r="EO123" s="8" t="s">
        <v>184</v>
      </c>
      <c r="EP123" s="8" t="s">
        <v>189</v>
      </c>
      <c r="EQ123" s="11">
        <f t="shared" si="128"/>
        <v>10</v>
      </c>
      <c r="ER123" s="11">
        <f t="shared" si="119"/>
        <v>0</v>
      </c>
      <c r="ES123" s="11"/>
      <c r="ET123" s="13">
        <f t="shared" si="129"/>
        <v>1</v>
      </c>
      <c r="EU123" s="13">
        <f t="shared" si="130"/>
        <v>0.9</v>
      </c>
      <c r="EV123" s="14">
        <f t="shared" si="82"/>
        <v>-1.2</v>
      </c>
      <c r="EW123" s="14">
        <f t="shared" si="131"/>
        <v>-3.2000000000000001E-2</v>
      </c>
      <c r="EX123" s="14">
        <f t="shared" si="132"/>
        <v>-3.2000000000000001E-2</v>
      </c>
      <c r="EY123" s="11">
        <f t="shared" si="133"/>
        <v>-3.2000000000000001E-2</v>
      </c>
      <c r="EZ123" s="15" t="s">
        <v>152</v>
      </c>
      <c r="FA123" s="16" t="str">
        <f t="shared" si="134"/>
        <v>1</v>
      </c>
      <c r="FC123">
        <v>2</v>
      </c>
      <c r="FD123">
        <v>0</v>
      </c>
    </row>
    <row r="124" spans="1:160" ht="33.75">
      <c r="A124" s="6">
        <v>2499</v>
      </c>
      <c r="B124" s="8">
        <v>2</v>
      </c>
      <c r="C124" s="8" t="s">
        <v>139</v>
      </c>
      <c r="D124" s="8">
        <v>56</v>
      </c>
      <c r="E124" s="8">
        <v>49</v>
      </c>
      <c r="F124" s="8" t="s">
        <v>185</v>
      </c>
      <c r="G124" s="8">
        <v>4</v>
      </c>
      <c r="H124" s="8"/>
      <c r="I124" s="9"/>
      <c r="J124" s="9"/>
      <c r="K124" s="10">
        <v>42138</v>
      </c>
      <c r="L124" s="10"/>
      <c r="M124" s="9" t="e">
        <f t="shared" si="136"/>
        <v>#NUM!</v>
      </c>
      <c r="N124" s="9">
        <f t="shared" ca="1" si="120"/>
        <v>106</v>
      </c>
      <c r="O124" s="9">
        <v>89</v>
      </c>
      <c r="P124" s="9">
        <v>1</v>
      </c>
      <c r="Q124" s="9"/>
      <c r="R124" s="9"/>
      <c r="S124" s="9" t="e">
        <f t="shared" si="121"/>
        <v>#NUM!</v>
      </c>
      <c r="T124" s="9"/>
      <c r="U124" s="8" t="str">
        <f t="shared" si="115"/>
        <v>12</v>
      </c>
      <c r="V124" s="11" t="str">
        <f t="shared" si="116"/>
        <v>1</v>
      </c>
      <c r="W124" s="8" t="str">
        <f t="shared" ref="W124:W129" si="137">IF(O124&lt;12,O124, IF(O124&gt;12, "12"))</f>
        <v>12</v>
      </c>
      <c r="X124" s="9">
        <v>2</v>
      </c>
      <c r="Y124" s="9">
        <v>1</v>
      </c>
      <c r="Z124" s="9">
        <v>1</v>
      </c>
      <c r="AA124" s="9"/>
      <c r="AB124" s="9">
        <v>2</v>
      </c>
      <c r="AC124" s="9">
        <v>89</v>
      </c>
      <c r="AD124" s="9">
        <v>1</v>
      </c>
      <c r="AE124" s="8" t="str">
        <f>IF($O124&lt;36,$O124, IF($O124&gt;36, "36"))</f>
        <v>36</v>
      </c>
      <c r="AF124" s="9">
        <v>2</v>
      </c>
      <c r="AG124" s="9">
        <v>2</v>
      </c>
      <c r="AH124" s="11" t="str">
        <f t="shared" si="122"/>
        <v>36</v>
      </c>
      <c r="AI124" s="11">
        <v>1</v>
      </c>
      <c r="AJ124" s="9">
        <v>2</v>
      </c>
      <c r="AK124" s="9"/>
      <c r="AL124" s="9"/>
      <c r="AM124" s="8" t="s">
        <v>160</v>
      </c>
      <c r="AN124" s="8">
        <v>1</v>
      </c>
      <c r="AO124" s="8"/>
      <c r="AP124" s="8"/>
      <c r="AQ124" s="8">
        <v>1.29</v>
      </c>
      <c r="AR124" s="9">
        <f t="shared" si="135"/>
        <v>67.492124612110672</v>
      </c>
      <c r="AS124" s="9">
        <v>1.69</v>
      </c>
      <c r="AT124" s="9">
        <f t="shared" si="123"/>
        <v>48.506026413412449</v>
      </c>
      <c r="AU124" s="9">
        <v>1.67</v>
      </c>
      <c r="AV124" s="9">
        <f t="shared" si="110"/>
        <v>48.595713603146613</v>
      </c>
      <c r="AW124" s="9"/>
      <c r="AX124" s="9" t="e">
        <f t="shared" si="124"/>
        <v>#DIV/0!</v>
      </c>
      <c r="AY124" s="12" t="s">
        <v>155</v>
      </c>
      <c r="AZ124" s="12" t="s">
        <v>155</v>
      </c>
      <c r="BA124" s="12" t="s">
        <v>155</v>
      </c>
      <c r="BB124" s="12" t="s">
        <v>167</v>
      </c>
      <c r="BC124" s="8" t="s">
        <v>164</v>
      </c>
      <c r="BD124" s="8"/>
      <c r="BE124" s="8"/>
      <c r="BF124" s="8"/>
      <c r="BG124" s="12"/>
      <c r="BH124" s="8"/>
      <c r="BI124" s="8"/>
      <c r="BJ124" s="8">
        <v>61.6</v>
      </c>
      <c r="BK124" s="8">
        <v>170.6</v>
      </c>
      <c r="BL124" s="8">
        <f t="shared" si="125"/>
        <v>1.7183946851368523</v>
      </c>
      <c r="BM124" s="8">
        <f t="shared" si="80"/>
        <v>21.165213734299606</v>
      </c>
      <c r="BN124" s="8">
        <v>1</v>
      </c>
      <c r="BO124" s="7" t="s">
        <v>694</v>
      </c>
      <c r="BP124" s="8" t="s">
        <v>146</v>
      </c>
      <c r="BQ124" s="8">
        <v>45</v>
      </c>
      <c r="BR124" s="8">
        <v>59</v>
      </c>
      <c r="BS124" s="8">
        <v>156</v>
      </c>
      <c r="BT124" s="8">
        <f t="shared" si="126"/>
        <v>1.5812253286443314</v>
      </c>
      <c r="BU124" s="8">
        <f t="shared" si="81"/>
        <v>24.243918474687703</v>
      </c>
      <c r="BV124" s="8">
        <f t="shared" si="127"/>
        <v>1.0867487726180831</v>
      </c>
      <c r="BW124" s="8">
        <f t="shared" si="127"/>
        <v>0.87301125667443258</v>
      </c>
      <c r="BX124" s="8" t="s">
        <v>147</v>
      </c>
      <c r="BY124" s="8" t="s">
        <v>162</v>
      </c>
      <c r="BZ124" s="8" t="s">
        <v>148</v>
      </c>
      <c r="CA124" s="8" t="s">
        <v>149</v>
      </c>
      <c r="CB124" s="8">
        <v>5</v>
      </c>
      <c r="CC124" s="8" t="s">
        <v>150</v>
      </c>
      <c r="CD124" s="8">
        <v>2</v>
      </c>
      <c r="CE124" s="8" t="s">
        <v>159</v>
      </c>
      <c r="CF124" s="8" t="s">
        <v>150</v>
      </c>
      <c r="CG124" s="8">
        <v>2</v>
      </c>
      <c r="CH124" s="8" t="s">
        <v>150</v>
      </c>
      <c r="CI124" s="8" t="s">
        <v>150</v>
      </c>
      <c r="CJ124" s="8">
        <v>2</v>
      </c>
      <c r="CK124" s="8" t="s">
        <v>159</v>
      </c>
      <c r="CL124" s="8" t="s">
        <v>150</v>
      </c>
      <c r="CM124" s="8">
        <v>2</v>
      </c>
      <c r="CN124" s="8" t="s">
        <v>150</v>
      </c>
      <c r="CO124" s="8">
        <v>0</v>
      </c>
      <c r="CP124" s="8">
        <v>0</v>
      </c>
      <c r="CQ124" s="8">
        <v>4</v>
      </c>
      <c r="CR124" s="8" t="s">
        <v>0</v>
      </c>
      <c r="CS124" s="8">
        <v>0</v>
      </c>
      <c r="CT124" s="8"/>
      <c r="CU124" s="8"/>
      <c r="CV124" s="8"/>
      <c r="CW124" s="8"/>
      <c r="CX124" s="8" t="s">
        <v>0</v>
      </c>
      <c r="CY124" s="8">
        <v>0</v>
      </c>
      <c r="CZ124" s="8"/>
      <c r="DA124" s="8"/>
      <c r="DB124" s="8"/>
      <c r="DC124" s="8"/>
      <c r="DD124" s="8" t="s">
        <v>143</v>
      </c>
      <c r="DE124" s="8">
        <v>1</v>
      </c>
      <c r="DF124" s="8"/>
      <c r="DG124" s="8"/>
      <c r="DH124" s="8">
        <v>100</v>
      </c>
      <c r="DI124" s="8">
        <v>1</v>
      </c>
      <c r="DJ124" s="8"/>
      <c r="DK124" s="8">
        <v>2</v>
      </c>
      <c r="DL124" s="8">
        <v>4</v>
      </c>
      <c r="DM124" s="8">
        <v>1</v>
      </c>
      <c r="DN124" s="8"/>
      <c r="DO124" s="8" t="s">
        <v>143</v>
      </c>
      <c r="DP124" s="8">
        <v>2</v>
      </c>
      <c r="DQ124" s="8" t="s">
        <v>165</v>
      </c>
      <c r="DR124" s="8" t="s">
        <v>165</v>
      </c>
      <c r="DS124" s="8" t="s">
        <v>165</v>
      </c>
      <c r="DT124" s="8" t="s">
        <v>636</v>
      </c>
      <c r="DU124" s="8" t="s">
        <v>159</v>
      </c>
      <c r="DV124" s="8" t="s">
        <v>150</v>
      </c>
      <c r="DW124" s="8" t="s">
        <v>150</v>
      </c>
      <c r="DX124" s="8" t="s">
        <v>159</v>
      </c>
      <c r="DY124" s="8" t="s">
        <v>159</v>
      </c>
      <c r="DZ124" s="8"/>
      <c r="EA124" s="8"/>
      <c r="EB124" s="8" t="s">
        <v>150</v>
      </c>
      <c r="EC124" s="8" t="s">
        <v>150</v>
      </c>
      <c r="ED124" s="8" t="s">
        <v>150</v>
      </c>
      <c r="EE124" s="8"/>
      <c r="EF124" s="8" t="s">
        <v>159</v>
      </c>
      <c r="EG124" s="8" t="s">
        <v>150</v>
      </c>
      <c r="EH124" s="8"/>
      <c r="EI124" s="8" t="s">
        <v>159</v>
      </c>
      <c r="EJ124" s="8" t="s">
        <v>150</v>
      </c>
      <c r="EK124" s="8" t="s">
        <v>150</v>
      </c>
      <c r="EL124" s="8" t="s">
        <v>150</v>
      </c>
      <c r="EM124" s="8"/>
      <c r="EN124" s="8"/>
      <c r="EO124" s="8" t="s">
        <v>184</v>
      </c>
      <c r="EP124" s="8" t="s">
        <v>189</v>
      </c>
      <c r="EQ124" s="11" t="str">
        <f t="shared" si="128"/>
        <v>36</v>
      </c>
      <c r="ER124" s="11">
        <v>1</v>
      </c>
      <c r="ES124" s="11"/>
      <c r="ET124" s="13">
        <f t="shared" si="129"/>
        <v>1</v>
      </c>
      <c r="EU124" s="13">
        <f t="shared" si="130"/>
        <v>0.9</v>
      </c>
      <c r="EV124" s="14">
        <f t="shared" si="82"/>
        <v>-1.2</v>
      </c>
      <c r="EW124" s="14">
        <f t="shared" si="131"/>
        <v>-1.2</v>
      </c>
      <c r="EX124" s="14">
        <f t="shared" si="132"/>
        <v>-1.2</v>
      </c>
      <c r="EY124" s="11">
        <f t="shared" si="133"/>
        <v>-3.2000000000000001E-2</v>
      </c>
      <c r="EZ124" s="15" t="s">
        <v>152</v>
      </c>
      <c r="FA124" s="16" t="str">
        <f t="shared" si="134"/>
        <v>1</v>
      </c>
      <c r="FC124">
        <v>2</v>
      </c>
      <c r="FD124">
        <v>0</v>
      </c>
    </row>
    <row r="125" spans="1:160" ht="45">
      <c r="A125" s="6">
        <v>2509</v>
      </c>
      <c r="B125" s="8">
        <v>2</v>
      </c>
      <c r="C125" s="8" t="s">
        <v>139</v>
      </c>
      <c r="D125" s="8">
        <v>43</v>
      </c>
      <c r="E125" s="8">
        <v>36</v>
      </c>
      <c r="F125" s="8" t="s">
        <v>180</v>
      </c>
      <c r="G125" s="8">
        <v>5</v>
      </c>
      <c r="H125" s="8"/>
      <c r="I125" s="9"/>
      <c r="J125" s="9"/>
      <c r="K125" s="10">
        <v>42193</v>
      </c>
      <c r="L125" s="10">
        <v>43958</v>
      </c>
      <c r="M125" s="9">
        <f t="shared" si="136"/>
        <v>57</v>
      </c>
      <c r="N125" s="9">
        <f t="shared" ca="1" si="120"/>
        <v>105</v>
      </c>
      <c r="O125" s="9">
        <v>57</v>
      </c>
      <c r="P125" s="9">
        <v>0</v>
      </c>
      <c r="Q125" s="10">
        <v>42387</v>
      </c>
      <c r="R125" s="10"/>
      <c r="S125" s="9">
        <f t="shared" si="121"/>
        <v>6</v>
      </c>
      <c r="T125" s="9" t="s">
        <v>503</v>
      </c>
      <c r="U125" s="8" t="str">
        <f t="shared" si="115"/>
        <v>12</v>
      </c>
      <c r="V125" s="11" t="str">
        <f t="shared" si="116"/>
        <v>1</v>
      </c>
      <c r="W125" s="8" t="str">
        <f t="shared" si="137"/>
        <v>12</v>
      </c>
      <c r="X125" s="9">
        <v>1</v>
      </c>
      <c r="Y125" s="9">
        <v>1</v>
      </c>
      <c r="Z125" s="9">
        <v>1</v>
      </c>
      <c r="AA125" s="9"/>
      <c r="AB125" s="9">
        <v>1</v>
      </c>
      <c r="AC125" s="9">
        <v>6</v>
      </c>
      <c r="AD125" s="9">
        <v>0</v>
      </c>
      <c r="AE125" s="8">
        <v>6</v>
      </c>
      <c r="AF125" s="9">
        <v>1</v>
      </c>
      <c r="AG125" s="9">
        <v>1</v>
      </c>
      <c r="AH125" s="11" t="str">
        <f t="shared" si="122"/>
        <v>36</v>
      </c>
      <c r="AI125" s="11" t="str">
        <f t="shared" ref="AI125:AI132" si="138">IF(AH125&lt;35,0, IF(AH125&gt;35, "1"))</f>
        <v>1</v>
      </c>
      <c r="AJ125" s="9">
        <v>1</v>
      </c>
      <c r="AK125" s="9"/>
      <c r="AL125" s="9"/>
      <c r="AM125" s="8" t="s">
        <v>360</v>
      </c>
      <c r="AN125" s="8">
        <v>1</v>
      </c>
      <c r="AO125" s="8">
        <v>1.35</v>
      </c>
      <c r="AP125" s="8"/>
      <c r="AQ125" s="8">
        <v>0.83</v>
      </c>
      <c r="AR125" s="9">
        <f t="shared" si="135"/>
        <v>113.00771684882895</v>
      </c>
      <c r="AS125" s="9">
        <v>1.95</v>
      </c>
      <c r="AT125" s="9">
        <f t="shared" si="123"/>
        <v>44.29261378273354</v>
      </c>
      <c r="AU125" s="9">
        <v>1.75</v>
      </c>
      <c r="AV125" s="9">
        <f t="shared" si="110"/>
        <v>49.81098954715997</v>
      </c>
      <c r="AW125" s="9"/>
      <c r="AX125" s="9" t="e">
        <f t="shared" si="124"/>
        <v>#DIV/0!</v>
      </c>
      <c r="AY125" s="12" t="s">
        <v>155</v>
      </c>
      <c r="AZ125" s="12" t="s">
        <v>155</v>
      </c>
      <c r="BA125" s="12" t="s">
        <v>155</v>
      </c>
      <c r="BB125" s="12" t="s">
        <v>167</v>
      </c>
      <c r="BC125" s="8" t="s">
        <v>142</v>
      </c>
      <c r="BD125" s="8" t="s">
        <v>143</v>
      </c>
      <c r="BE125" s="8" t="s">
        <v>141</v>
      </c>
      <c r="BF125" s="8"/>
      <c r="BG125" s="12"/>
      <c r="BH125" s="8"/>
      <c r="BI125" s="8"/>
      <c r="BJ125" s="8">
        <v>60.7</v>
      </c>
      <c r="BK125" s="8">
        <v>160.80000000000001</v>
      </c>
      <c r="BL125" s="8">
        <f t="shared" si="125"/>
        <v>1.6359834260216177</v>
      </c>
      <c r="BM125" s="8">
        <f t="shared" si="80"/>
        <v>23.475594663498427</v>
      </c>
      <c r="BN125" s="8">
        <v>1</v>
      </c>
      <c r="BO125" s="7" t="s">
        <v>697</v>
      </c>
      <c r="BP125" s="8" t="s">
        <v>146</v>
      </c>
      <c r="BQ125" s="8">
        <v>34</v>
      </c>
      <c r="BR125" s="8">
        <v>53</v>
      </c>
      <c r="BS125" s="8">
        <v>166.6</v>
      </c>
      <c r="BT125" s="8">
        <f t="shared" si="126"/>
        <v>1.5845207874846938</v>
      </c>
      <c r="BU125" s="8">
        <f t="shared" si="81"/>
        <v>19.095273163286922</v>
      </c>
      <c r="BV125" s="8">
        <f t="shared" si="127"/>
        <v>1.0324783612454949</v>
      </c>
      <c r="BW125" s="8">
        <f t="shared" si="127"/>
        <v>1.2293929739970009</v>
      </c>
      <c r="BX125" s="8" t="s">
        <v>147</v>
      </c>
      <c r="BY125" s="8" t="s">
        <v>162</v>
      </c>
      <c r="BZ125" s="8" t="s">
        <v>148</v>
      </c>
      <c r="CA125" s="8" t="s">
        <v>149</v>
      </c>
      <c r="CB125" s="8">
        <v>4</v>
      </c>
      <c r="CC125" s="8" t="s">
        <v>150</v>
      </c>
      <c r="CD125" s="8">
        <v>2</v>
      </c>
      <c r="CE125" s="8" t="s">
        <v>159</v>
      </c>
      <c r="CF125" s="8" t="s">
        <v>150</v>
      </c>
      <c r="CG125" s="8">
        <v>2</v>
      </c>
      <c r="CH125" s="8" t="s">
        <v>150</v>
      </c>
      <c r="CI125" s="8" t="s">
        <v>150</v>
      </c>
      <c r="CJ125" s="8">
        <v>2</v>
      </c>
      <c r="CK125" s="8" t="s">
        <v>159</v>
      </c>
      <c r="CL125" s="8" t="s">
        <v>150</v>
      </c>
      <c r="CM125" s="8">
        <v>2</v>
      </c>
      <c r="CN125" s="8" t="s">
        <v>150</v>
      </c>
      <c r="CO125" s="8">
        <v>0</v>
      </c>
      <c r="CP125" s="8">
        <v>0</v>
      </c>
      <c r="CQ125" s="8">
        <v>4</v>
      </c>
      <c r="CR125" s="8" t="s">
        <v>0</v>
      </c>
      <c r="CS125" s="8">
        <v>0</v>
      </c>
      <c r="CT125" s="8"/>
      <c r="CU125" s="8"/>
      <c r="CV125" s="8"/>
      <c r="CW125" s="8"/>
      <c r="CX125" s="8" t="s">
        <v>0</v>
      </c>
      <c r="CY125" s="8">
        <v>0</v>
      </c>
      <c r="CZ125" s="8"/>
      <c r="DA125" s="8"/>
      <c r="DB125" s="8"/>
      <c r="DC125" s="8"/>
      <c r="DD125" s="8" t="s">
        <v>143</v>
      </c>
      <c r="DE125" s="8">
        <v>1</v>
      </c>
      <c r="DF125" s="8"/>
      <c r="DG125" s="8"/>
      <c r="DH125" s="8">
        <v>375</v>
      </c>
      <c r="DI125" s="8">
        <v>1</v>
      </c>
      <c r="DJ125" s="8"/>
      <c r="DK125" s="8">
        <v>2</v>
      </c>
      <c r="DL125" s="8">
        <v>2</v>
      </c>
      <c r="DM125" s="8">
        <v>1</v>
      </c>
      <c r="DN125" s="8"/>
      <c r="DO125" s="8" t="s">
        <v>143</v>
      </c>
      <c r="DP125" s="8">
        <v>2</v>
      </c>
      <c r="DQ125" s="8" t="s">
        <v>165</v>
      </c>
      <c r="DR125" s="8" t="s">
        <v>143</v>
      </c>
      <c r="DS125" s="8" t="s">
        <v>143</v>
      </c>
      <c r="DT125" s="8" t="s">
        <v>165</v>
      </c>
      <c r="DU125" s="8" t="s">
        <v>150</v>
      </c>
      <c r="DV125" s="8" t="s">
        <v>159</v>
      </c>
      <c r="DW125" s="8" t="s">
        <v>150</v>
      </c>
      <c r="DX125" s="8" t="s">
        <v>150</v>
      </c>
      <c r="DY125" s="8" t="s">
        <v>150</v>
      </c>
      <c r="DZ125" s="8"/>
      <c r="EA125" s="8"/>
      <c r="EB125" s="8" t="s">
        <v>150</v>
      </c>
      <c r="EC125" s="8" t="s">
        <v>150</v>
      </c>
      <c r="ED125" s="8" t="s">
        <v>150</v>
      </c>
      <c r="EE125" s="8"/>
      <c r="EF125" s="8" t="s">
        <v>159</v>
      </c>
      <c r="EG125" s="8" t="s">
        <v>150</v>
      </c>
      <c r="EH125" s="8"/>
      <c r="EI125" s="8" t="s">
        <v>159</v>
      </c>
      <c r="EJ125" s="8" t="s">
        <v>150</v>
      </c>
      <c r="EK125" s="8" t="s">
        <v>150</v>
      </c>
      <c r="EL125" s="8" t="s">
        <v>150</v>
      </c>
      <c r="EM125" s="8"/>
      <c r="EN125" s="8"/>
      <c r="EO125" s="8" t="s">
        <v>184</v>
      </c>
      <c r="EP125" s="8" t="s">
        <v>187</v>
      </c>
      <c r="EQ125" s="11" t="str">
        <f t="shared" si="128"/>
        <v>36</v>
      </c>
      <c r="ER125" s="11" t="str">
        <f t="shared" ref="ER125:ER132" si="139">IF(EQ125&lt;35,0, IF(EQ125&gt;35, "1"))</f>
        <v>1</v>
      </c>
      <c r="ES125" s="11"/>
      <c r="ET125" s="13">
        <f t="shared" si="129"/>
        <v>1</v>
      </c>
      <c r="EU125" s="13">
        <f t="shared" si="130"/>
        <v>0.9</v>
      </c>
      <c r="EV125" s="14">
        <f t="shared" si="82"/>
        <v>-3.2000000000000001E-2</v>
      </c>
      <c r="EW125" s="14">
        <f t="shared" si="131"/>
        <v>-1.2</v>
      </c>
      <c r="EX125" s="14">
        <f t="shared" si="132"/>
        <v>-1.2</v>
      </c>
      <c r="EY125" s="11">
        <f t="shared" si="133"/>
        <v>-3.2000000000000001E-2</v>
      </c>
      <c r="EZ125" s="15" t="s">
        <v>163</v>
      </c>
      <c r="FA125" s="16" t="str">
        <f t="shared" si="134"/>
        <v>2</v>
      </c>
      <c r="FB125" t="s">
        <v>1939</v>
      </c>
      <c r="FC125">
        <v>1</v>
      </c>
      <c r="FD125">
        <v>7</v>
      </c>
    </row>
    <row r="126" spans="1:160" ht="33.75">
      <c r="A126" s="6">
        <v>2515</v>
      </c>
      <c r="B126" s="8">
        <v>2</v>
      </c>
      <c r="C126" s="8" t="s">
        <v>139</v>
      </c>
      <c r="D126" s="8">
        <v>59</v>
      </c>
      <c r="E126" s="8">
        <v>52</v>
      </c>
      <c r="F126" s="8" t="s">
        <v>180</v>
      </c>
      <c r="G126" s="8">
        <v>5</v>
      </c>
      <c r="H126" s="8"/>
      <c r="I126" s="9"/>
      <c r="J126" s="9"/>
      <c r="K126" s="10">
        <v>42200</v>
      </c>
      <c r="L126" s="10"/>
      <c r="M126" s="9" t="e">
        <f t="shared" si="136"/>
        <v>#NUM!</v>
      </c>
      <c r="N126" s="9">
        <f t="shared" ca="1" si="120"/>
        <v>104</v>
      </c>
      <c r="O126" s="9">
        <v>87</v>
      </c>
      <c r="P126" s="9">
        <v>1</v>
      </c>
      <c r="Q126" s="9"/>
      <c r="R126" s="9"/>
      <c r="S126" s="9" t="e">
        <f t="shared" si="121"/>
        <v>#NUM!</v>
      </c>
      <c r="T126" s="9"/>
      <c r="U126" s="8" t="str">
        <f t="shared" si="115"/>
        <v>12</v>
      </c>
      <c r="V126" s="11" t="str">
        <f t="shared" si="116"/>
        <v>1</v>
      </c>
      <c r="W126" s="8" t="str">
        <f t="shared" si="137"/>
        <v>12</v>
      </c>
      <c r="X126" s="9">
        <v>2</v>
      </c>
      <c r="Y126" s="9">
        <v>1</v>
      </c>
      <c r="Z126" s="9">
        <v>1</v>
      </c>
      <c r="AA126" s="9"/>
      <c r="AB126" s="9">
        <v>2</v>
      </c>
      <c r="AC126" s="9">
        <v>87</v>
      </c>
      <c r="AD126" s="9">
        <v>1</v>
      </c>
      <c r="AE126" s="8" t="str">
        <f>IF($O126&lt;36,$O126, IF($O126&gt;36, "36"))</f>
        <v>36</v>
      </c>
      <c r="AF126" s="9">
        <v>2</v>
      </c>
      <c r="AG126" s="9">
        <v>2</v>
      </c>
      <c r="AH126" s="11" t="str">
        <f t="shared" si="122"/>
        <v>36</v>
      </c>
      <c r="AI126" s="11" t="str">
        <f t="shared" si="138"/>
        <v>1</v>
      </c>
      <c r="AJ126" s="9">
        <v>2</v>
      </c>
      <c r="AK126" s="9">
        <v>0</v>
      </c>
      <c r="AL126" s="9"/>
      <c r="AM126" s="8" t="s">
        <v>360</v>
      </c>
      <c r="AN126" s="8">
        <v>1</v>
      </c>
      <c r="AO126" s="8">
        <v>1.85</v>
      </c>
      <c r="AP126" s="8"/>
      <c r="AQ126" s="8">
        <v>0.93</v>
      </c>
      <c r="AR126" s="9">
        <f t="shared" si="135"/>
        <v>98.102074453910092</v>
      </c>
      <c r="AS126" s="9">
        <v>1.07</v>
      </c>
      <c r="AT126" s="9">
        <f t="shared" si="123"/>
        <v>82.394114078884428</v>
      </c>
      <c r="AU126" s="9"/>
      <c r="AV126" s="9" t="e">
        <f t="shared" si="110"/>
        <v>#DIV/0!</v>
      </c>
      <c r="AW126" s="9"/>
      <c r="AX126" s="9" t="e">
        <f t="shared" si="124"/>
        <v>#DIV/0!</v>
      </c>
      <c r="AY126" s="12" t="s">
        <v>155</v>
      </c>
      <c r="AZ126" s="12" t="s">
        <v>155</v>
      </c>
      <c r="BA126" s="12" t="s">
        <v>155</v>
      </c>
      <c r="BB126" s="12" t="s">
        <v>155</v>
      </c>
      <c r="BC126" s="8" t="s">
        <v>175</v>
      </c>
      <c r="BD126" s="8"/>
      <c r="BE126" s="8"/>
      <c r="BF126" s="8"/>
      <c r="BG126" s="12"/>
      <c r="BH126" s="8"/>
      <c r="BI126" s="8"/>
      <c r="BJ126" s="8">
        <v>54.95</v>
      </c>
      <c r="BK126" s="8">
        <v>163.80000000000001</v>
      </c>
      <c r="BL126" s="8">
        <f t="shared" si="125"/>
        <v>1.5893888808089411</v>
      </c>
      <c r="BM126" s="8">
        <f t="shared" si="80"/>
        <v>20.480469198417914</v>
      </c>
      <c r="BN126" s="8">
        <v>1</v>
      </c>
      <c r="BO126" s="7" t="s">
        <v>700</v>
      </c>
      <c r="BP126" s="8" t="s">
        <v>146</v>
      </c>
      <c r="BQ126" s="8">
        <v>42</v>
      </c>
      <c r="BR126" s="8">
        <v>56</v>
      </c>
      <c r="BS126" s="8">
        <v>167</v>
      </c>
      <c r="BT126" s="8">
        <f t="shared" si="126"/>
        <v>1.6248589866697929</v>
      </c>
      <c r="BU126" s="8">
        <f t="shared" si="81"/>
        <v>20.07960127648894</v>
      </c>
      <c r="BV126" s="8">
        <f t="shared" si="127"/>
        <v>0.97817034822600268</v>
      </c>
      <c r="BW126" s="8">
        <f t="shared" si="127"/>
        <v>1.0199639383476378</v>
      </c>
      <c r="BX126" s="8" t="s">
        <v>147</v>
      </c>
      <c r="BY126" s="8" t="s">
        <v>158</v>
      </c>
      <c r="BZ126" s="8" t="s">
        <v>148</v>
      </c>
      <c r="CA126" s="8" t="s">
        <v>149</v>
      </c>
      <c r="CB126" s="8">
        <v>5</v>
      </c>
      <c r="CC126" s="8" t="s">
        <v>150</v>
      </c>
      <c r="CD126" s="8">
        <v>2</v>
      </c>
      <c r="CE126" s="8" t="s">
        <v>150</v>
      </c>
      <c r="CF126" s="8" t="s">
        <v>150</v>
      </c>
      <c r="CG126" s="8">
        <v>2</v>
      </c>
      <c r="CH126" s="8" t="s">
        <v>150</v>
      </c>
      <c r="CI126" s="8" t="s">
        <v>150</v>
      </c>
      <c r="CJ126" s="8">
        <v>2</v>
      </c>
      <c r="CK126" s="8" t="s">
        <v>150</v>
      </c>
      <c r="CL126" s="8" t="s">
        <v>150</v>
      </c>
      <c r="CM126" s="8">
        <v>2</v>
      </c>
      <c r="CN126" s="8" t="s">
        <v>150</v>
      </c>
      <c r="CO126" s="8">
        <v>0</v>
      </c>
      <c r="CP126" s="8">
        <v>0</v>
      </c>
      <c r="CQ126" s="8">
        <v>4</v>
      </c>
      <c r="CR126" s="8"/>
      <c r="CS126" s="8">
        <v>0</v>
      </c>
      <c r="CT126" s="8"/>
      <c r="CU126" s="8"/>
      <c r="CV126" s="8"/>
      <c r="CW126" s="8"/>
      <c r="CX126" s="8"/>
      <c r="CY126" s="8">
        <v>0</v>
      </c>
      <c r="CZ126" s="8"/>
      <c r="DA126" s="8"/>
      <c r="DB126" s="8"/>
      <c r="DC126" s="8"/>
      <c r="DD126" s="8" t="s">
        <v>165</v>
      </c>
      <c r="DE126" s="8">
        <v>2</v>
      </c>
      <c r="DF126" s="8"/>
      <c r="DG126" s="8"/>
      <c r="DH126" s="8"/>
      <c r="DI126" s="8">
        <v>2</v>
      </c>
      <c r="DJ126" s="8"/>
      <c r="DK126" s="8">
        <v>2</v>
      </c>
      <c r="DL126" s="8">
        <v>0</v>
      </c>
      <c r="DM126" s="8">
        <v>2</v>
      </c>
      <c r="DN126" s="8"/>
      <c r="DO126" s="8" t="s">
        <v>143</v>
      </c>
      <c r="DP126" s="8">
        <v>2</v>
      </c>
      <c r="DQ126" s="8" t="s">
        <v>165</v>
      </c>
      <c r="DR126" s="8" t="s">
        <v>143</v>
      </c>
      <c r="DS126" s="8" t="s">
        <v>143</v>
      </c>
      <c r="DT126" s="8" t="s">
        <v>165</v>
      </c>
      <c r="DU126" s="8" t="s">
        <v>150</v>
      </c>
      <c r="DV126" s="8" t="s">
        <v>159</v>
      </c>
      <c r="DW126" s="8" t="s">
        <v>150</v>
      </c>
      <c r="DX126" s="8" t="s">
        <v>159</v>
      </c>
      <c r="DY126" s="8" t="s">
        <v>150</v>
      </c>
      <c r="DZ126" s="8"/>
      <c r="EA126" s="8"/>
      <c r="EB126" s="8" t="s">
        <v>150</v>
      </c>
      <c r="EC126" s="8" t="s">
        <v>150</v>
      </c>
      <c r="ED126" s="8" t="s">
        <v>150</v>
      </c>
      <c r="EE126" s="8"/>
      <c r="EF126" s="8" t="s">
        <v>159</v>
      </c>
      <c r="EG126" s="8" t="s">
        <v>150</v>
      </c>
      <c r="EH126" s="8"/>
      <c r="EI126" s="8" t="s">
        <v>159</v>
      </c>
      <c r="EJ126" s="8" t="s">
        <v>150</v>
      </c>
      <c r="EK126" s="8" t="s">
        <v>150</v>
      </c>
      <c r="EL126" s="8"/>
      <c r="EM126" s="8"/>
      <c r="EN126" s="8"/>
      <c r="EO126" s="8" t="s">
        <v>184</v>
      </c>
      <c r="EP126" s="8" t="s">
        <v>187</v>
      </c>
      <c r="EQ126" s="11" t="str">
        <f t="shared" si="128"/>
        <v>36</v>
      </c>
      <c r="ER126" s="11" t="str">
        <f t="shared" si="139"/>
        <v>1</v>
      </c>
      <c r="ES126" s="11"/>
      <c r="ET126" s="13">
        <f t="shared" si="129"/>
        <v>1</v>
      </c>
      <c r="EU126" s="13">
        <f t="shared" si="130"/>
        <v>0.9</v>
      </c>
      <c r="EV126" s="14">
        <f t="shared" si="82"/>
        <v>-1.2</v>
      </c>
      <c r="EW126" s="14">
        <f t="shared" si="131"/>
        <v>-1.2</v>
      </c>
      <c r="EX126" s="14">
        <f t="shared" si="132"/>
        <v>-3.2000000000000001E-2</v>
      </c>
      <c r="EY126" s="11">
        <f t="shared" si="133"/>
        <v>-3.2000000000000001E-2</v>
      </c>
      <c r="EZ126" s="15" t="s">
        <v>152</v>
      </c>
      <c r="FA126" s="16" t="str">
        <f t="shared" si="134"/>
        <v>1</v>
      </c>
      <c r="FC126">
        <v>2</v>
      </c>
      <c r="FD126">
        <v>0</v>
      </c>
    </row>
    <row r="127" spans="1:160" ht="45">
      <c r="A127" s="6">
        <v>2520</v>
      </c>
      <c r="B127" s="8">
        <v>2</v>
      </c>
      <c r="C127" s="8" t="s">
        <v>139</v>
      </c>
      <c r="D127" s="8">
        <v>52</v>
      </c>
      <c r="E127" s="8">
        <v>45</v>
      </c>
      <c r="F127" s="8" t="s">
        <v>153</v>
      </c>
      <c r="G127" s="8">
        <v>3</v>
      </c>
      <c r="H127" s="8"/>
      <c r="I127" s="9"/>
      <c r="J127" s="9"/>
      <c r="K127" s="10">
        <v>42212</v>
      </c>
      <c r="L127" s="10"/>
      <c r="M127" s="9" t="e">
        <f t="shared" si="136"/>
        <v>#NUM!</v>
      </c>
      <c r="N127" s="9">
        <f t="shared" ca="1" si="120"/>
        <v>104</v>
      </c>
      <c r="O127" s="9">
        <v>87</v>
      </c>
      <c r="P127" s="9">
        <v>1</v>
      </c>
      <c r="Q127" s="10">
        <v>43801</v>
      </c>
      <c r="R127" s="10"/>
      <c r="S127" s="9">
        <f t="shared" si="121"/>
        <v>52</v>
      </c>
      <c r="T127" s="9" t="s">
        <v>703</v>
      </c>
      <c r="U127" s="8" t="str">
        <f t="shared" si="115"/>
        <v>12</v>
      </c>
      <c r="V127" s="11" t="str">
        <f t="shared" si="116"/>
        <v>1</v>
      </c>
      <c r="W127" s="8" t="str">
        <f t="shared" si="137"/>
        <v>12</v>
      </c>
      <c r="X127" s="9">
        <v>2</v>
      </c>
      <c r="Y127" s="9">
        <v>1</v>
      </c>
      <c r="Z127" s="9">
        <v>1</v>
      </c>
      <c r="AA127" s="9">
        <v>0</v>
      </c>
      <c r="AB127" s="9">
        <v>2</v>
      </c>
      <c r="AC127" s="9">
        <v>52</v>
      </c>
      <c r="AD127" s="9">
        <v>0</v>
      </c>
      <c r="AE127" s="8" t="str">
        <f>IF($O127&lt;36,$O127, IF($O127&gt;36, "36"))</f>
        <v>36</v>
      </c>
      <c r="AF127" s="9">
        <v>2</v>
      </c>
      <c r="AG127" s="9">
        <v>2</v>
      </c>
      <c r="AH127" s="11" t="str">
        <f t="shared" si="122"/>
        <v>36</v>
      </c>
      <c r="AI127" s="11" t="str">
        <f t="shared" si="138"/>
        <v>1</v>
      </c>
      <c r="AJ127" s="9">
        <v>1</v>
      </c>
      <c r="AK127" s="9">
        <v>0</v>
      </c>
      <c r="AL127" s="9"/>
      <c r="AM127" s="8" t="s">
        <v>360</v>
      </c>
      <c r="AN127" s="8">
        <v>1</v>
      </c>
      <c r="AO127" s="8">
        <v>2.12</v>
      </c>
      <c r="AP127" s="8"/>
      <c r="AQ127" s="8">
        <v>1.54</v>
      </c>
      <c r="AR127" s="9">
        <f t="shared" si="135"/>
        <v>55.942248412406954</v>
      </c>
      <c r="AS127" s="9">
        <v>1.51</v>
      </c>
      <c r="AT127" s="9">
        <f t="shared" si="123"/>
        <v>56.923479394545502</v>
      </c>
      <c r="AU127" s="9">
        <v>1.55</v>
      </c>
      <c r="AV127" s="9">
        <f t="shared" si="110"/>
        <v>54.483339811471303</v>
      </c>
      <c r="AW127" s="9"/>
      <c r="AX127" s="9" t="e">
        <f t="shared" si="124"/>
        <v>#DIV/0!</v>
      </c>
      <c r="AY127" s="12" t="s">
        <v>155</v>
      </c>
      <c r="AZ127" s="12" t="s">
        <v>155</v>
      </c>
      <c r="BA127" s="12" t="s">
        <v>155</v>
      </c>
      <c r="BB127" s="12" t="s">
        <v>155</v>
      </c>
      <c r="BC127" s="8" t="s">
        <v>164</v>
      </c>
      <c r="BD127" s="8"/>
      <c r="BE127" s="8"/>
      <c r="BF127" s="8"/>
      <c r="BG127" s="12"/>
      <c r="BH127" s="8"/>
      <c r="BI127" s="8"/>
      <c r="BJ127" s="8">
        <v>82</v>
      </c>
      <c r="BK127" s="8">
        <v>174</v>
      </c>
      <c r="BL127" s="8">
        <f t="shared" si="125"/>
        <v>1.9684999854999257</v>
      </c>
      <c r="BM127" s="8">
        <f t="shared" si="80"/>
        <v>27.08415906989034</v>
      </c>
      <c r="BN127" s="8">
        <v>1</v>
      </c>
      <c r="BO127" s="7" t="s">
        <v>704</v>
      </c>
      <c r="BP127" s="8" t="s">
        <v>146</v>
      </c>
      <c r="BQ127" s="8">
        <v>42</v>
      </c>
      <c r="BR127" s="8">
        <v>57.3</v>
      </c>
      <c r="BS127" s="8">
        <v>157.19999999999999</v>
      </c>
      <c r="BT127" s="8">
        <f t="shared" si="126"/>
        <v>1.5703994364077158</v>
      </c>
      <c r="BU127" s="8">
        <f t="shared" si="81"/>
        <v>23.187265699357074</v>
      </c>
      <c r="BV127" s="8">
        <f t="shared" si="127"/>
        <v>1.2535027330389672</v>
      </c>
      <c r="BW127" s="8">
        <f t="shared" si="127"/>
        <v>1.1680617896503993</v>
      </c>
      <c r="BX127" s="8" t="s">
        <v>162</v>
      </c>
      <c r="BY127" s="8" t="s">
        <v>162</v>
      </c>
      <c r="BZ127" s="8" t="s">
        <v>148</v>
      </c>
      <c r="CA127" s="8" t="s">
        <v>149</v>
      </c>
      <c r="CB127" s="8">
        <v>4</v>
      </c>
      <c r="CC127" s="8" t="s">
        <v>150</v>
      </c>
      <c r="CD127" s="8">
        <v>2</v>
      </c>
      <c r="CE127" s="8"/>
      <c r="CF127" s="8" t="s">
        <v>150</v>
      </c>
      <c r="CG127" s="8">
        <v>2</v>
      </c>
      <c r="CH127" s="8"/>
      <c r="CI127" s="8" t="s">
        <v>150</v>
      </c>
      <c r="CJ127" s="8">
        <v>2</v>
      </c>
      <c r="CK127" s="8"/>
      <c r="CL127" s="8" t="s">
        <v>150</v>
      </c>
      <c r="CM127" s="8">
        <v>2</v>
      </c>
      <c r="CN127" s="8"/>
      <c r="CO127" s="8">
        <v>0</v>
      </c>
      <c r="CP127" s="8">
        <v>0</v>
      </c>
      <c r="CQ127" s="8">
        <v>4</v>
      </c>
      <c r="CR127" s="8"/>
      <c r="CS127" s="8">
        <v>0</v>
      </c>
      <c r="CT127" s="8"/>
      <c r="CU127" s="8"/>
      <c r="CV127" s="8"/>
      <c r="CW127" s="8"/>
      <c r="CX127" s="8"/>
      <c r="CY127" s="8">
        <v>0</v>
      </c>
      <c r="CZ127" s="8"/>
      <c r="DA127" s="8"/>
      <c r="DB127" s="8"/>
      <c r="DC127" s="8"/>
      <c r="DD127" s="8" t="s">
        <v>165</v>
      </c>
      <c r="DE127" s="8">
        <v>2</v>
      </c>
      <c r="DF127" s="8"/>
      <c r="DG127" s="8"/>
      <c r="DH127" s="8"/>
      <c r="DI127" s="8">
        <v>2</v>
      </c>
      <c r="DJ127" s="8"/>
      <c r="DK127" s="8">
        <v>2</v>
      </c>
      <c r="DL127" s="8">
        <v>0</v>
      </c>
      <c r="DM127" s="8">
        <v>2</v>
      </c>
      <c r="DN127" s="8"/>
      <c r="DO127" s="8" t="s">
        <v>143</v>
      </c>
      <c r="DP127" s="8">
        <v>2</v>
      </c>
      <c r="DQ127" s="8" t="s">
        <v>165</v>
      </c>
      <c r="DR127" s="8" t="s">
        <v>143</v>
      </c>
      <c r="DS127" s="8" t="s">
        <v>143</v>
      </c>
      <c r="DT127" s="8" t="s">
        <v>636</v>
      </c>
      <c r="DU127" s="8" t="s">
        <v>150</v>
      </c>
      <c r="DV127" s="8" t="s">
        <v>150</v>
      </c>
      <c r="DW127" s="8" t="s">
        <v>150</v>
      </c>
      <c r="DX127" s="8" t="s">
        <v>150</v>
      </c>
      <c r="DY127" s="8" t="s">
        <v>150</v>
      </c>
      <c r="DZ127" s="8"/>
      <c r="EA127" s="8"/>
      <c r="EB127" s="8" t="s">
        <v>150</v>
      </c>
      <c r="EC127" s="8" t="s">
        <v>150</v>
      </c>
      <c r="ED127" s="8" t="s">
        <v>150</v>
      </c>
      <c r="EE127" s="8"/>
      <c r="EF127" s="8" t="s">
        <v>159</v>
      </c>
      <c r="EG127" s="8" t="s">
        <v>150</v>
      </c>
      <c r="EH127" s="8" t="s">
        <v>150</v>
      </c>
      <c r="EI127" s="8" t="s">
        <v>159</v>
      </c>
      <c r="EJ127" s="8" t="s">
        <v>150</v>
      </c>
      <c r="EK127" s="8" t="s">
        <v>150</v>
      </c>
      <c r="EL127" s="8"/>
      <c r="EM127" s="8"/>
      <c r="EN127" s="8"/>
      <c r="EO127" s="8" t="s">
        <v>184</v>
      </c>
      <c r="EP127" s="8" t="s">
        <v>187</v>
      </c>
      <c r="EQ127" s="11" t="str">
        <f t="shared" si="128"/>
        <v>36</v>
      </c>
      <c r="ER127" s="11" t="str">
        <f t="shared" si="139"/>
        <v>1</v>
      </c>
      <c r="ES127" s="11"/>
      <c r="ET127" s="13">
        <f t="shared" si="129"/>
        <v>1</v>
      </c>
      <c r="EU127" s="13">
        <f t="shared" si="130"/>
        <v>0.9</v>
      </c>
      <c r="EV127" s="14">
        <f t="shared" si="82"/>
        <v>-1.2</v>
      </c>
      <c r="EW127" s="14">
        <f t="shared" si="131"/>
        <v>-1.2</v>
      </c>
      <c r="EX127" s="14">
        <f t="shared" si="132"/>
        <v>-1.2</v>
      </c>
      <c r="EY127" s="11">
        <f t="shared" si="133"/>
        <v>-3.2000000000000001E-2</v>
      </c>
      <c r="EZ127" s="17" t="s">
        <v>152</v>
      </c>
      <c r="FA127" s="16" t="str">
        <f t="shared" si="134"/>
        <v>1</v>
      </c>
      <c r="FC127">
        <v>2</v>
      </c>
      <c r="FD127">
        <v>0</v>
      </c>
    </row>
    <row r="128" spans="1:160" ht="33.75">
      <c r="A128" s="6">
        <v>2521</v>
      </c>
      <c r="B128" s="8">
        <v>2</v>
      </c>
      <c r="C128" s="8" t="s">
        <v>139</v>
      </c>
      <c r="D128" s="8">
        <v>49</v>
      </c>
      <c r="E128" s="8">
        <v>42</v>
      </c>
      <c r="F128" s="8" t="s">
        <v>153</v>
      </c>
      <c r="G128" s="8">
        <v>3</v>
      </c>
      <c r="H128" s="8"/>
      <c r="I128" s="9"/>
      <c r="J128" s="9"/>
      <c r="K128" s="10">
        <v>42214</v>
      </c>
      <c r="L128" s="10">
        <v>43556</v>
      </c>
      <c r="M128" s="9">
        <f t="shared" si="136"/>
        <v>44</v>
      </c>
      <c r="N128" s="9">
        <f t="shared" ca="1" si="120"/>
        <v>104</v>
      </c>
      <c r="O128" s="9">
        <v>43</v>
      </c>
      <c r="P128" s="9">
        <v>0</v>
      </c>
      <c r="Q128" s="10">
        <v>43556</v>
      </c>
      <c r="R128" s="10"/>
      <c r="S128" s="9">
        <f t="shared" si="121"/>
        <v>44</v>
      </c>
      <c r="T128" s="9" t="s">
        <v>624</v>
      </c>
      <c r="U128" s="8" t="str">
        <f t="shared" si="115"/>
        <v>12</v>
      </c>
      <c r="V128" s="11" t="str">
        <f t="shared" si="116"/>
        <v>1</v>
      </c>
      <c r="W128" s="8" t="str">
        <f t="shared" si="137"/>
        <v>12</v>
      </c>
      <c r="X128" s="9">
        <v>2</v>
      </c>
      <c r="Y128" s="9">
        <v>1</v>
      </c>
      <c r="Z128" s="9">
        <v>1</v>
      </c>
      <c r="AA128" s="9"/>
      <c r="AB128" s="9">
        <v>2</v>
      </c>
      <c r="AC128" s="9">
        <v>43</v>
      </c>
      <c r="AD128" s="9">
        <v>0</v>
      </c>
      <c r="AE128" s="8" t="str">
        <f>IF($O128&lt;36,$O128, IF($O128&gt;36, "36"))</f>
        <v>36</v>
      </c>
      <c r="AF128" s="9">
        <v>2</v>
      </c>
      <c r="AG128" s="9">
        <v>2</v>
      </c>
      <c r="AH128" s="11" t="str">
        <f t="shared" si="122"/>
        <v>36</v>
      </c>
      <c r="AI128" s="11" t="str">
        <f t="shared" si="138"/>
        <v>1</v>
      </c>
      <c r="AJ128" s="9">
        <v>2</v>
      </c>
      <c r="AK128" s="9">
        <v>0</v>
      </c>
      <c r="AL128" s="9"/>
      <c r="AM128" s="8" t="s">
        <v>360</v>
      </c>
      <c r="AN128" s="8">
        <v>1</v>
      </c>
      <c r="AO128" s="8">
        <v>2.72</v>
      </c>
      <c r="AP128" s="8"/>
      <c r="AQ128" s="8">
        <v>1.19</v>
      </c>
      <c r="AR128" s="9">
        <f t="shared" ref="AR128:AR135" si="140">141*((AQ128/EU128)^EV128)*0.9938^(E128)*ET128</f>
        <v>77.662515180405393</v>
      </c>
      <c r="AS128" s="9">
        <v>1.61</v>
      </c>
      <c r="AT128" s="9">
        <f t="shared" si="123"/>
        <v>53.700180608433634</v>
      </c>
      <c r="AU128" s="9">
        <v>1.38</v>
      </c>
      <c r="AV128" s="9">
        <f t="shared" si="110"/>
        <v>63.813105266647121</v>
      </c>
      <c r="AW128" s="9"/>
      <c r="AX128" s="9" t="e">
        <f t="shared" si="124"/>
        <v>#DIV/0!</v>
      </c>
      <c r="AY128" s="12" t="s">
        <v>155</v>
      </c>
      <c r="AZ128" s="12" t="s">
        <v>155</v>
      </c>
      <c r="BA128" s="12" t="s">
        <v>155</v>
      </c>
      <c r="BB128" s="12" t="s">
        <v>167</v>
      </c>
      <c r="BC128" s="8" t="s">
        <v>142</v>
      </c>
      <c r="BD128" s="8" t="s">
        <v>143</v>
      </c>
      <c r="BE128" s="8" t="s">
        <v>309</v>
      </c>
      <c r="BF128" s="8" t="s">
        <v>143</v>
      </c>
      <c r="BG128" s="12">
        <v>43565</v>
      </c>
      <c r="BH128" s="8" t="s">
        <v>168</v>
      </c>
      <c r="BI128" s="8" t="s">
        <v>625</v>
      </c>
      <c r="BJ128" s="8">
        <v>76.8</v>
      </c>
      <c r="BK128" s="8">
        <v>176.1</v>
      </c>
      <c r="BL128" s="8">
        <f t="shared" si="125"/>
        <v>1.9311694176836127</v>
      </c>
      <c r="BM128" s="8">
        <f t="shared" si="80"/>
        <v>24.765238118731904</v>
      </c>
      <c r="BN128" s="8">
        <v>1</v>
      </c>
      <c r="BO128" s="7" t="s">
        <v>707</v>
      </c>
      <c r="BP128" s="8" t="s">
        <v>146</v>
      </c>
      <c r="BQ128" s="8">
        <v>36</v>
      </c>
      <c r="BR128" s="8">
        <v>75</v>
      </c>
      <c r="BS128" s="8">
        <v>169</v>
      </c>
      <c r="BT128" s="8">
        <f t="shared" si="126"/>
        <v>1.855603664246676</v>
      </c>
      <c r="BU128" s="8">
        <f t="shared" si="81"/>
        <v>26.259584748433177</v>
      </c>
      <c r="BV128" s="8">
        <f t="shared" si="127"/>
        <v>1.0407230029197072</v>
      </c>
      <c r="BW128" s="8">
        <f t="shared" si="127"/>
        <v>0.94309328787880264</v>
      </c>
      <c r="BX128" s="8" t="s">
        <v>147</v>
      </c>
      <c r="BY128" s="8" t="s">
        <v>147</v>
      </c>
      <c r="BZ128" s="8" t="s">
        <v>148</v>
      </c>
      <c r="CA128" s="8" t="s">
        <v>149</v>
      </c>
      <c r="CB128" s="8">
        <v>5</v>
      </c>
      <c r="CC128" s="8" t="s">
        <v>150</v>
      </c>
      <c r="CD128" s="8">
        <v>2</v>
      </c>
      <c r="CE128" s="8"/>
      <c r="CF128" s="8" t="s">
        <v>150</v>
      </c>
      <c r="CG128" s="8">
        <v>2</v>
      </c>
      <c r="CH128" s="8"/>
      <c r="CI128" s="8" t="s">
        <v>150</v>
      </c>
      <c r="CJ128" s="8">
        <v>2</v>
      </c>
      <c r="CK128" s="8"/>
      <c r="CL128" s="8" t="s">
        <v>150</v>
      </c>
      <c r="CM128" s="8">
        <v>2</v>
      </c>
      <c r="CN128" s="8"/>
      <c r="CO128" s="8">
        <v>0</v>
      </c>
      <c r="CP128" s="8">
        <v>0</v>
      </c>
      <c r="CQ128" s="8">
        <v>4</v>
      </c>
      <c r="CR128" s="8" t="s">
        <v>0</v>
      </c>
      <c r="CS128" s="8">
        <v>0</v>
      </c>
      <c r="CT128" s="8"/>
      <c r="CU128" s="8"/>
      <c r="CV128" s="8"/>
      <c r="CW128" s="8"/>
      <c r="CX128" s="8" t="s">
        <v>0</v>
      </c>
      <c r="CY128" s="8">
        <v>0</v>
      </c>
      <c r="CZ128" s="8"/>
      <c r="DA128" s="8"/>
      <c r="DB128" s="8"/>
      <c r="DC128" s="8"/>
      <c r="DD128" s="8" t="s">
        <v>165</v>
      </c>
      <c r="DE128" s="8">
        <v>2</v>
      </c>
      <c r="DF128" s="8"/>
      <c r="DG128" s="8"/>
      <c r="DH128" s="8"/>
      <c r="DI128" s="8">
        <v>2</v>
      </c>
      <c r="DJ128" s="8"/>
      <c r="DK128" s="8">
        <v>2</v>
      </c>
      <c r="DL128" s="8">
        <v>0</v>
      </c>
      <c r="DM128" s="8">
        <v>2</v>
      </c>
      <c r="DN128" s="8"/>
      <c r="DO128" s="8" t="s">
        <v>143</v>
      </c>
      <c r="DP128" s="8">
        <v>2</v>
      </c>
      <c r="DQ128" s="8" t="s">
        <v>165</v>
      </c>
      <c r="DR128" s="8" t="s">
        <v>165</v>
      </c>
      <c r="DS128" s="8" t="s">
        <v>165</v>
      </c>
      <c r="DT128" s="8" t="s">
        <v>165</v>
      </c>
      <c r="DU128" s="8" t="s">
        <v>150</v>
      </c>
      <c r="DV128" s="8" t="s">
        <v>150</v>
      </c>
      <c r="DW128" s="8" t="s">
        <v>150</v>
      </c>
      <c r="DX128" s="8" t="s">
        <v>150</v>
      </c>
      <c r="DY128" s="8" t="s">
        <v>150</v>
      </c>
      <c r="DZ128" s="8"/>
      <c r="EA128" s="8"/>
      <c r="EB128" s="8" t="s">
        <v>150</v>
      </c>
      <c r="EC128" s="8" t="s">
        <v>150</v>
      </c>
      <c r="ED128" s="8" t="s">
        <v>150</v>
      </c>
      <c r="EE128" s="8"/>
      <c r="EF128" s="8" t="s">
        <v>159</v>
      </c>
      <c r="EG128" s="8" t="s">
        <v>150</v>
      </c>
      <c r="EH128" s="8" t="s">
        <v>150</v>
      </c>
      <c r="EI128" s="8" t="s">
        <v>159</v>
      </c>
      <c r="EJ128" s="8" t="s">
        <v>150</v>
      </c>
      <c r="EK128" s="8" t="s">
        <v>150</v>
      </c>
      <c r="EL128" s="8"/>
      <c r="EM128" s="8"/>
      <c r="EN128" s="8"/>
      <c r="EO128" s="8" t="s">
        <v>304</v>
      </c>
      <c r="EP128" s="8" t="s">
        <v>187</v>
      </c>
      <c r="EQ128" s="11" t="str">
        <f t="shared" si="128"/>
        <v>36</v>
      </c>
      <c r="ER128" s="11" t="str">
        <f t="shared" si="139"/>
        <v>1</v>
      </c>
      <c r="ES128" s="11"/>
      <c r="ET128" s="13">
        <f t="shared" si="129"/>
        <v>1</v>
      </c>
      <c r="EU128" s="13">
        <f t="shared" si="130"/>
        <v>0.9</v>
      </c>
      <c r="EV128" s="14">
        <f t="shared" si="82"/>
        <v>-1.2</v>
      </c>
      <c r="EW128" s="14">
        <f t="shared" si="131"/>
        <v>-1.2</v>
      </c>
      <c r="EX128" s="14">
        <f t="shared" si="132"/>
        <v>-1.2</v>
      </c>
      <c r="EY128" s="11">
        <f t="shared" si="133"/>
        <v>-3.2000000000000001E-2</v>
      </c>
      <c r="EZ128" s="15" t="s">
        <v>152</v>
      </c>
      <c r="FA128" s="16" t="str">
        <f t="shared" si="134"/>
        <v>1</v>
      </c>
      <c r="FC128">
        <v>2</v>
      </c>
      <c r="FD128">
        <v>0</v>
      </c>
    </row>
    <row r="129" spans="1:160" ht="33.75">
      <c r="A129" s="6">
        <v>2524</v>
      </c>
      <c r="B129" s="8">
        <v>1</v>
      </c>
      <c r="C129" s="8" t="s">
        <v>146</v>
      </c>
      <c r="D129" s="8">
        <v>50</v>
      </c>
      <c r="E129" s="8">
        <v>43</v>
      </c>
      <c r="F129" s="8" t="s">
        <v>180</v>
      </c>
      <c r="G129" s="8">
        <v>5</v>
      </c>
      <c r="H129" s="8"/>
      <c r="I129" s="9"/>
      <c r="J129" s="9"/>
      <c r="K129" s="10">
        <v>42229</v>
      </c>
      <c r="L129" s="10"/>
      <c r="M129" s="9" t="e">
        <f>DATEDIF(K129, L129, "m")</f>
        <v>#NUM!</v>
      </c>
      <c r="N129" s="9">
        <f t="shared" ca="1" si="120"/>
        <v>103</v>
      </c>
      <c r="O129" s="9">
        <v>86</v>
      </c>
      <c r="P129" s="9">
        <v>1</v>
      </c>
      <c r="Q129" s="9"/>
      <c r="R129" s="9"/>
      <c r="S129" s="9" t="e">
        <f t="shared" si="121"/>
        <v>#NUM!</v>
      </c>
      <c r="T129" s="9"/>
      <c r="U129" s="8">
        <v>12</v>
      </c>
      <c r="V129" s="11">
        <v>1</v>
      </c>
      <c r="W129" s="8" t="str">
        <f t="shared" si="137"/>
        <v>12</v>
      </c>
      <c r="X129" s="9">
        <v>2</v>
      </c>
      <c r="Y129" s="9">
        <v>1</v>
      </c>
      <c r="Z129" s="9">
        <v>1</v>
      </c>
      <c r="AA129" s="9"/>
      <c r="AB129" s="9">
        <v>2</v>
      </c>
      <c r="AC129" s="9">
        <v>86</v>
      </c>
      <c r="AD129" s="9">
        <v>1</v>
      </c>
      <c r="AE129" s="8" t="str">
        <f>IF($O129&lt;36,$O129, IF($O129&gt;36, "36"))</f>
        <v>36</v>
      </c>
      <c r="AF129" s="9">
        <v>2</v>
      </c>
      <c r="AG129" s="9">
        <v>2</v>
      </c>
      <c r="AH129" s="11" t="str">
        <f t="shared" si="122"/>
        <v>36</v>
      </c>
      <c r="AI129" s="11" t="str">
        <f t="shared" si="138"/>
        <v>1</v>
      </c>
      <c r="AJ129" s="9">
        <v>2</v>
      </c>
      <c r="AK129" s="9"/>
      <c r="AL129" s="9"/>
      <c r="AM129" s="8" t="s">
        <v>360</v>
      </c>
      <c r="AN129" s="8">
        <v>1</v>
      </c>
      <c r="AO129" s="8">
        <v>1.44</v>
      </c>
      <c r="AP129" s="8"/>
      <c r="AQ129" s="8">
        <v>0.49</v>
      </c>
      <c r="AR129" s="9">
        <f t="shared" si="140"/>
        <v>119.01115529993143</v>
      </c>
      <c r="AS129" s="9">
        <v>0.89</v>
      </c>
      <c r="AT129" s="9">
        <f t="shared" si="123"/>
        <v>81.358874349184887</v>
      </c>
      <c r="AU129" s="9">
        <v>1.1599999999999999</v>
      </c>
      <c r="AV129" s="9">
        <f t="shared" si="110"/>
        <v>58.468417165278261</v>
      </c>
      <c r="AW129" s="9"/>
      <c r="AX129" s="9" t="e">
        <f t="shared" si="124"/>
        <v>#DIV/0!</v>
      </c>
      <c r="AY129" s="12" t="s">
        <v>155</v>
      </c>
      <c r="AZ129" s="12" t="s">
        <v>155</v>
      </c>
      <c r="BA129" s="12" t="s">
        <v>155</v>
      </c>
      <c r="BB129" s="12"/>
      <c r="BC129" s="8" t="s">
        <v>164</v>
      </c>
      <c r="BD129" s="8"/>
      <c r="BE129" s="8"/>
      <c r="BF129" s="8"/>
      <c r="BG129" s="12"/>
      <c r="BH129" s="8"/>
      <c r="BI129" s="8"/>
      <c r="BJ129" s="8">
        <v>45.6</v>
      </c>
      <c r="BK129" s="8">
        <v>159.9</v>
      </c>
      <c r="BL129" s="8">
        <f t="shared" si="125"/>
        <v>1.4428344990237545</v>
      </c>
      <c r="BM129" s="8">
        <f t="shared" si="80"/>
        <v>17.834786516432057</v>
      </c>
      <c r="BN129" s="8">
        <v>1</v>
      </c>
      <c r="BO129" s="7" t="s">
        <v>713</v>
      </c>
      <c r="BP129" s="8" t="s">
        <v>139</v>
      </c>
      <c r="BQ129" s="8">
        <v>41</v>
      </c>
      <c r="BR129" s="8">
        <v>84</v>
      </c>
      <c r="BS129" s="8">
        <v>173</v>
      </c>
      <c r="BT129" s="8">
        <f t="shared" si="126"/>
        <v>1.9804708065701986</v>
      </c>
      <c r="BU129" s="8">
        <f t="shared" si="81"/>
        <v>28.06642386982525</v>
      </c>
      <c r="BV129" s="8">
        <f t="shared" si="127"/>
        <v>0.72853106152191727</v>
      </c>
      <c r="BW129" s="8">
        <f t="shared" si="127"/>
        <v>0.6354491972027323</v>
      </c>
      <c r="BX129" s="8" t="s">
        <v>158</v>
      </c>
      <c r="BY129" s="8" t="s">
        <v>147</v>
      </c>
      <c r="BZ129" s="8" t="s">
        <v>148</v>
      </c>
      <c r="CA129" s="8" t="s">
        <v>149</v>
      </c>
      <c r="CB129" s="8">
        <v>6</v>
      </c>
      <c r="CC129" s="8" t="s">
        <v>150</v>
      </c>
      <c r="CD129" s="8">
        <v>2</v>
      </c>
      <c r="CE129" s="8" t="s">
        <v>150</v>
      </c>
      <c r="CF129" s="8" t="s">
        <v>150</v>
      </c>
      <c r="CG129" s="8">
        <v>2</v>
      </c>
      <c r="CH129" s="8" t="s">
        <v>150</v>
      </c>
      <c r="CI129" s="8" t="s">
        <v>150</v>
      </c>
      <c r="CJ129" s="8">
        <v>2</v>
      </c>
      <c r="CK129" s="8" t="s">
        <v>159</v>
      </c>
      <c r="CL129" s="8" t="s">
        <v>150</v>
      </c>
      <c r="CM129" s="8">
        <v>2</v>
      </c>
      <c r="CN129" s="8" t="s">
        <v>150</v>
      </c>
      <c r="CO129" s="8">
        <v>0</v>
      </c>
      <c r="CP129" s="8">
        <v>0</v>
      </c>
      <c r="CQ129" s="8">
        <v>4</v>
      </c>
      <c r="CR129" s="8"/>
      <c r="CS129" s="8">
        <v>0</v>
      </c>
      <c r="CT129" s="8"/>
      <c r="CU129" s="8"/>
      <c r="CV129" s="8"/>
      <c r="CW129" s="8"/>
      <c r="CX129" s="8"/>
      <c r="CY129" s="8">
        <v>0</v>
      </c>
      <c r="CZ129" s="8"/>
      <c r="DA129" s="8"/>
      <c r="DB129" s="8"/>
      <c r="DC129" s="8"/>
      <c r="DD129" s="8" t="s">
        <v>143</v>
      </c>
      <c r="DE129" s="8">
        <v>1</v>
      </c>
      <c r="DF129" s="8"/>
      <c r="DG129" s="8"/>
      <c r="DH129" s="8">
        <v>500</v>
      </c>
      <c r="DI129" s="8">
        <v>1</v>
      </c>
      <c r="DJ129" s="8"/>
      <c r="DK129" s="8">
        <v>2</v>
      </c>
      <c r="DL129" s="8">
        <v>10</v>
      </c>
      <c r="DM129" s="8">
        <v>1</v>
      </c>
      <c r="DN129" s="8"/>
      <c r="DO129" s="8" t="s">
        <v>143</v>
      </c>
      <c r="DP129" s="8">
        <v>2</v>
      </c>
      <c r="DQ129" s="8" t="s">
        <v>165</v>
      </c>
      <c r="DR129" s="8" t="s">
        <v>165</v>
      </c>
      <c r="DS129" s="8" t="s">
        <v>165</v>
      </c>
      <c r="DT129" s="8" t="s">
        <v>636</v>
      </c>
      <c r="DU129" s="8" t="s">
        <v>150</v>
      </c>
      <c r="DV129" s="8" t="s">
        <v>150</v>
      </c>
      <c r="DW129" s="8" t="s">
        <v>150</v>
      </c>
      <c r="DX129" s="8" t="s">
        <v>150</v>
      </c>
      <c r="DY129" s="8" t="s">
        <v>159</v>
      </c>
      <c r="DZ129" s="8"/>
      <c r="EA129" s="8"/>
      <c r="EB129" s="8" t="s">
        <v>150</v>
      </c>
      <c r="EC129" s="8" t="s">
        <v>150</v>
      </c>
      <c r="ED129" s="8" t="s">
        <v>150</v>
      </c>
      <c r="EE129" s="8"/>
      <c r="EF129" s="8" t="s">
        <v>159</v>
      </c>
      <c r="EG129" s="8" t="s">
        <v>150</v>
      </c>
      <c r="EH129" s="8" t="s">
        <v>150</v>
      </c>
      <c r="EI129" s="8" t="s">
        <v>159</v>
      </c>
      <c r="EJ129" s="8" t="s">
        <v>150</v>
      </c>
      <c r="EK129" s="8" t="s">
        <v>150</v>
      </c>
      <c r="EL129" s="8" t="s">
        <v>150</v>
      </c>
      <c r="EM129" s="8"/>
      <c r="EN129" s="8"/>
      <c r="EO129" s="8" t="s">
        <v>184</v>
      </c>
      <c r="EP129" s="8" t="s">
        <v>714</v>
      </c>
      <c r="EQ129" s="11" t="str">
        <f t="shared" si="128"/>
        <v>36</v>
      </c>
      <c r="ER129" s="11" t="str">
        <f t="shared" si="139"/>
        <v>1</v>
      </c>
      <c r="ES129" s="11"/>
      <c r="ET129" s="13">
        <f t="shared" si="129"/>
        <v>1.012</v>
      </c>
      <c r="EU129" s="13">
        <f t="shared" si="130"/>
        <v>0.7</v>
      </c>
      <c r="EV129" s="14">
        <f t="shared" si="82"/>
        <v>-0.24099999999999999</v>
      </c>
      <c r="EW129" s="14">
        <f t="shared" si="131"/>
        <v>-1.2</v>
      </c>
      <c r="EX129" s="14">
        <f t="shared" si="132"/>
        <v>-1.2</v>
      </c>
      <c r="EY129" s="11">
        <f t="shared" si="133"/>
        <v>-0.24099999999999999</v>
      </c>
      <c r="EZ129" s="17" t="s">
        <v>176</v>
      </c>
      <c r="FA129" s="16" t="str">
        <f t="shared" si="134"/>
        <v>3</v>
      </c>
      <c r="FC129">
        <v>2</v>
      </c>
      <c r="FD129">
        <v>0</v>
      </c>
    </row>
    <row r="130" spans="1:160" ht="45">
      <c r="A130" s="6">
        <v>2534</v>
      </c>
      <c r="B130" s="8">
        <v>2</v>
      </c>
      <c r="C130" s="8" t="s">
        <v>139</v>
      </c>
      <c r="D130" s="8">
        <v>67</v>
      </c>
      <c r="E130" s="8">
        <v>60</v>
      </c>
      <c r="F130" s="8" t="s">
        <v>185</v>
      </c>
      <c r="G130" s="8">
        <v>4</v>
      </c>
      <c r="H130" s="8"/>
      <c r="I130" s="9"/>
      <c r="J130" s="9"/>
      <c r="K130" s="10">
        <v>42257</v>
      </c>
      <c r="L130" s="10"/>
      <c r="M130" s="9" t="e">
        <f t="shared" ref="M130:M140" si="141">DATEDIF(K130,L130,"m")</f>
        <v>#NUM!</v>
      </c>
      <c r="N130" s="9">
        <f t="shared" ca="1" si="120"/>
        <v>102</v>
      </c>
      <c r="O130" s="9">
        <v>85</v>
      </c>
      <c r="P130" s="9">
        <v>1</v>
      </c>
      <c r="Q130" s="10">
        <v>42284</v>
      </c>
      <c r="R130" s="10"/>
      <c r="S130" s="9">
        <f t="shared" si="121"/>
        <v>0</v>
      </c>
      <c r="T130" s="9" t="s">
        <v>534</v>
      </c>
      <c r="U130" s="8" t="str">
        <f t="shared" ref="U130:U140" si="142">IF(O130&lt;12,O130, IF(O130&gt;12, "12"))</f>
        <v>12</v>
      </c>
      <c r="V130" s="11" t="str">
        <f t="shared" ref="V130:V140" si="143">IF(U130&lt;12,0, IF(U130&gt;12, "1"))</f>
        <v>1</v>
      </c>
      <c r="W130" s="8">
        <v>0</v>
      </c>
      <c r="X130" s="9">
        <v>1</v>
      </c>
      <c r="Y130" s="9">
        <v>1</v>
      </c>
      <c r="Z130" s="9">
        <v>1</v>
      </c>
      <c r="AA130" s="9"/>
      <c r="AB130" s="9">
        <v>1</v>
      </c>
      <c r="AC130" s="9">
        <v>0</v>
      </c>
      <c r="AD130" s="9">
        <v>0</v>
      </c>
      <c r="AE130" s="8">
        <v>0</v>
      </c>
      <c r="AF130" s="9">
        <v>1</v>
      </c>
      <c r="AG130" s="9">
        <v>1</v>
      </c>
      <c r="AH130" s="11" t="str">
        <f t="shared" si="122"/>
        <v>36</v>
      </c>
      <c r="AI130" s="11" t="str">
        <f t="shared" si="138"/>
        <v>1</v>
      </c>
      <c r="AJ130" s="9">
        <v>1</v>
      </c>
      <c r="AK130" s="9"/>
      <c r="AL130" s="9"/>
      <c r="AM130" s="8" t="s">
        <v>360</v>
      </c>
      <c r="AN130" s="8">
        <v>1</v>
      </c>
      <c r="AO130" s="8">
        <v>1.5</v>
      </c>
      <c r="AP130" s="8"/>
      <c r="AQ130" s="8">
        <v>1.1200000000000001</v>
      </c>
      <c r="AR130" s="9">
        <f t="shared" si="140"/>
        <v>74.677202667432141</v>
      </c>
      <c r="AS130" s="9">
        <v>1.21</v>
      </c>
      <c r="AT130" s="9">
        <f t="shared" si="123"/>
        <v>67.640407693150237</v>
      </c>
      <c r="AU130" s="9">
        <v>1.27</v>
      </c>
      <c r="AV130" s="9">
        <f t="shared" si="110"/>
        <v>63.035061463200663</v>
      </c>
      <c r="AW130" s="9"/>
      <c r="AX130" s="9" t="e">
        <f t="shared" si="124"/>
        <v>#DIV/0!</v>
      </c>
      <c r="AY130" s="12" t="s">
        <v>155</v>
      </c>
      <c r="AZ130" s="12" t="s">
        <v>155</v>
      </c>
      <c r="BA130" s="12" t="s">
        <v>155</v>
      </c>
      <c r="BB130" s="12"/>
      <c r="BC130" s="8" t="s">
        <v>164</v>
      </c>
      <c r="BD130" s="8"/>
      <c r="BE130" s="8"/>
      <c r="BF130" s="8"/>
      <c r="BG130" s="12"/>
      <c r="BH130" s="8"/>
      <c r="BI130" s="8"/>
      <c r="BJ130" s="8">
        <v>77</v>
      </c>
      <c r="BK130" s="8">
        <v>169</v>
      </c>
      <c r="BL130" s="8">
        <f t="shared" si="125"/>
        <v>1.876474826981146</v>
      </c>
      <c r="BM130" s="8">
        <f t="shared" si="80"/>
        <v>26.959840341724728</v>
      </c>
      <c r="BN130" s="8">
        <v>1</v>
      </c>
      <c r="BO130" s="7" t="s">
        <v>717</v>
      </c>
      <c r="BP130" s="8" t="s">
        <v>146</v>
      </c>
      <c r="BQ130" s="8">
        <v>58</v>
      </c>
      <c r="BR130" s="8">
        <v>63</v>
      </c>
      <c r="BS130" s="8">
        <v>163</v>
      </c>
      <c r="BT130" s="8">
        <f t="shared" si="126"/>
        <v>1.6785028012192857</v>
      </c>
      <c r="BU130" s="8">
        <f t="shared" si="81"/>
        <v>23.711844630960897</v>
      </c>
      <c r="BV130" s="8">
        <f t="shared" si="127"/>
        <v>1.1179456034378084</v>
      </c>
      <c r="BW130" s="8">
        <f t="shared" si="127"/>
        <v>1.1369777746655305</v>
      </c>
      <c r="BX130" s="8" t="s">
        <v>158</v>
      </c>
      <c r="BY130" s="8" t="s">
        <v>171</v>
      </c>
      <c r="BZ130" s="8" t="s">
        <v>148</v>
      </c>
      <c r="CA130" s="8" t="s">
        <v>149</v>
      </c>
      <c r="CB130" s="8">
        <v>4</v>
      </c>
      <c r="CC130" s="8" t="s">
        <v>150</v>
      </c>
      <c r="CD130" s="8">
        <v>2</v>
      </c>
      <c r="CE130" s="8" t="s">
        <v>150</v>
      </c>
      <c r="CF130" s="8" t="s">
        <v>150</v>
      </c>
      <c r="CG130" s="8">
        <v>2</v>
      </c>
      <c r="CH130" s="8" t="s">
        <v>150</v>
      </c>
      <c r="CI130" s="8" t="s">
        <v>150</v>
      </c>
      <c r="CJ130" s="8">
        <v>2</v>
      </c>
      <c r="CK130" s="8" t="s">
        <v>159</v>
      </c>
      <c r="CL130" s="8" t="s">
        <v>150</v>
      </c>
      <c r="CM130" s="8">
        <v>2</v>
      </c>
      <c r="CN130" s="8" t="s">
        <v>150</v>
      </c>
      <c r="CO130" s="8">
        <v>0</v>
      </c>
      <c r="CP130" s="8">
        <v>0</v>
      </c>
      <c r="CQ130" s="8">
        <v>4</v>
      </c>
      <c r="CR130" s="8"/>
      <c r="CS130" s="8">
        <v>0</v>
      </c>
      <c r="CT130" s="8"/>
      <c r="CU130" s="8"/>
      <c r="CV130" s="8"/>
      <c r="CW130" s="8"/>
      <c r="CX130" s="8"/>
      <c r="CY130" s="8">
        <v>0</v>
      </c>
      <c r="CZ130" s="8"/>
      <c r="DA130" s="8"/>
      <c r="DB130" s="8"/>
      <c r="DC130" s="8"/>
      <c r="DD130" s="8" t="s">
        <v>143</v>
      </c>
      <c r="DE130" s="8">
        <v>1</v>
      </c>
      <c r="DF130" s="8"/>
      <c r="DG130" s="8"/>
      <c r="DH130" s="8">
        <v>500</v>
      </c>
      <c r="DI130" s="8">
        <v>1</v>
      </c>
      <c r="DJ130" s="8"/>
      <c r="DK130" s="8">
        <v>2</v>
      </c>
      <c r="DL130" s="8">
        <v>11</v>
      </c>
      <c r="DM130" s="8">
        <v>1</v>
      </c>
      <c r="DN130" s="8"/>
      <c r="DO130" s="8" t="s">
        <v>143</v>
      </c>
      <c r="DP130" s="8">
        <v>2</v>
      </c>
      <c r="DQ130" s="8" t="s">
        <v>165</v>
      </c>
      <c r="DR130" s="8" t="s">
        <v>165</v>
      </c>
      <c r="DS130" s="8" t="s">
        <v>165</v>
      </c>
      <c r="DT130" s="8" t="s">
        <v>165</v>
      </c>
      <c r="DU130" s="8" t="s">
        <v>150</v>
      </c>
      <c r="DV130" s="8" t="s">
        <v>159</v>
      </c>
      <c r="DW130" s="8" t="s">
        <v>150</v>
      </c>
      <c r="DX130" s="8" t="s">
        <v>150</v>
      </c>
      <c r="DY130" s="8" t="s">
        <v>150</v>
      </c>
      <c r="DZ130" s="8"/>
      <c r="EA130" s="8"/>
      <c r="EB130" s="8" t="s">
        <v>150</v>
      </c>
      <c r="EC130" s="8" t="s">
        <v>150</v>
      </c>
      <c r="ED130" s="8" t="s">
        <v>150</v>
      </c>
      <c r="EE130" s="8"/>
      <c r="EF130" s="8" t="s">
        <v>159</v>
      </c>
      <c r="EG130" s="8" t="s">
        <v>150</v>
      </c>
      <c r="EH130" s="8" t="s">
        <v>150</v>
      </c>
      <c r="EI130" s="8" t="s">
        <v>159</v>
      </c>
      <c r="EJ130" s="8" t="s">
        <v>150</v>
      </c>
      <c r="EK130" s="8"/>
      <c r="EL130" s="8"/>
      <c r="EM130" s="8"/>
      <c r="EN130" s="8"/>
      <c r="EO130" s="8" t="s">
        <v>184</v>
      </c>
      <c r="EP130" s="8" t="s">
        <v>189</v>
      </c>
      <c r="EQ130" s="11" t="str">
        <f t="shared" si="128"/>
        <v>36</v>
      </c>
      <c r="ER130" s="11" t="str">
        <f t="shared" si="139"/>
        <v>1</v>
      </c>
      <c r="ES130" s="11"/>
      <c r="ET130" s="13">
        <f t="shared" si="129"/>
        <v>1</v>
      </c>
      <c r="EU130" s="13">
        <f t="shared" si="130"/>
        <v>0.9</v>
      </c>
      <c r="EV130" s="14">
        <f t="shared" si="82"/>
        <v>-1.2</v>
      </c>
      <c r="EW130" s="14">
        <f t="shared" si="131"/>
        <v>-1.2</v>
      </c>
      <c r="EX130" s="14">
        <f t="shared" si="132"/>
        <v>-1.2</v>
      </c>
      <c r="EY130" s="11">
        <f t="shared" si="133"/>
        <v>-3.2000000000000001E-2</v>
      </c>
      <c r="EZ130" s="17" t="s">
        <v>176</v>
      </c>
      <c r="FA130" s="16" t="str">
        <f t="shared" si="134"/>
        <v>3</v>
      </c>
      <c r="FC130">
        <v>2</v>
      </c>
      <c r="FD130">
        <v>0</v>
      </c>
    </row>
    <row r="131" spans="1:160" ht="45">
      <c r="A131" s="6">
        <v>2556</v>
      </c>
      <c r="B131" s="8">
        <v>2</v>
      </c>
      <c r="C131" s="8" t="s">
        <v>139</v>
      </c>
      <c r="D131" s="8">
        <v>70</v>
      </c>
      <c r="E131" s="8">
        <v>63</v>
      </c>
      <c r="F131" s="8" t="s">
        <v>174</v>
      </c>
      <c r="G131" s="8">
        <v>2</v>
      </c>
      <c r="H131" s="8"/>
      <c r="I131" s="9"/>
      <c r="J131" s="9"/>
      <c r="K131" s="10">
        <v>42305</v>
      </c>
      <c r="L131" s="10"/>
      <c r="M131" s="9" t="e">
        <f t="shared" si="141"/>
        <v>#NUM!</v>
      </c>
      <c r="N131" s="9">
        <f t="shared" ca="1" si="120"/>
        <v>101</v>
      </c>
      <c r="O131" s="9">
        <v>84</v>
      </c>
      <c r="P131" s="9">
        <v>1</v>
      </c>
      <c r="Q131" s="10">
        <v>42422</v>
      </c>
      <c r="R131" s="10"/>
      <c r="S131" s="9">
        <f t="shared" si="121"/>
        <v>3</v>
      </c>
      <c r="T131" s="9" t="s">
        <v>720</v>
      </c>
      <c r="U131" s="8" t="str">
        <f t="shared" si="142"/>
        <v>12</v>
      </c>
      <c r="V131" s="11" t="str">
        <f t="shared" si="143"/>
        <v>1</v>
      </c>
      <c r="W131" s="8">
        <v>3</v>
      </c>
      <c r="X131" s="9">
        <v>1</v>
      </c>
      <c r="Y131" s="9">
        <v>1</v>
      </c>
      <c r="Z131" s="9">
        <v>1</v>
      </c>
      <c r="AA131" s="9"/>
      <c r="AB131" s="9">
        <v>1</v>
      </c>
      <c r="AC131" s="9">
        <v>3</v>
      </c>
      <c r="AD131" s="9">
        <v>0</v>
      </c>
      <c r="AE131" s="8">
        <v>3</v>
      </c>
      <c r="AF131" s="9">
        <v>1</v>
      </c>
      <c r="AG131" s="9">
        <v>1</v>
      </c>
      <c r="AH131" s="11" t="str">
        <f t="shared" si="122"/>
        <v>36</v>
      </c>
      <c r="AI131" s="11" t="str">
        <f t="shared" si="138"/>
        <v>1</v>
      </c>
      <c r="AJ131" s="9">
        <v>1</v>
      </c>
      <c r="AK131" s="9">
        <v>0</v>
      </c>
      <c r="AL131" s="9"/>
      <c r="AM131" s="8" t="s">
        <v>154</v>
      </c>
      <c r="AN131" s="8">
        <v>2</v>
      </c>
      <c r="AO131" s="8"/>
      <c r="AP131" s="8"/>
      <c r="AQ131" s="8">
        <v>1.55</v>
      </c>
      <c r="AR131" s="9">
        <f t="shared" si="140"/>
        <v>49.630495140893586</v>
      </c>
      <c r="AS131" s="9">
        <v>1.33</v>
      </c>
      <c r="AT131" s="9">
        <f t="shared" si="123"/>
        <v>59.268463564768815</v>
      </c>
      <c r="AU131" s="9">
        <v>1.4</v>
      </c>
      <c r="AV131" s="9">
        <f t="shared" si="110"/>
        <v>55.041464430218049</v>
      </c>
      <c r="AW131" s="9"/>
      <c r="AX131" s="9" t="e">
        <f t="shared" si="124"/>
        <v>#DIV/0!</v>
      </c>
      <c r="AY131" s="12" t="s">
        <v>155</v>
      </c>
      <c r="AZ131" s="12" t="s">
        <v>155</v>
      </c>
      <c r="BA131" s="12" t="s">
        <v>155</v>
      </c>
      <c r="BB131" s="12"/>
      <c r="BC131" s="8" t="s">
        <v>164</v>
      </c>
      <c r="BD131" s="8"/>
      <c r="BE131" s="8"/>
      <c r="BF131" s="8"/>
      <c r="BG131" s="12"/>
      <c r="BH131" s="8"/>
      <c r="BI131" s="8"/>
      <c r="BJ131" s="8">
        <v>62.75</v>
      </c>
      <c r="BK131" s="8">
        <v>161</v>
      </c>
      <c r="BL131" s="8">
        <f t="shared" si="125"/>
        <v>1.660737220118456</v>
      </c>
      <c r="BM131" s="8">
        <f t="shared" ref="BM131:BM194" si="144">BJ131/(BK131*BK131/10000)</f>
        <v>24.20817098105783</v>
      </c>
      <c r="BN131" s="8">
        <v>1</v>
      </c>
      <c r="BO131" s="7" t="s">
        <v>721</v>
      </c>
      <c r="BP131" s="8" t="s">
        <v>146</v>
      </c>
      <c r="BQ131" s="8">
        <v>58</v>
      </c>
      <c r="BR131" s="8">
        <v>56.5</v>
      </c>
      <c r="BS131" s="8">
        <v>162</v>
      </c>
      <c r="BT131" s="8">
        <f t="shared" si="126"/>
        <v>1.5954577190760595</v>
      </c>
      <c r="BU131" s="8">
        <f t="shared" ref="BU131:BU194" si="145">BR131/(BS131*BS131/10000)</f>
        <v>21.528730376467003</v>
      </c>
      <c r="BV131" s="8">
        <f t="shared" si="127"/>
        <v>1.0409158451909339</v>
      </c>
      <c r="BW131" s="8">
        <f t="shared" si="127"/>
        <v>1.124458830490056</v>
      </c>
      <c r="BX131" s="8" t="s">
        <v>158</v>
      </c>
      <c r="BY131" s="8" t="s">
        <v>158</v>
      </c>
      <c r="BZ131" s="8" t="s">
        <v>148</v>
      </c>
      <c r="CA131" s="8" t="s">
        <v>149</v>
      </c>
      <c r="CB131" s="8">
        <v>5</v>
      </c>
      <c r="CC131" s="8" t="s">
        <v>150</v>
      </c>
      <c r="CD131" s="8">
        <v>2</v>
      </c>
      <c r="CE131" s="8"/>
      <c r="CF131" s="8" t="s">
        <v>150</v>
      </c>
      <c r="CG131" s="8">
        <v>2</v>
      </c>
      <c r="CH131" s="8"/>
      <c r="CI131" s="8" t="s">
        <v>150</v>
      </c>
      <c r="CJ131" s="8">
        <v>2</v>
      </c>
      <c r="CK131" s="8"/>
      <c r="CL131" s="8" t="s">
        <v>150</v>
      </c>
      <c r="CM131" s="8">
        <v>2</v>
      </c>
      <c r="CN131" s="8"/>
      <c r="CO131" s="8">
        <v>0</v>
      </c>
      <c r="CP131" s="8">
        <v>0</v>
      </c>
      <c r="CQ131" s="8">
        <v>4</v>
      </c>
      <c r="CR131" s="8"/>
      <c r="CS131" s="8">
        <v>0</v>
      </c>
      <c r="CT131" s="8"/>
      <c r="CU131" s="8"/>
      <c r="CV131" s="8"/>
      <c r="CW131" s="8"/>
      <c r="CX131" s="8"/>
      <c r="CY131" s="8">
        <v>0</v>
      </c>
      <c r="CZ131" s="8"/>
      <c r="DA131" s="8"/>
      <c r="DB131" s="8"/>
      <c r="DC131" s="8"/>
      <c r="DD131" s="8" t="s">
        <v>165</v>
      </c>
      <c r="DE131" s="8">
        <v>2</v>
      </c>
      <c r="DF131" s="8"/>
      <c r="DG131" s="8"/>
      <c r="DH131" s="8"/>
      <c r="DI131" s="8">
        <v>2</v>
      </c>
      <c r="DJ131" s="8"/>
      <c r="DK131" s="8">
        <v>2</v>
      </c>
      <c r="DL131" s="8">
        <v>0</v>
      </c>
      <c r="DM131" s="8">
        <v>2</v>
      </c>
      <c r="DN131" s="8"/>
      <c r="DO131" s="8" t="s">
        <v>143</v>
      </c>
      <c r="DP131" s="8">
        <v>2</v>
      </c>
      <c r="DQ131" s="8" t="s">
        <v>165</v>
      </c>
      <c r="DR131" s="8" t="s">
        <v>143</v>
      </c>
      <c r="DS131" s="8" t="s">
        <v>143</v>
      </c>
      <c r="DT131" s="8" t="s">
        <v>165</v>
      </c>
      <c r="DU131" s="8" t="s">
        <v>159</v>
      </c>
      <c r="DV131" s="8" t="s">
        <v>150</v>
      </c>
      <c r="DW131" s="8" t="s">
        <v>150</v>
      </c>
      <c r="DX131" s="8" t="s">
        <v>159</v>
      </c>
      <c r="DY131" s="8" t="s">
        <v>159</v>
      </c>
      <c r="DZ131" s="8"/>
      <c r="EA131" s="8"/>
      <c r="EB131" s="8"/>
      <c r="EC131" s="8" t="s">
        <v>150</v>
      </c>
      <c r="ED131" s="8" t="s">
        <v>150</v>
      </c>
      <c r="EE131" s="8"/>
      <c r="EF131" s="8" t="s">
        <v>159</v>
      </c>
      <c r="EG131" s="8" t="s">
        <v>150</v>
      </c>
      <c r="EH131" s="8"/>
      <c r="EI131" s="8" t="s">
        <v>159</v>
      </c>
      <c r="EJ131" s="8" t="s">
        <v>150</v>
      </c>
      <c r="EK131" s="8" t="s">
        <v>150</v>
      </c>
      <c r="EL131" s="8" t="s">
        <v>150</v>
      </c>
      <c r="EM131" s="8"/>
      <c r="EN131" s="8"/>
      <c r="EO131" s="8" t="s">
        <v>184</v>
      </c>
      <c r="EP131" s="8" t="s">
        <v>189</v>
      </c>
      <c r="EQ131" s="11" t="str">
        <f t="shared" si="128"/>
        <v>36</v>
      </c>
      <c r="ER131" s="11" t="str">
        <f t="shared" si="139"/>
        <v>1</v>
      </c>
      <c r="ES131" s="11"/>
      <c r="ET131" s="13">
        <f t="shared" si="129"/>
        <v>1</v>
      </c>
      <c r="EU131" s="13">
        <f t="shared" si="130"/>
        <v>0.9</v>
      </c>
      <c r="EV131" s="14">
        <f t="shared" ref="EV131:EV194" si="146">IF(B131=1,IF(AQ131&lt;0.7,-0.241,-1.2),IF(AQ131&lt;0.9,-0.032,-1.2))</f>
        <v>-1.2</v>
      </c>
      <c r="EW131" s="14">
        <f t="shared" si="131"/>
        <v>-1.2</v>
      </c>
      <c r="EX131" s="14">
        <f t="shared" si="132"/>
        <v>-1.2</v>
      </c>
      <c r="EY131" s="11">
        <f t="shared" si="133"/>
        <v>-3.2000000000000001E-2</v>
      </c>
      <c r="EZ131" s="17" t="s">
        <v>176</v>
      </c>
      <c r="FA131" s="16" t="str">
        <f t="shared" si="134"/>
        <v>3</v>
      </c>
      <c r="FC131">
        <v>2</v>
      </c>
      <c r="FD131">
        <v>0</v>
      </c>
    </row>
    <row r="132" spans="1:160" ht="33.75">
      <c r="A132" s="6">
        <v>2577</v>
      </c>
      <c r="B132" s="8">
        <v>2</v>
      </c>
      <c r="C132" s="8" t="s">
        <v>139</v>
      </c>
      <c r="D132" s="8">
        <v>66</v>
      </c>
      <c r="E132" s="8">
        <v>59</v>
      </c>
      <c r="F132" s="8" t="s">
        <v>140</v>
      </c>
      <c r="G132" s="8">
        <v>1</v>
      </c>
      <c r="H132" s="8"/>
      <c r="I132" s="9"/>
      <c r="J132" s="9"/>
      <c r="K132" s="10">
        <v>42347</v>
      </c>
      <c r="L132" s="10"/>
      <c r="M132" s="9" t="e">
        <f t="shared" si="141"/>
        <v>#NUM!</v>
      </c>
      <c r="N132" s="9">
        <f t="shared" ca="1" si="120"/>
        <v>100</v>
      </c>
      <c r="O132" s="9">
        <v>82</v>
      </c>
      <c r="P132" s="9">
        <v>1</v>
      </c>
      <c r="Q132" s="9"/>
      <c r="R132" s="9"/>
      <c r="S132" s="9" t="e">
        <f t="shared" si="121"/>
        <v>#NUM!</v>
      </c>
      <c r="T132" s="9"/>
      <c r="U132" s="8" t="str">
        <f t="shared" si="142"/>
        <v>12</v>
      </c>
      <c r="V132" s="11" t="str">
        <f t="shared" si="143"/>
        <v>1</v>
      </c>
      <c r="W132" s="8" t="str">
        <f t="shared" ref="W132:W159" si="147">IF(O132&lt;12,O132, IF(O132&gt;12, "12"))</f>
        <v>12</v>
      </c>
      <c r="X132" s="9">
        <v>2</v>
      </c>
      <c r="Y132" s="9">
        <v>1</v>
      </c>
      <c r="Z132" s="9">
        <v>1</v>
      </c>
      <c r="AA132" s="9"/>
      <c r="AB132" s="9">
        <v>2</v>
      </c>
      <c r="AC132" s="9">
        <v>82</v>
      </c>
      <c r="AD132" s="9">
        <v>1</v>
      </c>
      <c r="AE132" s="8" t="str">
        <f t="shared" ref="AE132:AE156" si="148">IF($O132&lt;36,$O132, IF($O132&gt;36, "36"))</f>
        <v>36</v>
      </c>
      <c r="AF132" s="9">
        <v>2</v>
      </c>
      <c r="AG132" s="9">
        <v>2</v>
      </c>
      <c r="AH132" s="11" t="str">
        <f t="shared" si="122"/>
        <v>36</v>
      </c>
      <c r="AI132" s="11" t="str">
        <f t="shared" si="138"/>
        <v>1</v>
      </c>
      <c r="AJ132" s="9">
        <v>2</v>
      </c>
      <c r="AK132" s="9">
        <v>0</v>
      </c>
      <c r="AL132" s="9"/>
      <c r="AM132" s="8" t="s">
        <v>360</v>
      </c>
      <c r="AN132" s="8">
        <v>1</v>
      </c>
      <c r="AO132" s="8">
        <v>1.7</v>
      </c>
      <c r="AP132" s="8"/>
      <c r="AQ132" s="8">
        <v>1.1100000000000001</v>
      </c>
      <c r="AR132" s="9">
        <f t="shared" si="140"/>
        <v>75.956177654867417</v>
      </c>
      <c r="AS132" s="9">
        <v>1.05</v>
      </c>
      <c r="AT132" s="9">
        <f t="shared" si="123"/>
        <v>80.690519152256712</v>
      </c>
      <c r="AU132" s="9">
        <v>1.02</v>
      </c>
      <c r="AV132" s="9">
        <f t="shared" si="110"/>
        <v>82.513963236480151</v>
      </c>
      <c r="AW132" s="9"/>
      <c r="AX132" s="9" t="e">
        <f t="shared" si="124"/>
        <v>#DIV/0!</v>
      </c>
      <c r="AY132" s="12" t="s">
        <v>155</v>
      </c>
      <c r="AZ132" s="12" t="s">
        <v>155</v>
      </c>
      <c r="BA132" s="12" t="s">
        <v>155</v>
      </c>
      <c r="BB132" s="12"/>
      <c r="BC132" s="8" t="s">
        <v>164</v>
      </c>
      <c r="BD132" s="8"/>
      <c r="BE132" s="8"/>
      <c r="BF132" s="8"/>
      <c r="BG132" s="12"/>
      <c r="BH132" s="8"/>
      <c r="BI132" s="8"/>
      <c r="BJ132" s="8">
        <v>72</v>
      </c>
      <c r="BK132" s="8">
        <v>176</v>
      </c>
      <c r="BL132" s="8">
        <f t="shared" si="125"/>
        <v>1.878145866574499</v>
      </c>
      <c r="BM132" s="8">
        <f t="shared" si="144"/>
        <v>23.243801652892564</v>
      </c>
      <c r="BN132" s="8">
        <v>1</v>
      </c>
      <c r="BO132" s="7" t="s">
        <v>724</v>
      </c>
      <c r="BP132" s="8" t="s">
        <v>146</v>
      </c>
      <c r="BQ132" s="8">
        <v>55</v>
      </c>
      <c r="BR132" s="8">
        <v>69</v>
      </c>
      <c r="BS132" s="8">
        <v>155</v>
      </c>
      <c r="BT132" s="8">
        <f t="shared" si="126"/>
        <v>1.6821614203492314</v>
      </c>
      <c r="BU132" s="8">
        <f t="shared" si="145"/>
        <v>28.720083246618106</v>
      </c>
      <c r="BV132" s="8">
        <f t="shared" si="127"/>
        <v>1.11650751459071</v>
      </c>
      <c r="BW132" s="8">
        <f t="shared" si="127"/>
        <v>0.80932222421846933</v>
      </c>
      <c r="BX132" s="8" t="s">
        <v>162</v>
      </c>
      <c r="BY132" s="8" t="s">
        <v>162</v>
      </c>
      <c r="BZ132" s="8" t="s">
        <v>148</v>
      </c>
      <c r="CA132" s="8" t="s">
        <v>149</v>
      </c>
      <c r="CB132" s="8">
        <v>6</v>
      </c>
      <c r="CC132" s="8" t="s">
        <v>150</v>
      </c>
      <c r="CD132" s="8">
        <v>2</v>
      </c>
      <c r="CE132" s="8"/>
      <c r="CF132" s="8" t="s">
        <v>150</v>
      </c>
      <c r="CG132" s="8">
        <v>2</v>
      </c>
      <c r="CH132" s="8"/>
      <c r="CI132" s="8" t="s">
        <v>150</v>
      </c>
      <c r="CJ132" s="8">
        <v>2</v>
      </c>
      <c r="CK132" s="8"/>
      <c r="CL132" s="8" t="s">
        <v>150</v>
      </c>
      <c r="CM132" s="8">
        <v>2</v>
      </c>
      <c r="CN132" s="8"/>
      <c r="CO132" s="8">
        <v>0</v>
      </c>
      <c r="CP132" s="8">
        <v>0</v>
      </c>
      <c r="CQ132" s="8">
        <v>4</v>
      </c>
      <c r="CR132" s="8"/>
      <c r="CS132" s="8">
        <v>0</v>
      </c>
      <c r="CT132" s="8"/>
      <c r="CU132" s="8"/>
      <c r="CV132" s="8"/>
      <c r="CW132" s="8"/>
      <c r="CX132" s="8"/>
      <c r="CY132" s="8">
        <v>0</v>
      </c>
      <c r="CZ132" s="8"/>
      <c r="DA132" s="8"/>
      <c r="DB132" s="8"/>
      <c r="DC132" s="8"/>
      <c r="DD132" s="8" t="s">
        <v>165</v>
      </c>
      <c r="DE132" s="8">
        <v>2</v>
      </c>
      <c r="DF132" s="8"/>
      <c r="DG132" s="8"/>
      <c r="DH132" s="8"/>
      <c r="DI132" s="8">
        <v>2</v>
      </c>
      <c r="DJ132" s="8"/>
      <c r="DK132" s="8">
        <v>2</v>
      </c>
      <c r="DL132" s="8">
        <v>0</v>
      </c>
      <c r="DM132" s="8">
        <v>2</v>
      </c>
      <c r="DN132" s="8"/>
      <c r="DO132" s="8" t="s">
        <v>143</v>
      </c>
      <c r="DP132" s="8">
        <v>2</v>
      </c>
      <c r="DQ132" s="8" t="s">
        <v>165</v>
      </c>
      <c r="DR132" s="8" t="s">
        <v>143</v>
      </c>
      <c r="DS132" s="8" t="s">
        <v>143</v>
      </c>
      <c r="DT132" s="8" t="s">
        <v>165</v>
      </c>
      <c r="DU132" s="8" t="s">
        <v>150</v>
      </c>
      <c r="DV132" s="8" t="s">
        <v>159</v>
      </c>
      <c r="DW132" s="8" t="s">
        <v>150</v>
      </c>
      <c r="DX132" s="8" t="s">
        <v>150</v>
      </c>
      <c r="DY132" s="8" t="s">
        <v>159</v>
      </c>
      <c r="DZ132" s="8"/>
      <c r="EA132" s="8"/>
      <c r="EB132" s="8" t="s">
        <v>150</v>
      </c>
      <c r="EC132" s="8" t="s">
        <v>150</v>
      </c>
      <c r="ED132" s="8" t="s">
        <v>150</v>
      </c>
      <c r="EE132" s="8"/>
      <c r="EF132" s="8" t="s">
        <v>159</v>
      </c>
      <c r="EG132" s="8" t="s">
        <v>150</v>
      </c>
      <c r="EH132" s="8"/>
      <c r="EI132" s="8" t="s">
        <v>159</v>
      </c>
      <c r="EJ132" s="8" t="s">
        <v>150</v>
      </c>
      <c r="EK132" s="8" t="s">
        <v>150</v>
      </c>
      <c r="EL132" s="8" t="s">
        <v>150</v>
      </c>
      <c r="EM132" s="8"/>
      <c r="EN132" s="8"/>
      <c r="EO132" s="8" t="s">
        <v>184</v>
      </c>
      <c r="EP132" s="8" t="s">
        <v>189</v>
      </c>
      <c r="EQ132" s="11" t="str">
        <f t="shared" si="128"/>
        <v>36</v>
      </c>
      <c r="ER132" s="11" t="str">
        <f t="shared" si="139"/>
        <v>1</v>
      </c>
      <c r="ES132" s="11"/>
      <c r="ET132" s="13">
        <f t="shared" si="129"/>
        <v>1</v>
      </c>
      <c r="EU132" s="13">
        <f t="shared" si="130"/>
        <v>0.9</v>
      </c>
      <c r="EV132" s="14">
        <f t="shared" si="146"/>
        <v>-1.2</v>
      </c>
      <c r="EW132" s="14">
        <f t="shared" si="131"/>
        <v>-1.2</v>
      </c>
      <c r="EX132" s="14">
        <f t="shared" si="132"/>
        <v>-1.2</v>
      </c>
      <c r="EY132" s="11">
        <f t="shared" si="133"/>
        <v>-3.2000000000000001E-2</v>
      </c>
      <c r="EZ132" s="15" t="s">
        <v>152</v>
      </c>
      <c r="FA132" s="16" t="str">
        <f t="shared" si="134"/>
        <v>1</v>
      </c>
      <c r="FC132">
        <v>2</v>
      </c>
      <c r="FD132">
        <v>0</v>
      </c>
    </row>
    <row r="133" spans="1:160" ht="33.75">
      <c r="A133" s="6">
        <v>2583</v>
      </c>
      <c r="B133" s="8">
        <v>1</v>
      </c>
      <c r="C133" s="8" t="s">
        <v>146</v>
      </c>
      <c r="D133" s="8">
        <v>32</v>
      </c>
      <c r="E133" s="8">
        <v>26</v>
      </c>
      <c r="F133" s="8" t="s">
        <v>180</v>
      </c>
      <c r="G133" s="8">
        <v>5</v>
      </c>
      <c r="H133" s="8"/>
      <c r="I133" s="9" t="s">
        <v>731</v>
      </c>
      <c r="J133" s="9">
        <v>1</v>
      </c>
      <c r="K133" s="10">
        <v>42352</v>
      </c>
      <c r="L133" s="10"/>
      <c r="M133" s="9" t="e">
        <f t="shared" si="141"/>
        <v>#NUM!</v>
      </c>
      <c r="N133" s="9">
        <f t="shared" ca="1" si="120"/>
        <v>99</v>
      </c>
      <c r="O133" s="9">
        <v>82</v>
      </c>
      <c r="P133" s="9">
        <v>1</v>
      </c>
      <c r="Q133" s="9"/>
      <c r="R133" s="9"/>
      <c r="S133" s="9" t="e">
        <f t="shared" si="121"/>
        <v>#NUM!</v>
      </c>
      <c r="T133" s="9"/>
      <c r="U133" s="8" t="str">
        <f t="shared" si="142"/>
        <v>12</v>
      </c>
      <c r="V133" s="11" t="str">
        <f t="shared" si="143"/>
        <v>1</v>
      </c>
      <c r="W133" s="8" t="str">
        <f t="shared" si="147"/>
        <v>12</v>
      </c>
      <c r="X133" s="9">
        <v>2</v>
      </c>
      <c r="Y133" s="9">
        <v>1</v>
      </c>
      <c r="Z133" s="9">
        <v>1</v>
      </c>
      <c r="AA133" s="9"/>
      <c r="AB133" s="9">
        <v>2</v>
      </c>
      <c r="AC133" s="9">
        <v>82</v>
      </c>
      <c r="AD133" s="9">
        <v>1</v>
      </c>
      <c r="AE133" s="8" t="str">
        <f t="shared" si="148"/>
        <v>36</v>
      </c>
      <c r="AF133" s="9">
        <v>2</v>
      </c>
      <c r="AG133" s="9">
        <v>2</v>
      </c>
      <c r="AH133" s="11" t="str">
        <f t="shared" si="122"/>
        <v>36</v>
      </c>
      <c r="AI133" s="11" t="str">
        <f>IF(AH133&lt;35,0, IF(AH133&gt;35, "1"))</f>
        <v>1</v>
      </c>
      <c r="AJ133" s="9">
        <v>2</v>
      </c>
      <c r="AK133" s="9">
        <v>0</v>
      </c>
      <c r="AL133" s="9"/>
      <c r="AM133" s="8" t="s">
        <v>360</v>
      </c>
      <c r="AN133" s="8">
        <v>1</v>
      </c>
      <c r="AO133" s="8">
        <v>1.03</v>
      </c>
      <c r="AP133" s="8"/>
      <c r="AQ133" s="8">
        <v>0.67</v>
      </c>
      <c r="AR133" s="9">
        <f t="shared" si="140"/>
        <v>122.67555402195303</v>
      </c>
      <c r="AS133" s="9">
        <v>0.72</v>
      </c>
      <c r="AT133" s="9">
        <f t="shared" si="123"/>
        <v>116.62484310917478</v>
      </c>
      <c r="AU133" s="9">
        <v>0.92</v>
      </c>
      <c r="AV133" s="9">
        <f t="shared" si="110"/>
        <v>85.830701140418242</v>
      </c>
      <c r="AW133" s="9"/>
      <c r="AX133" s="9" t="e">
        <f t="shared" si="124"/>
        <v>#DIV/0!</v>
      </c>
      <c r="AY133" s="12" t="s">
        <v>155</v>
      </c>
      <c r="AZ133" s="12" t="s">
        <v>155</v>
      </c>
      <c r="BA133" s="12" t="s">
        <v>155</v>
      </c>
      <c r="BB133" s="12"/>
      <c r="BC133" s="8" t="s">
        <v>164</v>
      </c>
      <c r="BD133" s="8"/>
      <c r="BE133" s="8"/>
      <c r="BF133" s="8"/>
      <c r="BG133" s="12"/>
      <c r="BH133" s="8"/>
      <c r="BI133" s="8"/>
      <c r="BJ133" s="8">
        <v>50</v>
      </c>
      <c r="BK133" s="8">
        <v>162.5</v>
      </c>
      <c r="BL133" s="8">
        <f t="shared" si="125"/>
        <v>1.518089111696471</v>
      </c>
      <c r="BM133" s="8">
        <f t="shared" si="144"/>
        <v>18.934911242603551</v>
      </c>
      <c r="BN133" s="8">
        <v>1</v>
      </c>
      <c r="BO133" s="7" t="s">
        <v>732</v>
      </c>
      <c r="BP133" s="8" t="s">
        <v>139</v>
      </c>
      <c r="BQ133" s="8">
        <v>29</v>
      </c>
      <c r="BR133" s="8">
        <v>73</v>
      </c>
      <c r="BS133" s="8">
        <v>168</v>
      </c>
      <c r="BT133" s="8">
        <f t="shared" si="126"/>
        <v>1.8265340322495105</v>
      </c>
      <c r="BU133" s="8">
        <f t="shared" si="145"/>
        <v>25.864512471655328</v>
      </c>
      <c r="BV133" s="8">
        <f t="shared" si="127"/>
        <v>0.83113103007822586</v>
      </c>
      <c r="BW133" s="8">
        <f t="shared" si="127"/>
        <v>0.73208073275512697</v>
      </c>
      <c r="BX133" s="8" t="s">
        <v>162</v>
      </c>
      <c r="BY133" s="8" t="s">
        <v>162</v>
      </c>
      <c r="BZ133" s="8" t="s">
        <v>148</v>
      </c>
      <c r="CA133" s="8" t="s">
        <v>149</v>
      </c>
      <c r="CB133" s="8">
        <v>4</v>
      </c>
      <c r="CC133" s="8" t="s">
        <v>150</v>
      </c>
      <c r="CD133" s="8">
        <v>2</v>
      </c>
      <c r="CE133" s="8"/>
      <c r="CF133" s="8" t="s">
        <v>150</v>
      </c>
      <c r="CG133" s="8">
        <v>2</v>
      </c>
      <c r="CH133" s="8"/>
      <c r="CI133" s="8" t="s">
        <v>150</v>
      </c>
      <c r="CJ133" s="8">
        <v>2</v>
      </c>
      <c r="CK133" s="8"/>
      <c r="CL133" s="8" t="s">
        <v>150</v>
      </c>
      <c r="CM133" s="8">
        <v>2</v>
      </c>
      <c r="CN133" s="8"/>
      <c r="CO133" s="8">
        <v>8.3000000000000007</v>
      </c>
      <c r="CP133" s="8">
        <v>0</v>
      </c>
      <c r="CQ133" s="8">
        <v>4</v>
      </c>
      <c r="CR133" s="8" t="s">
        <v>0</v>
      </c>
      <c r="CS133" s="8">
        <v>0</v>
      </c>
      <c r="CT133" s="8"/>
      <c r="CU133" s="8"/>
      <c r="CV133" s="8"/>
      <c r="CW133" s="8"/>
      <c r="CX133" s="8" t="s">
        <v>0</v>
      </c>
      <c r="CY133" s="8">
        <v>0</v>
      </c>
      <c r="CZ133" s="8"/>
      <c r="DA133" s="8"/>
      <c r="DB133" s="8"/>
      <c r="DC133" s="8"/>
      <c r="DD133" s="8" t="s">
        <v>165</v>
      </c>
      <c r="DE133" s="8">
        <v>2</v>
      </c>
      <c r="DF133" s="8"/>
      <c r="DG133" s="8"/>
      <c r="DH133" s="8"/>
      <c r="DI133" s="8">
        <v>2</v>
      </c>
      <c r="DJ133" s="8"/>
      <c r="DK133" s="8">
        <v>2</v>
      </c>
      <c r="DL133" s="8">
        <v>0</v>
      </c>
      <c r="DM133" s="8">
        <v>2</v>
      </c>
      <c r="DN133" s="8"/>
      <c r="DO133" s="8" t="s">
        <v>143</v>
      </c>
      <c r="DP133" s="8">
        <v>2</v>
      </c>
      <c r="DQ133" s="8" t="s">
        <v>165</v>
      </c>
      <c r="DR133" s="8" t="s">
        <v>143</v>
      </c>
      <c r="DS133" s="8" t="s">
        <v>143</v>
      </c>
      <c r="DT133" s="8" t="s">
        <v>165</v>
      </c>
      <c r="DU133" s="8" t="s">
        <v>150</v>
      </c>
      <c r="DV133" s="8" t="s">
        <v>150</v>
      </c>
      <c r="DW133" s="8" t="s">
        <v>150</v>
      </c>
      <c r="DX133" s="8" t="s">
        <v>150</v>
      </c>
      <c r="DY133" s="8" t="s">
        <v>150</v>
      </c>
      <c r="DZ133" s="8"/>
      <c r="EA133" s="8"/>
      <c r="EB133" s="8" t="s">
        <v>150</v>
      </c>
      <c r="EC133" s="8" t="s">
        <v>150</v>
      </c>
      <c r="ED133" s="8" t="s">
        <v>150</v>
      </c>
      <c r="EE133" s="8"/>
      <c r="EF133" s="8" t="s">
        <v>159</v>
      </c>
      <c r="EG133" s="8" t="s">
        <v>150</v>
      </c>
      <c r="EH133" s="8"/>
      <c r="EI133" s="8" t="s">
        <v>159</v>
      </c>
      <c r="EJ133" s="8" t="s">
        <v>150</v>
      </c>
      <c r="EK133" s="8" t="s">
        <v>150</v>
      </c>
      <c r="EL133" s="8" t="s">
        <v>150</v>
      </c>
      <c r="EM133" s="8"/>
      <c r="EN133" s="8"/>
      <c r="EO133" s="8" t="s">
        <v>304</v>
      </c>
      <c r="EP133" s="8" t="s">
        <v>189</v>
      </c>
      <c r="EQ133" s="11" t="str">
        <f t="shared" si="128"/>
        <v>36</v>
      </c>
      <c r="ER133" s="11" t="str">
        <f>IF(EQ133&lt;35,0, IF(EQ133&gt;35, "1"))</f>
        <v>1</v>
      </c>
      <c r="ES133" s="11"/>
      <c r="ET133" s="13">
        <f t="shared" si="129"/>
        <v>1.012</v>
      </c>
      <c r="EU133" s="13">
        <f t="shared" si="130"/>
        <v>0.7</v>
      </c>
      <c r="EV133" s="14">
        <f t="shared" si="146"/>
        <v>-0.24099999999999999</v>
      </c>
      <c r="EW133" s="14">
        <f t="shared" si="131"/>
        <v>-1.2</v>
      </c>
      <c r="EX133" s="14">
        <f t="shared" si="132"/>
        <v>-1.2</v>
      </c>
      <c r="EY133" s="11">
        <f t="shared" si="133"/>
        <v>-0.24099999999999999</v>
      </c>
      <c r="EZ133" s="15" t="s">
        <v>152</v>
      </c>
      <c r="FA133" s="16" t="str">
        <f t="shared" si="134"/>
        <v>1</v>
      </c>
      <c r="FC133">
        <v>2</v>
      </c>
      <c r="FD133">
        <v>0</v>
      </c>
    </row>
    <row r="134" spans="1:160" ht="33.75">
      <c r="A134" s="6">
        <v>2585</v>
      </c>
      <c r="B134" s="8">
        <v>1</v>
      </c>
      <c r="C134" s="8" t="s">
        <v>146</v>
      </c>
      <c r="D134" s="8">
        <v>65</v>
      </c>
      <c r="E134" s="8">
        <v>58</v>
      </c>
      <c r="F134" s="8" t="s">
        <v>140</v>
      </c>
      <c r="G134" s="8">
        <v>1</v>
      </c>
      <c r="H134" s="8"/>
      <c r="I134" s="9"/>
      <c r="J134" s="9"/>
      <c r="K134" s="10">
        <v>42355</v>
      </c>
      <c r="L134" s="10"/>
      <c r="M134" s="9" t="e">
        <f t="shared" si="141"/>
        <v>#NUM!</v>
      </c>
      <c r="N134" s="9">
        <f t="shared" ca="1" si="120"/>
        <v>99</v>
      </c>
      <c r="O134" s="9">
        <v>82</v>
      </c>
      <c r="P134" s="9">
        <v>1</v>
      </c>
      <c r="Q134" s="9"/>
      <c r="R134" s="9"/>
      <c r="S134" s="9" t="e">
        <f t="shared" si="121"/>
        <v>#NUM!</v>
      </c>
      <c r="T134" s="9"/>
      <c r="U134" s="8" t="str">
        <f t="shared" si="142"/>
        <v>12</v>
      </c>
      <c r="V134" s="11" t="str">
        <f t="shared" si="143"/>
        <v>1</v>
      </c>
      <c r="W134" s="8" t="str">
        <f t="shared" si="147"/>
        <v>12</v>
      </c>
      <c r="X134" s="9">
        <v>2</v>
      </c>
      <c r="Y134" s="9">
        <v>1</v>
      </c>
      <c r="Z134" s="9">
        <v>1</v>
      </c>
      <c r="AA134" s="9"/>
      <c r="AB134" s="9">
        <v>2</v>
      </c>
      <c r="AC134" s="9">
        <v>82</v>
      </c>
      <c r="AD134" s="9">
        <v>1</v>
      </c>
      <c r="AE134" s="8" t="str">
        <f t="shared" si="148"/>
        <v>36</v>
      </c>
      <c r="AF134" s="9">
        <v>2</v>
      </c>
      <c r="AG134" s="9">
        <v>2</v>
      </c>
      <c r="AH134" s="11" t="str">
        <f t="shared" si="122"/>
        <v>36</v>
      </c>
      <c r="AI134" s="11" t="str">
        <f>IF(AH134&lt;35,0, IF(AH134&gt;35, "1"))</f>
        <v>1</v>
      </c>
      <c r="AJ134" s="9">
        <v>2</v>
      </c>
      <c r="AK134" s="9">
        <v>0</v>
      </c>
      <c r="AL134" s="9"/>
      <c r="AM134" s="8" t="s">
        <v>360</v>
      </c>
      <c r="AN134" s="8">
        <v>1</v>
      </c>
      <c r="AO134" s="8">
        <v>1.28</v>
      </c>
      <c r="AP134" s="8"/>
      <c r="AQ134" s="8">
        <v>0.86</v>
      </c>
      <c r="AR134" s="9">
        <f t="shared" si="140"/>
        <v>77.707098189497543</v>
      </c>
      <c r="AS134" s="9">
        <v>0.96</v>
      </c>
      <c r="AT134" s="9">
        <f t="shared" si="123"/>
        <v>67.675635973373886</v>
      </c>
      <c r="AU134" s="9">
        <v>0.97</v>
      </c>
      <c r="AV134" s="9">
        <f t="shared" si="110"/>
        <v>66.013039378236599</v>
      </c>
      <c r="AW134" s="9"/>
      <c r="AX134" s="9" t="e">
        <f t="shared" si="124"/>
        <v>#DIV/0!</v>
      </c>
      <c r="AY134" s="12" t="s">
        <v>155</v>
      </c>
      <c r="AZ134" s="12" t="s">
        <v>155</v>
      </c>
      <c r="BA134" s="12" t="s">
        <v>155</v>
      </c>
      <c r="BB134" s="12"/>
      <c r="BC134" s="8" t="s">
        <v>164</v>
      </c>
      <c r="BD134" s="8"/>
      <c r="BE134" s="8"/>
      <c r="BF134" s="8"/>
      <c r="BG134" s="12"/>
      <c r="BH134" s="8"/>
      <c r="BI134" s="8"/>
      <c r="BJ134" s="8">
        <v>50</v>
      </c>
      <c r="BK134" s="8">
        <v>144.5</v>
      </c>
      <c r="BL134" s="8">
        <f t="shared" si="125"/>
        <v>1.3942246750907785</v>
      </c>
      <c r="BM134" s="8">
        <f t="shared" si="144"/>
        <v>23.946073442607247</v>
      </c>
      <c r="BN134" s="8">
        <v>1</v>
      </c>
      <c r="BO134" s="7" t="s">
        <v>735</v>
      </c>
      <c r="BP134" s="8" t="s">
        <v>139</v>
      </c>
      <c r="BQ134" s="8">
        <v>55</v>
      </c>
      <c r="BR134" s="8">
        <v>78.75</v>
      </c>
      <c r="BS134" s="8">
        <v>174</v>
      </c>
      <c r="BT134" s="8">
        <f t="shared" si="126"/>
        <v>1.9349556609340395</v>
      </c>
      <c r="BU134" s="8">
        <f t="shared" si="145"/>
        <v>26.010701545778833</v>
      </c>
      <c r="BV134" s="8">
        <f t="shared" si="127"/>
        <v>0.72054605862015464</v>
      </c>
      <c r="BW134" s="8">
        <f t="shared" si="127"/>
        <v>0.92062389783920895</v>
      </c>
      <c r="BX134" s="8" t="s">
        <v>162</v>
      </c>
      <c r="BY134" s="8" t="s">
        <v>158</v>
      </c>
      <c r="BZ134" s="8" t="s">
        <v>148</v>
      </c>
      <c r="CA134" s="8" t="s">
        <v>149</v>
      </c>
      <c r="CB134" s="8">
        <v>6</v>
      </c>
      <c r="CC134" s="8" t="s">
        <v>150</v>
      </c>
      <c r="CD134" s="8">
        <v>2</v>
      </c>
      <c r="CE134" s="8"/>
      <c r="CF134" s="8" t="s">
        <v>150</v>
      </c>
      <c r="CG134" s="8">
        <v>2</v>
      </c>
      <c r="CH134" s="8"/>
      <c r="CI134" s="8" t="s">
        <v>150</v>
      </c>
      <c r="CJ134" s="8">
        <v>2</v>
      </c>
      <c r="CK134" s="8"/>
      <c r="CL134" s="8" t="s">
        <v>150</v>
      </c>
      <c r="CM134" s="8">
        <v>2</v>
      </c>
      <c r="CN134" s="8"/>
      <c r="CO134" s="8">
        <v>0</v>
      </c>
      <c r="CP134" s="8">
        <v>0</v>
      </c>
      <c r="CQ134" s="8">
        <v>4</v>
      </c>
      <c r="CR134" s="8"/>
      <c r="CS134" s="8">
        <v>0</v>
      </c>
      <c r="CT134" s="8"/>
      <c r="CU134" s="8"/>
      <c r="CV134" s="8"/>
      <c r="CW134" s="8"/>
      <c r="CX134" s="8"/>
      <c r="CY134" s="8">
        <v>0</v>
      </c>
      <c r="CZ134" s="8"/>
      <c r="DA134" s="8"/>
      <c r="DB134" s="8"/>
      <c r="DC134" s="8"/>
      <c r="DD134" s="8" t="s">
        <v>165</v>
      </c>
      <c r="DE134" s="8">
        <v>2</v>
      </c>
      <c r="DF134" s="8"/>
      <c r="DG134" s="8"/>
      <c r="DH134" s="8"/>
      <c r="DI134" s="8">
        <v>2</v>
      </c>
      <c r="DJ134" s="8"/>
      <c r="DK134" s="8">
        <v>2</v>
      </c>
      <c r="DL134" s="8">
        <v>0</v>
      </c>
      <c r="DM134" s="8">
        <v>2</v>
      </c>
      <c r="DN134" s="8"/>
      <c r="DO134" s="8" t="s">
        <v>143</v>
      </c>
      <c r="DP134" s="8">
        <v>2</v>
      </c>
      <c r="DQ134" s="8" t="s">
        <v>165</v>
      </c>
      <c r="DR134" s="8" t="s">
        <v>165</v>
      </c>
      <c r="DS134" s="8" t="s">
        <v>165</v>
      </c>
      <c r="DT134" s="8" t="s">
        <v>165</v>
      </c>
      <c r="DU134" s="8" t="s">
        <v>150</v>
      </c>
      <c r="DV134" s="8" t="s">
        <v>159</v>
      </c>
      <c r="DW134" s="8" t="s">
        <v>150</v>
      </c>
      <c r="DX134" s="8" t="s">
        <v>150</v>
      </c>
      <c r="DY134" s="8" t="s">
        <v>150</v>
      </c>
      <c r="DZ134" s="8"/>
      <c r="EA134" s="8"/>
      <c r="EB134" s="8" t="s">
        <v>150</v>
      </c>
      <c r="EC134" s="8" t="s">
        <v>150</v>
      </c>
      <c r="ED134" s="8" t="s">
        <v>150</v>
      </c>
      <c r="EE134" s="8"/>
      <c r="EF134" s="8" t="s">
        <v>159</v>
      </c>
      <c r="EG134" s="8" t="s">
        <v>150</v>
      </c>
      <c r="EH134" s="8"/>
      <c r="EI134" s="8" t="s">
        <v>159</v>
      </c>
      <c r="EJ134" s="8" t="s">
        <v>150</v>
      </c>
      <c r="EK134" s="8" t="s">
        <v>150</v>
      </c>
      <c r="EL134" s="8" t="s">
        <v>150</v>
      </c>
      <c r="EM134" s="8"/>
      <c r="EN134" s="8"/>
      <c r="EO134" s="8" t="s">
        <v>184</v>
      </c>
      <c r="EP134" s="8" t="s">
        <v>189</v>
      </c>
      <c r="EQ134" s="11" t="str">
        <f t="shared" si="128"/>
        <v>36</v>
      </c>
      <c r="ER134" s="11" t="str">
        <f>IF(EQ134&lt;35,0, IF(EQ134&gt;35, "1"))</f>
        <v>1</v>
      </c>
      <c r="ES134" s="11"/>
      <c r="ET134" s="13">
        <f t="shared" si="129"/>
        <v>1.012</v>
      </c>
      <c r="EU134" s="13">
        <f t="shared" si="130"/>
        <v>0.7</v>
      </c>
      <c r="EV134" s="14">
        <f t="shared" si="146"/>
        <v>-1.2</v>
      </c>
      <c r="EW134" s="14">
        <f t="shared" si="131"/>
        <v>-1.2</v>
      </c>
      <c r="EX134" s="14">
        <f t="shared" si="132"/>
        <v>-1.2</v>
      </c>
      <c r="EY134" s="11">
        <f t="shared" si="133"/>
        <v>-0.24099999999999999</v>
      </c>
      <c r="EZ134" s="15" t="s">
        <v>152</v>
      </c>
      <c r="FA134" s="16" t="str">
        <f t="shared" si="134"/>
        <v>1</v>
      </c>
      <c r="FC134">
        <v>2</v>
      </c>
      <c r="FD134">
        <v>0</v>
      </c>
    </row>
    <row r="135" spans="1:160" ht="33.75">
      <c r="A135" s="6">
        <v>2604</v>
      </c>
      <c r="B135" s="8">
        <v>2</v>
      </c>
      <c r="C135" s="8" t="s">
        <v>139</v>
      </c>
      <c r="D135" s="8">
        <v>53</v>
      </c>
      <c r="E135" s="8">
        <v>46</v>
      </c>
      <c r="F135" s="8" t="s">
        <v>140</v>
      </c>
      <c r="G135" s="8">
        <v>1</v>
      </c>
      <c r="H135" s="8"/>
      <c r="I135" s="9"/>
      <c r="J135" s="9"/>
      <c r="K135" s="10">
        <v>42390</v>
      </c>
      <c r="L135" s="10"/>
      <c r="M135" s="9" t="e">
        <f t="shared" si="141"/>
        <v>#NUM!</v>
      </c>
      <c r="N135" s="9">
        <f t="shared" ca="1" si="120"/>
        <v>98</v>
      </c>
      <c r="O135" s="9">
        <v>81</v>
      </c>
      <c r="P135" s="9">
        <v>1</v>
      </c>
      <c r="Q135" s="9"/>
      <c r="R135" s="9"/>
      <c r="S135" s="9" t="e">
        <f t="shared" si="121"/>
        <v>#NUM!</v>
      </c>
      <c r="T135" s="9"/>
      <c r="U135" s="8" t="str">
        <f t="shared" si="142"/>
        <v>12</v>
      </c>
      <c r="V135" s="11" t="str">
        <f t="shared" si="143"/>
        <v>1</v>
      </c>
      <c r="W135" s="8" t="str">
        <f t="shared" si="147"/>
        <v>12</v>
      </c>
      <c r="X135" s="9">
        <v>2</v>
      </c>
      <c r="Y135" s="9">
        <v>1</v>
      </c>
      <c r="Z135" s="9">
        <v>1</v>
      </c>
      <c r="AA135" s="9"/>
      <c r="AB135" s="9">
        <v>2</v>
      </c>
      <c r="AC135" s="9">
        <v>81</v>
      </c>
      <c r="AD135" s="9">
        <v>1</v>
      </c>
      <c r="AE135" s="8" t="str">
        <f t="shared" si="148"/>
        <v>36</v>
      </c>
      <c r="AF135" s="9">
        <v>2</v>
      </c>
      <c r="AG135" s="9">
        <v>2</v>
      </c>
      <c r="AH135" s="11" t="str">
        <f t="shared" si="122"/>
        <v>36</v>
      </c>
      <c r="AI135" s="11">
        <v>1</v>
      </c>
      <c r="AJ135" s="9">
        <v>2</v>
      </c>
      <c r="AK135" s="9">
        <v>0</v>
      </c>
      <c r="AL135" s="9"/>
      <c r="AM135" s="8" t="s">
        <v>360</v>
      </c>
      <c r="AN135" s="8">
        <v>1</v>
      </c>
      <c r="AO135" s="8">
        <v>2.04</v>
      </c>
      <c r="AP135" s="8"/>
      <c r="AQ135" s="8">
        <v>1.56</v>
      </c>
      <c r="AR135" s="9">
        <f t="shared" si="140"/>
        <v>54.741192853559234</v>
      </c>
      <c r="AS135" s="9">
        <v>1.46</v>
      </c>
      <c r="AT135" s="9">
        <f t="shared" si="123"/>
        <v>58.903261195556993</v>
      </c>
      <c r="AU135" s="9">
        <v>1.46</v>
      </c>
      <c r="AV135" s="9">
        <f t="shared" si="110"/>
        <v>58.175124998092429</v>
      </c>
      <c r="AW135" s="9"/>
      <c r="AX135" s="9" t="e">
        <f t="shared" si="124"/>
        <v>#DIV/0!</v>
      </c>
      <c r="AY135" s="12" t="s">
        <v>155</v>
      </c>
      <c r="AZ135" s="12" t="s">
        <v>155</v>
      </c>
      <c r="BA135" s="12" t="s">
        <v>155</v>
      </c>
      <c r="BB135" s="12"/>
      <c r="BC135" s="8" t="s">
        <v>164</v>
      </c>
      <c r="BD135" s="8"/>
      <c r="BE135" s="8"/>
      <c r="BF135" s="8"/>
      <c r="BG135" s="12"/>
      <c r="BH135" s="8"/>
      <c r="BI135" s="8"/>
      <c r="BJ135" s="8">
        <v>66</v>
      </c>
      <c r="BK135" s="8">
        <v>171</v>
      </c>
      <c r="BL135" s="8">
        <f t="shared" si="125"/>
        <v>1.7725344159372816</v>
      </c>
      <c r="BM135" s="8">
        <f t="shared" si="144"/>
        <v>22.571047501795423</v>
      </c>
      <c r="BN135" s="8">
        <v>1</v>
      </c>
      <c r="BO135" s="7" t="s">
        <v>741</v>
      </c>
      <c r="BP135" s="8" t="s">
        <v>146</v>
      </c>
      <c r="BQ135" s="8">
        <v>48</v>
      </c>
      <c r="BR135" s="8">
        <v>54</v>
      </c>
      <c r="BS135" s="8">
        <v>165</v>
      </c>
      <c r="BT135" s="8">
        <f t="shared" si="126"/>
        <v>1.5860231830055624</v>
      </c>
      <c r="BU135" s="8">
        <f t="shared" si="145"/>
        <v>19.834710743801651</v>
      </c>
      <c r="BV135" s="8">
        <f t="shared" si="127"/>
        <v>1.1175967885780047</v>
      </c>
      <c r="BW135" s="8">
        <f t="shared" si="127"/>
        <v>1.1379569782155194</v>
      </c>
      <c r="BX135" s="8" t="s">
        <v>162</v>
      </c>
      <c r="BY135" s="8" t="s">
        <v>162</v>
      </c>
      <c r="BZ135" s="8" t="s">
        <v>148</v>
      </c>
      <c r="CA135" s="8" t="s">
        <v>149</v>
      </c>
      <c r="CB135" s="8">
        <v>6</v>
      </c>
      <c r="CC135" s="8" t="s">
        <v>150</v>
      </c>
      <c r="CD135" s="8">
        <v>2</v>
      </c>
      <c r="CE135" s="8"/>
      <c r="CF135" s="8" t="s">
        <v>150</v>
      </c>
      <c r="CG135" s="8">
        <v>2</v>
      </c>
      <c r="CH135" s="8"/>
      <c r="CI135" s="8" t="s">
        <v>150</v>
      </c>
      <c r="CJ135" s="8">
        <v>2</v>
      </c>
      <c r="CK135" s="8"/>
      <c r="CL135" s="8" t="s">
        <v>150</v>
      </c>
      <c r="CM135" s="8">
        <v>2</v>
      </c>
      <c r="CN135" s="8"/>
      <c r="CO135" s="8">
        <v>8</v>
      </c>
      <c r="CP135" s="8">
        <v>0</v>
      </c>
      <c r="CQ135" s="8">
        <v>4</v>
      </c>
      <c r="CR135" s="8" t="s">
        <v>0</v>
      </c>
      <c r="CS135" s="8">
        <v>0</v>
      </c>
      <c r="CT135" s="8"/>
      <c r="CU135" s="8"/>
      <c r="CV135" s="8"/>
      <c r="CW135" s="8"/>
      <c r="CX135" s="8" t="s">
        <v>0</v>
      </c>
      <c r="CY135" s="8">
        <v>0</v>
      </c>
      <c r="CZ135" s="8"/>
      <c r="DA135" s="8"/>
      <c r="DB135" s="8"/>
      <c r="DC135" s="8"/>
      <c r="DD135" s="8" t="s">
        <v>165</v>
      </c>
      <c r="DE135" s="8">
        <v>2</v>
      </c>
      <c r="DF135" s="8"/>
      <c r="DG135" s="8"/>
      <c r="DH135" s="8"/>
      <c r="DI135" s="8">
        <v>2</v>
      </c>
      <c r="DJ135" s="8"/>
      <c r="DK135" s="8">
        <v>2</v>
      </c>
      <c r="DL135" s="8">
        <v>0</v>
      </c>
      <c r="DM135" s="8">
        <v>2</v>
      </c>
      <c r="DN135" s="8"/>
      <c r="DO135" s="8" t="s">
        <v>143</v>
      </c>
      <c r="DP135" s="8">
        <v>2</v>
      </c>
      <c r="DQ135" s="8" t="s">
        <v>165</v>
      </c>
      <c r="DR135" s="8" t="s">
        <v>165</v>
      </c>
      <c r="DS135" s="8" t="s">
        <v>165</v>
      </c>
      <c r="DT135" s="8" t="s">
        <v>165</v>
      </c>
      <c r="DU135" s="8" t="s">
        <v>150</v>
      </c>
      <c r="DV135" s="8" t="s">
        <v>159</v>
      </c>
      <c r="DW135" s="8" t="s">
        <v>150</v>
      </c>
      <c r="DX135" s="8" t="s">
        <v>150</v>
      </c>
      <c r="DY135" s="8" t="s">
        <v>159</v>
      </c>
      <c r="DZ135" s="8"/>
      <c r="EA135" s="8"/>
      <c r="EB135" s="8" t="s">
        <v>150</v>
      </c>
      <c r="EC135" s="8" t="s">
        <v>150</v>
      </c>
      <c r="ED135" s="8" t="s">
        <v>150</v>
      </c>
      <c r="EE135" s="8"/>
      <c r="EF135" s="8" t="s">
        <v>159</v>
      </c>
      <c r="EG135" s="8" t="s">
        <v>150</v>
      </c>
      <c r="EH135" s="8"/>
      <c r="EI135" s="8" t="s">
        <v>159</v>
      </c>
      <c r="EJ135" s="8" t="s">
        <v>150</v>
      </c>
      <c r="EK135" s="8" t="s">
        <v>150</v>
      </c>
      <c r="EL135" s="8" t="s">
        <v>150</v>
      </c>
      <c r="EM135" s="8"/>
      <c r="EN135" s="8"/>
      <c r="EO135" s="8"/>
      <c r="EP135" s="8" t="s">
        <v>189</v>
      </c>
      <c r="EQ135" s="11" t="str">
        <f t="shared" si="128"/>
        <v>36</v>
      </c>
      <c r="ER135" s="11">
        <v>1</v>
      </c>
      <c r="ES135" s="11"/>
      <c r="ET135" s="13">
        <f t="shared" si="129"/>
        <v>1</v>
      </c>
      <c r="EU135" s="13">
        <f t="shared" si="130"/>
        <v>0.9</v>
      </c>
      <c r="EV135" s="14">
        <f t="shared" si="146"/>
        <v>-1.2</v>
      </c>
      <c r="EW135" s="14">
        <f t="shared" si="131"/>
        <v>-1.2</v>
      </c>
      <c r="EX135" s="14">
        <f t="shared" si="132"/>
        <v>-1.2</v>
      </c>
      <c r="EY135" s="11">
        <f t="shared" si="133"/>
        <v>-3.2000000000000001E-2</v>
      </c>
      <c r="EZ135" s="17" t="s">
        <v>176</v>
      </c>
      <c r="FA135" s="16" t="str">
        <f t="shared" si="134"/>
        <v>3</v>
      </c>
      <c r="FC135">
        <v>2</v>
      </c>
      <c r="FD135">
        <v>0</v>
      </c>
    </row>
    <row r="136" spans="1:160" ht="33.75">
      <c r="A136" s="6">
        <v>2611</v>
      </c>
      <c r="B136" s="8">
        <v>2</v>
      </c>
      <c r="C136" s="8" t="s">
        <v>139</v>
      </c>
      <c r="D136" s="8">
        <v>62</v>
      </c>
      <c r="E136" s="8">
        <v>55</v>
      </c>
      <c r="F136" s="8" t="s">
        <v>174</v>
      </c>
      <c r="G136" s="8">
        <v>2</v>
      </c>
      <c r="H136" s="8"/>
      <c r="I136" s="9"/>
      <c r="J136" s="9"/>
      <c r="K136" s="10">
        <v>42415</v>
      </c>
      <c r="L136" s="10"/>
      <c r="M136" s="9" t="e">
        <f t="shared" si="141"/>
        <v>#NUM!</v>
      </c>
      <c r="N136" s="9">
        <f t="shared" ca="1" si="120"/>
        <v>97</v>
      </c>
      <c r="O136" s="9">
        <v>80</v>
      </c>
      <c r="P136" s="9">
        <v>1</v>
      </c>
      <c r="Q136" s="9"/>
      <c r="R136" s="9"/>
      <c r="S136" s="9" t="e">
        <f t="shared" si="121"/>
        <v>#NUM!</v>
      </c>
      <c r="T136" s="9"/>
      <c r="U136" s="8" t="str">
        <f t="shared" si="142"/>
        <v>12</v>
      </c>
      <c r="V136" s="11" t="str">
        <f t="shared" si="143"/>
        <v>1</v>
      </c>
      <c r="W136" s="8" t="str">
        <f t="shared" si="147"/>
        <v>12</v>
      </c>
      <c r="X136" s="9">
        <v>2</v>
      </c>
      <c r="Y136" s="9">
        <v>1</v>
      </c>
      <c r="Z136" s="9">
        <v>1</v>
      </c>
      <c r="AA136" s="9"/>
      <c r="AB136" s="9">
        <v>2</v>
      </c>
      <c r="AC136" s="9">
        <v>80</v>
      </c>
      <c r="AD136" s="9">
        <v>1</v>
      </c>
      <c r="AE136" s="8" t="str">
        <f t="shared" si="148"/>
        <v>36</v>
      </c>
      <c r="AF136" s="9">
        <v>2</v>
      </c>
      <c r="AG136" s="9">
        <v>2</v>
      </c>
      <c r="AH136" s="11" t="str">
        <f t="shared" si="122"/>
        <v>36</v>
      </c>
      <c r="AI136" s="11" t="str">
        <f>IF(AH136&lt;35,0, IF(AH136&gt;35, "1"))</f>
        <v>1</v>
      </c>
      <c r="AJ136" s="9">
        <v>2</v>
      </c>
      <c r="AK136" s="9">
        <v>0</v>
      </c>
      <c r="AL136" s="9"/>
      <c r="AM136" s="8" t="s">
        <v>360</v>
      </c>
      <c r="AN136" s="8">
        <v>1</v>
      </c>
      <c r="AO136" s="8">
        <v>1.52</v>
      </c>
      <c r="AP136" s="8"/>
      <c r="AQ136" s="8">
        <v>0.68</v>
      </c>
      <c r="AR136" s="9">
        <f t="shared" ref="AR136:AR143" si="149">141*((AQ136/EU136)^EV136)*0.9938^(E136)*ET136</f>
        <v>101.05531735533231</v>
      </c>
      <c r="AS136" s="9">
        <v>1.01</v>
      </c>
      <c r="AT136" s="9">
        <f t="shared" si="123"/>
        <v>86.669851087146768</v>
      </c>
      <c r="AU136" s="9">
        <v>1.37</v>
      </c>
      <c r="AV136" s="9">
        <f t="shared" ref="AV136:AV164" si="150">141*((AU136/EU136)^EX136)*0.9938^(E136+3)*ET136</f>
        <v>59.372727893962981</v>
      </c>
      <c r="AW136" s="9"/>
      <c r="AX136" s="9" t="e">
        <f t="shared" si="124"/>
        <v>#DIV/0!</v>
      </c>
      <c r="AY136" s="12" t="s">
        <v>155</v>
      </c>
      <c r="AZ136" s="12" t="s">
        <v>155</v>
      </c>
      <c r="BA136" s="12" t="s">
        <v>155</v>
      </c>
      <c r="BB136" s="12"/>
      <c r="BC136" s="8" t="s">
        <v>164</v>
      </c>
      <c r="BD136" s="8"/>
      <c r="BE136" s="8"/>
      <c r="BF136" s="8"/>
      <c r="BG136" s="12"/>
      <c r="BH136" s="8"/>
      <c r="BI136" s="8"/>
      <c r="BJ136" s="8">
        <v>62</v>
      </c>
      <c r="BK136" s="8">
        <v>171</v>
      </c>
      <c r="BL136" s="8">
        <f t="shared" si="125"/>
        <v>1.7260563573488634</v>
      </c>
      <c r="BM136" s="8">
        <f t="shared" si="144"/>
        <v>21.203105228959338</v>
      </c>
      <c r="BN136" s="8">
        <v>1</v>
      </c>
      <c r="BO136" s="7" t="s">
        <v>749</v>
      </c>
      <c r="BP136" s="8" t="s">
        <v>146</v>
      </c>
      <c r="BQ136" s="8">
        <v>53</v>
      </c>
      <c r="BR136" s="8">
        <v>60</v>
      </c>
      <c r="BS136" s="8">
        <v>168</v>
      </c>
      <c r="BT136" s="8">
        <f t="shared" si="126"/>
        <v>1.6804664035218659</v>
      </c>
      <c r="BU136" s="8">
        <f t="shared" si="145"/>
        <v>21.258503401360546</v>
      </c>
      <c r="BV136" s="8">
        <f t="shared" si="127"/>
        <v>1.0271293455980146</v>
      </c>
      <c r="BW136" s="8">
        <f t="shared" si="127"/>
        <v>0.99739406997024715</v>
      </c>
      <c r="BX136" s="8" t="s">
        <v>147</v>
      </c>
      <c r="BY136" s="8" t="s">
        <v>158</v>
      </c>
      <c r="BZ136" s="8" t="s">
        <v>148</v>
      </c>
      <c r="CA136" s="8" t="s">
        <v>149</v>
      </c>
      <c r="CB136" s="8">
        <v>6</v>
      </c>
      <c r="CC136" s="8" t="s">
        <v>150</v>
      </c>
      <c r="CD136" s="8">
        <v>2</v>
      </c>
      <c r="CE136" s="8"/>
      <c r="CF136" s="8" t="s">
        <v>150</v>
      </c>
      <c r="CG136" s="8">
        <v>2</v>
      </c>
      <c r="CH136" s="8"/>
      <c r="CI136" s="8" t="s">
        <v>150</v>
      </c>
      <c r="CJ136" s="8">
        <v>2</v>
      </c>
      <c r="CK136" s="8"/>
      <c r="CL136" s="8" t="s">
        <v>150</v>
      </c>
      <c r="CM136" s="8">
        <v>2</v>
      </c>
      <c r="CN136" s="8"/>
      <c r="CO136" s="8">
        <v>0</v>
      </c>
      <c r="CP136" s="8">
        <v>0</v>
      </c>
      <c r="CQ136" s="8">
        <v>4</v>
      </c>
      <c r="CR136" s="8"/>
      <c r="CS136" s="8">
        <v>0</v>
      </c>
      <c r="CT136" s="8"/>
      <c r="CU136" s="8"/>
      <c r="CV136" s="8"/>
      <c r="CW136" s="8"/>
      <c r="CX136" s="8"/>
      <c r="CY136" s="8">
        <v>0</v>
      </c>
      <c r="CZ136" s="8"/>
      <c r="DA136" s="8"/>
      <c r="DB136" s="8"/>
      <c r="DC136" s="8"/>
      <c r="DD136" s="8" t="s">
        <v>165</v>
      </c>
      <c r="DE136" s="8">
        <v>2</v>
      </c>
      <c r="DF136" s="8"/>
      <c r="DG136" s="8"/>
      <c r="DH136" s="8"/>
      <c r="DI136" s="8">
        <v>2</v>
      </c>
      <c r="DJ136" s="8"/>
      <c r="DK136" s="8">
        <v>2</v>
      </c>
      <c r="DL136" s="8">
        <v>0</v>
      </c>
      <c r="DM136" s="8">
        <v>2</v>
      </c>
      <c r="DN136" s="8"/>
      <c r="DO136" s="8" t="s">
        <v>143</v>
      </c>
      <c r="DP136" s="8">
        <v>2</v>
      </c>
      <c r="DQ136" s="8" t="s">
        <v>165</v>
      </c>
      <c r="DR136" s="8" t="s">
        <v>143</v>
      </c>
      <c r="DS136" s="8" t="s">
        <v>143</v>
      </c>
      <c r="DT136" s="8" t="s">
        <v>636</v>
      </c>
      <c r="DU136" s="8" t="s">
        <v>150</v>
      </c>
      <c r="DV136" s="8" t="s">
        <v>159</v>
      </c>
      <c r="DW136" s="8" t="s">
        <v>150</v>
      </c>
      <c r="DX136" s="8" t="s">
        <v>150</v>
      </c>
      <c r="DY136" s="8" t="s">
        <v>159</v>
      </c>
      <c r="DZ136" s="8"/>
      <c r="EA136" s="8"/>
      <c r="EB136" s="8" t="s">
        <v>150</v>
      </c>
      <c r="EC136" s="8" t="s">
        <v>150</v>
      </c>
      <c r="ED136" s="8" t="s">
        <v>150</v>
      </c>
      <c r="EE136" s="8"/>
      <c r="EF136" s="8" t="s">
        <v>159</v>
      </c>
      <c r="EG136" s="8" t="s">
        <v>150</v>
      </c>
      <c r="EH136" s="8"/>
      <c r="EI136" s="8" t="s">
        <v>159</v>
      </c>
      <c r="EJ136" s="8" t="s">
        <v>150</v>
      </c>
      <c r="EK136" s="8" t="s">
        <v>150</v>
      </c>
      <c r="EL136" s="8" t="s">
        <v>150</v>
      </c>
      <c r="EM136" s="8"/>
      <c r="EN136" s="8"/>
      <c r="EO136" s="8" t="s">
        <v>184</v>
      </c>
      <c r="EP136" s="8" t="s">
        <v>189</v>
      </c>
      <c r="EQ136" s="11" t="str">
        <f t="shared" si="128"/>
        <v>36</v>
      </c>
      <c r="ER136" s="11" t="str">
        <f>IF(EQ136&lt;35,0, IF(EQ136&gt;35, "1"))</f>
        <v>1</v>
      </c>
      <c r="ES136" s="11"/>
      <c r="ET136" s="13">
        <f t="shared" si="129"/>
        <v>1</v>
      </c>
      <c r="EU136" s="13">
        <f t="shared" si="130"/>
        <v>0.9</v>
      </c>
      <c r="EV136" s="14">
        <f t="shared" si="146"/>
        <v>-3.2000000000000001E-2</v>
      </c>
      <c r="EW136" s="14">
        <f t="shared" si="131"/>
        <v>-1.2</v>
      </c>
      <c r="EX136" s="14">
        <f t="shared" si="132"/>
        <v>-1.2</v>
      </c>
      <c r="EY136" s="11">
        <f t="shared" si="133"/>
        <v>-3.2000000000000001E-2</v>
      </c>
      <c r="EZ136" s="15" t="s">
        <v>152</v>
      </c>
      <c r="FA136" s="16" t="str">
        <f t="shared" si="134"/>
        <v>1</v>
      </c>
      <c r="FC136">
        <v>2</v>
      </c>
      <c r="FD136">
        <v>0</v>
      </c>
    </row>
    <row r="137" spans="1:160" ht="45">
      <c r="A137" s="6">
        <v>2614</v>
      </c>
      <c r="B137" s="8">
        <v>1</v>
      </c>
      <c r="C137" s="8" t="s">
        <v>146</v>
      </c>
      <c r="D137" s="8">
        <v>55</v>
      </c>
      <c r="E137" s="8">
        <v>49</v>
      </c>
      <c r="F137" s="8" t="s">
        <v>192</v>
      </c>
      <c r="G137" s="8">
        <v>3</v>
      </c>
      <c r="H137" s="8"/>
      <c r="I137" s="9"/>
      <c r="J137" s="9"/>
      <c r="K137" s="10">
        <v>42425</v>
      </c>
      <c r="L137" s="10"/>
      <c r="M137" s="9" t="e">
        <f t="shared" si="141"/>
        <v>#NUM!</v>
      </c>
      <c r="N137" s="9">
        <f t="shared" ca="1" si="120"/>
        <v>97</v>
      </c>
      <c r="O137" s="9">
        <v>80</v>
      </c>
      <c r="P137" s="9">
        <v>1</v>
      </c>
      <c r="Q137" s="9"/>
      <c r="R137" s="9"/>
      <c r="S137" s="9" t="e">
        <f t="shared" si="121"/>
        <v>#NUM!</v>
      </c>
      <c r="T137" s="9"/>
      <c r="U137" s="8" t="str">
        <f t="shared" si="142"/>
        <v>12</v>
      </c>
      <c r="V137" s="11" t="str">
        <f t="shared" si="143"/>
        <v>1</v>
      </c>
      <c r="W137" s="8" t="str">
        <f t="shared" si="147"/>
        <v>12</v>
      </c>
      <c r="X137" s="9">
        <v>2</v>
      </c>
      <c r="Y137" s="9">
        <v>1</v>
      </c>
      <c r="Z137" s="9">
        <v>1</v>
      </c>
      <c r="AA137" s="9"/>
      <c r="AB137" s="9">
        <v>2</v>
      </c>
      <c r="AC137" s="9">
        <v>80</v>
      </c>
      <c r="AD137" s="9">
        <v>1</v>
      </c>
      <c r="AE137" s="8" t="str">
        <f t="shared" si="148"/>
        <v>36</v>
      </c>
      <c r="AF137" s="9">
        <v>2</v>
      </c>
      <c r="AG137" s="9">
        <v>2</v>
      </c>
      <c r="AH137" s="11" t="str">
        <f t="shared" si="122"/>
        <v>36</v>
      </c>
      <c r="AI137" s="11" t="str">
        <f>IF(AH137&lt;35,0, IF(AH137&gt;35, "1"))</f>
        <v>1</v>
      </c>
      <c r="AJ137" s="9">
        <v>2</v>
      </c>
      <c r="AK137" s="9">
        <v>1</v>
      </c>
      <c r="AL137" s="9" t="s">
        <v>752</v>
      </c>
      <c r="AM137" s="8" t="s">
        <v>360</v>
      </c>
      <c r="AN137" s="8">
        <v>1</v>
      </c>
      <c r="AO137" s="8">
        <v>1.18</v>
      </c>
      <c r="AP137" s="8"/>
      <c r="AQ137" s="8">
        <v>0.72</v>
      </c>
      <c r="AR137" s="9">
        <f t="shared" si="149"/>
        <v>101.71122982006501</v>
      </c>
      <c r="AS137" s="9">
        <v>1.6</v>
      </c>
      <c r="AT137" s="9">
        <f t="shared" si="123"/>
        <v>38.772420527109837</v>
      </c>
      <c r="AU137" s="9">
        <v>1.18</v>
      </c>
      <c r="AV137" s="9">
        <f t="shared" si="150"/>
        <v>55.183147735267447</v>
      </c>
      <c r="AW137" s="9"/>
      <c r="AX137" s="9" t="e">
        <f t="shared" si="124"/>
        <v>#DIV/0!</v>
      </c>
      <c r="AY137" s="12" t="s">
        <v>155</v>
      </c>
      <c r="AZ137" s="12" t="s">
        <v>155</v>
      </c>
      <c r="BA137" s="12" t="s">
        <v>155</v>
      </c>
      <c r="BB137" s="12"/>
      <c r="BC137" s="8" t="s">
        <v>164</v>
      </c>
      <c r="BD137" s="8"/>
      <c r="BE137" s="8"/>
      <c r="BF137" s="8"/>
      <c r="BG137" s="12"/>
      <c r="BH137" s="8"/>
      <c r="BI137" s="8"/>
      <c r="BJ137" s="8">
        <v>48</v>
      </c>
      <c r="BK137" s="8">
        <v>158</v>
      </c>
      <c r="BL137" s="8">
        <f t="shared" si="125"/>
        <v>1.4619086560272359</v>
      </c>
      <c r="BM137" s="8">
        <f t="shared" si="144"/>
        <v>19.227687870533568</v>
      </c>
      <c r="BN137" s="8">
        <v>1</v>
      </c>
      <c r="BO137" s="7" t="s">
        <v>753</v>
      </c>
      <c r="BP137" s="8" t="s">
        <v>139</v>
      </c>
      <c r="BQ137" s="8">
        <v>48</v>
      </c>
      <c r="BR137" s="8">
        <v>78</v>
      </c>
      <c r="BS137" s="8">
        <v>170</v>
      </c>
      <c r="BT137" s="8">
        <f t="shared" si="126"/>
        <v>1.8948812472696039</v>
      </c>
      <c r="BU137" s="8">
        <f t="shared" si="145"/>
        <v>26.989619377162629</v>
      </c>
      <c r="BV137" s="8">
        <f t="shared" si="127"/>
        <v>0.77150410250444323</v>
      </c>
      <c r="BW137" s="8">
        <f t="shared" si="127"/>
        <v>0.71241048648515404</v>
      </c>
      <c r="BX137" s="8" t="s">
        <v>162</v>
      </c>
      <c r="BY137" s="8" t="s">
        <v>162</v>
      </c>
      <c r="BZ137" s="8" t="s">
        <v>148</v>
      </c>
      <c r="CA137" s="8" t="s">
        <v>149</v>
      </c>
      <c r="CB137" s="8">
        <v>4</v>
      </c>
      <c r="CC137" s="8" t="s">
        <v>150</v>
      </c>
      <c r="CD137" s="8">
        <v>2</v>
      </c>
      <c r="CE137" s="8"/>
      <c r="CF137" s="8" t="s">
        <v>150</v>
      </c>
      <c r="CG137" s="8">
        <v>2</v>
      </c>
      <c r="CH137" s="8"/>
      <c r="CI137" s="8" t="s">
        <v>150</v>
      </c>
      <c r="CJ137" s="8">
        <v>2</v>
      </c>
      <c r="CK137" s="8"/>
      <c r="CL137" s="8" t="s">
        <v>150</v>
      </c>
      <c r="CM137" s="8">
        <v>2</v>
      </c>
      <c r="CN137" s="8"/>
      <c r="CO137" s="8">
        <v>0</v>
      </c>
      <c r="CP137" s="8">
        <v>0</v>
      </c>
      <c r="CQ137" s="8">
        <v>4</v>
      </c>
      <c r="CR137" s="8"/>
      <c r="CS137" s="8">
        <v>0</v>
      </c>
      <c r="CT137" s="8"/>
      <c r="CU137" s="8"/>
      <c r="CV137" s="8"/>
      <c r="CW137" s="8"/>
      <c r="CX137" s="8"/>
      <c r="CY137" s="8">
        <v>0</v>
      </c>
      <c r="CZ137" s="8"/>
      <c r="DA137" s="8"/>
      <c r="DB137" s="8"/>
      <c r="DC137" s="8"/>
      <c r="DD137" s="8" t="s">
        <v>165</v>
      </c>
      <c r="DE137" s="8">
        <v>2</v>
      </c>
      <c r="DF137" s="8"/>
      <c r="DG137" s="8"/>
      <c r="DH137" s="8"/>
      <c r="DI137" s="8">
        <v>2</v>
      </c>
      <c r="DJ137" s="8"/>
      <c r="DK137" s="8">
        <v>2</v>
      </c>
      <c r="DL137" s="8">
        <v>0</v>
      </c>
      <c r="DM137" s="8">
        <v>2</v>
      </c>
      <c r="DN137" s="8"/>
      <c r="DO137" s="8" t="s">
        <v>143</v>
      </c>
      <c r="DP137" s="8">
        <v>2</v>
      </c>
      <c r="DQ137" s="8" t="s">
        <v>165</v>
      </c>
      <c r="DR137" s="8" t="s">
        <v>165</v>
      </c>
      <c r="DS137" s="8" t="s">
        <v>165</v>
      </c>
      <c r="DT137" s="8" t="s">
        <v>165</v>
      </c>
      <c r="DU137" s="8" t="s">
        <v>150</v>
      </c>
      <c r="DV137" s="8" t="s">
        <v>159</v>
      </c>
      <c r="DW137" s="8" t="s">
        <v>150</v>
      </c>
      <c r="DX137" s="8" t="s">
        <v>150</v>
      </c>
      <c r="DY137" s="8" t="s">
        <v>150</v>
      </c>
      <c r="DZ137" s="8"/>
      <c r="EA137" s="8"/>
      <c r="EB137" s="8" t="s">
        <v>150</v>
      </c>
      <c r="EC137" s="8" t="s">
        <v>150</v>
      </c>
      <c r="ED137" s="8" t="s">
        <v>150</v>
      </c>
      <c r="EE137" s="8"/>
      <c r="EF137" s="8" t="s">
        <v>159</v>
      </c>
      <c r="EG137" s="8" t="s">
        <v>150</v>
      </c>
      <c r="EH137" s="8"/>
      <c r="EI137" s="8" t="s">
        <v>159</v>
      </c>
      <c r="EJ137" s="8" t="s">
        <v>150</v>
      </c>
      <c r="EK137" s="8" t="s">
        <v>150</v>
      </c>
      <c r="EL137" s="8" t="s">
        <v>150</v>
      </c>
      <c r="EM137" s="8"/>
      <c r="EN137" s="8"/>
      <c r="EO137" s="8" t="s">
        <v>184</v>
      </c>
      <c r="EP137" s="8" t="s">
        <v>189</v>
      </c>
      <c r="EQ137" s="11" t="str">
        <f t="shared" si="128"/>
        <v>36</v>
      </c>
      <c r="ER137" s="11" t="str">
        <f>IF(EQ137&lt;35,0, IF(EQ137&gt;35, "1"))</f>
        <v>1</v>
      </c>
      <c r="ES137" s="11"/>
      <c r="ET137" s="13">
        <f t="shared" si="129"/>
        <v>1.012</v>
      </c>
      <c r="EU137" s="13">
        <f t="shared" si="130"/>
        <v>0.7</v>
      </c>
      <c r="EV137" s="14">
        <f t="shared" si="146"/>
        <v>-1.2</v>
      </c>
      <c r="EW137" s="14">
        <f t="shared" si="131"/>
        <v>-1.2</v>
      </c>
      <c r="EX137" s="14">
        <f t="shared" si="132"/>
        <v>-1.2</v>
      </c>
      <c r="EY137" s="11">
        <f t="shared" si="133"/>
        <v>-0.24099999999999999</v>
      </c>
      <c r="EZ137" s="17" t="s">
        <v>176</v>
      </c>
      <c r="FA137" s="16" t="str">
        <f t="shared" si="134"/>
        <v>3</v>
      </c>
      <c r="FC137">
        <v>2</v>
      </c>
      <c r="FD137">
        <v>0</v>
      </c>
    </row>
    <row r="138" spans="1:160" ht="45">
      <c r="A138" s="6">
        <v>2616</v>
      </c>
      <c r="B138" s="8">
        <v>2</v>
      </c>
      <c r="C138" s="8" t="s">
        <v>139</v>
      </c>
      <c r="D138" s="8">
        <v>54</v>
      </c>
      <c r="E138" s="8">
        <v>48</v>
      </c>
      <c r="F138" s="8" t="s">
        <v>140</v>
      </c>
      <c r="G138" s="8">
        <v>1</v>
      </c>
      <c r="H138" s="8"/>
      <c r="I138" s="9"/>
      <c r="J138" s="9"/>
      <c r="K138" s="10">
        <v>42429</v>
      </c>
      <c r="L138" s="10"/>
      <c r="M138" s="9" t="e">
        <f t="shared" si="141"/>
        <v>#NUM!</v>
      </c>
      <c r="N138" s="9">
        <f t="shared" ca="1" si="120"/>
        <v>97</v>
      </c>
      <c r="O138" s="9">
        <v>80</v>
      </c>
      <c r="P138" s="9">
        <v>1</v>
      </c>
      <c r="Q138" s="9"/>
      <c r="R138" s="9"/>
      <c r="S138" s="9" t="e">
        <f t="shared" si="121"/>
        <v>#NUM!</v>
      </c>
      <c r="T138" s="9"/>
      <c r="U138" s="8" t="str">
        <f t="shared" si="142"/>
        <v>12</v>
      </c>
      <c r="V138" s="11" t="str">
        <f t="shared" si="143"/>
        <v>1</v>
      </c>
      <c r="W138" s="8" t="str">
        <f t="shared" si="147"/>
        <v>12</v>
      </c>
      <c r="X138" s="9">
        <v>2</v>
      </c>
      <c r="Y138" s="9">
        <v>1</v>
      </c>
      <c r="Z138" s="9">
        <v>1</v>
      </c>
      <c r="AA138" s="9"/>
      <c r="AB138" s="9">
        <v>2</v>
      </c>
      <c r="AC138" s="9">
        <v>80</v>
      </c>
      <c r="AD138" s="9">
        <v>1</v>
      </c>
      <c r="AE138" s="8" t="str">
        <f t="shared" si="148"/>
        <v>36</v>
      </c>
      <c r="AF138" s="9">
        <v>2</v>
      </c>
      <c r="AG138" s="9">
        <v>2</v>
      </c>
      <c r="AH138" s="11" t="str">
        <f t="shared" si="122"/>
        <v>36</v>
      </c>
      <c r="AI138" s="11" t="str">
        <f>IF(AH138&lt;35,0, IF(AH138&gt;35, "1"))</f>
        <v>1</v>
      </c>
      <c r="AJ138" s="9">
        <v>2</v>
      </c>
      <c r="AK138" s="9">
        <v>1</v>
      </c>
      <c r="AL138" s="9" t="s">
        <v>756</v>
      </c>
      <c r="AM138" s="8" t="s">
        <v>360</v>
      </c>
      <c r="AN138" s="8">
        <v>1</v>
      </c>
      <c r="AO138" s="8">
        <v>1.2</v>
      </c>
      <c r="AP138" s="8"/>
      <c r="AQ138" s="8">
        <v>1.18</v>
      </c>
      <c r="AR138" s="9">
        <f t="shared" si="149"/>
        <v>75.579384511208644</v>
      </c>
      <c r="AS138" s="9">
        <v>1.21</v>
      </c>
      <c r="AT138" s="9">
        <f t="shared" si="123"/>
        <v>72.881668695964422</v>
      </c>
      <c r="AU138" s="9">
        <v>1.2</v>
      </c>
      <c r="AV138" s="9">
        <f t="shared" si="150"/>
        <v>72.701143462712579</v>
      </c>
      <c r="AW138" s="9"/>
      <c r="AX138" s="9" t="e">
        <f t="shared" si="124"/>
        <v>#DIV/0!</v>
      </c>
      <c r="AY138" s="12" t="s">
        <v>155</v>
      </c>
      <c r="AZ138" s="12" t="s">
        <v>155</v>
      </c>
      <c r="BA138" s="12" t="s">
        <v>155</v>
      </c>
      <c r="BB138" s="12"/>
      <c r="BC138" s="8" t="s">
        <v>164</v>
      </c>
      <c r="BD138" s="8"/>
      <c r="BE138" s="8"/>
      <c r="BF138" s="8"/>
      <c r="BG138" s="12"/>
      <c r="BH138" s="8"/>
      <c r="BI138" s="8"/>
      <c r="BJ138" s="8">
        <v>79</v>
      </c>
      <c r="BK138" s="8">
        <v>172</v>
      </c>
      <c r="BL138" s="8">
        <f t="shared" si="125"/>
        <v>1.9213919263181756</v>
      </c>
      <c r="BM138" s="8">
        <f t="shared" si="144"/>
        <v>26.703623580313682</v>
      </c>
      <c r="BN138" s="8">
        <v>1</v>
      </c>
      <c r="BO138" s="7" t="s">
        <v>757</v>
      </c>
      <c r="BP138" s="8" t="s">
        <v>146</v>
      </c>
      <c r="BQ138" s="8">
        <v>48</v>
      </c>
      <c r="BR138" s="8">
        <v>65</v>
      </c>
      <c r="BS138" s="8">
        <v>158</v>
      </c>
      <c r="BT138" s="8">
        <f t="shared" si="126"/>
        <v>1.6629564972492779</v>
      </c>
      <c r="BU138" s="8">
        <f t="shared" si="145"/>
        <v>26.037493991347542</v>
      </c>
      <c r="BV138" s="8">
        <f t="shared" si="127"/>
        <v>1.1554072096873127</v>
      </c>
      <c r="BW138" s="8">
        <f t="shared" si="127"/>
        <v>1.0255834754753088</v>
      </c>
      <c r="BX138" s="8" t="s">
        <v>171</v>
      </c>
      <c r="BY138" s="8" t="s">
        <v>162</v>
      </c>
      <c r="BZ138" s="8" t="s">
        <v>148</v>
      </c>
      <c r="CA138" s="8" t="s">
        <v>149</v>
      </c>
      <c r="CB138" s="8">
        <v>5</v>
      </c>
      <c r="CC138" s="8" t="s">
        <v>150</v>
      </c>
      <c r="CD138" s="8">
        <v>2</v>
      </c>
      <c r="CE138" s="8" t="s">
        <v>150</v>
      </c>
      <c r="CF138" s="8" t="s">
        <v>150</v>
      </c>
      <c r="CG138" s="8">
        <v>2</v>
      </c>
      <c r="CH138" s="8" t="s">
        <v>150</v>
      </c>
      <c r="CI138" s="8" t="s">
        <v>150</v>
      </c>
      <c r="CJ138" s="8">
        <v>2</v>
      </c>
      <c r="CK138" s="8" t="s">
        <v>150</v>
      </c>
      <c r="CL138" s="8" t="s">
        <v>150</v>
      </c>
      <c r="CM138" s="8">
        <v>2</v>
      </c>
      <c r="CN138" s="8" t="s">
        <v>150</v>
      </c>
      <c r="CO138" s="8">
        <v>0</v>
      </c>
      <c r="CP138" s="8">
        <v>0</v>
      </c>
      <c r="CQ138" s="8">
        <v>4</v>
      </c>
      <c r="CR138" s="8" t="s">
        <v>0</v>
      </c>
      <c r="CS138" s="8">
        <v>0</v>
      </c>
      <c r="CT138" s="8"/>
      <c r="CU138" s="8"/>
      <c r="CV138" s="8"/>
      <c r="CW138" s="8"/>
      <c r="CX138" s="8" t="s">
        <v>0</v>
      </c>
      <c r="CY138" s="8">
        <v>0</v>
      </c>
      <c r="CZ138" s="8"/>
      <c r="DA138" s="8"/>
      <c r="DB138" s="8"/>
      <c r="DC138" s="8"/>
      <c r="DD138" s="8" t="s">
        <v>165</v>
      </c>
      <c r="DE138" s="8">
        <v>2</v>
      </c>
      <c r="DF138" s="8"/>
      <c r="DG138" s="8"/>
      <c r="DH138" s="8"/>
      <c r="DI138" s="8">
        <v>2</v>
      </c>
      <c r="DJ138" s="8"/>
      <c r="DK138" s="8">
        <v>2</v>
      </c>
      <c r="DL138" s="8">
        <v>0</v>
      </c>
      <c r="DM138" s="8">
        <v>2</v>
      </c>
      <c r="DN138" s="8"/>
      <c r="DO138" s="8" t="s">
        <v>143</v>
      </c>
      <c r="DP138" s="8">
        <v>2</v>
      </c>
      <c r="DQ138" s="8" t="s">
        <v>165</v>
      </c>
      <c r="DR138" s="8" t="s">
        <v>165</v>
      </c>
      <c r="DS138" s="8" t="s">
        <v>165</v>
      </c>
      <c r="DT138" s="8" t="s">
        <v>165</v>
      </c>
      <c r="DU138" s="8" t="s">
        <v>150</v>
      </c>
      <c r="DV138" s="8" t="s">
        <v>159</v>
      </c>
      <c r="DW138" s="8" t="s">
        <v>150</v>
      </c>
      <c r="DX138" s="8" t="s">
        <v>150</v>
      </c>
      <c r="DY138" s="8" t="s">
        <v>159</v>
      </c>
      <c r="DZ138" s="8"/>
      <c r="EA138" s="8"/>
      <c r="EB138" s="8" t="s">
        <v>150</v>
      </c>
      <c r="EC138" s="8" t="s">
        <v>150</v>
      </c>
      <c r="ED138" s="8" t="s">
        <v>150</v>
      </c>
      <c r="EE138" s="8"/>
      <c r="EF138" s="8" t="s">
        <v>159</v>
      </c>
      <c r="EG138" s="8" t="s">
        <v>150</v>
      </c>
      <c r="EH138" s="8"/>
      <c r="EI138" s="8" t="s">
        <v>159</v>
      </c>
      <c r="EJ138" s="8" t="s">
        <v>150</v>
      </c>
      <c r="EK138" s="8" t="s">
        <v>150</v>
      </c>
      <c r="EL138" s="8"/>
      <c r="EM138" s="8"/>
      <c r="EN138" s="8"/>
      <c r="EO138" s="8" t="s">
        <v>184</v>
      </c>
      <c r="EP138" s="8" t="s">
        <v>189</v>
      </c>
      <c r="EQ138" s="11" t="str">
        <f t="shared" si="128"/>
        <v>36</v>
      </c>
      <c r="ER138" s="11" t="str">
        <f>IF(EQ138&lt;35,0, IF(EQ138&gt;35, "1"))</f>
        <v>1</v>
      </c>
      <c r="ES138" s="11"/>
      <c r="ET138" s="13">
        <f t="shared" si="129"/>
        <v>1</v>
      </c>
      <c r="EU138" s="13">
        <f t="shared" si="130"/>
        <v>0.9</v>
      </c>
      <c r="EV138" s="14">
        <f t="shared" si="146"/>
        <v>-1.2</v>
      </c>
      <c r="EW138" s="14">
        <f t="shared" si="131"/>
        <v>-1.2</v>
      </c>
      <c r="EX138" s="14">
        <f t="shared" si="132"/>
        <v>-1.2</v>
      </c>
      <c r="EY138" s="11">
        <f t="shared" si="133"/>
        <v>-3.2000000000000001E-2</v>
      </c>
      <c r="EZ138" s="17" t="s">
        <v>152</v>
      </c>
      <c r="FA138" s="16" t="str">
        <f t="shared" si="134"/>
        <v>1</v>
      </c>
      <c r="FC138">
        <v>2</v>
      </c>
      <c r="FD138">
        <v>0</v>
      </c>
    </row>
    <row r="139" spans="1:160" ht="33.75">
      <c r="A139" s="6">
        <v>2623</v>
      </c>
      <c r="B139" s="8">
        <v>2</v>
      </c>
      <c r="C139" s="8" t="s">
        <v>139</v>
      </c>
      <c r="D139" s="8">
        <v>55</v>
      </c>
      <c r="E139" s="8">
        <v>48</v>
      </c>
      <c r="F139" s="8" t="s">
        <v>180</v>
      </c>
      <c r="G139" s="8">
        <v>5</v>
      </c>
      <c r="H139" s="8"/>
      <c r="I139" s="9"/>
      <c r="J139" s="9"/>
      <c r="K139" s="10">
        <v>42439</v>
      </c>
      <c r="L139" s="10">
        <v>43548</v>
      </c>
      <c r="M139" s="9">
        <f t="shared" si="141"/>
        <v>36</v>
      </c>
      <c r="N139" s="9">
        <f t="shared" ca="1" si="120"/>
        <v>96</v>
      </c>
      <c r="O139" s="9">
        <v>36</v>
      </c>
      <c r="P139" s="9">
        <v>0</v>
      </c>
      <c r="Q139" s="10">
        <v>43528</v>
      </c>
      <c r="R139" s="9"/>
      <c r="S139" s="9">
        <f t="shared" si="121"/>
        <v>35</v>
      </c>
      <c r="T139" s="9" t="s">
        <v>762</v>
      </c>
      <c r="U139" s="8" t="str">
        <f t="shared" si="142"/>
        <v>12</v>
      </c>
      <c r="V139" s="11" t="str">
        <f t="shared" si="143"/>
        <v>1</v>
      </c>
      <c r="W139" s="8" t="str">
        <f t="shared" si="147"/>
        <v>12</v>
      </c>
      <c r="X139" s="9">
        <v>2</v>
      </c>
      <c r="Y139" s="9">
        <v>1</v>
      </c>
      <c r="Z139" s="9">
        <v>1</v>
      </c>
      <c r="AA139" s="9"/>
      <c r="AB139" s="9">
        <v>2</v>
      </c>
      <c r="AC139" s="9">
        <v>36</v>
      </c>
      <c r="AD139" s="9">
        <v>0</v>
      </c>
      <c r="AE139" s="8" t="b">
        <f t="shared" si="148"/>
        <v>0</v>
      </c>
      <c r="AF139" s="9">
        <v>2</v>
      </c>
      <c r="AG139" s="9">
        <v>2</v>
      </c>
      <c r="AH139" s="11">
        <v>36</v>
      </c>
      <c r="AI139" s="11">
        <v>1</v>
      </c>
      <c r="AJ139" s="9">
        <v>2</v>
      </c>
      <c r="AK139" s="9">
        <v>0</v>
      </c>
      <c r="AL139" s="9"/>
      <c r="AM139" s="8" t="s">
        <v>360</v>
      </c>
      <c r="AN139" s="8">
        <v>1</v>
      </c>
      <c r="AO139" s="8">
        <v>1.63</v>
      </c>
      <c r="AP139" s="8"/>
      <c r="AQ139" s="8">
        <v>1.03</v>
      </c>
      <c r="AR139" s="9">
        <f t="shared" si="149"/>
        <v>88.972765548581322</v>
      </c>
      <c r="AS139" s="9">
        <v>1.23</v>
      </c>
      <c r="AT139" s="9">
        <f t="shared" si="123"/>
        <v>71.46190978332848</v>
      </c>
      <c r="AU139" s="9">
        <v>4.2699999999999996</v>
      </c>
      <c r="AV139" s="9">
        <f t="shared" si="150"/>
        <v>15.850584686647254</v>
      </c>
      <c r="AW139" s="9"/>
      <c r="AX139" s="9" t="e">
        <f t="shared" si="124"/>
        <v>#DIV/0!</v>
      </c>
      <c r="AY139" s="12" t="s">
        <v>155</v>
      </c>
      <c r="AZ139" s="12" t="s">
        <v>155</v>
      </c>
      <c r="BA139" s="12" t="s">
        <v>155</v>
      </c>
      <c r="BB139" s="12" t="s">
        <v>167</v>
      </c>
      <c r="BC139" s="8" t="s">
        <v>142</v>
      </c>
      <c r="BD139" s="8" t="s">
        <v>143</v>
      </c>
      <c r="BE139" s="8"/>
      <c r="BF139" s="8" t="s">
        <v>143</v>
      </c>
      <c r="BG139" s="12">
        <v>43548</v>
      </c>
      <c r="BH139" s="8" t="s">
        <v>168</v>
      </c>
      <c r="BI139" s="8" t="s">
        <v>763</v>
      </c>
      <c r="BJ139" s="8">
        <v>61</v>
      </c>
      <c r="BK139" s="8">
        <v>160</v>
      </c>
      <c r="BL139" s="8">
        <f t="shared" si="125"/>
        <v>1.6334975632722233</v>
      </c>
      <c r="BM139" s="8">
        <f t="shared" si="144"/>
        <v>23.828125</v>
      </c>
      <c r="BN139" s="8">
        <v>1</v>
      </c>
      <c r="BO139" s="7" t="s">
        <v>764</v>
      </c>
      <c r="BP139" s="8" t="s">
        <v>146</v>
      </c>
      <c r="BQ139" s="8">
        <v>46</v>
      </c>
      <c r="BR139" s="8">
        <v>61</v>
      </c>
      <c r="BS139" s="8">
        <v>156</v>
      </c>
      <c r="BT139" s="8">
        <f t="shared" si="126"/>
        <v>1.6037875483961979</v>
      </c>
      <c r="BU139" s="8">
        <f t="shared" si="145"/>
        <v>25.06574621959237</v>
      </c>
      <c r="BV139" s="8">
        <f t="shared" si="127"/>
        <v>1.0185249068093438</v>
      </c>
      <c r="BW139" s="8">
        <f t="shared" si="127"/>
        <v>0.95062500000000016</v>
      </c>
      <c r="BX139" s="8" t="s">
        <v>147</v>
      </c>
      <c r="BY139" s="8" t="s">
        <v>147</v>
      </c>
      <c r="BZ139" s="8" t="s">
        <v>148</v>
      </c>
      <c r="CA139" s="8" t="s">
        <v>149</v>
      </c>
      <c r="CB139" s="8">
        <v>5</v>
      </c>
      <c r="CC139" s="8" t="s">
        <v>159</v>
      </c>
      <c r="CD139" s="8">
        <v>1</v>
      </c>
      <c r="CE139" s="8"/>
      <c r="CF139" s="8" t="s">
        <v>150</v>
      </c>
      <c r="CG139" s="8">
        <v>2</v>
      </c>
      <c r="CH139" s="8"/>
      <c r="CI139" s="8" t="s">
        <v>150</v>
      </c>
      <c r="CJ139" s="8">
        <v>2</v>
      </c>
      <c r="CK139" s="8"/>
      <c r="CL139" s="8" t="s">
        <v>150</v>
      </c>
      <c r="CM139" s="8">
        <v>2</v>
      </c>
      <c r="CN139" s="8"/>
      <c r="CO139" s="8">
        <v>0</v>
      </c>
      <c r="CP139" s="8">
        <v>0</v>
      </c>
      <c r="CQ139" s="8">
        <v>4</v>
      </c>
      <c r="CR139" s="8"/>
      <c r="CS139" s="8">
        <v>0</v>
      </c>
      <c r="CT139" s="8"/>
      <c r="CU139" s="8"/>
      <c r="CV139" s="8"/>
      <c r="CW139" s="8"/>
      <c r="CX139" s="8"/>
      <c r="CY139" s="8">
        <v>0</v>
      </c>
      <c r="CZ139" s="8"/>
      <c r="DA139" s="8"/>
      <c r="DB139" s="8"/>
      <c r="DC139" s="8"/>
      <c r="DD139" s="8" t="s">
        <v>165</v>
      </c>
      <c r="DE139" s="8">
        <v>2</v>
      </c>
      <c r="DF139" s="8"/>
      <c r="DG139" s="8"/>
      <c r="DH139" s="8"/>
      <c r="DI139" s="8">
        <v>2</v>
      </c>
      <c r="DJ139" s="8"/>
      <c r="DK139" s="8">
        <v>2</v>
      </c>
      <c r="DL139" s="8">
        <v>0</v>
      </c>
      <c r="DM139" s="8">
        <v>2</v>
      </c>
      <c r="DN139" s="8"/>
      <c r="DO139" s="8" t="s">
        <v>143</v>
      </c>
      <c r="DP139" s="8">
        <v>2</v>
      </c>
      <c r="DQ139" s="8" t="s">
        <v>165</v>
      </c>
      <c r="DR139" s="8" t="s">
        <v>165</v>
      </c>
      <c r="DS139" s="8" t="s">
        <v>165</v>
      </c>
      <c r="DT139" s="8" t="s">
        <v>636</v>
      </c>
      <c r="DU139" s="8" t="s">
        <v>150</v>
      </c>
      <c r="DV139" s="8" t="s">
        <v>150</v>
      </c>
      <c r="DW139" s="8" t="s">
        <v>150</v>
      </c>
      <c r="DX139" s="8" t="s">
        <v>150</v>
      </c>
      <c r="DY139" s="8" t="s">
        <v>150</v>
      </c>
      <c r="DZ139" s="8"/>
      <c r="EA139" s="8"/>
      <c r="EB139" s="8" t="s">
        <v>150</v>
      </c>
      <c r="EC139" s="8" t="s">
        <v>150</v>
      </c>
      <c r="ED139" s="8" t="s">
        <v>150</v>
      </c>
      <c r="EE139" s="8"/>
      <c r="EF139" s="8" t="s">
        <v>159</v>
      </c>
      <c r="EG139" s="8" t="s">
        <v>150</v>
      </c>
      <c r="EH139" s="8"/>
      <c r="EI139" s="8" t="s">
        <v>159</v>
      </c>
      <c r="EJ139" s="8" t="s">
        <v>150</v>
      </c>
      <c r="EK139" s="8" t="s">
        <v>150</v>
      </c>
      <c r="EL139" s="8" t="s">
        <v>150</v>
      </c>
      <c r="EM139" s="8"/>
      <c r="EN139" s="8"/>
      <c r="EO139" s="8" t="s">
        <v>173</v>
      </c>
      <c r="EP139" s="8" t="s">
        <v>189</v>
      </c>
      <c r="EQ139" s="11">
        <v>36</v>
      </c>
      <c r="ER139" s="11">
        <v>1</v>
      </c>
      <c r="ES139" s="11"/>
      <c r="ET139" s="13">
        <f t="shared" si="129"/>
        <v>1</v>
      </c>
      <c r="EU139" s="13">
        <f t="shared" si="130"/>
        <v>0.9</v>
      </c>
      <c r="EV139" s="14">
        <f t="shared" si="146"/>
        <v>-1.2</v>
      </c>
      <c r="EW139" s="14">
        <f t="shared" si="131"/>
        <v>-1.2</v>
      </c>
      <c r="EX139" s="14">
        <f t="shared" si="132"/>
        <v>-1.2</v>
      </c>
      <c r="EY139" s="11">
        <f t="shared" si="133"/>
        <v>-3.2000000000000001E-2</v>
      </c>
      <c r="EZ139" s="15" t="s">
        <v>176</v>
      </c>
      <c r="FA139" s="16" t="str">
        <f t="shared" si="134"/>
        <v>3</v>
      </c>
      <c r="FC139">
        <v>2</v>
      </c>
      <c r="FD139">
        <v>0</v>
      </c>
    </row>
    <row r="140" spans="1:160" ht="33.75">
      <c r="A140" s="6">
        <v>2629</v>
      </c>
      <c r="B140" s="8">
        <v>2</v>
      </c>
      <c r="C140" s="8" t="s">
        <v>139</v>
      </c>
      <c r="D140" s="8">
        <v>61</v>
      </c>
      <c r="E140" s="8">
        <v>55</v>
      </c>
      <c r="F140" s="8" t="s">
        <v>180</v>
      </c>
      <c r="G140" s="8">
        <v>5</v>
      </c>
      <c r="H140" s="8"/>
      <c r="I140" s="9"/>
      <c r="J140" s="9"/>
      <c r="K140" s="10">
        <v>42459</v>
      </c>
      <c r="L140" s="10"/>
      <c r="M140" s="9" t="e">
        <f t="shared" si="141"/>
        <v>#NUM!</v>
      </c>
      <c r="N140" s="9">
        <f t="shared" ca="1" si="120"/>
        <v>96</v>
      </c>
      <c r="O140" s="9">
        <v>79</v>
      </c>
      <c r="P140" s="9">
        <v>1</v>
      </c>
      <c r="Q140" s="9"/>
      <c r="R140" s="9"/>
      <c r="S140" s="9" t="e">
        <f t="shared" si="121"/>
        <v>#NUM!</v>
      </c>
      <c r="T140" s="9"/>
      <c r="U140" s="8" t="str">
        <f t="shared" si="142"/>
        <v>12</v>
      </c>
      <c r="V140" s="11" t="str">
        <f t="shared" si="143"/>
        <v>1</v>
      </c>
      <c r="W140" s="8" t="str">
        <f t="shared" si="147"/>
        <v>12</v>
      </c>
      <c r="X140" s="9">
        <v>2</v>
      </c>
      <c r="Y140" s="9">
        <v>1</v>
      </c>
      <c r="Z140" s="9">
        <v>1</v>
      </c>
      <c r="AA140" s="9"/>
      <c r="AB140" s="9">
        <v>2</v>
      </c>
      <c r="AC140" s="9">
        <v>79</v>
      </c>
      <c r="AD140" s="9">
        <v>1</v>
      </c>
      <c r="AE140" s="8" t="str">
        <f t="shared" si="148"/>
        <v>36</v>
      </c>
      <c r="AF140" s="9">
        <v>2</v>
      </c>
      <c r="AG140" s="9">
        <v>2</v>
      </c>
      <c r="AH140" s="11" t="str">
        <f t="shared" ref="AH140:AH167" si="151">IF(O140&lt;36,O140, IF(O140&gt;36, "36"))</f>
        <v>36</v>
      </c>
      <c r="AI140" s="11">
        <v>1</v>
      </c>
      <c r="AJ140" s="9">
        <v>2</v>
      </c>
      <c r="AK140" s="9">
        <v>0</v>
      </c>
      <c r="AL140" s="9"/>
      <c r="AM140" s="8" t="s">
        <v>360</v>
      </c>
      <c r="AN140" s="8">
        <v>1</v>
      </c>
      <c r="AO140" s="8">
        <v>1.64</v>
      </c>
      <c r="AP140" s="8"/>
      <c r="AQ140" s="8">
        <v>1.42</v>
      </c>
      <c r="AR140" s="9">
        <f t="shared" si="149"/>
        <v>57.944029493186044</v>
      </c>
      <c r="AS140" s="9">
        <v>1.31</v>
      </c>
      <c r="AT140" s="9">
        <f t="shared" si="123"/>
        <v>63.434883137689283</v>
      </c>
      <c r="AU140" s="9">
        <v>1.42</v>
      </c>
      <c r="AV140" s="9">
        <f t="shared" si="150"/>
        <v>56.872938840409276</v>
      </c>
      <c r="AW140" s="9"/>
      <c r="AX140" s="9" t="e">
        <f t="shared" si="124"/>
        <v>#DIV/0!</v>
      </c>
      <c r="AY140" s="12" t="s">
        <v>155</v>
      </c>
      <c r="AZ140" s="12" t="s">
        <v>155</v>
      </c>
      <c r="BA140" s="12" t="s">
        <v>155</v>
      </c>
      <c r="BB140" s="12"/>
      <c r="BC140" s="8" t="s">
        <v>164</v>
      </c>
      <c r="BD140" s="8"/>
      <c r="BE140" s="8"/>
      <c r="BF140" s="8"/>
      <c r="BG140" s="12"/>
      <c r="BH140" s="8"/>
      <c r="BI140" s="8"/>
      <c r="BJ140" s="8">
        <v>85</v>
      </c>
      <c r="BK140" s="8">
        <v>169</v>
      </c>
      <c r="BL140" s="8">
        <f t="shared" si="125"/>
        <v>1.9569837881449683</v>
      </c>
      <c r="BM140" s="8">
        <f t="shared" si="144"/>
        <v>29.760862714890933</v>
      </c>
      <c r="BN140" s="8">
        <v>1</v>
      </c>
      <c r="BO140" s="7" t="s">
        <v>767</v>
      </c>
      <c r="BP140" s="8" t="s">
        <v>146</v>
      </c>
      <c r="BQ140" s="8">
        <v>56</v>
      </c>
      <c r="BR140" s="8">
        <v>52</v>
      </c>
      <c r="BS140" s="8">
        <v>152</v>
      </c>
      <c r="BT140" s="8">
        <f t="shared" si="126"/>
        <v>1.4706331318859631</v>
      </c>
      <c r="BU140" s="8">
        <f t="shared" si="145"/>
        <v>22.506925207756233</v>
      </c>
      <c r="BV140" s="8">
        <f t="shared" si="127"/>
        <v>1.3307083498352179</v>
      </c>
      <c r="BW140" s="8">
        <f t="shared" si="127"/>
        <v>1.3222980233939234</v>
      </c>
      <c r="BX140" s="8" t="s">
        <v>171</v>
      </c>
      <c r="BY140" s="8" t="s">
        <v>147</v>
      </c>
      <c r="BZ140" s="8" t="s">
        <v>148</v>
      </c>
      <c r="CA140" s="8" t="s">
        <v>149</v>
      </c>
      <c r="CB140" s="8">
        <v>6</v>
      </c>
      <c r="CC140" s="8" t="s">
        <v>150</v>
      </c>
      <c r="CD140" s="8">
        <v>2</v>
      </c>
      <c r="CE140" s="8"/>
      <c r="CF140" s="8" t="s">
        <v>150</v>
      </c>
      <c r="CG140" s="8">
        <v>2</v>
      </c>
      <c r="CH140" s="8"/>
      <c r="CI140" s="8" t="s">
        <v>150</v>
      </c>
      <c r="CJ140" s="8">
        <v>2</v>
      </c>
      <c r="CK140" s="8"/>
      <c r="CL140" s="8" t="s">
        <v>150</v>
      </c>
      <c r="CM140" s="8">
        <v>2</v>
      </c>
      <c r="CN140" s="8"/>
      <c r="CO140" s="8">
        <v>0</v>
      </c>
      <c r="CP140" s="8">
        <v>0</v>
      </c>
      <c r="CQ140" s="8">
        <v>4</v>
      </c>
      <c r="CR140" s="8"/>
      <c r="CS140" s="8">
        <v>0</v>
      </c>
      <c r="CT140" s="8"/>
      <c r="CU140" s="8"/>
      <c r="CV140" s="8"/>
      <c r="CW140" s="8"/>
      <c r="CX140" s="8"/>
      <c r="CY140" s="8">
        <v>0</v>
      </c>
      <c r="CZ140" s="8"/>
      <c r="DA140" s="8"/>
      <c r="DB140" s="8"/>
      <c r="DC140" s="8"/>
      <c r="DD140" s="8" t="s">
        <v>165</v>
      </c>
      <c r="DE140" s="8">
        <v>2</v>
      </c>
      <c r="DF140" s="8"/>
      <c r="DG140" s="8"/>
      <c r="DH140" s="8"/>
      <c r="DI140" s="8">
        <v>2</v>
      </c>
      <c r="DJ140" s="8"/>
      <c r="DK140" s="8">
        <v>2</v>
      </c>
      <c r="DL140" s="8">
        <v>0</v>
      </c>
      <c r="DM140" s="8">
        <v>2</v>
      </c>
      <c r="DN140" s="8"/>
      <c r="DO140" s="8" t="s">
        <v>143</v>
      </c>
      <c r="DP140" s="8">
        <v>2</v>
      </c>
      <c r="DQ140" s="8" t="s">
        <v>165</v>
      </c>
      <c r="DR140" s="8" t="s">
        <v>143</v>
      </c>
      <c r="DS140" s="8" t="s">
        <v>143</v>
      </c>
      <c r="DT140" s="8" t="s">
        <v>165</v>
      </c>
      <c r="DU140" s="8" t="s">
        <v>150</v>
      </c>
      <c r="DV140" s="8" t="s">
        <v>150</v>
      </c>
      <c r="DW140" s="8" t="s">
        <v>150</v>
      </c>
      <c r="DX140" s="8" t="s">
        <v>159</v>
      </c>
      <c r="DY140" s="8" t="s">
        <v>159</v>
      </c>
      <c r="DZ140" s="8"/>
      <c r="EA140" s="8"/>
      <c r="EB140" s="8" t="s">
        <v>150</v>
      </c>
      <c r="EC140" s="8" t="s">
        <v>150</v>
      </c>
      <c r="ED140" s="8" t="s">
        <v>150</v>
      </c>
      <c r="EE140" s="8"/>
      <c r="EF140" s="8" t="s">
        <v>159</v>
      </c>
      <c r="EG140" s="8" t="s">
        <v>150</v>
      </c>
      <c r="EH140" s="8"/>
      <c r="EI140" s="8" t="s">
        <v>159</v>
      </c>
      <c r="EJ140" s="8" t="s">
        <v>150</v>
      </c>
      <c r="EK140" s="8" t="s">
        <v>150</v>
      </c>
      <c r="EL140" s="8"/>
      <c r="EM140" s="8"/>
      <c r="EN140" s="8"/>
      <c r="EO140" s="8" t="s">
        <v>304</v>
      </c>
      <c r="EP140" s="8" t="s">
        <v>189</v>
      </c>
      <c r="EQ140" s="11" t="str">
        <f t="shared" ref="EQ140:EQ167" si="152">IF(O140&lt;36,O140, IF(O140&gt;36, "36"))</f>
        <v>36</v>
      </c>
      <c r="ER140" s="11">
        <v>1</v>
      </c>
      <c r="ES140" s="11"/>
      <c r="ET140" s="13">
        <f t="shared" si="129"/>
        <v>1</v>
      </c>
      <c r="EU140" s="13">
        <f t="shared" si="130"/>
        <v>0.9</v>
      </c>
      <c r="EV140" s="14">
        <f t="shared" si="146"/>
        <v>-1.2</v>
      </c>
      <c r="EW140" s="14">
        <f t="shared" si="131"/>
        <v>-1.2</v>
      </c>
      <c r="EX140" s="14">
        <f t="shared" si="132"/>
        <v>-1.2</v>
      </c>
      <c r="EY140" s="11">
        <f t="shared" si="133"/>
        <v>-3.2000000000000001E-2</v>
      </c>
      <c r="EZ140" s="15" t="s">
        <v>163</v>
      </c>
      <c r="FA140" s="16" t="str">
        <f t="shared" si="134"/>
        <v>2</v>
      </c>
      <c r="FC140">
        <v>2</v>
      </c>
      <c r="FD140">
        <v>0</v>
      </c>
    </row>
    <row r="141" spans="1:160" ht="33.75">
      <c r="A141" s="6">
        <v>2645</v>
      </c>
      <c r="B141" s="8">
        <v>2</v>
      </c>
      <c r="C141" s="8" t="s">
        <v>139</v>
      </c>
      <c r="D141" s="8">
        <v>60</v>
      </c>
      <c r="E141" s="8">
        <v>53</v>
      </c>
      <c r="F141" s="8" t="s">
        <v>153</v>
      </c>
      <c r="G141" s="8">
        <v>3</v>
      </c>
      <c r="H141" s="8"/>
      <c r="I141" s="9"/>
      <c r="J141" s="9"/>
      <c r="K141" s="10">
        <v>42485</v>
      </c>
      <c r="L141" s="10"/>
      <c r="M141" s="9" t="e">
        <f t="shared" ref="M141:M146" si="153">DATEDIF(K141,L141,"m")</f>
        <v>#NUM!</v>
      </c>
      <c r="N141" s="9">
        <f t="shared" ca="1" si="120"/>
        <v>95</v>
      </c>
      <c r="O141" s="9">
        <v>78</v>
      </c>
      <c r="P141" s="9">
        <v>1</v>
      </c>
      <c r="Q141" s="9"/>
      <c r="R141" s="9"/>
      <c r="S141" s="9" t="e">
        <f t="shared" si="121"/>
        <v>#NUM!</v>
      </c>
      <c r="T141" s="9"/>
      <c r="U141" s="8" t="str">
        <f t="shared" ref="U141:U181" si="154">IF(O141&lt;12,O141, IF(O141&gt;12, "12"))</f>
        <v>12</v>
      </c>
      <c r="V141" s="11" t="str">
        <f t="shared" ref="V141:V181" si="155">IF(U141&lt;12,0, IF(U141&gt;12, "1"))</f>
        <v>1</v>
      </c>
      <c r="W141" s="8" t="str">
        <f t="shared" si="147"/>
        <v>12</v>
      </c>
      <c r="X141" s="9">
        <v>2</v>
      </c>
      <c r="Y141" s="9">
        <v>1</v>
      </c>
      <c r="Z141" s="9">
        <v>1</v>
      </c>
      <c r="AA141" s="9"/>
      <c r="AB141" s="9">
        <v>2</v>
      </c>
      <c r="AC141" s="9">
        <v>78</v>
      </c>
      <c r="AD141" s="9">
        <v>1</v>
      </c>
      <c r="AE141" s="8" t="str">
        <f t="shared" si="148"/>
        <v>36</v>
      </c>
      <c r="AF141" s="9">
        <v>2</v>
      </c>
      <c r="AG141" s="9">
        <v>2</v>
      </c>
      <c r="AH141" s="11" t="str">
        <f t="shared" si="151"/>
        <v>36</v>
      </c>
      <c r="AI141" s="11" t="str">
        <f t="shared" ref="AI141:AI147" si="156">IF(AH141&lt;35,0, IF(AH141&gt;35, "1"))</f>
        <v>1</v>
      </c>
      <c r="AJ141" s="9">
        <v>2</v>
      </c>
      <c r="AK141" s="9">
        <v>0</v>
      </c>
      <c r="AL141" s="9"/>
      <c r="AM141" s="8" t="s">
        <v>360</v>
      </c>
      <c r="AN141" s="8">
        <v>1</v>
      </c>
      <c r="AO141" s="8">
        <v>1.66</v>
      </c>
      <c r="AP141" s="8"/>
      <c r="AQ141" s="8">
        <v>1.24</v>
      </c>
      <c r="AR141" s="9">
        <f t="shared" si="149"/>
        <v>69.032038706587514</v>
      </c>
      <c r="AS141" s="9">
        <v>1.1399999999999999</v>
      </c>
      <c r="AT141" s="9">
        <f t="shared" si="123"/>
        <v>75.887438249837359</v>
      </c>
      <c r="AU141" s="9">
        <v>1.1499999999999999</v>
      </c>
      <c r="AV141" s="9">
        <f t="shared" si="150"/>
        <v>74.167952595876216</v>
      </c>
      <c r="AW141" s="9"/>
      <c r="AX141" s="9" t="e">
        <f t="shared" si="124"/>
        <v>#DIV/0!</v>
      </c>
      <c r="AY141" s="12" t="s">
        <v>155</v>
      </c>
      <c r="AZ141" s="12" t="s">
        <v>155</v>
      </c>
      <c r="BA141" s="12" t="s">
        <v>155</v>
      </c>
      <c r="BB141" s="12"/>
      <c r="BC141" s="8" t="s">
        <v>164</v>
      </c>
      <c r="BD141" s="8"/>
      <c r="BE141" s="8"/>
      <c r="BF141" s="8"/>
      <c r="BG141" s="12"/>
      <c r="BH141" s="8"/>
      <c r="BI141" s="8"/>
      <c r="BJ141" s="8">
        <v>71</v>
      </c>
      <c r="BK141" s="8">
        <v>160</v>
      </c>
      <c r="BL141" s="8">
        <f t="shared" si="125"/>
        <v>1.7423608706800495</v>
      </c>
      <c r="BM141" s="8">
        <f t="shared" si="144"/>
        <v>27.734375</v>
      </c>
      <c r="BN141" s="8">
        <v>1</v>
      </c>
      <c r="BO141" s="7" t="s">
        <v>774</v>
      </c>
      <c r="BP141" s="8" t="s">
        <v>146</v>
      </c>
      <c r="BQ141" s="8">
        <v>53</v>
      </c>
      <c r="BR141" s="8">
        <v>55</v>
      </c>
      <c r="BS141" s="8">
        <v>156</v>
      </c>
      <c r="BT141" s="8">
        <f t="shared" si="126"/>
        <v>1.5347434921704106</v>
      </c>
      <c r="BU141" s="8">
        <f t="shared" si="145"/>
        <v>22.600262984878366</v>
      </c>
      <c r="BV141" s="8">
        <f t="shared" si="127"/>
        <v>1.135278226992857</v>
      </c>
      <c r="BW141" s="8">
        <f t="shared" si="127"/>
        <v>1.2271704545454547</v>
      </c>
      <c r="BX141" s="8" t="s">
        <v>162</v>
      </c>
      <c r="BY141" s="8" t="s">
        <v>162</v>
      </c>
      <c r="BZ141" s="8" t="s">
        <v>148</v>
      </c>
      <c r="CA141" s="8" t="s">
        <v>149</v>
      </c>
      <c r="CB141" s="8">
        <v>2</v>
      </c>
      <c r="CC141" s="8" t="s">
        <v>150</v>
      </c>
      <c r="CD141" s="8">
        <v>2</v>
      </c>
      <c r="CE141" s="8"/>
      <c r="CF141" s="8" t="s">
        <v>150</v>
      </c>
      <c r="CG141" s="8">
        <v>2</v>
      </c>
      <c r="CH141" s="8"/>
      <c r="CI141" s="8" t="s">
        <v>150</v>
      </c>
      <c r="CJ141" s="8">
        <v>2</v>
      </c>
      <c r="CK141" s="8"/>
      <c r="CL141" s="8" t="s">
        <v>150</v>
      </c>
      <c r="CM141" s="8">
        <v>2</v>
      </c>
      <c r="CN141" s="8"/>
      <c r="CO141" s="8">
        <v>0</v>
      </c>
      <c r="CP141" s="8">
        <v>0</v>
      </c>
      <c r="CQ141" s="8">
        <v>4</v>
      </c>
      <c r="CR141" s="8"/>
      <c r="CS141" s="8">
        <v>0</v>
      </c>
      <c r="CT141" s="8"/>
      <c r="CU141" s="8"/>
      <c r="CV141" s="8"/>
      <c r="CW141" s="8"/>
      <c r="CX141" s="8"/>
      <c r="CY141" s="8">
        <v>0</v>
      </c>
      <c r="CZ141" s="8"/>
      <c r="DA141" s="8"/>
      <c r="DB141" s="8"/>
      <c r="DC141" s="8"/>
      <c r="DD141" s="8" t="s">
        <v>165</v>
      </c>
      <c r="DE141" s="8">
        <v>2</v>
      </c>
      <c r="DF141" s="8"/>
      <c r="DG141" s="8"/>
      <c r="DH141" s="8"/>
      <c r="DI141" s="8">
        <v>2</v>
      </c>
      <c r="DJ141" s="8"/>
      <c r="DK141" s="8">
        <v>2</v>
      </c>
      <c r="DL141" s="8">
        <v>0</v>
      </c>
      <c r="DM141" s="8">
        <v>2</v>
      </c>
      <c r="DN141" s="8"/>
      <c r="DO141" s="8" t="s">
        <v>143</v>
      </c>
      <c r="DP141" s="8">
        <v>2</v>
      </c>
      <c r="DQ141" s="8" t="s">
        <v>165</v>
      </c>
      <c r="DR141" s="8" t="s">
        <v>165</v>
      </c>
      <c r="DS141" s="8" t="s">
        <v>165</v>
      </c>
      <c r="DT141" s="8" t="s">
        <v>636</v>
      </c>
      <c r="DU141" s="8" t="s">
        <v>150</v>
      </c>
      <c r="DV141" s="8" t="s">
        <v>159</v>
      </c>
      <c r="DW141" s="8" t="s">
        <v>150</v>
      </c>
      <c r="DX141" s="8" t="s">
        <v>150</v>
      </c>
      <c r="DY141" s="8" t="s">
        <v>150</v>
      </c>
      <c r="DZ141" s="8"/>
      <c r="EA141" s="8"/>
      <c r="EB141" s="8" t="s">
        <v>150</v>
      </c>
      <c r="EC141" s="8" t="s">
        <v>150</v>
      </c>
      <c r="ED141" s="8" t="s">
        <v>150</v>
      </c>
      <c r="EE141" s="8"/>
      <c r="EF141" s="8" t="s">
        <v>159</v>
      </c>
      <c r="EG141" s="8" t="s">
        <v>150</v>
      </c>
      <c r="EH141" s="8"/>
      <c r="EI141" s="8" t="s">
        <v>159</v>
      </c>
      <c r="EJ141" s="8" t="s">
        <v>150</v>
      </c>
      <c r="EK141" s="8" t="s">
        <v>150</v>
      </c>
      <c r="EL141" s="8" t="s">
        <v>150</v>
      </c>
      <c r="EM141" s="8"/>
      <c r="EN141" s="8"/>
      <c r="EO141" s="8" t="s">
        <v>184</v>
      </c>
      <c r="EP141" s="8" t="s">
        <v>189</v>
      </c>
      <c r="EQ141" s="11" t="str">
        <f t="shared" si="152"/>
        <v>36</v>
      </c>
      <c r="ER141" s="11" t="str">
        <f t="shared" ref="ER141:ER147" si="157">IF(EQ141&lt;35,0, IF(EQ141&gt;35, "1"))</f>
        <v>1</v>
      </c>
      <c r="ES141" s="11"/>
      <c r="ET141" s="13">
        <f t="shared" si="129"/>
        <v>1</v>
      </c>
      <c r="EU141" s="13">
        <f t="shared" si="130"/>
        <v>0.9</v>
      </c>
      <c r="EV141" s="14">
        <f t="shared" si="146"/>
        <v>-1.2</v>
      </c>
      <c r="EW141" s="14">
        <f t="shared" si="131"/>
        <v>-1.2</v>
      </c>
      <c r="EX141" s="14">
        <f t="shared" si="132"/>
        <v>-1.2</v>
      </c>
      <c r="EY141" s="11">
        <f t="shared" si="133"/>
        <v>-3.2000000000000001E-2</v>
      </c>
      <c r="EZ141" s="15" t="s">
        <v>152</v>
      </c>
      <c r="FA141" s="16" t="str">
        <f t="shared" si="134"/>
        <v>1</v>
      </c>
      <c r="FC141">
        <v>2</v>
      </c>
      <c r="FD141">
        <v>0</v>
      </c>
    </row>
    <row r="142" spans="1:160" s="68" customFormat="1" ht="33.75">
      <c r="A142" s="6">
        <v>2653</v>
      </c>
      <c r="B142" s="8">
        <v>2</v>
      </c>
      <c r="C142" s="8" t="s">
        <v>139</v>
      </c>
      <c r="D142" s="8">
        <v>43</v>
      </c>
      <c r="E142" s="8">
        <v>37</v>
      </c>
      <c r="F142" s="8" t="s">
        <v>180</v>
      </c>
      <c r="G142" s="8">
        <v>5</v>
      </c>
      <c r="H142" s="8"/>
      <c r="I142" s="9"/>
      <c r="J142" s="9"/>
      <c r="K142" s="10">
        <v>42506</v>
      </c>
      <c r="L142" s="10"/>
      <c r="M142" s="9" t="e">
        <f t="shared" si="153"/>
        <v>#NUM!</v>
      </c>
      <c r="N142" s="9">
        <f t="shared" ca="1" si="120"/>
        <v>94</v>
      </c>
      <c r="O142" s="9">
        <v>77</v>
      </c>
      <c r="P142" s="9">
        <v>1</v>
      </c>
      <c r="Q142" s="9"/>
      <c r="R142" s="9"/>
      <c r="S142" s="9" t="e">
        <f t="shared" si="121"/>
        <v>#NUM!</v>
      </c>
      <c r="T142" s="9"/>
      <c r="U142" s="8" t="str">
        <f t="shared" si="154"/>
        <v>12</v>
      </c>
      <c r="V142" s="64" t="str">
        <f t="shared" si="155"/>
        <v>1</v>
      </c>
      <c r="W142" s="8" t="str">
        <f t="shared" si="147"/>
        <v>12</v>
      </c>
      <c r="X142" s="9">
        <v>2</v>
      </c>
      <c r="Y142" s="9">
        <v>1</v>
      </c>
      <c r="Z142" s="9">
        <v>1</v>
      </c>
      <c r="AA142" s="9"/>
      <c r="AB142" s="9">
        <v>2</v>
      </c>
      <c r="AC142" s="9">
        <v>77</v>
      </c>
      <c r="AD142" s="9">
        <v>1</v>
      </c>
      <c r="AE142" s="8" t="str">
        <f t="shared" si="148"/>
        <v>36</v>
      </c>
      <c r="AF142" s="9">
        <v>2</v>
      </c>
      <c r="AG142" s="9">
        <v>2</v>
      </c>
      <c r="AH142" s="64" t="str">
        <f t="shared" si="151"/>
        <v>36</v>
      </c>
      <c r="AI142" s="64" t="str">
        <f t="shared" si="156"/>
        <v>1</v>
      </c>
      <c r="AJ142" s="9">
        <v>2</v>
      </c>
      <c r="AK142" s="9">
        <v>0</v>
      </c>
      <c r="AL142" s="9"/>
      <c r="AM142" s="8" t="s">
        <v>360</v>
      </c>
      <c r="AN142" s="8">
        <v>1</v>
      </c>
      <c r="AO142" s="8">
        <v>3.6</v>
      </c>
      <c r="AP142" s="8"/>
      <c r="AQ142" s="8">
        <v>1.25</v>
      </c>
      <c r="AR142" s="9">
        <f t="shared" si="149"/>
        <v>75.523277266005735</v>
      </c>
      <c r="AS142" s="9">
        <v>1.1499999999999999</v>
      </c>
      <c r="AT142" s="9">
        <f t="shared" si="123"/>
        <v>82.953445082363245</v>
      </c>
      <c r="AU142" s="9">
        <v>1.01</v>
      </c>
      <c r="AV142" s="9">
        <f t="shared" si="150"/>
        <v>95.737960572448571</v>
      </c>
      <c r="AW142" s="9"/>
      <c r="AX142" s="9" t="e">
        <f t="shared" si="124"/>
        <v>#DIV/0!</v>
      </c>
      <c r="AY142" s="12" t="s">
        <v>155</v>
      </c>
      <c r="AZ142" s="12" t="s">
        <v>155</v>
      </c>
      <c r="BA142" s="12" t="s">
        <v>155</v>
      </c>
      <c r="BB142" s="12"/>
      <c r="BC142" s="8" t="s">
        <v>164</v>
      </c>
      <c r="BD142" s="8"/>
      <c r="BE142" s="8"/>
      <c r="BF142" s="8"/>
      <c r="BG142" s="12"/>
      <c r="BH142" s="8"/>
      <c r="BI142" s="8"/>
      <c r="BJ142" s="8">
        <v>88</v>
      </c>
      <c r="BK142" s="8">
        <v>180</v>
      </c>
      <c r="BL142" s="8">
        <f t="shared" si="125"/>
        <v>2.0789499095735406</v>
      </c>
      <c r="BM142" s="8">
        <f t="shared" si="144"/>
        <v>27.160493827160494</v>
      </c>
      <c r="BN142" s="8">
        <v>1</v>
      </c>
      <c r="BO142" s="7" t="s">
        <v>777</v>
      </c>
      <c r="BP142" s="8" t="s">
        <v>146</v>
      </c>
      <c r="BQ142" s="8">
        <v>35</v>
      </c>
      <c r="BR142" s="8">
        <v>46</v>
      </c>
      <c r="BS142" s="8">
        <v>160</v>
      </c>
      <c r="BT142" s="8">
        <f t="shared" si="126"/>
        <v>1.4488565535384403</v>
      </c>
      <c r="BU142" s="8">
        <f t="shared" si="145"/>
        <v>17.96875</v>
      </c>
      <c r="BV142" s="8">
        <f t="shared" si="127"/>
        <v>1.4348900893578924</v>
      </c>
      <c r="BW142" s="8">
        <f t="shared" si="127"/>
        <v>1.5115405260332797</v>
      </c>
      <c r="BX142" s="8" t="s">
        <v>162</v>
      </c>
      <c r="BY142" s="8" t="s">
        <v>158</v>
      </c>
      <c r="BZ142" s="8" t="s">
        <v>148</v>
      </c>
      <c r="CA142" s="8" t="s">
        <v>149</v>
      </c>
      <c r="CB142" s="8">
        <v>5</v>
      </c>
      <c r="CC142" s="8" t="s">
        <v>150</v>
      </c>
      <c r="CD142" s="8">
        <v>2</v>
      </c>
      <c r="CE142" s="8"/>
      <c r="CF142" s="8" t="s">
        <v>150</v>
      </c>
      <c r="CG142" s="8">
        <v>2</v>
      </c>
      <c r="CH142" s="8"/>
      <c r="CI142" s="8" t="s">
        <v>150</v>
      </c>
      <c r="CJ142" s="8">
        <v>2</v>
      </c>
      <c r="CK142" s="8"/>
      <c r="CL142" s="8" t="s">
        <v>150</v>
      </c>
      <c r="CM142" s="8">
        <v>2</v>
      </c>
      <c r="CN142" s="8"/>
      <c r="CO142" s="8">
        <v>0</v>
      </c>
      <c r="CP142" s="8">
        <v>0</v>
      </c>
      <c r="CQ142" s="8">
        <v>4</v>
      </c>
      <c r="CR142" s="8"/>
      <c r="CS142" s="8">
        <v>0</v>
      </c>
      <c r="CT142" s="8"/>
      <c r="CU142" s="8"/>
      <c r="CV142" s="8"/>
      <c r="CW142" s="8"/>
      <c r="CX142" s="8"/>
      <c r="CY142" s="8">
        <v>0</v>
      </c>
      <c r="CZ142" s="8"/>
      <c r="DA142" s="8"/>
      <c r="DB142" s="8"/>
      <c r="DC142" s="8"/>
      <c r="DD142" s="8" t="s">
        <v>165</v>
      </c>
      <c r="DE142" s="8">
        <v>2</v>
      </c>
      <c r="DF142" s="8"/>
      <c r="DG142" s="8"/>
      <c r="DH142" s="8"/>
      <c r="DI142" s="8">
        <v>2</v>
      </c>
      <c r="DJ142" s="8"/>
      <c r="DK142" s="8">
        <v>2</v>
      </c>
      <c r="DL142" s="8">
        <v>0</v>
      </c>
      <c r="DM142" s="8">
        <v>2</v>
      </c>
      <c r="DN142" s="8"/>
      <c r="DO142" s="8" t="s">
        <v>143</v>
      </c>
      <c r="DP142" s="8">
        <v>2</v>
      </c>
      <c r="DQ142" s="8" t="s">
        <v>165</v>
      </c>
      <c r="DR142" s="8" t="s">
        <v>165</v>
      </c>
      <c r="DS142" s="8" t="s">
        <v>165</v>
      </c>
      <c r="DT142" s="8" t="s">
        <v>636</v>
      </c>
      <c r="DU142" s="8" t="s">
        <v>150</v>
      </c>
      <c r="DV142" s="8" t="s">
        <v>159</v>
      </c>
      <c r="DW142" s="8" t="s">
        <v>150</v>
      </c>
      <c r="DX142" s="8" t="s">
        <v>150</v>
      </c>
      <c r="DY142" s="8" t="s">
        <v>150</v>
      </c>
      <c r="DZ142" s="8"/>
      <c r="EA142" s="8"/>
      <c r="EB142" s="8" t="s">
        <v>150</v>
      </c>
      <c r="EC142" s="8" t="s">
        <v>150</v>
      </c>
      <c r="ED142" s="8" t="s">
        <v>150</v>
      </c>
      <c r="EE142" s="8"/>
      <c r="EF142" s="8" t="s">
        <v>159</v>
      </c>
      <c r="EG142" s="8" t="s">
        <v>150</v>
      </c>
      <c r="EH142" s="8"/>
      <c r="EI142" s="8"/>
      <c r="EJ142" s="8" t="s">
        <v>150</v>
      </c>
      <c r="EK142" s="8" t="s">
        <v>150</v>
      </c>
      <c r="EL142" s="8"/>
      <c r="EM142" s="8"/>
      <c r="EN142" s="8"/>
      <c r="EO142" s="8" t="s">
        <v>184</v>
      </c>
      <c r="EP142" s="8" t="s">
        <v>189</v>
      </c>
      <c r="EQ142" s="64" t="str">
        <f t="shared" si="152"/>
        <v>36</v>
      </c>
      <c r="ER142" s="64" t="str">
        <f t="shared" si="157"/>
        <v>1</v>
      </c>
      <c r="ES142" s="64"/>
      <c r="ET142" s="65">
        <f t="shared" si="129"/>
        <v>1</v>
      </c>
      <c r="EU142" s="65">
        <f t="shared" si="130"/>
        <v>0.9</v>
      </c>
      <c r="EV142" s="14">
        <f t="shared" si="146"/>
        <v>-1.2</v>
      </c>
      <c r="EW142" s="66">
        <f t="shared" si="131"/>
        <v>-1.2</v>
      </c>
      <c r="EX142" s="66">
        <f t="shared" si="132"/>
        <v>-1.2</v>
      </c>
      <c r="EY142" s="64">
        <f t="shared" si="133"/>
        <v>-3.2000000000000001E-2</v>
      </c>
      <c r="EZ142" s="8" t="s">
        <v>152</v>
      </c>
      <c r="FA142" s="67" t="str">
        <f t="shared" si="134"/>
        <v>1</v>
      </c>
      <c r="FB142" s="68" t="s">
        <v>1940</v>
      </c>
      <c r="FC142" s="68">
        <v>1</v>
      </c>
      <c r="FD142" s="68">
        <v>7</v>
      </c>
    </row>
    <row r="143" spans="1:160" ht="33.75">
      <c r="A143" s="6">
        <v>2654</v>
      </c>
      <c r="B143" s="8">
        <v>2</v>
      </c>
      <c r="C143" s="8" t="s">
        <v>139</v>
      </c>
      <c r="D143" s="8">
        <v>73</v>
      </c>
      <c r="E143" s="8">
        <v>66</v>
      </c>
      <c r="F143" s="8" t="s">
        <v>140</v>
      </c>
      <c r="G143" s="8">
        <v>1</v>
      </c>
      <c r="H143" s="8"/>
      <c r="I143" s="9"/>
      <c r="J143" s="9"/>
      <c r="K143" s="10">
        <v>42508</v>
      </c>
      <c r="L143" s="10"/>
      <c r="M143" s="9" t="e">
        <f t="shared" si="153"/>
        <v>#NUM!</v>
      </c>
      <c r="N143" s="9">
        <f t="shared" ca="1" si="120"/>
        <v>94</v>
      </c>
      <c r="O143" s="9">
        <v>77</v>
      </c>
      <c r="P143" s="9">
        <v>1</v>
      </c>
      <c r="Q143" s="9"/>
      <c r="R143" s="9"/>
      <c r="S143" s="9" t="e">
        <f t="shared" si="121"/>
        <v>#NUM!</v>
      </c>
      <c r="T143" s="9"/>
      <c r="U143" s="8" t="str">
        <f t="shared" si="154"/>
        <v>12</v>
      </c>
      <c r="V143" s="11" t="str">
        <f t="shared" si="155"/>
        <v>1</v>
      </c>
      <c r="W143" s="8" t="str">
        <f t="shared" si="147"/>
        <v>12</v>
      </c>
      <c r="X143" s="9">
        <v>2</v>
      </c>
      <c r="Y143" s="9">
        <v>1</v>
      </c>
      <c r="Z143" s="9">
        <v>1</v>
      </c>
      <c r="AA143" s="9"/>
      <c r="AB143" s="9">
        <v>2</v>
      </c>
      <c r="AC143" s="9">
        <v>77</v>
      </c>
      <c r="AD143" s="9">
        <v>1</v>
      </c>
      <c r="AE143" s="8" t="str">
        <f t="shared" si="148"/>
        <v>36</v>
      </c>
      <c r="AF143" s="9">
        <v>2</v>
      </c>
      <c r="AG143" s="9">
        <v>2</v>
      </c>
      <c r="AH143" s="11" t="str">
        <f t="shared" si="151"/>
        <v>36</v>
      </c>
      <c r="AI143" s="11" t="str">
        <f t="shared" si="156"/>
        <v>1</v>
      </c>
      <c r="AJ143" s="9">
        <v>2</v>
      </c>
      <c r="AK143" s="9"/>
      <c r="AL143" s="9"/>
      <c r="AM143" s="8" t="s">
        <v>360</v>
      </c>
      <c r="AN143" s="8">
        <v>1</v>
      </c>
      <c r="AO143" s="8">
        <v>1.6</v>
      </c>
      <c r="AP143" s="8"/>
      <c r="AQ143" s="8">
        <v>1.1200000000000001</v>
      </c>
      <c r="AR143" s="9">
        <f t="shared" si="149"/>
        <v>71.941915300977101</v>
      </c>
      <c r="AS143" s="9">
        <v>1.1599999999999999</v>
      </c>
      <c r="AT143" s="9">
        <f t="shared" si="123"/>
        <v>68.547722252005698</v>
      </c>
      <c r="AU143" s="9">
        <v>1.08</v>
      </c>
      <c r="AV143" s="9">
        <f t="shared" si="150"/>
        <v>73.761899773513733</v>
      </c>
      <c r="AW143" s="9"/>
      <c r="AX143" s="9" t="e">
        <f t="shared" si="124"/>
        <v>#DIV/0!</v>
      </c>
      <c r="AY143" s="12" t="s">
        <v>155</v>
      </c>
      <c r="AZ143" s="12" t="s">
        <v>155</v>
      </c>
      <c r="BA143" s="12" t="s">
        <v>155</v>
      </c>
      <c r="BB143" s="12"/>
      <c r="BC143" s="8" t="s">
        <v>164</v>
      </c>
      <c r="BD143" s="8"/>
      <c r="BE143" s="8"/>
      <c r="BF143" s="8"/>
      <c r="BG143" s="12"/>
      <c r="BH143" s="8"/>
      <c r="BI143" s="8"/>
      <c r="BJ143" s="8">
        <v>66.5</v>
      </c>
      <c r="BK143" s="8">
        <v>169</v>
      </c>
      <c r="BL143" s="8">
        <f t="shared" si="125"/>
        <v>1.763126137778666</v>
      </c>
      <c r="BM143" s="8">
        <f t="shared" si="144"/>
        <v>23.283498476944082</v>
      </c>
      <c r="BN143" s="8">
        <v>1</v>
      </c>
      <c r="BO143" s="7" t="s">
        <v>780</v>
      </c>
      <c r="BP143" s="8" t="s">
        <v>146</v>
      </c>
      <c r="BQ143" s="8">
        <v>57</v>
      </c>
      <c r="BR143" s="8">
        <v>57.5</v>
      </c>
      <c r="BS143" s="8">
        <v>159</v>
      </c>
      <c r="BT143" s="8">
        <f t="shared" si="126"/>
        <v>1.5857622418976509</v>
      </c>
      <c r="BU143" s="8">
        <f t="shared" si="145"/>
        <v>22.744353467030578</v>
      </c>
      <c r="BV143" s="8">
        <f t="shared" si="127"/>
        <v>1.1118477229403363</v>
      </c>
      <c r="BW143" s="8">
        <f t="shared" si="127"/>
        <v>1.0237045652097796</v>
      </c>
      <c r="BX143" s="8" t="s">
        <v>158</v>
      </c>
      <c r="BY143" s="8" t="s">
        <v>162</v>
      </c>
      <c r="BZ143" s="8" t="s">
        <v>148</v>
      </c>
      <c r="CA143" s="8" t="s">
        <v>149</v>
      </c>
      <c r="CB143" s="8">
        <v>5</v>
      </c>
      <c r="CC143" s="8" t="s">
        <v>150</v>
      </c>
      <c r="CD143" s="8">
        <v>2</v>
      </c>
      <c r="CE143" s="8"/>
      <c r="CF143" s="8" t="s">
        <v>150</v>
      </c>
      <c r="CG143" s="8">
        <v>2</v>
      </c>
      <c r="CH143" s="8"/>
      <c r="CI143" s="8" t="s">
        <v>150</v>
      </c>
      <c r="CJ143" s="8">
        <v>2</v>
      </c>
      <c r="CK143" s="8"/>
      <c r="CL143" s="8" t="s">
        <v>150</v>
      </c>
      <c r="CM143" s="8">
        <v>2</v>
      </c>
      <c r="CN143" s="8"/>
      <c r="CO143" s="8">
        <v>0</v>
      </c>
      <c r="CP143" s="8">
        <v>0</v>
      </c>
      <c r="CQ143" s="8">
        <v>4</v>
      </c>
      <c r="CR143" s="8"/>
      <c r="CS143" s="8">
        <v>0</v>
      </c>
      <c r="CT143" s="8"/>
      <c r="CU143" s="8"/>
      <c r="CV143" s="8"/>
      <c r="CW143" s="8"/>
      <c r="CX143" s="8"/>
      <c r="CY143" s="8">
        <v>0</v>
      </c>
      <c r="CZ143" s="8"/>
      <c r="DA143" s="8"/>
      <c r="DB143" s="8"/>
      <c r="DC143" s="8"/>
      <c r="DD143" s="8" t="s">
        <v>143</v>
      </c>
      <c r="DE143" s="8">
        <v>1</v>
      </c>
      <c r="DF143" s="8"/>
      <c r="DG143" s="8"/>
      <c r="DH143" s="8">
        <v>375</v>
      </c>
      <c r="DI143" s="8">
        <v>1</v>
      </c>
      <c r="DJ143" s="8"/>
      <c r="DK143" s="8">
        <v>2</v>
      </c>
      <c r="DL143" s="8">
        <v>3</v>
      </c>
      <c r="DM143" s="8">
        <v>1</v>
      </c>
      <c r="DN143" s="8"/>
      <c r="DO143" s="8" t="s">
        <v>143</v>
      </c>
      <c r="DP143" s="8">
        <v>2</v>
      </c>
      <c r="DQ143" s="8" t="s">
        <v>165</v>
      </c>
      <c r="DR143" s="8" t="s">
        <v>165</v>
      </c>
      <c r="DS143" s="8" t="s">
        <v>165</v>
      </c>
      <c r="DT143" s="8" t="s">
        <v>636</v>
      </c>
      <c r="DU143" s="8" t="s">
        <v>150</v>
      </c>
      <c r="DV143" s="8" t="s">
        <v>159</v>
      </c>
      <c r="DW143" s="8" t="s">
        <v>150</v>
      </c>
      <c r="DX143" s="8" t="s">
        <v>159</v>
      </c>
      <c r="DY143" s="8" t="s">
        <v>159</v>
      </c>
      <c r="DZ143" s="8"/>
      <c r="EA143" s="8"/>
      <c r="EB143" s="8" t="s">
        <v>150</v>
      </c>
      <c r="EC143" s="8" t="s">
        <v>150</v>
      </c>
      <c r="ED143" s="8" t="s">
        <v>150</v>
      </c>
      <c r="EE143" s="8"/>
      <c r="EF143" s="8" t="s">
        <v>159</v>
      </c>
      <c r="EG143" s="8" t="s">
        <v>150</v>
      </c>
      <c r="EH143" s="8"/>
      <c r="EI143" s="8" t="s">
        <v>159</v>
      </c>
      <c r="EJ143" s="8" t="s">
        <v>150</v>
      </c>
      <c r="EK143" s="8" t="s">
        <v>150</v>
      </c>
      <c r="EL143" s="8" t="s">
        <v>150</v>
      </c>
      <c r="EM143" s="8"/>
      <c r="EN143" s="8"/>
      <c r="EO143" s="8" t="s">
        <v>184</v>
      </c>
      <c r="EP143" s="8" t="s">
        <v>189</v>
      </c>
      <c r="EQ143" s="11" t="str">
        <f t="shared" si="152"/>
        <v>36</v>
      </c>
      <c r="ER143" s="11" t="str">
        <f t="shared" si="157"/>
        <v>1</v>
      </c>
      <c r="ES143" s="11"/>
      <c r="ET143" s="13">
        <f t="shared" si="129"/>
        <v>1</v>
      </c>
      <c r="EU143" s="13">
        <f t="shared" si="130"/>
        <v>0.9</v>
      </c>
      <c r="EV143" s="14">
        <f t="shared" si="146"/>
        <v>-1.2</v>
      </c>
      <c r="EW143" s="14">
        <f t="shared" si="131"/>
        <v>-1.2</v>
      </c>
      <c r="EX143" s="14">
        <f t="shared" si="132"/>
        <v>-1.2</v>
      </c>
      <c r="EY143" s="11">
        <f t="shared" si="133"/>
        <v>-3.2000000000000001E-2</v>
      </c>
      <c r="EZ143" s="17" t="s">
        <v>176</v>
      </c>
      <c r="FA143" s="16" t="str">
        <f t="shared" si="134"/>
        <v>3</v>
      </c>
      <c r="FC143">
        <v>2</v>
      </c>
      <c r="FD143">
        <v>0</v>
      </c>
    </row>
    <row r="144" spans="1:160" ht="33.75">
      <c r="A144" s="6">
        <v>2659</v>
      </c>
      <c r="B144" s="8">
        <v>2</v>
      </c>
      <c r="C144" s="8" t="s">
        <v>139</v>
      </c>
      <c r="D144" s="8">
        <v>71</v>
      </c>
      <c r="E144" s="8">
        <v>65</v>
      </c>
      <c r="F144" s="8" t="s">
        <v>180</v>
      </c>
      <c r="G144" s="8">
        <v>5</v>
      </c>
      <c r="H144" s="8"/>
      <c r="I144" s="9"/>
      <c r="J144" s="9"/>
      <c r="K144" s="10">
        <v>42516</v>
      </c>
      <c r="L144" s="10">
        <v>42964</v>
      </c>
      <c r="M144" s="9">
        <f t="shared" si="153"/>
        <v>14</v>
      </c>
      <c r="N144" s="9">
        <f t="shared" ca="1" si="120"/>
        <v>94</v>
      </c>
      <c r="O144" s="9">
        <v>14</v>
      </c>
      <c r="P144" s="9">
        <v>0</v>
      </c>
      <c r="Q144" s="9"/>
      <c r="R144" s="10">
        <v>42964</v>
      </c>
      <c r="S144" s="9" t="e">
        <f t="shared" si="121"/>
        <v>#NUM!</v>
      </c>
      <c r="T144" s="9" t="s">
        <v>783</v>
      </c>
      <c r="U144" s="8" t="str">
        <f t="shared" si="154"/>
        <v>12</v>
      </c>
      <c r="V144" s="11" t="str">
        <f t="shared" si="155"/>
        <v>1</v>
      </c>
      <c r="W144" s="8" t="str">
        <f t="shared" si="147"/>
        <v>12</v>
      </c>
      <c r="X144" s="9">
        <v>2</v>
      </c>
      <c r="Y144" s="9">
        <v>1</v>
      </c>
      <c r="Z144" s="9"/>
      <c r="AA144" s="9"/>
      <c r="AB144" s="9">
        <v>2</v>
      </c>
      <c r="AC144" s="9">
        <v>14</v>
      </c>
      <c r="AD144" s="9">
        <v>0</v>
      </c>
      <c r="AE144" s="8">
        <f t="shared" si="148"/>
        <v>14</v>
      </c>
      <c r="AF144" s="9">
        <v>2</v>
      </c>
      <c r="AG144" s="9">
        <v>2</v>
      </c>
      <c r="AH144" s="11">
        <f t="shared" si="151"/>
        <v>14</v>
      </c>
      <c r="AI144" s="11">
        <f t="shared" si="156"/>
        <v>0</v>
      </c>
      <c r="AJ144" s="9"/>
      <c r="AK144" s="9">
        <v>0</v>
      </c>
      <c r="AL144" s="9"/>
      <c r="AM144" s="8" t="s">
        <v>360</v>
      </c>
      <c r="AN144" s="8">
        <v>1</v>
      </c>
      <c r="AO144" s="8">
        <v>3.91</v>
      </c>
      <c r="AP144" s="8"/>
      <c r="AQ144" s="8">
        <v>1.92</v>
      </c>
      <c r="AR144" s="9">
        <f t="shared" ref="AR144:AR151" si="158">141*((AQ144/EU144)^EV144)*0.9938^(E144)*ET144</f>
        <v>37.912563974434981</v>
      </c>
      <c r="AS144" s="9">
        <v>3.6</v>
      </c>
      <c r="AT144" s="9">
        <f t="shared" si="123"/>
        <v>17.720689749164315</v>
      </c>
      <c r="AU144" s="9"/>
      <c r="AV144" s="9" t="e">
        <f t="shared" si="150"/>
        <v>#DIV/0!</v>
      </c>
      <c r="AW144" s="9"/>
      <c r="AX144" s="9" t="e">
        <f t="shared" si="124"/>
        <v>#DIV/0!</v>
      </c>
      <c r="AY144" s="12" t="s">
        <v>155</v>
      </c>
      <c r="AZ144" s="12" t="s">
        <v>167</v>
      </c>
      <c r="BA144" s="12" t="s">
        <v>167</v>
      </c>
      <c r="BB144" s="12" t="s">
        <v>167</v>
      </c>
      <c r="BC144" s="8" t="s">
        <v>142</v>
      </c>
      <c r="BD144" s="8" t="s">
        <v>143</v>
      </c>
      <c r="BE144" s="8" t="s">
        <v>309</v>
      </c>
      <c r="BF144" s="8"/>
      <c r="BG144" s="12"/>
      <c r="BH144" s="8"/>
      <c r="BI144" s="8"/>
      <c r="BJ144" s="8">
        <v>76</v>
      </c>
      <c r="BK144" s="8">
        <v>170</v>
      </c>
      <c r="BL144" s="8">
        <f t="shared" si="125"/>
        <v>1.8740775939854226</v>
      </c>
      <c r="BM144" s="8">
        <f t="shared" si="144"/>
        <v>26.297577854671278</v>
      </c>
      <c r="BN144" s="8">
        <v>1</v>
      </c>
      <c r="BO144" s="7" t="s">
        <v>784</v>
      </c>
      <c r="BP144" s="8" t="s">
        <v>146</v>
      </c>
      <c r="BQ144" s="8">
        <v>56</v>
      </c>
      <c r="BR144" s="8">
        <v>70</v>
      </c>
      <c r="BS144" s="8">
        <v>154</v>
      </c>
      <c r="BT144" s="8">
        <f t="shared" si="126"/>
        <v>1.6845562342216773</v>
      </c>
      <c r="BU144" s="8">
        <f t="shared" si="145"/>
        <v>29.515938606847698</v>
      </c>
      <c r="BV144" s="8">
        <f t="shared" si="127"/>
        <v>1.112505214081684</v>
      </c>
      <c r="BW144" s="8">
        <f t="shared" si="127"/>
        <v>0.89096193771626286</v>
      </c>
      <c r="BX144" s="8" t="s">
        <v>171</v>
      </c>
      <c r="BY144" s="8" t="s">
        <v>147</v>
      </c>
      <c r="BZ144" s="8" t="s">
        <v>148</v>
      </c>
      <c r="CA144" s="8" t="s">
        <v>149</v>
      </c>
      <c r="CB144" s="8">
        <v>5</v>
      </c>
      <c r="CC144" s="8" t="s">
        <v>150</v>
      </c>
      <c r="CD144" s="8">
        <v>2</v>
      </c>
      <c r="CE144" s="8"/>
      <c r="CF144" s="8" t="s">
        <v>150</v>
      </c>
      <c r="CG144" s="8">
        <v>2</v>
      </c>
      <c r="CH144" s="8"/>
      <c r="CI144" s="8" t="s">
        <v>150</v>
      </c>
      <c r="CJ144" s="8">
        <v>2</v>
      </c>
      <c r="CK144" s="8"/>
      <c r="CL144" s="8" t="s">
        <v>150</v>
      </c>
      <c r="CM144" s="8">
        <v>2</v>
      </c>
      <c r="CN144" s="8"/>
      <c r="CO144" s="8">
        <v>0</v>
      </c>
      <c r="CP144" s="8">
        <v>0</v>
      </c>
      <c r="CQ144" s="8">
        <v>4</v>
      </c>
      <c r="CR144" s="8" t="s">
        <v>0</v>
      </c>
      <c r="CS144" s="8">
        <v>0</v>
      </c>
      <c r="CT144" s="8"/>
      <c r="CU144" s="8"/>
      <c r="CV144" s="8"/>
      <c r="CW144" s="8"/>
      <c r="CX144" s="8" t="s">
        <v>0</v>
      </c>
      <c r="CY144" s="8">
        <v>0</v>
      </c>
      <c r="CZ144" s="8"/>
      <c r="DA144" s="8"/>
      <c r="DB144" s="8"/>
      <c r="DC144" s="8"/>
      <c r="DD144" s="8" t="s">
        <v>165</v>
      </c>
      <c r="DE144" s="8">
        <v>2</v>
      </c>
      <c r="DF144" s="8"/>
      <c r="DG144" s="8"/>
      <c r="DH144" s="8"/>
      <c r="DI144" s="8">
        <v>2</v>
      </c>
      <c r="DJ144" s="8"/>
      <c r="DK144" s="8">
        <v>2</v>
      </c>
      <c r="DL144" s="8">
        <v>0</v>
      </c>
      <c r="DM144" s="8">
        <v>2</v>
      </c>
      <c r="DN144" s="8"/>
      <c r="DO144" s="8" t="s">
        <v>143</v>
      </c>
      <c r="DP144" s="8">
        <v>2</v>
      </c>
      <c r="DQ144" s="8" t="s">
        <v>165</v>
      </c>
      <c r="DR144" s="8" t="s">
        <v>165</v>
      </c>
      <c r="DS144" s="8" t="s">
        <v>165</v>
      </c>
      <c r="DT144" s="8" t="s">
        <v>636</v>
      </c>
      <c r="DU144" s="8" t="s">
        <v>150</v>
      </c>
      <c r="DV144" s="8" t="s">
        <v>159</v>
      </c>
      <c r="DW144" s="8" t="s">
        <v>150</v>
      </c>
      <c r="DX144" s="8" t="s">
        <v>150</v>
      </c>
      <c r="DY144" s="8" t="s">
        <v>150</v>
      </c>
      <c r="DZ144" s="8"/>
      <c r="EA144" s="8"/>
      <c r="EB144" s="8" t="s">
        <v>150</v>
      </c>
      <c r="EC144" s="8" t="s">
        <v>150</v>
      </c>
      <c r="ED144" s="8" t="s">
        <v>150</v>
      </c>
      <c r="EE144" s="8"/>
      <c r="EF144" s="8" t="s">
        <v>159</v>
      </c>
      <c r="EG144" s="8" t="s">
        <v>150</v>
      </c>
      <c r="EH144" s="8"/>
      <c r="EI144" s="8" t="s">
        <v>159</v>
      </c>
      <c r="EJ144" s="8" t="s">
        <v>150</v>
      </c>
      <c r="EK144" s="8" t="s">
        <v>150</v>
      </c>
      <c r="EL144" s="8"/>
      <c r="EM144" s="8"/>
      <c r="EN144" s="8"/>
      <c r="EO144" s="8" t="s">
        <v>184</v>
      </c>
      <c r="EP144" s="8" t="s">
        <v>189</v>
      </c>
      <c r="EQ144" s="11">
        <f t="shared" si="152"/>
        <v>14</v>
      </c>
      <c r="ER144" s="11">
        <f t="shared" si="157"/>
        <v>0</v>
      </c>
      <c r="ES144" s="11"/>
      <c r="ET144" s="13">
        <f t="shared" si="129"/>
        <v>1</v>
      </c>
      <c r="EU144" s="13">
        <f t="shared" si="130"/>
        <v>0.9</v>
      </c>
      <c r="EV144" s="14">
        <f t="shared" si="146"/>
        <v>-1.2</v>
      </c>
      <c r="EW144" s="14">
        <f t="shared" si="131"/>
        <v>-1.2</v>
      </c>
      <c r="EX144" s="14">
        <f t="shared" si="132"/>
        <v>-3.2000000000000001E-2</v>
      </c>
      <c r="EY144" s="11">
        <f t="shared" si="133"/>
        <v>-3.2000000000000001E-2</v>
      </c>
      <c r="EZ144" s="15" t="s">
        <v>152</v>
      </c>
      <c r="FA144" s="16" t="str">
        <f t="shared" si="134"/>
        <v>1</v>
      </c>
      <c r="FC144">
        <v>2</v>
      </c>
      <c r="FD144">
        <v>0</v>
      </c>
    </row>
    <row r="145" spans="1:160" ht="33.75">
      <c r="A145" s="6">
        <v>2662</v>
      </c>
      <c r="B145" s="8">
        <v>2</v>
      </c>
      <c r="C145" s="8" t="s">
        <v>139</v>
      </c>
      <c r="D145" s="8">
        <v>66</v>
      </c>
      <c r="E145" s="8">
        <v>60</v>
      </c>
      <c r="F145" s="8" t="s">
        <v>309</v>
      </c>
      <c r="G145" s="8">
        <v>5</v>
      </c>
      <c r="H145" s="8"/>
      <c r="I145" s="9"/>
      <c r="J145" s="9"/>
      <c r="K145" s="10">
        <v>42523</v>
      </c>
      <c r="L145" s="10"/>
      <c r="M145" s="9" t="e">
        <f t="shared" si="153"/>
        <v>#NUM!</v>
      </c>
      <c r="N145" s="9">
        <f t="shared" ca="1" si="120"/>
        <v>94</v>
      </c>
      <c r="O145" s="9">
        <v>77</v>
      </c>
      <c r="P145" s="9">
        <v>1</v>
      </c>
      <c r="Q145" s="9"/>
      <c r="R145" s="9"/>
      <c r="S145" s="9" t="e">
        <f t="shared" si="121"/>
        <v>#NUM!</v>
      </c>
      <c r="T145" s="9"/>
      <c r="U145" s="8" t="str">
        <f t="shared" si="154"/>
        <v>12</v>
      </c>
      <c r="V145" s="11" t="str">
        <f t="shared" si="155"/>
        <v>1</v>
      </c>
      <c r="W145" s="8" t="str">
        <f t="shared" si="147"/>
        <v>12</v>
      </c>
      <c r="X145" s="9">
        <v>2</v>
      </c>
      <c r="Y145" s="9">
        <v>1</v>
      </c>
      <c r="Z145" s="9">
        <v>1</v>
      </c>
      <c r="AA145" s="9"/>
      <c r="AB145" s="9">
        <v>2</v>
      </c>
      <c r="AC145" s="9">
        <v>77</v>
      </c>
      <c r="AD145" s="9">
        <v>1</v>
      </c>
      <c r="AE145" s="8" t="str">
        <f t="shared" si="148"/>
        <v>36</v>
      </c>
      <c r="AF145" s="9">
        <v>2</v>
      </c>
      <c r="AG145" s="9">
        <v>2</v>
      </c>
      <c r="AH145" s="11" t="str">
        <f t="shared" si="151"/>
        <v>36</v>
      </c>
      <c r="AI145" s="11" t="str">
        <f t="shared" si="156"/>
        <v>1</v>
      </c>
      <c r="AJ145" s="9">
        <v>2</v>
      </c>
      <c r="AK145" s="9">
        <v>0</v>
      </c>
      <c r="AL145" s="9"/>
      <c r="AM145" s="8" t="s">
        <v>360</v>
      </c>
      <c r="AN145" s="8">
        <v>1</v>
      </c>
      <c r="AO145" s="8">
        <v>4.8899999999999997</v>
      </c>
      <c r="AP145" s="8"/>
      <c r="AQ145" s="8">
        <v>1.69</v>
      </c>
      <c r="AR145" s="9">
        <f t="shared" si="158"/>
        <v>45.581186199120324</v>
      </c>
      <c r="AS145" s="9">
        <v>1.74</v>
      </c>
      <c r="AT145" s="9">
        <f t="shared" si="123"/>
        <v>43.741086157270551</v>
      </c>
      <c r="AU145" s="9">
        <v>1.76</v>
      </c>
      <c r="AV145" s="9">
        <f t="shared" si="150"/>
        <v>42.611953497677227</v>
      </c>
      <c r="AW145" s="9"/>
      <c r="AX145" s="9" t="e">
        <f t="shared" si="124"/>
        <v>#DIV/0!</v>
      </c>
      <c r="AY145" s="12" t="s">
        <v>155</v>
      </c>
      <c r="AZ145" s="12" t="s">
        <v>155</v>
      </c>
      <c r="BA145" s="12" t="s">
        <v>155</v>
      </c>
      <c r="BB145" s="12"/>
      <c r="BC145" s="8" t="s">
        <v>164</v>
      </c>
      <c r="BD145" s="8"/>
      <c r="BE145" s="8"/>
      <c r="BF145" s="8"/>
      <c r="BG145" s="12"/>
      <c r="BH145" s="8"/>
      <c r="BI145" s="8"/>
      <c r="BJ145" s="8">
        <v>80</v>
      </c>
      <c r="BK145" s="8">
        <v>175</v>
      </c>
      <c r="BL145" s="8">
        <f t="shared" si="125"/>
        <v>1.956059915615419</v>
      </c>
      <c r="BM145" s="8">
        <f t="shared" si="144"/>
        <v>26.122448979591837</v>
      </c>
      <c r="BN145" s="8">
        <v>1</v>
      </c>
      <c r="BO145" s="7" t="s">
        <v>788</v>
      </c>
      <c r="BP145" s="8" t="s">
        <v>146</v>
      </c>
      <c r="BQ145" s="8">
        <v>60</v>
      </c>
      <c r="BR145" s="8">
        <v>61</v>
      </c>
      <c r="BS145" s="8">
        <v>155</v>
      </c>
      <c r="BT145" s="8">
        <f t="shared" si="126"/>
        <v>1.5963274610172764</v>
      </c>
      <c r="BU145" s="8">
        <f t="shared" si="145"/>
        <v>25.390218522372532</v>
      </c>
      <c r="BV145" s="8">
        <f t="shared" si="127"/>
        <v>1.225350038374269</v>
      </c>
      <c r="BW145" s="8">
        <f t="shared" si="127"/>
        <v>1.0288390766142521</v>
      </c>
      <c r="BX145" s="8" t="s">
        <v>171</v>
      </c>
      <c r="BY145" s="8" t="s">
        <v>171</v>
      </c>
      <c r="BZ145" s="8" t="s">
        <v>148</v>
      </c>
      <c r="CA145" s="8" t="s">
        <v>149</v>
      </c>
      <c r="CB145" s="8">
        <v>4</v>
      </c>
      <c r="CC145" s="8" t="s">
        <v>150</v>
      </c>
      <c r="CD145" s="8">
        <v>2</v>
      </c>
      <c r="CE145" s="8"/>
      <c r="CF145" s="8" t="s">
        <v>150</v>
      </c>
      <c r="CG145" s="8">
        <v>2</v>
      </c>
      <c r="CH145" s="8"/>
      <c r="CI145" s="8" t="s">
        <v>150</v>
      </c>
      <c r="CJ145" s="8">
        <v>2</v>
      </c>
      <c r="CK145" s="8"/>
      <c r="CL145" s="8" t="s">
        <v>150</v>
      </c>
      <c r="CM145" s="8">
        <v>2</v>
      </c>
      <c r="CN145" s="8"/>
      <c r="CO145" s="8">
        <v>0</v>
      </c>
      <c r="CP145" s="8">
        <v>0</v>
      </c>
      <c r="CQ145" s="8">
        <v>4</v>
      </c>
      <c r="CR145" s="8"/>
      <c r="CS145" s="8">
        <v>0</v>
      </c>
      <c r="CT145" s="8"/>
      <c r="CU145" s="8"/>
      <c r="CV145" s="8"/>
      <c r="CW145" s="8"/>
      <c r="CX145" s="8"/>
      <c r="CY145" s="8">
        <v>0</v>
      </c>
      <c r="CZ145" s="8"/>
      <c r="DA145" s="8"/>
      <c r="DB145" s="8"/>
      <c r="DC145" s="8"/>
      <c r="DD145" s="8" t="s">
        <v>165</v>
      </c>
      <c r="DE145" s="8">
        <v>2</v>
      </c>
      <c r="DF145" s="8"/>
      <c r="DG145" s="8"/>
      <c r="DH145" s="8"/>
      <c r="DI145" s="8">
        <v>2</v>
      </c>
      <c r="DJ145" s="8"/>
      <c r="DK145" s="8">
        <v>2</v>
      </c>
      <c r="DL145" s="8">
        <v>0</v>
      </c>
      <c r="DM145" s="8">
        <v>2</v>
      </c>
      <c r="DN145" s="8"/>
      <c r="DO145" s="8" t="s">
        <v>143</v>
      </c>
      <c r="DP145" s="8">
        <v>2</v>
      </c>
      <c r="DQ145" s="8" t="s">
        <v>165</v>
      </c>
      <c r="DR145" s="8" t="s">
        <v>165</v>
      </c>
      <c r="DS145" s="8" t="s">
        <v>143</v>
      </c>
      <c r="DT145" s="8" t="s">
        <v>636</v>
      </c>
      <c r="DU145" s="8" t="s">
        <v>150</v>
      </c>
      <c r="DV145" s="8" t="s">
        <v>159</v>
      </c>
      <c r="DW145" s="8" t="s">
        <v>150</v>
      </c>
      <c r="DX145" s="8" t="s">
        <v>150</v>
      </c>
      <c r="DY145" s="8" t="s">
        <v>150</v>
      </c>
      <c r="DZ145" s="8"/>
      <c r="EA145" s="8"/>
      <c r="EB145" s="8" t="s">
        <v>150</v>
      </c>
      <c r="EC145" s="8" t="s">
        <v>150</v>
      </c>
      <c r="ED145" s="8" t="s">
        <v>150</v>
      </c>
      <c r="EE145" s="8"/>
      <c r="EF145" s="8" t="s">
        <v>159</v>
      </c>
      <c r="EG145" s="8" t="s">
        <v>150</v>
      </c>
      <c r="EH145" s="8"/>
      <c r="EI145" s="8" t="s">
        <v>159</v>
      </c>
      <c r="EJ145" s="8" t="s">
        <v>150</v>
      </c>
      <c r="EK145" s="8" t="s">
        <v>150</v>
      </c>
      <c r="EL145" s="8" t="s">
        <v>150</v>
      </c>
      <c r="EM145" s="8"/>
      <c r="EN145" s="8"/>
      <c r="EO145" s="8" t="s">
        <v>184</v>
      </c>
      <c r="EP145" s="8" t="s">
        <v>189</v>
      </c>
      <c r="EQ145" s="11" t="str">
        <f t="shared" si="152"/>
        <v>36</v>
      </c>
      <c r="ER145" s="11" t="str">
        <f t="shared" si="157"/>
        <v>1</v>
      </c>
      <c r="ES145" s="11"/>
      <c r="ET145" s="13">
        <f t="shared" si="129"/>
        <v>1</v>
      </c>
      <c r="EU145" s="13">
        <f t="shared" si="130"/>
        <v>0.9</v>
      </c>
      <c r="EV145" s="14">
        <f t="shared" si="146"/>
        <v>-1.2</v>
      </c>
      <c r="EW145" s="14">
        <f t="shared" si="131"/>
        <v>-1.2</v>
      </c>
      <c r="EX145" s="14">
        <f t="shared" si="132"/>
        <v>-1.2</v>
      </c>
      <c r="EY145" s="11">
        <f t="shared" si="133"/>
        <v>-3.2000000000000001E-2</v>
      </c>
      <c r="EZ145" s="17" t="s">
        <v>152</v>
      </c>
      <c r="FA145" s="16" t="str">
        <f t="shared" si="134"/>
        <v>1</v>
      </c>
      <c r="FC145">
        <v>2</v>
      </c>
      <c r="FD145">
        <v>0</v>
      </c>
    </row>
    <row r="146" spans="1:160" ht="33.75">
      <c r="A146" s="6">
        <v>2664</v>
      </c>
      <c r="B146" s="8">
        <v>2</v>
      </c>
      <c r="C146" s="8" t="s">
        <v>139</v>
      </c>
      <c r="D146" s="8">
        <v>53</v>
      </c>
      <c r="E146" s="8">
        <v>47</v>
      </c>
      <c r="F146" s="8" t="s">
        <v>140</v>
      </c>
      <c r="G146" s="8">
        <v>1</v>
      </c>
      <c r="H146" s="8"/>
      <c r="I146" s="9"/>
      <c r="J146" s="9"/>
      <c r="K146" s="10">
        <v>42529</v>
      </c>
      <c r="L146" s="10"/>
      <c r="M146" s="9" t="e">
        <f t="shared" si="153"/>
        <v>#NUM!</v>
      </c>
      <c r="N146" s="9">
        <f t="shared" ca="1" si="120"/>
        <v>94</v>
      </c>
      <c r="O146" s="9">
        <v>76</v>
      </c>
      <c r="P146" s="9">
        <v>1</v>
      </c>
      <c r="Q146" s="9"/>
      <c r="R146" s="9"/>
      <c r="S146" s="9" t="e">
        <f t="shared" si="121"/>
        <v>#NUM!</v>
      </c>
      <c r="T146" s="9"/>
      <c r="U146" s="8" t="str">
        <f t="shared" si="154"/>
        <v>12</v>
      </c>
      <c r="V146" s="11" t="str">
        <f t="shared" si="155"/>
        <v>1</v>
      </c>
      <c r="W146" s="8" t="str">
        <f t="shared" si="147"/>
        <v>12</v>
      </c>
      <c r="X146" s="9">
        <v>2</v>
      </c>
      <c r="Y146" s="9">
        <v>1</v>
      </c>
      <c r="Z146" s="9">
        <v>1</v>
      </c>
      <c r="AA146" s="9"/>
      <c r="AB146" s="9">
        <v>2</v>
      </c>
      <c r="AC146" s="9">
        <v>76</v>
      </c>
      <c r="AD146" s="9">
        <v>1</v>
      </c>
      <c r="AE146" s="8" t="str">
        <f t="shared" si="148"/>
        <v>36</v>
      </c>
      <c r="AF146" s="9">
        <v>2</v>
      </c>
      <c r="AG146" s="9">
        <v>2</v>
      </c>
      <c r="AH146" s="11" t="str">
        <f t="shared" si="151"/>
        <v>36</v>
      </c>
      <c r="AI146" s="11" t="str">
        <f t="shared" si="156"/>
        <v>1</v>
      </c>
      <c r="AJ146" s="9">
        <v>2</v>
      </c>
      <c r="AK146" s="9">
        <v>0</v>
      </c>
      <c r="AL146" s="9"/>
      <c r="AM146" s="8" t="s">
        <v>360</v>
      </c>
      <c r="AN146" s="8">
        <v>1</v>
      </c>
      <c r="AO146" s="8">
        <v>3.09</v>
      </c>
      <c r="AP146" s="8"/>
      <c r="AQ146" s="8">
        <v>2.0499999999999998</v>
      </c>
      <c r="AR146" s="9">
        <f t="shared" si="158"/>
        <v>39.197478805989434</v>
      </c>
      <c r="AS146" s="9">
        <v>1.7</v>
      </c>
      <c r="AT146" s="9">
        <f t="shared" si="123"/>
        <v>48.766664710547637</v>
      </c>
      <c r="AU146" s="9">
        <v>2.42</v>
      </c>
      <c r="AV146" s="9">
        <f t="shared" si="150"/>
        <v>31.526902617631247</v>
      </c>
      <c r="AW146" s="9"/>
      <c r="AX146" s="9" t="e">
        <f t="shared" si="124"/>
        <v>#DIV/0!</v>
      </c>
      <c r="AY146" s="12" t="s">
        <v>155</v>
      </c>
      <c r="AZ146" s="12" t="s">
        <v>155</v>
      </c>
      <c r="BA146" s="12" t="s">
        <v>155</v>
      </c>
      <c r="BB146" s="12"/>
      <c r="BC146" s="8" t="s">
        <v>164</v>
      </c>
      <c r="BD146" s="8"/>
      <c r="BE146" s="8"/>
      <c r="BF146" s="8"/>
      <c r="BG146" s="12"/>
      <c r="BH146" s="8"/>
      <c r="BI146" s="8"/>
      <c r="BJ146" s="8">
        <v>81.099999999999994</v>
      </c>
      <c r="BK146" s="8">
        <v>173</v>
      </c>
      <c r="BL146" s="8">
        <f t="shared" si="125"/>
        <v>1.9511183412291173</v>
      </c>
      <c r="BM146" s="8">
        <f t="shared" si="144"/>
        <v>27.097463998128902</v>
      </c>
      <c r="BN146" s="8">
        <v>1</v>
      </c>
      <c r="BO146" s="7" t="s">
        <v>791</v>
      </c>
      <c r="BP146" s="8" t="s">
        <v>146</v>
      </c>
      <c r="BQ146" s="8">
        <v>43</v>
      </c>
      <c r="BR146" s="8">
        <v>52.7</v>
      </c>
      <c r="BS146" s="8">
        <v>157.30000000000001</v>
      </c>
      <c r="BT146" s="8">
        <f t="shared" si="126"/>
        <v>1.5162267661422304</v>
      </c>
      <c r="BU146" s="8">
        <f t="shared" si="145"/>
        <v>21.298703608129717</v>
      </c>
      <c r="BV146" s="8">
        <f t="shared" si="127"/>
        <v>1.2868248897843897</v>
      </c>
      <c r="BW146" s="8">
        <f t="shared" si="127"/>
        <v>1.2722588424483168</v>
      </c>
      <c r="BX146" s="8" t="s">
        <v>162</v>
      </c>
      <c r="BY146" s="8" t="s">
        <v>162</v>
      </c>
      <c r="BZ146" s="8" t="s">
        <v>148</v>
      </c>
      <c r="CA146" s="8" t="s">
        <v>149</v>
      </c>
      <c r="CB146" s="8">
        <v>4</v>
      </c>
      <c r="CC146" s="8" t="s">
        <v>150</v>
      </c>
      <c r="CD146" s="8">
        <v>2</v>
      </c>
      <c r="CE146" s="8"/>
      <c r="CF146" s="8" t="s">
        <v>150</v>
      </c>
      <c r="CG146" s="8">
        <v>2</v>
      </c>
      <c r="CH146" s="8"/>
      <c r="CI146" s="8" t="s">
        <v>150</v>
      </c>
      <c r="CJ146" s="8">
        <v>2</v>
      </c>
      <c r="CK146" s="8"/>
      <c r="CL146" s="8" t="s">
        <v>150</v>
      </c>
      <c r="CM146" s="8">
        <v>2</v>
      </c>
      <c r="CN146" s="8"/>
      <c r="CO146" s="8">
        <v>0</v>
      </c>
      <c r="CP146" s="8">
        <v>0</v>
      </c>
      <c r="CQ146" s="8">
        <v>4</v>
      </c>
      <c r="CR146" s="8"/>
      <c r="CS146" s="8">
        <v>0</v>
      </c>
      <c r="CT146" s="8"/>
      <c r="CU146" s="8"/>
      <c r="CV146" s="8"/>
      <c r="CW146" s="8"/>
      <c r="CX146" s="8"/>
      <c r="CY146" s="8">
        <v>0</v>
      </c>
      <c r="CZ146" s="8"/>
      <c r="DA146" s="8"/>
      <c r="DB146" s="8"/>
      <c r="DC146" s="8"/>
      <c r="DD146" s="8" t="s">
        <v>165</v>
      </c>
      <c r="DE146" s="8">
        <v>2</v>
      </c>
      <c r="DF146" s="8"/>
      <c r="DG146" s="8"/>
      <c r="DH146" s="8"/>
      <c r="DI146" s="8">
        <v>2</v>
      </c>
      <c r="DJ146" s="8"/>
      <c r="DK146" s="8">
        <v>2</v>
      </c>
      <c r="DL146" s="8">
        <v>0</v>
      </c>
      <c r="DM146" s="8">
        <v>2</v>
      </c>
      <c r="DN146" s="8"/>
      <c r="DO146" s="8" t="s">
        <v>143</v>
      </c>
      <c r="DP146" s="8">
        <v>2</v>
      </c>
      <c r="DQ146" s="8" t="s">
        <v>165</v>
      </c>
      <c r="DR146" s="8" t="s">
        <v>165</v>
      </c>
      <c r="DS146" s="8" t="s">
        <v>165</v>
      </c>
      <c r="DT146" s="8" t="s">
        <v>165</v>
      </c>
      <c r="DU146" s="8" t="s">
        <v>150</v>
      </c>
      <c r="DV146" s="8" t="s">
        <v>150</v>
      </c>
      <c r="DW146" s="8" t="s">
        <v>150</v>
      </c>
      <c r="DX146" s="8" t="s">
        <v>150</v>
      </c>
      <c r="DY146" s="8" t="s">
        <v>150</v>
      </c>
      <c r="DZ146" s="8"/>
      <c r="EA146" s="8"/>
      <c r="EB146" s="8" t="s">
        <v>150</v>
      </c>
      <c r="EC146" s="8" t="s">
        <v>150</v>
      </c>
      <c r="ED146" s="8" t="s">
        <v>150</v>
      </c>
      <c r="EE146" s="8"/>
      <c r="EF146" s="8" t="s">
        <v>159</v>
      </c>
      <c r="EG146" s="8" t="s">
        <v>150</v>
      </c>
      <c r="EH146" s="8"/>
      <c r="EI146" s="8" t="s">
        <v>159</v>
      </c>
      <c r="EJ146" s="8" t="s">
        <v>150</v>
      </c>
      <c r="EK146" s="8" t="s">
        <v>150</v>
      </c>
      <c r="EL146" s="8" t="s">
        <v>159</v>
      </c>
      <c r="EM146" s="8"/>
      <c r="EN146" s="8"/>
      <c r="EO146" s="8" t="s">
        <v>184</v>
      </c>
      <c r="EP146" s="8" t="s">
        <v>189</v>
      </c>
      <c r="EQ146" s="11" t="str">
        <f t="shared" si="152"/>
        <v>36</v>
      </c>
      <c r="ER146" s="11" t="str">
        <f t="shared" si="157"/>
        <v>1</v>
      </c>
      <c r="ES146" s="11"/>
      <c r="ET146" s="13">
        <f t="shared" si="129"/>
        <v>1</v>
      </c>
      <c r="EU146" s="13">
        <f t="shared" si="130"/>
        <v>0.9</v>
      </c>
      <c r="EV146" s="14">
        <f t="shared" si="146"/>
        <v>-1.2</v>
      </c>
      <c r="EW146" s="14">
        <f t="shared" si="131"/>
        <v>-1.2</v>
      </c>
      <c r="EX146" s="14">
        <f t="shared" si="132"/>
        <v>-1.2</v>
      </c>
      <c r="EY146" s="11">
        <f t="shared" si="133"/>
        <v>-3.2000000000000001E-2</v>
      </c>
      <c r="EZ146" s="17" t="s">
        <v>152</v>
      </c>
      <c r="FA146" s="16" t="str">
        <f t="shared" si="134"/>
        <v>1</v>
      </c>
      <c r="FC146">
        <v>2</v>
      </c>
      <c r="FD146">
        <v>0</v>
      </c>
    </row>
    <row r="147" spans="1:160" ht="33.75">
      <c r="A147" s="6">
        <v>2665</v>
      </c>
      <c r="B147" s="8">
        <v>2</v>
      </c>
      <c r="C147" s="8" t="s">
        <v>139</v>
      </c>
      <c r="D147" s="8">
        <v>63</v>
      </c>
      <c r="E147" s="8">
        <v>57</v>
      </c>
      <c r="F147" s="8" t="s">
        <v>140</v>
      </c>
      <c r="G147" s="8">
        <v>1</v>
      </c>
      <c r="H147" s="8"/>
      <c r="I147" s="9"/>
      <c r="J147" s="9"/>
      <c r="K147" s="10">
        <v>42530</v>
      </c>
      <c r="L147" s="10"/>
      <c r="M147" s="9" t="e">
        <f>DATEDIF(K147, L147, "m")</f>
        <v>#NUM!</v>
      </c>
      <c r="N147" s="9">
        <f t="shared" ca="1" si="120"/>
        <v>94</v>
      </c>
      <c r="O147" s="9">
        <v>76</v>
      </c>
      <c r="P147" s="9">
        <v>1</v>
      </c>
      <c r="Q147" s="9"/>
      <c r="R147" s="9"/>
      <c r="S147" s="9" t="e">
        <f t="shared" si="121"/>
        <v>#NUM!</v>
      </c>
      <c r="T147" s="9"/>
      <c r="U147" s="8" t="str">
        <f t="shared" si="154"/>
        <v>12</v>
      </c>
      <c r="V147" s="11" t="str">
        <f t="shared" si="155"/>
        <v>1</v>
      </c>
      <c r="W147" s="8" t="str">
        <f t="shared" si="147"/>
        <v>12</v>
      </c>
      <c r="X147" s="9">
        <v>2</v>
      </c>
      <c r="Y147" s="9">
        <v>1</v>
      </c>
      <c r="Z147" s="9">
        <v>1</v>
      </c>
      <c r="AA147" s="9"/>
      <c r="AB147" s="9">
        <v>2</v>
      </c>
      <c r="AC147" s="9">
        <v>76</v>
      </c>
      <c r="AD147" s="9">
        <v>1</v>
      </c>
      <c r="AE147" s="8" t="str">
        <f t="shared" si="148"/>
        <v>36</v>
      </c>
      <c r="AF147" s="9">
        <v>2</v>
      </c>
      <c r="AG147" s="9">
        <v>2</v>
      </c>
      <c r="AH147" s="11" t="str">
        <f t="shared" si="151"/>
        <v>36</v>
      </c>
      <c r="AI147" s="11" t="str">
        <f t="shared" si="156"/>
        <v>1</v>
      </c>
      <c r="AJ147" s="9">
        <v>2</v>
      </c>
      <c r="AK147" s="9"/>
      <c r="AL147" s="9"/>
      <c r="AM147" s="8" t="s">
        <v>360</v>
      </c>
      <c r="AN147" s="8">
        <v>1</v>
      </c>
      <c r="AO147" s="8">
        <v>1.77</v>
      </c>
      <c r="AP147" s="8"/>
      <c r="AQ147" s="8">
        <v>1.57</v>
      </c>
      <c r="AR147" s="9">
        <f t="shared" si="158"/>
        <v>50.730963239168325</v>
      </c>
      <c r="AS147" s="9">
        <v>1.41</v>
      </c>
      <c r="AT147" s="9">
        <f t="shared" si="123"/>
        <v>57.357306484801171</v>
      </c>
      <c r="AU147" s="9">
        <v>1.26</v>
      </c>
      <c r="AV147" s="9">
        <f t="shared" si="150"/>
        <v>64.834328092238636</v>
      </c>
      <c r="AW147" s="9"/>
      <c r="AX147" s="9" t="e">
        <f t="shared" ref="AX147:AX165" si="159">141*((AW147/EU147)^EY147)*0.9938^(E147+10)*ET147</f>
        <v>#DIV/0!</v>
      </c>
      <c r="AY147" s="12" t="s">
        <v>155</v>
      </c>
      <c r="AZ147" s="12" t="s">
        <v>155</v>
      </c>
      <c r="BA147" s="12" t="s">
        <v>155</v>
      </c>
      <c r="BB147" s="12"/>
      <c r="BC147" s="8" t="s">
        <v>164</v>
      </c>
      <c r="BD147" s="8"/>
      <c r="BE147" s="8"/>
      <c r="BF147" s="8"/>
      <c r="BG147" s="12"/>
      <c r="BH147" s="8"/>
      <c r="BI147" s="8"/>
      <c r="BJ147" s="8">
        <v>70</v>
      </c>
      <c r="BK147" s="8">
        <v>175</v>
      </c>
      <c r="BL147" s="8">
        <f t="shared" si="125"/>
        <v>1.8481430181213474</v>
      </c>
      <c r="BM147" s="8">
        <f t="shared" si="144"/>
        <v>22.857142857142858</v>
      </c>
      <c r="BN147" s="8">
        <v>1</v>
      </c>
      <c r="BO147" s="7" t="s">
        <v>794</v>
      </c>
      <c r="BP147" s="8" t="s">
        <v>146</v>
      </c>
      <c r="BQ147" s="8">
        <v>57</v>
      </c>
      <c r="BR147" s="8">
        <v>62</v>
      </c>
      <c r="BS147" s="8">
        <v>157</v>
      </c>
      <c r="BT147" s="8">
        <f t="shared" si="126"/>
        <v>1.6224078526373518</v>
      </c>
      <c r="BU147" s="8">
        <f t="shared" si="145"/>
        <v>25.153150229218223</v>
      </c>
      <c r="BV147" s="8">
        <f t="shared" si="127"/>
        <v>1.1391358930598403</v>
      </c>
      <c r="BW147" s="8">
        <f t="shared" si="127"/>
        <v>0.90871889400921668</v>
      </c>
      <c r="BX147" s="8" t="s">
        <v>147</v>
      </c>
      <c r="BY147" s="8" t="s">
        <v>162</v>
      </c>
      <c r="BZ147" s="8" t="s">
        <v>148</v>
      </c>
      <c r="CA147" s="8" t="s">
        <v>149</v>
      </c>
      <c r="CB147" s="8">
        <v>5</v>
      </c>
      <c r="CC147" s="8" t="s">
        <v>150</v>
      </c>
      <c r="CD147" s="8">
        <v>2</v>
      </c>
      <c r="CE147" s="8"/>
      <c r="CF147" s="8" t="s">
        <v>150</v>
      </c>
      <c r="CG147" s="8">
        <v>2</v>
      </c>
      <c r="CH147" s="8"/>
      <c r="CI147" s="8" t="s">
        <v>150</v>
      </c>
      <c r="CJ147" s="8">
        <v>2</v>
      </c>
      <c r="CK147" s="8"/>
      <c r="CL147" s="8" t="s">
        <v>150</v>
      </c>
      <c r="CM147" s="8">
        <v>2</v>
      </c>
      <c r="CN147" s="8"/>
      <c r="CO147" s="8">
        <v>0</v>
      </c>
      <c r="CP147" s="8">
        <v>0</v>
      </c>
      <c r="CQ147" s="8">
        <v>4</v>
      </c>
      <c r="CR147" s="8" t="s">
        <v>0</v>
      </c>
      <c r="CS147" s="8">
        <v>0</v>
      </c>
      <c r="CT147" s="8"/>
      <c r="CU147" s="8"/>
      <c r="CV147" s="8"/>
      <c r="CW147" s="8"/>
      <c r="CX147" s="8" t="s">
        <v>0</v>
      </c>
      <c r="CY147" s="8">
        <v>0</v>
      </c>
      <c r="CZ147" s="8"/>
      <c r="DA147" s="8"/>
      <c r="DB147" s="8"/>
      <c r="DC147" s="8"/>
      <c r="DD147" s="8" t="s">
        <v>143</v>
      </c>
      <c r="DE147" s="8">
        <v>1</v>
      </c>
      <c r="DF147" s="8"/>
      <c r="DG147" s="8"/>
      <c r="DH147" s="8">
        <v>375</v>
      </c>
      <c r="DI147" s="8">
        <v>1</v>
      </c>
      <c r="DJ147" s="8"/>
      <c r="DK147" s="8">
        <v>2</v>
      </c>
      <c r="DL147" s="8">
        <v>2</v>
      </c>
      <c r="DM147" s="8">
        <v>1</v>
      </c>
      <c r="DN147" s="8"/>
      <c r="DO147" s="8" t="s">
        <v>143</v>
      </c>
      <c r="DP147" s="8">
        <v>2</v>
      </c>
      <c r="DQ147" s="8" t="s">
        <v>165</v>
      </c>
      <c r="DR147" s="8" t="s">
        <v>143</v>
      </c>
      <c r="DS147" s="8" t="s">
        <v>143</v>
      </c>
      <c r="DT147" s="8" t="s">
        <v>636</v>
      </c>
      <c r="DU147" s="8" t="s">
        <v>150</v>
      </c>
      <c r="DV147" s="8" t="s">
        <v>159</v>
      </c>
      <c r="DW147" s="8" t="s">
        <v>150</v>
      </c>
      <c r="DX147" s="8" t="s">
        <v>159</v>
      </c>
      <c r="DY147" s="8" t="s">
        <v>159</v>
      </c>
      <c r="DZ147" s="8"/>
      <c r="EA147" s="8"/>
      <c r="EB147" s="8" t="s">
        <v>150</v>
      </c>
      <c r="EC147" s="8" t="s">
        <v>150</v>
      </c>
      <c r="ED147" s="8" t="s">
        <v>150</v>
      </c>
      <c r="EE147" s="8"/>
      <c r="EF147" s="8" t="s">
        <v>159</v>
      </c>
      <c r="EG147" s="8" t="s">
        <v>150</v>
      </c>
      <c r="EH147" s="8" t="s">
        <v>159</v>
      </c>
      <c r="EI147" s="8" t="s">
        <v>159</v>
      </c>
      <c r="EJ147" s="8" t="s">
        <v>150</v>
      </c>
      <c r="EK147" s="8" t="s">
        <v>150</v>
      </c>
      <c r="EL147" s="8" t="s">
        <v>150</v>
      </c>
      <c r="EM147" s="8"/>
      <c r="EN147" s="8"/>
      <c r="EO147" s="8" t="s">
        <v>184</v>
      </c>
      <c r="EP147" s="8" t="s">
        <v>189</v>
      </c>
      <c r="EQ147" s="11" t="str">
        <f t="shared" si="152"/>
        <v>36</v>
      </c>
      <c r="ER147" s="11" t="str">
        <f t="shared" si="157"/>
        <v>1</v>
      </c>
      <c r="ES147" s="11"/>
      <c r="ET147" s="13">
        <f t="shared" si="129"/>
        <v>1</v>
      </c>
      <c r="EU147" s="13">
        <f t="shared" si="130"/>
        <v>0.9</v>
      </c>
      <c r="EV147" s="14">
        <f t="shared" si="146"/>
        <v>-1.2</v>
      </c>
      <c r="EW147" s="14">
        <f t="shared" si="131"/>
        <v>-1.2</v>
      </c>
      <c r="EX147" s="14">
        <f t="shared" si="132"/>
        <v>-1.2</v>
      </c>
      <c r="EY147" s="11">
        <f t="shared" si="133"/>
        <v>-3.2000000000000001E-2</v>
      </c>
      <c r="EZ147" s="15" t="s">
        <v>152</v>
      </c>
      <c r="FA147" s="16" t="str">
        <f t="shared" si="134"/>
        <v>1</v>
      </c>
      <c r="FC147">
        <v>2</v>
      </c>
      <c r="FD147">
        <v>0</v>
      </c>
    </row>
    <row r="148" spans="1:160" ht="33.75">
      <c r="A148" s="6">
        <v>2668</v>
      </c>
      <c r="B148" s="8">
        <v>2</v>
      </c>
      <c r="C148" s="8" t="s">
        <v>139</v>
      </c>
      <c r="D148" s="8">
        <v>69</v>
      </c>
      <c r="E148" s="8">
        <v>63</v>
      </c>
      <c r="F148" s="8" t="s">
        <v>153</v>
      </c>
      <c r="G148" s="8">
        <v>3</v>
      </c>
      <c r="H148" s="8"/>
      <c r="I148" s="9"/>
      <c r="J148" s="9"/>
      <c r="K148" s="10">
        <v>42537</v>
      </c>
      <c r="L148" s="10"/>
      <c r="M148" s="9" t="e">
        <f t="shared" ref="M148:M160" si="160">DATEDIF(K148,L148,"m")</f>
        <v>#NUM!</v>
      </c>
      <c r="N148" s="9">
        <f t="shared" ca="1" si="120"/>
        <v>93</v>
      </c>
      <c r="O148" s="9">
        <v>76</v>
      </c>
      <c r="P148" s="9">
        <v>1</v>
      </c>
      <c r="Q148" s="9"/>
      <c r="R148" s="9"/>
      <c r="S148" s="9" t="e">
        <f t="shared" si="121"/>
        <v>#NUM!</v>
      </c>
      <c r="T148" s="9"/>
      <c r="U148" s="8" t="str">
        <f t="shared" si="154"/>
        <v>12</v>
      </c>
      <c r="V148" s="11" t="str">
        <f t="shared" si="155"/>
        <v>1</v>
      </c>
      <c r="W148" s="8" t="str">
        <f t="shared" si="147"/>
        <v>12</v>
      </c>
      <c r="X148" s="9">
        <v>2</v>
      </c>
      <c r="Y148" s="9">
        <v>1</v>
      </c>
      <c r="Z148" s="9">
        <v>1</v>
      </c>
      <c r="AA148" s="9"/>
      <c r="AB148" s="9">
        <v>2</v>
      </c>
      <c r="AC148" s="9">
        <v>76</v>
      </c>
      <c r="AD148" s="9">
        <v>1</v>
      </c>
      <c r="AE148" s="8" t="str">
        <f t="shared" si="148"/>
        <v>36</v>
      </c>
      <c r="AF148" s="9">
        <v>2</v>
      </c>
      <c r="AG148" s="9">
        <v>2</v>
      </c>
      <c r="AH148" s="11" t="str">
        <f t="shared" si="151"/>
        <v>36</v>
      </c>
      <c r="AI148" s="11" t="str">
        <f t="shared" ref="AI148:AI155" si="161">IF(AH148&lt;35,0, IF(AH148&gt;35, "1"))</f>
        <v>1</v>
      </c>
      <c r="AJ148" s="9">
        <v>2</v>
      </c>
      <c r="AK148" s="9">
        <v>0</v>
      </c>
      <c r="AL148" s="9"/>
      <c r="AM148" s="8" t="s">
        <v>360</v>
      </c>
      <c r="AN148" s="8">
        <v>1</v>
      </c>
      <c r="AO148" s="8">
        <v>1.27</v>
      </c>
      <c r="AP148" s="8"/>
      <c r="AQ148" s="8">
        <v>1.27</v>
      </c>
      <c r="AR148" s="9">
        <f t="shared" si="158"/>
        <v>63.035061463200663</v>
      </c>
      <c r="AS148" s="9">
        <v>1.23</v>
      </c>
      <c r="AT148" s="9">
        <f t="shared" si="123"/>
        <v>65.096779649211499</v>
      </c>
      <c r="AU148" s="9">
        <v>1.19</v>
      </c>
      <c r="AV148" s="9">
        <f t="shared" si="150"/>
        <v>66.894015941420662</v>
      </c>
      <c r="AW148" s="9"/>
      <c r="AX148" s="9" t="e">
        <f t="shared" si="159"/>
        <v>#DIV/0!</v>
      </c>
      <c r="AY148" s="12" t="s">
        <v>155</v>
      </c>
      <c r="AZ148" s="12" t="s">
        <v>155</v>
      </c>
      <c r="BA148" s="12" t="s">
        <v>155</v>
      </c>
      <c r="BB148" s="12"/>
      <c r="BC148" s="8" t="s">
        <v>164</v>
      </c>
      <c r="BD148" s="8"/>
      <c r="BE148" s="8"/>
      <c r="BF148" s="8"/>
      <c r="BG148" s="12"/>
      <c r="BH148" s="8"/>
      <c r="BI148" s="8"/>
      <c r="BJ148" s="8">
        <v>66</v>
      </c>
      <c r="BK148" s="8">
        <v>169</v>
      </c>
      <c r="BL148" s="8">
        <f t="shared" si="125"/>
        <v>1.7574798609150442</v>
      </c>
      <c r="BM148" s="8">
        <f t="shared" si="144"/>
        <v>23.108434578621196</v>
      </c>
      <c r="BN148" s="8">
        <v>1</v>
      </c>
      <c r="BO148" s="7" t="s">
        <v>800</v>
      </c>
      <c r="BP148" s="8" t="s">
        <v>146</v>
      </c>
      <c r="BQ148" s="8">
        <v>62</v>
      </c>
      <c r="BR148" s="8">
        <v>52</v>
      </c>
      <c r="BS148" s="8">
        <v>163</v>
      </c>
      <c r="BT148" s="8">
        <f t="shared" si="126"/>
        <v>1.5470478903057303</v>
      </c>
      <c r="BU148" s="8">
        <f t="shared" si="145"/>
        <v>19.571681282697881</v>
      </c>
      <c r="BV148" s="8">
        <f t="shared" si="127"/>
        <v>1.1360216266916778</v>
      </c>
      <c r="BW148" s="8">
        <f t="shared" si="127"/>
        <v>1.1807076890757433</v>
      </c>
      <c r="BX148" s="8" t="s">
        <v>147</v>
      </c>
      <c r="BY148" s="8" t="s">
        <v>158</v>
      </c>
      <c r="BZ148" s="8" t="s">
        <v>148</v>
      </c>
      <c r="CA148" s="8" t="s">
        <v>149</v>
      </c>
      <c r="CB148" s="8">
        <v>5</v>
      </c>
      <c r="CC148" s="8" t="s">
        <v>150</v>
      </c>
      <c r="CD148" s="8">
        <v>2</v>
      </c>
      <c r="CE148" s="8"/>
      <c r="CF148" s="8" t="s">
        <v>150</v>
      </c>
      <c r="CG148" s="8">
        <v>2</v>
      </c>
      <c r="CH148" s="8"/>
      <c r="CI148" s="8" t="s">
        <v>150</v>
      </c>
      <c r="CJ148" s="8">
        <v>2</v>
      </c>
      <c r="CK148" s="8"/>
      <c r="CL148" s="8" t="s">
        <v>150</v>
      </c>
      <c r="CM148" s="8">
        <v>2</v>
      </c>
      <c r="CN148" s="8"/>
      <c r="CO148" s="8">
        <v>0</v>
      </c>
      <c r="CP148" s="8">
        <v>0</v>
      </c>
      <c r="CQ148" s="8">
        <v>4</v>
      </c>
      <c r="CR148" s="8"/>
      <c r="CS148" s="8">
        <v>0</v>
      </c>
      <c r="CT148" s="8"/>
      <c r="CU148" s="8"/>
      <c r="CV148" s="8"/>
      <c r="CW148" s="8"/>
      <c r="CX148" s="8"/>
      <c r="CY148" s="8">
        <v>0</v>
      </c>
      <c r="CZ148" s="8"/>
      <c r="DA148" s="8"/>
      <c r="DB148" s="8"/>
      <c r="DC148" s="8"/>
      <c r="DD148" s="8" t="s">
        <v>165</v>
      </c>
      <c r="DE148" s="8">
        <v>2</v>
      </c>
      <c r="DF148" s="8"/>
      <c r="DG148" s="8"/>
      <c r="DH148" s="8"/>
      <c r="DI148" s="8">
        <v>2</v>
      </c>
      <c r="DJ148" s="8"/>
      <c r="DK148" s="8">
        <v>2</v>
      </c>
      <c r="DL148" s="8">
        <v>0</v>
      </c>
      <c r="DM148" s="8">
        <v>2</v>
      </c>
      <c r="DN148" s="8"/>
      <c r="DO148" s="8" t="s">
        <v>143</v>
      </c>
      <c r="DP148" s="8">
        <v>2</v>
      </c>
      <c r="DQ148" s="8" t="s">
        <v>143</v>
      </c>
      <c r="DR148" s="8" t="s">
        <v>143</v>
      </c>
      <c r="DS148" s="8" t="s">
        <v>143</v>
      </c>
      <c r="DT148" s="8" t="s">
        <v>636</v>
      </c>
      <c r="DU148" s="8" t="s">
        <v>150</v>
      </c>
      <c r="DV148" s="8" t="s">
        <v>159</v>
      </c>
      <c r="DW148" s="8" t="s">
        <v>150</v>
      </c>
      <c r="DX148" s="8" t="s">
        <v>150</v>
      </c>
      <c r="DY148" s="8" t="s">
        <v>159</v>
      </c>
      <c r="DZ148" s="8"/>
      <c r="EA148" s="8"/>
      <c r="EB148" s="8" t="s">
        <v>150</v>
      </c>
      <c r="EC148" s="8" t="s">
        <v>150</v>
      </c>
      <c r="ED148" s="8" t="s">
        <v>150</v>
      </c>
      <c r="EE148" s="8"/>
      <c r="EF148" s="8" t="s">
        <v>159</v>
      </c>
      <c r="EG148" s="8" t="s">
        <v>150</v>
      </c>
      <c r="EH148" s="8"/>
      <c r="EI148" s="8" t="s">
        <v>159</v>
      </c>
      <c r="EJ148" s="8" t="s">
        <v>150</v>
      </c>
      <c r="EK148" s="8" t="s">
        <v>150</v>
      </c>
      <c r="EL148" s="8" t="s">
        <v>150</v>
      </c>
      <c r="EM148" s="8"/>
      <c r="EN148" s="8"/>
      <c r="EO148" s="8" t="s">
        <v>184</v>
      </c>
      <c r="EP148" s="8" t="s">
        <v>189</v>
      </c>
      <c r="EQ148" s="11" t="str">
        <f t="shared" si="152"/>
        <v>36</v>
      </c>
      <c r="ER148" s="11" t="str">
        <f t="shared" ref="ER148:ER155" si="162">IF(EQ148&lt;35,0, IF(EQ148&gt;35, "1"))</f>
        <v>1</v>
      </c>
      <c r="ES148" s="11"/>
      <c r="ET148" s="13">
        <f t="shared" si="129"/>
        <v>1</v>
      </c>
      <c r="EU148" s="13">
        <f t="shared" si="130"/>
        <v>0.9</v>
      </c>
      <c r="EV148" s="14">
        <f t="shared" si="146"/>
        <v>-1.2</v>
      </c>
      <c r="EW148" s="14">
        <f t="shared" si="131"/>
        <v>-1.2</v>
      </c>
      <c r="EX148" s="14">
        <f t="shared" si="132"/>
        <v>-1.2</v>
      </c>
      <c r="EY148" s="11">
        <f t="shared" si="133"/>
        <v>-3.2000000000000001E-2</v>
      </c>
      <c r="EZ148" s="17" t="s">
        <v>176</v>
      </c>
      <c r="FA148" s="16" t="str">
        <f t="shared" si="134"/>
        <v>3</v>
      </c>
      <c r="FC148">
        <v>2</v>
      </c>
      <c r="FD148">
        <v>0</v>
      </c>
    </row>
    <row r="149" spans="1:160" ht="33.75">
      <c r="A149" s="6">
        <v>2672</v>
      </c>
      <c r="B149" s="8">
        <v>2</v>
      </c>
      <c r="C149" s="8" t="s">
        <v>139</v>
      </c>
      <c r="D149" s="8">
        <v>74</v>
      </c>
      <c r="E149" s="8">
        <v>67</v>
      </c>
      <c r="F149" s="8" t="s">
        <v>140</v>
      </c>
      <c r="G149" s="8">
        <v>1</v>
      </c>
      <c r="H149" s="8"/>
      <c r="I149" s="9"/>
      <c r="J149" s="9"/>
      <c r="K149" s="10">
        <v>42544</v>
      </c>
      <c r="L149" s="10"/>
      <c r="M149" s="9" t="e">
        <f t="shared" si="160"/>
        <v>#NUM!</v>
      </c>
      <c r="N149" s="9">
        <f t="shared" ca="1" si="120"/>
        <v>93</v>
      </c>
      <c r="O149" s="9">
        <v>76</v>
      </c>
      <c r="P149" s="9">
        <v>1</v>
      </c>
      <c r="Q149" s="9"/>
      <c r="R149" s="9"/>
      <c r="S149" s="9" t="e">
        <f t="shared" si="121"/>
        <v>#NUM!</v>
      </c>
      <c r="T149" s="9"/>
      <c r="U149" s="8" t="str">
        <f t="shared" si="154"/>
        <v>12</v>
      </c>
      <c r="V149" s="11" t="str">
        <f t="shared" si="155"/>
        <v>1</v>
      </c>
      <c r="W149" s="8" t="str">
        <f t="shared" si="147"/>
        <v>12</v>
      </c>
      <c r="X149" s="9">
        <v>2</v>
      </c>
      <c r="Y149" s="9">
        <v>1</v>
      </c>
      <c r="Z149" s="9">
        <v>1</v>
      </c>
      <c r="AA149" s="9"/>
      <c r="AB149" s="9">
        <v>2</v>
      </c>
      <c r="AC149" s="9">
        <v>76</v>
      </c>
      <c r="AD149" s="9">
        <v>1</v>
      </c>
      <c r="AE149" s="8" t="str">
        <f t="shared" si="148"/>
        <v>36</v>
      </c>
      <c r="AF149" s="9">
        <v>2</v>
      </c>
      <c r="AG149" s="9">
        <v>2</v>
      </c>
      <c r="AH149" s="11" t="str">
        <f t="shared" si="151"/>
        <v>36</v>
      </c>
      <c r="AI149" s="11" t="str">
        <f t="shared" si="161"/>
        <v>1</v>
      </c>
      <c r="AJ149" s="9">
        <v>2</v>
      </c>
      <c r="AK149" s="9"/>
      <c r="AL149" s="9"/>
      <c r="AM149" s="8" t="s">
        <v>360</v>
      </c>
      <c r="AN149" s="8">
        <v>1</v>
      </c>
      <c r="AO149" s="8">
        <v>1.84</v>
      </c>
      <c r="AP149" s="8"/>
      <c r="AQ149" s="8">
        <v>1.37</v>
      </c>
      <c r="AR149" s="9">
        <f t="shared" si="158"/>
        <v>56.140714403705481</v>
      </c>
      <c r="AS149" s="9">
        <v>1.33</v>
      </c>
      <c r="AT149" s="9">
        <f t="shared" si="123"/>
        <v>57.812218933038665</v>
      </c>
      <c r="AU149" s="9">
        <v>1.34</v>
      </c>
      <c r="AV149" s="9">
        <f t="shared" si="150"/>
        <v>56.586630545238719</v>
      </c>
      <c r="AW149" s="9"/>
      <c r="AX149" s="9" t="e">
        <f t="shared" si="159"/>
        <v>#DIV/0!</v>
      </c>
      <c r="AY149" s="12" t="s">
        <v>155</v>
      </c>
      <c r="AZ149" s="12" t="s">
        <v>155</v>
      </c>
      <c r="BA149" s="12" t="s">
        <v>155</v>
      </c>
      <c r="BB149" s="12"/>
      <c r="BC149" s="8" t="s">
        <v>164</v>
      </c>
      <c r="BD149" s="8"/>
      <c r="BE149" s="8"/>
      <c r="BF149" s="8"/>
      <c r="BG149" s="12"/>
      <c r="BH149" s="8"/>
      <c r="BI149" s="8"/>
      <c r="BJ149" s="8">
        <v>65.7</v>
      </c>
      <c r="BK149" s="8">
        <v>165.5</v>
      </c>
      <c r="BL149" s="8">
        <f t="shared" si="125"/>
        <v>1.7276674632148266</v>
      </c>
      <c r="BM149" s="8">
        <f t="shared" si="144"/>
        <v>23.986637580891013</v>
      </c>
      <c r="BN149" s="8">
        <v>1</v>
      </c>
      <c r="BO149" s="7" t="s">
        <v>803</v>
      </c>
      <c r="BP149" s="8" t="s">
        <v>146</v>
      </c>
      <c r="BQ149" s="8">
        <v>62</v>
      </c>
      <c r="BR149" s="8">
        <v>63.8</v>
      </c>
      <c r="BS149" s="8">
        <v>158.5</v>
      </c>
      <c r="BT149" s="8">
        <f t="shared" si="126"/>
        <v>1.6536223381148323</v>
      </c>
      <c r="BU149" s="8">
        <f t="shared" si="145"/>
        <v>25.395814467255121</v>
      </c>
      <c r="BV149" s="8">
        <f t="shared" si="127"/>
        <v>1.0447775307537315</v>
      </c>
      <c r="BW149" s="8">
        <f t="shared" si="127"/>
        <v>0.94451145135821202</v>
      </c>
      <c r="BX149" s="8" t="s">
        <v>162</v>
      </c>
      <c r="BY149" s="8" t="s">
        <v>147</v>
      </c>
      <c r="BZ149" s="8" t="s">
        <v>148</v>
      </c>
      <c r="CA149" s="8" t="s">
        <v>149</v>
      </c>
      <c r="CB149" s="8">
        <v>5</v>
      </c>
      <c r="CC149" s="8" t="s">
        <v>150</v>
      </c>
      <c r="CD149" s="8">
        <v>2</v>
      </c>
      <c r="CE149" s="8"/>
      <c r="CF149" s="8" t="s">
        <v>150</v>
      </c>
      <c r="CG149" s="8">
        <v>2</v>
      </c>
      <c r="CH149" s="8"/>
      <c r="CI149" s="8" t="s">
        <v>150</v>
      </c>
      <c r="CJ149" s="8">
        <v>2</v>
      </c>
      <c r="CK149" s="8"/>
      <c r="CL149" s="8" t="s">
        <v>150</v>
      </c>
      <c r="CM149" s="8">
        <v>2</v>
      </c>
      <c r="CN149" s="8"/>
      <c r="CO149" s="8">
        <v>0</v>
      </c>
      <c r="CP149" s="8">
        <v>0</v>
      </c>
      <c r="CQ149" s="8">
        <v>4</v>
      </c>
      <c r="CR149" s="8"/>
      <c r="CS149" s="8">
        <v>0</v>
      </c>
      <c r="CT149" s="8"/>
      <c r="CU149" s="8"/>
      <c r="CV149" s="8"/>
      <c r="CW149" s="8"/>
      <c r="CX149" s="8"/>
      <c r="CY149" s="8">
        <v>0</v>
      </c>
      <c r="CZ149" s="8"/>
      <c r="DA149" s="8"/>
      <c r="DB149" s="8"/>
      <c r="DC149" s="8"/>
      <c r="DD149" s="8" t="s">
        <v>143</v>
      </c>
      <c r="DE149" s="8">
        <v>1</v>
      </c>
      <c r="DF149" s="8"/>
      <c r="DG149" s="8"/>
      <c r="DH149" s="8">
        <v>100</v>
      </c>
      <c r="DI149" s="8">
        <v>1</v>
      </c>
      <c r="DJ149" s="8"/>
      <c r="DK149" s="8">
        <v>2</v>
      </c>
      <c r="DL149" s="8">
        <v>0</v>
      </c>
      <c r="DM149" s="8">
        <v>2</v>
      </c>
      <c r="DN149" s="8"/>
      <c r="DO149" s="8" t="s">
        <v>143</v>
      </c>
      <c r="DP149" s="8">
        <v>2</v>
      </c>
      <c r="DQ149" s="8" t="s">
        <v>165</v>
      </c>
      <c r="DR149" s="8" t="s">
        <v>143</v>
      </c>
      <c r="DS149" s="8" t="s">
        <v>143</v>
      </c>
      <c r="DT149" s="8" t="s">
        <v>636</v>
      </c>
      <c r="DU149" s="8" t="s">
        <v>150</v>
      </c>
      <c r="DV149" s="8" t="s">
        <v>150</v>
      </c>
      <c r="DW149" s="8" t="s">
        <v>150</v>
      </c>
      <c r="DX149" s="8" t="s">
        <v>150</v>
      </c>
      <c r="DY149" s="8" t="s">
        <v>150</v>
      </c>
      <c r="DZ149" s="8"/>
      <c r="EA149" s="8"/>
      <c r="EB149" s="8" t="s">
        <v>150</v>
      </c>
      <c r="EC149" s="8" t="s">
        <v>150</v>
      </c>
      <c r="ED149" s="8" t="s">
        <v>150</v>
      </c>
      <c r="EE149" s="8"/>
      <c r="EF149" s="8" t="s">
        <v>159</v>
      </c>
      <c r="EG149" s="8" t="s">
        <v>150</v>
      </c>
      <c r="EH149" s="8"/>
      <c r="EI149" s="8" t="s">
        <v>159</v>
      </c>
      <c r="EJ149" s="8" t="s">
        <v>150</v>
      </c>
      <c r="EK149" s="8" t="s">
        <v>150</v>
      </c>
      <c r="EL149" s="8" t="s">
        <v>150</v>
      </c>
      <c r="EM149" s="8"/>
      <c r="EN149" s="8"/>
      <c r="EO149" s="8" t="s">
        <v>184</v>
      </c>
      <c r="EP149" s="8" t="s">
        <v>189</v>
      </c>
      <c r="EQ149" s="11" t="str">
        <f t="shared" si="152"/>
        <v>36</v>
      </c>
      <c r="ER149" s="11" t="str">
        <f t="shared" si="162"/>
        <v>1</v>
      </c>
      <c r="ES149" s="11"/>
      <c r="ET149" s="13">
        <f t="shared" si="129"/>
        <v>1</v>
      </c>
      <c r="EU149" s="13">
        <f t="shared" si="130"/>
        <v>0.9</v>
      </c>
      <c r="EV149" s="14">
        <f t="shared" si="146"/>
        <v>-1.2</v>
      </c>
      <c r="EW149" s="14">
        <f t="shared" si="131"/>
        <v>-1.2</v>
      </c>
      <c r="EX149" s="14">
        <f t="shared" si="132"/>
        <v>-1.2</v>
      </c>
      <c r="EY149" s="11">
        <f t="shared" si="133"/>
        <v>-3.2000000000000001E-2</v>
      </c>
      <c r="EZ149" s="17" t="s">
        <v>176</v>
      </c>
      <c r="FA149" s="16" t="str">
        <f t="shared" si="134"/>
        <v>3</v>
      </c>
      <c r="FC149">
        <v>2</v>
      </c>
      <c r="FD149">
        <v>0</v>
      </c>
    </row>
    <row r="150" spans="1:160" ht="33.75">
      <c r="A150" s="6">
        <v>2683</v>
      </c>
      <c r="B150" s="8">
        <v>2</v>
      </c>
      <c r="C150" s="8" t="s">
        <v>139</v>
      </c>
      <c r="D150" s="8">
        <v>51</v>
      </c>
      <c r="E150" s="8">
        <v>45</v>
      </c>
      <c r="F150" s="8" t="s">
        <v>185</v>
      </c>
      <c r="G150" s="8">
        <v>4</v>
      </c>
      <c r="H150" s="8"/>
      <c r="I150" s="9"/>
      <c r="J150" s="9"/>
      <c r="K150" s="10">
        <v>42569</v>
      </c>
      <c r="L150" s="10"/>
      <c r="M150" s="9" t="e">
        <f t="shared" si="160"/>
        <v>#NUM!</v>
      </c>
      <c r="N150" s="9">
        <f t="shared" ca="1" si="120"/>
        <v>92</v>
      </c>
      <c r="O150" s="9">
        <v>75</v>
      </c>
      <c r="P150" s="9">
        <v>1</v>
      </c>
      <c r="Q150" s="9"/>
      <c r="R150" s="9"/>
      <c r="S150" s="9" t="e">
        <f t="shared" si="121"/>
        <v>#NUM!</v>
      </c>
      <c r="T150" s="9"/>
      <c r="U150" s="8" t="str">
        <f t="shared" si="154"/>
        <v>12</v>
      </c>
      <c r="V150" s="11" t="str">
        <f t="shared" si="155"/>
        <v>1</v>
      </c>
      <c r="W150" s="8" t="str">
        <f t="shared" si="147"/>
        <v>12</v>
      </c>
      <c r="X150" s="9">
        <v>2</v>
      </c>
      <c r="Y150" s="9">
        <v>1</v>
      </c>
      <c r="Z150" s="9">
        <v>1</v>
      </c>
      <c r="AA150" s="9"/>
      <c r="AB150" s="9">
        <v>2</v>
      </c>
      <c r="AC150" s="9">
        <v>75</v>
      </c>
      <c r="AD150" s="9">
        <v>1</v>
      </c>
      <c r="AE150" s="8" t="str">
        <f t="shared" si="148"/>
        <v>36</v>
      </c>
      <c r="AF150" s="9">
        <v>2</v>
      </c>
      <c r="AG150" s="9">
        <v>2</v>
      </c>
      <c r="AH150" s="11" t="str">
        <f t="shared" si="151"/>
        <v>36</v>
      </c>
      <c r="AI150" s="11" t="str">
        <f t="shared" si="161"/>
        <v>1</v>
      </c>
      <c r="AJ150" s="9">
        <v>2</v>
      </c>
      <c r="AK150" s="9">
        <v>0</v>
      </c>
      <c r="AL150" s="9"/>
      <c r="AM150" s="8" t="s">
        <v>360</v>
      </c>
      <c r="AN150" s="8">
        <v>1</v>
      </c>
      <c r="AO150" s="8">
        <v>1.99</v>
      </c>
      <c r="AP150" s="8"/>
      <c r="AQ150" s="8">
        <v>1.23</v>
      </c>
      <c r="AR150" s="9">
        <f t="shared" si="158"/>
        <v>73.261979464371024</v>
      </c>
      <c r="AS150" s="9">
        <v>1.99</v>
      </c>
      <c r="AT150" s="9">
        <f t="shared" si="123"/>
        <v>40.8733357856716</v>
      </c>
      <c r="AU150" s="9">
        <v>1.9</v>
      </c>
      <c r="AV150" s="9">
        <f t="shared" si="150"/>
        <v>42.673418853687046</v>
      </c>
      <c r="AW150" s="9"/>
      <c r="AX150" s="9" t="e">
        <f t="shared" si="159"/>
        <v>#DIV/0!</v>
      </c>
      <c r="AY150" s="12" t="s">
        <v>155</v>
      </c>
      <c r="AZ150" s="12" t="s">
        <v>155</v>
      </c>
      <c r="BA150" s="12" t="s">
        <v>155</v>
      </c>
      <c r="BB150" s="12"/>
      <c r="BC150" s="8" t="s">
        <v>164</v>
      </c>
      <c r="BD150" s="8"/>
      <c r="BE150" s="8"/>
      <c r="BF150" s="8"/>
      <c r="BG150" s="12"/>
      <c r="BH150" s="8"/>
      <c r="BI150" s="8"/>
      <c r="BJ150" s="8">
        <v>80</v>
      </c>
      <c r="BK150" s="8">
        <v>174</v>
      </c>
      <c r="BL150" s="8">
        <f t="shared" si="125"/>
        <v>1.9479498561339492</v>
      </c>
      <c r="BM150" s="8">
        <f t="shared" si="144"/>
        <v>26.423569824283259</v>
      </c>
      <c r="BN150" s="8">
        <v>1</v>
      </c>
      <c r="BO150" s="7" t="s">
        <v>806</v>
      </c>
      <c r="BP150" s="8" t="s">
        <v>146</v>
      </c>
      <c r="BQ150" s="8">
        <v>42</v>
      </c>
      <c r="BR150" s="8">
        <v>50.5</v>
      </c>
      <c r="BS150" s="8">
        <v>156</v>
      </c>
      <c r="BT150" s="8">
        <f t="shared" si="126"/>
        <v>1.4800639927609025</v>
      </c>
      <c r="BU150" s="8">
        <f t="shared" si="145"/>
        <v>20.751150558842866</v>
      </c>
      <c r="BV150" s="8">
        <f t="shared" si="127"/>
        <v>1.3161254281311547</v>
      </c>
      <c r="BW150" s="8">
        <f t="shared" si="127"/>
        <v>1.2733544460272423</v>
      </c>
      <c r="BX150" s="8" t="s">
        <v>158</v>
      </c>
      <c r="BY150" s="8" t="s">
        <v>158</v>
      </c>
      <c r="BZ150" s="8" t="s">
        <v>148</v>
      </c>
      <c r="CA150" s="8" t="s">
        <v>149</v>
      </c>
      <c r="CB150" s="8">
        <v>4</v>
      </c>
      <c r="CC150" s="8" t="s">
        <v>150</v>
      </c>
      <c r="CD150" s="8">
        <v>2</v>
      </c>
      <c r="CE150" s="8"/>
      <c r="CF150" s="8" t="s">
        <v>150</v>
      </c>
      <c r="CG150" s="8">
        <v>2</v>
      </c>
      <c r="CH150" s="8"/>
      <c r="CI150" s="8" t="s">
        <v>150</v>
      </c>
      <c r="CJ150" s="8">
        <v>2</v>
      </c>
      <c r="CK150" s="8"/>
      <c r="CL150" s="8" t="s">
        <v>150</v>
      </c>
      <c r="CM150" s="8">
        <v>2</v>
      </c>
      <c r="CN150" s="8"/>
      <c r="CO150" s="8">
        <v>0</v>
      </c>
      <c r="CP150" s="8">
        <v>0</v>
      </c>
      <c r="CQ150" s="8">
        <v>4</v>
      </c>
      <c r="CR150" s="8"/>
      <c r="CS150" s="8">
        <v>0</v>
      </c>
      <c r="CT150" s="8"/>
      <c r="CU150" s="8"/>
      <c r="CV150" s="8"/>
      <c r="CW150" s="8"/>
      <c r="CX150" s="8"/>
      <c r="CY150" s="8">
        <v>0</v>
      </c>
      <c r="CZ150" s="8"/>
      <c r="DA150" s="8"/>
      <c r="DB150" s="8"/>
      <c r="DC150" s="8"/>
      <c r="DD150" s="8" t="s">
        <v>165</v>
      </c>
      <c r="DE150" s="8">
        <v>2</v>
      </c>
      <c r="DF150" s="8"/>
      <c r="DG150" s="8"/>
      <c r="DH150" s="8"/>
      <c r="DI150" s="8">
        <v>2</v>
      </c>
      <c r="DJ150" s="8"/>
      <c r="DK150" s="8">
        <v>2</v>
      </c>
      <c r="DL150" s="8">
        <v>0</v>
      </c>
      <c r="DM150" s="8">
        <v>2</v>
      </c>
      <c r="DN150" s="8"/>
      <c r="DO150" s="8" t="s">
        <v>143</v>
      </c>
      <c r="DP150" s="8">
        <v>2</v>
      </c>
      <c r="DQ150" s="8" t="s">
        <v>165</v>
      </c>
      <c r="DR150" s="8" t="s">
        <v>143</v>
      </c>
      <c r="DS150" s="8" t="s">
        <v>143</v>
      </c>
      <c r="DT150" s="8" t="s">
        <v>636</v>
      </c>
      <c r="DU150" s="8" t="s">
        <v>150</v>
      </c>
      <c r="DV150" s="8" t="s">
        <v>159</v>
      </c>
      <c r="DW150" s="8" t="s">
        <v>150</v>
      </c>
      <c r="DX150" s="8" t="s">
        <v>150</v>
      </c>
      <c r="DY150" s="8" t="s">
        <v>150</v>
      </c>
      <c r="DZ150" s="8"/>
      <c r="EA150" s="8"/>
      <c r="EB150" s="8" t="s">
        <v>150</v>
      </c>
      <c r="EC150" s="8" t="s">
        <v>150</v>
      </c>
      <c r="ED150" s="8" t="s">
        <v>150</v>
      </c>
      <c r="EE150" s="8"/>
      <c r="EF150" s="8" t="s">
        <v>159</v>
      </c>
      <c r="EG150" s="8" t="s">
        <v>150</v>
      </c>
      <c r="EH150" s="8"/>
      <c r="EI150" s="8" t="s">
        <v>159</v>
      </c>
      <c r="EJ150" s="8" t="s">
        <v>150</v>
      </c>
      <c r="EK150" s="8" t="s">
        <v>150</v>
      </c>
      <c r="EL150" s="8" t="s">
        <v>150</v>
      </c>
      <c r="EM150" s="8"/>
      <c r="EN150" s="8"/>
      <c r="EO150" s="8" t="s">
        <v>184</v>
      </c>
      <c r="EP150" s="8" t="s">
        <v>189</v>
      </c>
      <c r="EQ150" s="11" t="str">
        <f t="shared" si="152"/>
        <v>36</v>
      </c>
      <c r="ER150" s="11" t="str">
        <f t="shared" si="162"/>
        <v>1</v>
      </c>
      <c r="ES150" s="11"/>
      <c r="ET150" s="13">
        <f t="shared" si="129"/>
        <v>1</v>
      </c>
      <c r="EU150" s="13">
        <f t="shared" si="130"/>
        <v>0.9</v>
      </c>
      <c r="EV150" s="14">
        <f t="shared" si="146"/>
        <v>-1.2</v>
      </c>
      <c r="EW150" s="14">
        <f t="shared" si="131"/>
        <v>-1.2</v>
      </c>
      <c r="EX150" s="14">
        <f t="shared" si="132"/>
        <v>-1.2</v>
      </c>
      <c r="EY150" s="11">
        <f t="shared" si="133"/>
        <v>-3.2000000000000001E-2</v>
      </c>
      <c r="EZ150" s="15" t="s">
        <v>152</v>
      </c>
      <c r="FA150" s="16" t="str">
        <f t="shared" si="134"/>
        <v>1</v>
      </c>
      <c r="FC150">
        <v>2</v>
      </c>
      <c r="FD150">
        <v>0</v>
      </c>
    </row>
    <row r="151" spans="1:160" ht="45">
      <c r="A151" s="6">
        <v>2688</v>
      </c>
      <c r="B151" s="8">
        <v>2</v>
      </c>
      <c r="C151" s="8" t="s">
        <v>139</v>
      </c>
      <c r="D151" s="8">
        <v>58</v>
      </c>
      <c r="E151" s="8">
        <v>51</v>
      </c>
      <c r="F151" s="8" t="s">
        <v>140</v>
      </c>
      <c r="G151" s="8">
        <v>1</v>
      </c>
      <c r="H151" s="8"/>
      <c r="I151" s="9"/>
      <c r="J151" s="9"/>
      <c r="K151" s="10">
        <v>42578</v>
      </c>
      <c r="L151" s="10"/>
      <c r="M151" s="9" t="e">
        <f t="shared" si="160"/>
        <v>#NUM!</v>
      </c>
      <c r="N151" s="9">
        <f t="shared" ca="1" si="120"/>
        <v>92</v>
      </c>
      <c r="O151" s="9">
        <v>75</v>
      </c>
      <c r="P151" s="9">
        <v>1</v>
      </c>
      <c r="Q151" s="9"/>
      <c r="R151" s="9"/>
      <c r="S151" s="9" t="e">
        <f t="shared" si="121"/>
        <v>#NUM!</v>
      </c>
      <c r="T151" s="9"/>
      <c r="U151" s="8" t="str">
        <f t="shared" si="154"/>
        <v>12</v>
      </c>
      <c r="V151" s="11" t="str">
        <f t="shared" si="155"/>
        <v>1</v>
      </c>
      <c r="W151" s="8" t="str">
        <f t="shared" si="147"/>
        <v>12</v>
      </c>
      <c r="X151" s="9">
        <v>2</v>
      </c>
      <c r="Y151" s="9">
        <v>1</v>
      </c>
      <c r="Z151" s="9">
        <v>1</v>
      </c>
      <c r="AA151" s="9"/>
      <c r="AB151" s="9">
        <v>2</v>
      </c>
      <c r="AC151" s="9">
        <v>75</v>
      </c>
      <c r="AD151" s="9">
        <v>1</v>
      </c>
      <c r="AE151" s="8" t="str">
        <f t="shared" si="148"/>
        <v>36</v>
      </c>
      <c r="AF151" s="9">
        <v>2</v>
      </c>
      <c r="AG151" s="9">
        <v>2</v>
      </c>
      <c r="AH151" s="11" t="str">
        <f t="shared" si="151"/>
        <v>36</v>
      </c>
      <c r="AI151" s="11" t="str">
        <f t="shared" si="161"/>
        <v>1</v>
      </c>
      <c r="AJ151" s="9">
        <v>2</v>
      </c>
      <c r="AK151" s="9">
        <v>1</v>
      </c>
      <c r="AL151" s="9" t="s">
        <v>812</v>
      </c>
      <c r="AM151" s="8" t="s">
        <v>360</v>
      </c>
      <c r="AN151" s="8">
        <v>1</v>
      </c>
      <c r="AO151" s="8">
        <v>1.74</v>
      </c>
      <c r="AP151" s="8"/>
      <c r="AQ151" s="8">
        <v>1.81</v>
      </c>
      <c r="AR151" s="9">
        <f t="shared" si="158"/>
        <v>44.396061775123677</v>
      </c>
      <c r="AS151" s="9">
        <v>1.38</v>
      </c>
      <c r="AT151" s="9">
        <f t="shared" si="123"/>
        <v>61.094599981410838</v>
      </c>
      <c r="AU151" s="9">
        <v>1.2</v>
      </c>
      <c r="AV151" s="9">
        <f t="shared" si="150"/>
        <v>71.357268763452112</v>
      </c>
      <c r="AW151" s="9"/>
      <c r="AX151" s="9" t="e">
        <f t="shared" si="159"/>
        <v>#DIV/0!</v>
      </c>
      <c r="AY151" s="12" t="s">
        <v>155</v>
      </c>
      <c r="AZ151" s="12" t="s">
        <v>155</v>
      </c>
      <c r="BA151" s="12" t="s">
        <v>155</v>
      </c>
      <c r="BB151" s="12"/>
      <c r="BC151" s="8" t="s">
        <v>164</v>
      </c>
      <c r="BD151" s="8"/>
      <c r="BE151" s="8"/>
      <c r="BF151" s="8"/>
      <c r="BG151" s="12"/>
      <c r="BH151" s="8"/>
      <c r="BI151" s="8"/>
      <c r="BJ151" s="8">
        <v>96.4</v>
      </c>
      <c r="BK151" s="8">
        <v>170.2</v>
      </c>
      <c r="BL151" s="8">
        <f t="shared" si="125"/>
        <v>2.0751272859042675</v>
      </c>
      <c r="BM151" s="8">
        <f t="shared" si="144"/>
        <v>33.278054020914084</v>
      </c>
      <c r="BN151" s="8">
        <v>1</v>
      </c>
      <c r="BO151" s="7" t="s">
        <v>813</v>
      </c>
      <c r="BP151" s="8" t="s">
        <v>146</v>
      </c>
      <c r="BQ151" s="8">
        <v>48</v>
      </c>
      <c r="BR151" s="8">
        <v>55</v>
      </c>
      <c r="BS151" s="8">
        <v>150</v>
      </c>
      <c r="BT151" s="8">
        <f t="shared" si="126"/>
        <v>1.4917176540511605</v>
      </c>
      <c r="BU151" s="8">
        <f t="shared" si="145"/>
        <v>24.444444444444443</v>
      </c>
      <c r="BV151" s="8">
        <f t="shared" si="127"/>
        <v>1.3910992340063155</v>
      </c>
      <c r="BW151" s="8">
        <f t="shared" si="127"/>
        <v>1.3613749372192125</v>
      </c>
      <c r="BX151" s="8" t="s">
        <v>162</v>
      </c>
      <c r="BY151" s="8" t="s">
        <v>162</v>
      </c>
      <c r="BZ151" s="8" t="s">
        <v>148</v>
      </c>
      <c r="CA151" s="8" t="s">
        <v>149</v>
      </c>
      <c r="CB151" s="8">
        <v>6</v>
      </c>
      <c r="CC151" s="8" t="s">
        <v>150</v>
      </c>
      <c r="CD151" s="8">
        <v>2</v>
      </c>
      <c r="CE151" s="8"/>
      <c r="CF151" s="8" t="s">
        <v>150</v>
      </c>
      <c r="CG151" s="8">
        <v>2</v>
      </c>
      <c r="CH151" s="8"/>
      <c r="CI151" s="8" t="s">
        <v>150</v>
      </c>
      <c r="CJ151" s="8">
        <v>2</v>
      </c>
      <c r="CK151" s="8"/>
      <c r="CL151" s="8" t="s">
        <v>150</v>
      </c>
      <c r="CM151" s="8">
        <v>2</v>
      </c>
      <c r="CN151" s="8"/>
      <c r="CO151" s="8">
        <v>0</v>
      </c>
      <c r="CP151" s="8">
        <v>0</v>
      </c>
      <c r="CQ151" s="8">
        <v>4</v>
      </c>
      <c r="CR151" s="8"/>
      <c r="CS151" s="8">
        <v>0</v>
      </c>
      <c r="CT151" s="8"/>
      <c r="CU151" s="8"/>
      <c r="CV151" s="8"/>
      <c r="CW151" s="8"/>
      <c r="CX151" s="8"/>
      <c r="CY151" s="8">
        <v>0</v>
      </c>
      <c r="CZ151" s="8"/>
      <c r="DA151" s="8"/>
      <c r="DB151" s="8"/>
      <c r="DC151" s="8"/>
      <c r="DD151" s="8" t="s">
        <v>165</v>
      </c>
      <c r="DE151" s="8">
        <v>2</v>
      </c>
      <c r="DF151" s="8"/>
      <c r="DG151" s="8"/>
      <c r="DH151" s="8"/>
      <c r="DI151" s="8">
        <v>2</v>
      </c>
      <c r="DJ151" s="8"/>
      <c r="DK151" s="8">
        <v>2</v>
      </c>
      <c r="DL151" s="8">
        <v>0</v>
      </c>
      <c r="DM151" s="8">
        <v>2</v>
      </c>
      <c r="DN151" s="8"/>
      <c r="DO151" s="8" t="s">
        <v>143</v>
      </c>
      <c r="DP151" s="8">
        <v>2</v>
      </c>
      <c r="DQ151" s="8" t="s">
        <v>165</v>
      </c>
      <c r="DR151" s="8" t="s">
        <v>165</v>
      </c>
      <c r="DS151" s="8" t="s">
        <v>165</v>
      </c>
      <c r="DT151" s="8" t="s">
        <v>636</v>
      </c>
      <c r="DU151" s="8" t="s">
        <v>150</v>
      </c>
      <c r="DV151" s="8" t="s">
        <v>150</v>
      </c>
      <c r="DW151" s="8" t="s">
        <v>150</v>
      </c>
      <c r="DX151" s="8" t="s">
        <v>150</v>
      </c>
      <c r="DY151" s="8" t="s">
        <v>150</v>
      </c>
      <c r="DZ151" s="8"/>
      <c r="EA151" s="8"/>
      <c r="EB151" s="8" t="s">
        <v>150</v>
      </c>
      <c r="EC151" s="8" t="s">
        <v>150</v>
      </c>
      <c r="ED151" s="8" t="s">
        <v>150</v>
      </c>
      <c r="EE151" s="8"/>
      <c r="EF151" s="8" t="s">
        <v>159</v>
      </c>
      <c r="EG151" s="8" t="s">
        <v>150</v>
      </c>
      <c r="EH151" s="8"/>
      <c r="EI151" s="8" t="s">
        <v>159</v>
      </c>
      <c r="EJ151" s="8" t="s">
        <v>150</v>
      </c>
      <c r="EK151" s="8" t="s">
        <v>150</v>
      </c>
      <c r="EL151" s="8" t="s">
        <v>150</v>
      </c>
      <c r="EM151" s="8"/>
      <c r="EN151" s="8"/>
      <c r="EO151" s="8" t="s">
        <v>304</v>
      </c>
      <c r="EP151" s="8" t="s">
        <v>189</v>
      </c>
      <c r="EQ151" s="11" t="str">
        <f t="shared" si="152"/>
        <v>36</v>
      </c>
      <c r="ER151" s="11" t="str">
        <f t="shared" si="162"/>
        <v>1</v>
      </c>
      <c r="ES151" s="11"/>
      <c r="ET151" s="13">
        <f t="shared" si="129"/>
        <v>1</v>
      </c>
      <c r="EU151" s="13">
        <f t="shared" si="130"/>
        <v>0.9</v>
      </c>
      <c r="EV151" s="14">
        <f t="shared" si="146"/>
        <v>-1.2</v>
      </c>
      <c r="EW151" s="14">
        <f t="shared" si="131"/>
        <v>-1.2</v>
      </c>
      <c r="EX151" s="14">
        <f t="shared" si="132"/>
        <v>-1.2</v>
      </c>
      <c r="EY151" s="11">
        <f t="shared" si="133"/>
        <v>-3.2000000000000001E-2</v>
      </c>
      <c r="EZ151" s="17" t="s">
        <v>176</v>
      </c>
      <c r="FA151" s="16" t="str">
        <f t="shared" si="134"/>
        <v>3</v>
      </c>
      <c r="FC151">
        <v>2</v>
      </c>
      <c r="FD151">
        <v>0</v>
      </c>
    </row>
    <row r="152" spans="1:160" ht="33.75">
      <c r="A152" s="6">
        <v>2699</v>
      </c>
      <c r="B152" s="8">
        <v>2</v>
      </c>
      <c r="C152" s="8" t="s">
        <v>139</v>
      </c>
      <c r="D152" s="8">
        <v>54</v>
      </c>
      <c r="E152" s="8">
        <v>48</v>
      </c>
      <c r="F152" s="8" t="s">
        <v>180</v>
      </c>
      <c r="G152" s="8">
        <v>5</v>
      </c>
      <c r="H152" s="8"/>
      <c r="I152" s="9"/>
      <c r="J152" s="9"/>
      <c r="K152" s="10">
        <v>42606</v>
      </c>
      <c r="L152" s="10"/>
      <c r="M152" s="9" t="e">
        <f t="shared" si="160"/>
        <v>#NUM!</v>
      </c>
      <c r="N152" s="9">
        <f t="shared" ca="1" si="120"/>
        <v>91</v>
      </c>
      <c r="O152" s="9">
        <v>74</v>
      </c>
      <c r="P152" s="9">
        <v>1</v>
      </c>
      <c r="Q152" s="9"/>
      <c r="R152" s="9"/>
      <c r="S152" s="9" t="e">
        <f t="shared" si="121"/>
        <v>#NUM!</v>
      </c>
      <c r="T152" s="9"/>
      <c r="U152" s="8" t="str">
        <f t="shared" si="154"/>
        <v>12</v>
      </c>
      <c r="V152" s="11" t="str">
        <f t="shared" si="155"/>
        <v>1</v>
      </c>
      <c r="W152" s="8" t="str">
        <f t="shared" si="147"/>
        <v>12</v>
      </c>
      <c r="X152" s="9">
        <v>2</v>
      </c>
      <c r="Y152" s="9">
        <v>1</v>
      </c>
      <c r="Z152" s="9">
        <v>1</v>
      </c>
      <c r="AA152" s="9"/>
      <c r="AB152" s="9">
        <v>2</v>
      </c>
      <c r="AC152" s="9">
        <v>74</v>
      </c>
      <c r="AD152" s="9">
        <v>1</v>
      </c>
      <c r="AE152" s="8" t="str">
        <f t="shared" si="148"/>
        <v>36</v>
      </c>
      <c r="AF152" s="9">
        <v>2</v>
      </c>
      <c r="AG152" s="9">
        <v>2</v>
      </c>
      <c r="AH152" s="11" t="str">
        <f t="shared" si="151"/>
        <v>36</v>
      </c>
      <c r="AI152" s="11" t="str">
        <f t="shared" si="161"/>
        <v>1</v>
      </c>
      <c r="AJ152" s="9">
        <v>2</v>
      </c>
      <c r="AK152" s="9"/>
      <c r="AL152" s="9"/>
      <c r="AM152" s="8" t="s">
        <v>360</v>
      </c>
      <c r="AN152" s="8">
        <v>1</v>
      </c>
      <c r="AO152" s="8">
        <v>1.75</v>
      </c>
      <c r="AP152" s="8"/>
      <c r="AQ152" s="8">
        <v>0.7</v>
      </c>
      <c r="AR152" s="9">
        <f t="shared" ref="AR152:AR159" si="163">141*((AQ152/EU152)^EV152)*0.9938^(E152)*ET152</f>
        <v>105.45407615260839</v>
      </c>
      <c r="AS152" s="9">
        <v>1.36</v>
      </c>
      <c r="AT152" s="9">
        <f t="shared" si="123"/>
        <v>63.345251097244955</v>
      </c>
      <c r="AU152" s="9">
        <v>1.3</v>
      </c>
      <c r="AV152" s="9">
        <f t="shared" si="150"/>
        <v>66.042988025344869</v>
      </c>
      <c r="AW152" s="9"/>
      <c r="AX152" s="9" t="e">
        <f t="shared" si="159"/>
        <v>#DIV/0!</v>
      </c>
      <c r="AY152" s="12" t="s">
        <v>155</v>
      </c>
      <c r="AZ152" s="12" t="s">
        <v>155</v>
      </c>
      <c r="BA152" s="12" t="s">
        <v>155</v>
      </c>
      <c r="BB152" s="12"/>
      <c r="BC152" s="8" t="s">
        <v>164</v>
      </c>
      <c r="BD152" s="8"/>
      <c r="BE152" s="8"/>
      <c r="BF152" s="8"/>
      <c r="BG152" s="12"/>
      <c r="BH152" s="8"/>
      <c r="BI152" s="8"/>
      <c r="BJ152" s="8">
        <v>67</v>
      </c>
      <c r="BK152" s="8">
        <v>168</v>
      </c>
      <c r="BL152" s="8">
        <f t="shared" si="125"/>
        <v>1.7611540428373389</v>
      </c>
      <c r="BM152" s="8">
        <f t="shared" si="144"/>
        <v>23.738662131519273</v>
      </c>
      <c r="BN152" s="8">
        <v>1</v>
      </c>
      <c r="BO152" s="7" t="s">
        <v>816</v>
      </c>
      <c r="BP152" s="8" t="s">
        <v>146</v>
      </c>
      <c r="BQ152" s="8">
        <v>45</v>
      </c>
      <c r="BR152" s="8">
        <v>60</v>
      </c>
      <c r="BS152" s="8">
        <v>159</v>
      </c>
      <c r="BT152" s="8">
        <f t="shared" si="126"/>
        <v>1.6147062273712181</v>
      </c>
      <c r="BU152" s="8">
        <f t="shared" si="145"/>
        <v>23.733238400379733</v>
      </c>
      <c r="BV152" s="8">
        <f t="shared" si="127"/>
        <v>1.0906962597800478</v>
      </c>
      <c r="BW152" s="8">
        <f t="shared" si="127"/>
        <v>1.0002285289115644</v>
      </c>
      <c r="BX152" s="8" t="s">
        <v>162</v>
      </c>
      <c r="BY152" s="8" t="s">
        <v>147</v>
      </c>
      <c r="BZ152" s="8" t="s">
        <v>148</v>
      </c>
      <c r="CA152" s="8" t="s">
        <v>149</v>
      </c>
      <c r="CB152" s="8">
        <v>3</v>
      </c>
      <c r="CC152" s="8" t="s">
        <v>150</v>
      </c>
      <c r="CD152" s="8">
        <v>2</v>
      </c>
      <c r="CE152" s="8"/>
      <c r="CF152" s="8" t="s">
        <v>150</v>
      </c>
      <c r="CG152" s="8">
        <v>2</v>
      </c>
      <c r="CH152" s="8"/>
      <c r="CI152" s="8" t="s">
        <v>150</v>
      </c>
      <c r="CJ152" s="8">
        <v>2</v>
      </c>
      <c r="CK152" s="8"/>
      <c r="CL152" s="8" t="s">
        <v>150</v>
      </c>
      <c r="CM152" s="8">
        <v>2</v>
      </c>
      <c r="CN152" s="8"/>
      <c r="CO152" s="8">
        <v>0</v>
      </c>
      <c r="CP152" s="8">
        <v>0</v>
      </c>
      <c r="CQ152" s="8">
        <v>4</v>
      </c>
      <c r="CR152" s="8"/>
      <c r="CS152" s="8">
        <v>0</v>
      </c>
      <c r="CT152" s="8"/>
      <c r="CU152" s="8"/>
      <c r="CV152" s="8"/>
      <c r="CW152" s="8"/>
      <c r="CX152" s="8"/>
      <c r="CY152" s="8">
        <v>0</v>
      </c>
      <c r="CZ152" s="8"/>
      <c r="DA152" s="8"/>
      <c r="DB152" s="8"/>
      <c r="DC152" s="8"/>
      <c r="DD152" s="8" t="s">
        <v>143</v>
      </c>
      <c r="DE152" s="8">
        <v>1</v>
      </c>
      <c r="DF152" s="8"/>
      <c r="DG152" s="8"/>
      <c r="DH152" s="8">
        <v>100</v>
      </c>
      <c r="DI152" s="8">
        <v>1</v>
      </c>
      <c r="DJ152" s="8"/>
      <c r="DK152" s="8">
        <v>2</v>
      </c>
      <c r="DL152" s="8">
        <v>3</v>
      </c>
      <c r="DM152" s="8">
        <v>1</v>
      </c>
      <c r="DN152" s="8"/>
      <c r="DO152" s="8" t="s">
        <v>143</v>
      </c>
      <c r="DP152" s="8">
        <v>2</v>
      </c>
      <c r="DQ152" s="8" t="s">
        <v>165</v>
      </c>
      <c r="DR152" s="8" t="s">
        <v>165</v>
      </c>
      <c r="DS152" s="8" t="s">
        <v>165</v>
      </c>
      <c r="DT152" s="8" t="s">
        <v>636</v>
      </c>
      <c r="DU152" s="8" t="s">
        <v>150</v>
      </c>
      <c r="DV152" s="8" t="s">
        <v>150</v>
      </c>
      <c r="DW152" s="8" t="s">
        <v>150</v>
      </c>
      <c r="DX152" s="8" t="s">
        <v>150</v>
      </c>
      <c r="DY152" s="8" t="s">
        <v>159</v>
      </c>
      <c r="DZ152" s="8"/>
      <c r="EA152" s="8"/>
      <c r="EB152" s="8" t="s">
        <v>150</v>
      </c>
      <c r="EC152" s="8" t="s">
        <v>150</v>
      </c>
      <c r="ED152" s="8" t="s">
        <v>150</v>
      </c>
      <c r="EE152" s="8"/>
      <c r="EF152" s="8"/>
      <c r="EG152" s="8"/>
      <c r="EH152" s="8"/>
      <c r="EI152" s="8"/>
      <c r="EJ152" s="8"/>
      <c r="EK152" s="8" t="s">
        <v>150</v>
      </c>
      <c r="EL152" s="8" t="s">
        <v>150</v>
      </c>
      <c r="EM152" s="8"/>
      <c r="EN152" s="8"/>
      <c r="EO152" s="8" t="s">
        <v>184</v>
      </c>
      <c r="EP152" s="8" t="s">
        <v>187</v>
      </c>
      <c r="EQ152" s="11" t="str">
        <f t="shared" si="152"/>
        <v>36</v>
      </c>
      <c r="ER152" s="11" t="str">
        <f t="shared" si="162"/>
        <v>1</v>
      </c>
      <c r="ES152" s="11"/>
      <c r="ET152" s="13">
        <f t="shared" si="129"/>
        <v>1</v>
      </c>
      <c r="EU152" s="13">
        <f t="shared" si="130"/>
        <v>0.9</v>
      </c>
      <c r="EV152" s="14">
        <f t="shared" si="146"/>
        <v>-3.2000000000000001E-2</v>
      </c>
      <c r="EW152" s="14">
        <f t="shared" si="131"/>
        <v>-1.2</v>
      </c>
      <c r="EX152" s="14">
        <f t="shared" si="132"/>
        <v>-1.2</v>
      </c>
      <c r="EY152" s="11">
        <f t="shared" si="133"/>
        <v>-3.2000000000000001E-2</v>
      </c>
      <c r="EZ152" s="15" t="s">
        <v>152</v>
      </c>
      <c r="FA152" s="16" t="str">
        <f t="shared" si="134"/>
        <v>1</v>
      </c>
      <c r="FC152">
        <v>2</v>
      </c>
      <c r="FD152">
        <v>0</v>
      </c>
    </row>
    <row r="153" spans="1:160" ht="33.75">
      <c r="A153" s="6">
        <v>2700</v>
      </c>
      <c r="B153" s="8">
        <v>2</v>
      </c>
      <c r="C153" s="8" t="s">
        <v>139</v>
      </c>
      <c r="D153" s="8">
        <v>58</v>
      </c>
      <c r="E153" s="8">
        <v>51</v>
      </c>
      <c r="F153" s="8" t="s">
        <v>140</v>
      </c>
      <c r="G153" s="8">
        <v>1</v>
      </c>
      <c r="H153" s="8"/>
      <c r="I153" s="9"/>
      <c r="J153" s="9"/>
      <c r="K153" s="10">
        <v>42607</v>
      </c>
      <c r="L153" s="10"/>
      <c r="M153" s="9" t="e">
        <f t="shared" si="160"/>
        <v>#NUM!</v>
      </c>
      <c r="N153" s="9">
        <f t="shared" ca="1" si="120"/>
        <v>91</v>
      </c>
      <c r="O153" s="9">
        <v>74</v>
      </c>
      <c r="P153" s="9">
        <v>1</v>
      </c>
      <c r="Q153" s="9"/>
      <c r="R153" s="9"/>
      <c r="S153" s="9" t="e">
        <f t="shared" si="121"/>
        <v>#NUM!</v>
      </c>
      <c r="T153" s="9"/>
      <c r="U153" s="8" t="str">
        <f t="shared" si="154"/>
        <v>12</v>
      </c>
      <c r="V153" s="11" t="str">
        <f t="shared" si="155"/>
        <v>1</v>
      </c>
      <c r="W153" s="8" t="str">
        <f t="shared" si="147"/>
        <v>12</v>
      </c>
      <c r="X153" s="9">
        <v>2</v>
      </c>
      <c r="Y153" s="9">
        <v>1</v>
      </c>
      <c r="Z153" s="9">
        <v>1</v>
      </c>
      <c r="AA153" s="9"/>
      <c r="AB153" s="9">
        <v>2</v>
      </c>
      <c r="AC153" s="9">
        <v>74</v>
      </c>
      <c r="AD153" s="9">
        <v>1</v>
      </c>
      <c r="AE153" s="8" t="str">
        <f t="shared" si="148"/>
        <v>36</v>
      </c>
      <c r="AF153" s="9">
        <v>2</v>
      </c>
      <c r="AG153" s="9">
        <v>2</v>
      </c>
      <c r="AH153" s="11" t="str">
        <f t="shared" si="151"/>
        <v>36</v>
      </c>
      <c r="AI153" s="11" t="str">
        <f t="shared" si="161"/>
        <v>1</v>
      </c>
      <c r="AJ153" s="9">
        <v>2</v>
      </c>
      <c r="AK153" s="9"/>
      <c r="AL153" s="9"/>
      <c r="AM153" s="8" t="s">
        <v>360</v>
      </c>
      <c r="AN153" s="8">
        <v>1</v>
      </c>
      <c r="AO153" s="8">
        <v>4.7</v>
      </c>
      <c r="AP153" s="8"/>
      <c r="AQ153" s="8">
        <v>1.81</v>
      </c>
      <c r="AR153" s="9">
        <f t="shared" si="163"/>
        <v>44.396061775123677</v>
      </c>
      <c r="AS153" s="9">
        <v>1.38</v>
      </c>
      <c r="AT153" s="9">
        <f t="shared" si="123"/>
        <v>61.094599981410838</v>
      </c>
      <c r="AU153" s="9">
        <v>1.28</v>
      </c>
      <c r="AV153" s="9">
        <f t="shared" si="150"/>
        <v>66.039496055141015</v>
      </c>
      <c r="AW153" s="9"/>
      <c r="AX153" s="9" t="e">
        <f t="shared" si="159"/>
        <v>#DIV/0!</v>
      </c>
      <c r="AY153" s="12" t="s">
        <v>155</v>
      </c>
      <c r="AZ153" s="12" t="s">
        <v>155</v>
      </c>
      <c r="BA153" s="12" t="s">
        <v>155</v>
      </c>
      <c r="BB153" s="12"/>
      <c r="BC153" s="8" t="s">
        <v>164</v>
      </c>
      <c r="BD153" s="8"/>
      <c r="BE153" s="8"/>
      <c r="BF153" s="8"/>
      <c r="BG153" s="12"/>
      <c r="BH153" s="8"/>
      <c r="BI153" s="8"/>
      <c r="BJ153" s="8">
        <v>76</v>
      </c>
      <c r="BK153" s="8">
        <v>171</v>
      </c>
      <c r="BL153" s="8">
        <f t="shared" si="125"/>
        <v>1.882063535398822</v>
      </c>
      <c r="BM153" s="8">
        <f t="shared" si="144"/>
        <v>25.990903183885639</v>
      </c>
      <c r="BN153" s="8">
        <v>1</v>
      </c>
      <c r="BO153" s="7" t="s">
        <v>819</v>
      </c>
      <c r="BP153" s="8" t="s">
        <v>146</v>
      </c>
      <c r="BQ153" s="8">
        <v>51</v>
      </c>
      <c r="BR153" s="8">
        <v>56</v>
      </c>
      <c r="BS153" s="8">
        <v>153</v>
      </c>
      <c r="BT153" s="8">
        <f t="shared" si="126"/>
        <v>1.5249216223979525</v>
      </c>
      <c r="BU153" s="8">
        <f t="shared" si="145"/>
        <v>23.92242299970097</v>
      </c>
      <c r="BV153" s="8">
        <f t="shared" si="127"/>
        <v>1.2342034552826793</v>
      </c>
      <c r="BW153" s="8">
        <f t="shared" si="127"/>
        <v>1.0864661654135337</v>
      </c>
      <c r="BX153" s="8" t="s">
        <v>162</v>
      </c>
      <c r="BY153" s="8" t="s">
        <v>171</v>
      </c>
      <c r="BZ153" s="8" t="s">
        <v>148</v>
      </c>
      <c r="CA153" s="8" t="s">
        <v>149</v>
      </c>
      <c r="CB153" s="8">
        <v>5</v>
      </c>
      <c r="CC153" s="8" t="s">
        <v>150</v>
      </c>
      <c r="CD153" s="8">
        <v>2</v>
      </c>
      <c r="CE153" s="8"/>
      <c r="CF153" s="8" t="s">
        <v>150</v>
      </c>
      <c r="CG153" s="8">
        <v>2</v>
      </c>
      <c r="CH153" s="8"/>
      <c r="CI153" s="8" t="s">
        <v>150</v>
      </c>
      <c r="CJ153" s="8">
        <v>2</v>
      </c>
      <c r="CK153" s="8"/>
      <c r="CL153" s="8" t="s">
        <v>150</v>
      </c>
      <c r="CM153" s="8">
        <v>2</v>
      </c>
      <c r="CN153" s="8"/>
      <c r="CO153" s="8">
        <v>25</v>
      </c>
      <c r="CP153" s="8">
        <v>0</v>
      </c>
      <c r="CQ153" s="8">
        <v>4</v>
      </c>
      <c r="CR153" s="8" t="s">
        <v>0</v>
      </c>
      <c r="CS153" s="8">
        <v>0</v>
      </c>
      <c r="CT153" s="8"/>
      <c r="CU153" s="8"/>
      <c r="CV153" s="8"/>
      <c r="CW153" s="8"/>
      <c r="CX153" s="8" t="s">
        <v>0</v>
      </c>
      <c r="CY153" s="8">
        <v>0</v>
      </c>
      <c r="CZ153" s="8"/>
      <c r="DA153" s="8"/>
      <c r="DB153" s="8"/>
      <c r="DC153" s="8"/>
      <c r="DD153" s="8" t="s">
        <v>143</v>
      </c>
      <c r="DE153" s="8">
        <v>1</v>
      </c>
      <c r="DF153" s="8">
        <v>64</v>
      </c>
      <c r="DG153" s="8">
        <v>0</v>
      </c>
      <c r="DH153" s="8">
        <v>100</v>
      </c>
      <c r="DI153" s="8">
        <v>1</v>
      </c>
      <c r="DJ153" s="8"/>
      <c r="DK153" s="8">
        <v>2</v>
      </c>
      <c r="DL153" s="8">
        <v>4</v>
      </c>
      <c r="DM153" s="8">
        <v>1</v>
      </c>
      <c r="DN153" s="8"/>
      <c r="DO153" s="8" t="s">
        <v>143</v>
      </c>
      <c r="DP153" s="8">
        <v>2</v>
      </c>
      <c r="DQ153" s="8" t="s">
        <v>165</v>
      </c>
      <c r="DR153" s="8" t="s">
        <v>165</v>
      </c>
      <c r="DS153" s="8" t="s">
        <v>165</v>
      </c>
      <c r="DT153" s="8" t="s">
        <v>636</v>
      </c>
      <c r="DU153" s="8" t="s">
        <v>150</v>
      </c>
      <c r="DV153" s="8" t="s">
        <v>159</v>
      </c>
      <c r="DW153" s="8" t="s">
        <v>150</v>
      </c>
      <c r="DX153" s="8" t="s">
        <v>150</v>
      </c>
      <c r="DY153" s="8" t="s">
        <v>159</v>
      </c>
      <c r="DZ153" s="8"/>
      <c r="EA153" s="8"/>
      <c r="EB153" s="8" t="s">
        <v>150</v>
      </c>
      <c r="EC153" s="8" t="s">
        <v>150</v>
      </c>
      <c r="ED153" s="8" t="s">
        <v>150</v>
      </c>
      <c r="EE153" s="8"/>
      <c r="EF153" s="8" t="s">
        <v>159</v>
      </c>
      <c r="EG153" s="8" t="s">
        <v>150</v>
      </c>
      <c r="EH153" s="8"/>
      <c r="EI153" s="8" t="s">
        <v>159</v>
      </c>
      <c r="EJ153" s="8" t="s">
        <v>150</v>
      </c>
      <c r="EK153" s="8" t="s">
        <v>150</v>
      </c>
      <c r="EL153" s="8" t="s">
        <v>150</v>
      </c>
      <c r="EM153" s="8"/>
      <c r="EN153" s="8"/>
      <c r="EO153" s="8" t="s">
        <v>304</v>
      </c>
      <c r="EP153" s="8" t="s">
        <v>189</v>
      </c>
      <c r="EQ153" s="11" t="str">
        <f t="shared" si="152"/>
        <v>36</v>
      </c>
      <c r="ER153" s="11" t="str">
        <f t="shared" si="162"/>
        <v>1</v>
      </c>
      <c r="ES153" s="11"/>
      <c r="ET153" s="13">
        <f t="shared" si="129"/>
        <v>1</v>
      </c>
      <c r="EU153" s="13">
        <f t="shared" si="130"/>
        <v>0.9</v>
      </c>
      <c r="EV153" s="14">
        <f t="shared" si="146"/>
        <v>-1.2</v>
      </c>
      <c r="EW153" s="14">
        <f t="shared" si="131"/>
        <v>-1.2</v>
      </c>
      <c r="EX153" s="14">
        <f t="shared" si="132"/>
        <v>-1.2</v>
      </c>
      <c r="EY153" s="11">
        <f t="shared" si="133"/>
        <v>-3.2000000000000001E-2</v>
      </c>
      <c r="EZ153" s="17" t="s">
        <v>152</v>
      </c>
      <c r="FA153" s="16" t="str">
        <f t="shared" si="134"/>
        <v>1</v>
      </c>
      <c r="FC153">
        <v>2</v>
      </c>
      <c r="FD153">
        <v>0</v>
      </c>
    </row>
    <row r="154" spans="1:160" ht="33.75">
      <c r="A154" s="6">
        <v>2705</v>
      </c>
      <c r="B154" s="8">
        <v>1</v>
      </c>
      <c r="C154" s="8" t="s">
        <v>146</v>
      </c>
      <c r="D154" s="8">
        <v>61</v>
      </c>
      <c r="E154" s="8">
        <v>55</v>
      </c>
      <c r="F154" s="8" t="s">
        <v>153</v>
      </c>
      <c r="G154" s="8">
        <v>3</v>
      </c>
      <c r="H154" s="8"/>
      <c r="I154" s="9"/>
      <c r="J154" s="9"/>
      <c r="K154" s="10">
        <v>42614</v>
      </c>
      <c r="L154" s="10"/>
      <c r="M154" s="9" t="e">
        <f t="shared" si="160"/>
        <v>#NUM!</v>
      </c>
      <c r="N154" s="9">
        <f t="shared" ca="1" si="120"/>
        <v>91</v>
      </c>
      <c r="O154" s="9">
        <v>74</v>
      </c>
      <c r="P154" s="9">
        <v>1</v>
      </c>
      <c r="Q154" s="9"/>
      <c r="R154" s="9"/>
      <c r="S154" s="9" t="e">
        <f t="shared" si="121"/>
        <v>#NUM!</v>
      </c>
      <c r="T154" s="9"/>
      <c r="U154" s="8" t="str">
        <f t="shared" si="154"/>
        <v>12</v>
      </c>
      <c r="V154" s="11" t="str">
        <f t="shared" si="155"/>
        <v>1</v>
      </c>
      <c r="W154" s="8" t="str">
        <f t="shared" si="147"/>
        <v>12</v>
      </c>
      <c r="X154" s="9">
        <v>2</v>
      </c>
      <c r="Y154" s="9">
        <v>1</v>
      </c>
      <c r="Z154" s="9">
        <v>1</v>
      </c>
      <c r="AA154" s="9"/>
      <c r="AB154" s="9">
        <v>2</v>
      </c>
      <c r="AC154" s="9">
        <v>74</v>
      </c>
      <c r="AD154" s="9">
        <v>1</v>
      </c>
      <c r="AE154" s="8" t="str">
        <f t="shared" si="148"/>
        <v>36</v>
      </c>
      <c r="AF154" s="9">
        <v>2</v>
      </c>
      <c r="AG154" s="9">
        <v>2</v>
      </c>
      <c r="AH154" s="11" t="str">
        <f t="shared" si="151"/>
        <v>36</v>
      </c>
      <c r="AI154" s="11" t="str">
        <f t="shared" si="161"/>
        <v>1</v>
      </c>
      <c r="AJ154" s="9">
        <v>2</v>
      </c>
      <c r="AK154" s="9"/>
      <c r="AL154" s="9"/>
      <c r="AM154" s="8" t="s">
        <v>360</v>
      </c>
      <c r="AN154" s="8">
        <v>1</v>
      </c>
      <c r="AO154" s="8">
        <v>1.36</v>
      </c>
      <c r="AP154" s="8"/>
      <c r="AQ154" s="8">
        <v>0.94</v>
      </c>
      <c r="AR154" s="9">
        <f t="shared" si="163"/>
        <v>71.155492897915053</v>
      </c>
      <c r="AS154" s="9">
        <v>1.28</v>
      </c>
      <c r="AT154" s="9">
        <f t="shared" si="123"/>
        <v>48.82124885378488</v>
      </c>
      <c r="AU154" s="9">
        <v>1.5</v>
      </c>
      <c r="AV154" s="9">
        <f t="shared" si="150"/>
        <v>39.861103929828715</v>
      </c>
      <c r="AW154" s="9"/>
      <c r="AX154" s="9" t="e">
        <f t="shared" si="159"/>
        <v>#DIV/0!</v>
      </c>
      <c r="AY154" s="12" t="s">
        <v>155</v>
      </c>
      <c r="AZ154" s="12" t="s">
        <v>155</v>
      </c>
      <c r="BA154" s="12" t="s">
        <v>155</v>
      </c>
      <c r="BB154" s="12"/>
      <c r="BC154" s="8" t="s">
        <v>164</v>
      </c>
      <c r="BD154" s="8"/>
      <c r="BE154" s="8"/>
      <c r="BF154" s="8"/>
      <c r="BG154" s="12"/>
      <c r="BH154" s="8"/>
      <c r="BI154" s="8"/>
      <c r="BJ154" s="8">
        <v>57.2</v>
      </c>
      <c r="BK154" s="8">
        <v>162</v>
      </c>
      <c r="BL154" s="8">
        <f t="shared" si="125"/>
        <v>1.6038288501907536</v>
      </c>
      <c r="BM154" s="8">
        <f t="shared" si="144"/>
        <v>21.795458009449778</v>
      </c>
      <c r="BN154" s="8">
        <v>1</v>
      </c>
      <c r="BO154" s="7" t="s">
        <v>824</v>
      </c>
      <c r="BP154" s="8" t="s">
        <v>139</v>
      </c>
      <c r="BQ154" s="8">
        <v>59</v>
      </c>
      <c r="BR154" s="8">
        <v>70</v>
      </c>
      <c r="BS154" s="8">
        <v>167</v>
      </c>
      <c r="BT154" s="8">
        <f t="shared" si="126"/>
        <v>1.7864975800258169</v>
      </c>
      <c r="BU154" s="8">
        <f t="shared" si="145"/>
        <v>25.099501595611173</v>
      </c>
      <c r="BV154" s="8">
        <f t="shared" si="127"/>
        <v>0.89775036256560525</v>
      </c>
      <c r="BW154" s="8">
        <f t="shared" si="127"/>
        <v>0.86836218346506411</v>
      </c>
      <c r="BX154" s="8" t="s">
        <v>158</v>
      </c>
      <c r="BY154" s="8" t="s">
        <v>147</v>
      </c>
      <c r="BZ154" s="8" t="s">
        <v>148</v>
      </c>
      <c r="CA154" s="8" t="s">
        <v>149</v>
      </c>
      <c r="CB154" s="8">
        <v>5</v>
      </c>
      <c r="CC154" s="8" t="s">
        <v>150</v>
      </c>
      <c r="CD154" s="8">
        <v>2</v>
      </c>
      <c r="CE154" s="8"/>
      <c r="CF154" s="8" t="s">
        <v>150</v>
      </c>
      <c r="CG154" s="8">
        <v>2</v>
      </c>
      <c r="CH154" s="8"/>
      <c r="CI154" s="8" t="s">
        <v>150</v>
      </c>
      <c r="CJ154" s="8">
        <v>2</v>
      </c>
      <c r="CK154" s="8"/>
      <c r="CL154" s="8" t="s">
        <v>150</v>
      </c>
      <c r="CM154" s="8">
        <v>2</v>
      </c>
      <c r="CN154" s="8"/>
      <c r="CO154" s="8">
        <v>8</v>
      </c>
      <c r="CP154" s="8">
        <v>0</v>
      </c>
      <c r="CQ154" s="8">
        <v>4</v>
      </c>
      <c r="CR154" s="8" t="s">
        <v>0</v>
      </c>
      <c r="CS154" s="8">
        <v>0</v>
      </c>
      <c r="CT154" s="8"/>
      <c r="CU154" s="8"/>
      <c r="CV154" s="8"/>
      <c r="CW154" s="8"/>
      <c r="CX154" s="8" t="s">
        <v>0</v>
      </c>
      <c r="CY154" s="8">
        <v>0</v>
      </c>
      <c r="CZ154" s="8"/>
      <c r="DA154" s="8"/>
      <c r="DB154" s="8"/>
      <c r="DC154" s="8"/>
      <c r="DD154" s="8" t="s">
        <v>143</v>
      </c>
      <c r="DE154" s="8">
        <v>1</v>
      </c>
      <c r="DF154" s="8"/>
      <c r="DG154" s="8"/>
      <c r="DH154" s="8">
        <v>100</v>
      </c>
      <c r="DI154" s="8">
        <v>1</v>
      </c>
      <c r="DJ154" s="8"/>
      <c r="DK154" s="8">
        <v>2</v>
      </c>
      <c r="DL154" s="8">
        <v>5</v>
      </c>
      <c r="DM154" s="8">
        <v>1</v>
      </c>
      <c r="DN154" s="8"/>
      <c r="DO154" s="8" t="s">
        <v>143</v>
      </c>
      <c r="DP154" s="8">
        <v>2</v>
      </c>
      <c r="DQ154" s="8" t="s">
        <v>165</v>
      </c>
      <c r="DR154" s="8" t="s">
        <v>143</v>
      </c>
      <c r="DS154" s="8" t="s">
        <v>143</v>
      </c>
      <c r="DT154" s="8" t="s">
        <v>636</v>
      </c>
      <c r="DU154" s="8" t="s">
        <v>150</v>
      </c>
      <c r="DV154" s="8" t="s">
        <v>159</v>
      </c>
      <c r="DW154" s="8" t="s">
        <v>150</v>
      </c>
      <c r="DX154" s="8" t="s">
        <v>150</v>
      </c>
      <c r="DY154" s="8" t="s">
        <v>150</v>
      </c>
      <c r="DZ154" s="8"/>
      <c r="EA154" s="8"/>
      <c r="EB154" s="8" t="s">
        <v>150</v>
      </c>
      <c r="EC154" s="8" t="s">
        <v>150</v>
      </c>
      <c r="ED154" s="8" t="s">
        <v>150</v>
      </c>
      <c r="EE154" s="8"/>
      <c r="EF154" s="8" t="s">
        <v>159</v>
      </c>
      <c r="EG154" s="8" t="s">
        <v>150</v>
      </c>
      <c r="EH154" s="8"/>
      <c r="EI154" s="8" t="s">
        <v>159</v>
      </c>
      <c r="EJ154" s="8" t="s">
        <v>150</v>
      </c>
      <c r="EK154" s="8" t="s">
        <v>150</v>
      </c>
      <c r="EL154" s="8"/>
      <c r="EM154" s="8"/>
      <c r="EN154" s="8"/>
      <c r="EO154" s="8" t="s">
        <v>184</v>
      </c>
      <c r="EP154" s="8" t="s">
        <v>189</v>
      </c>
      <c r="EQ154" s="11" t="str">
        <f t="shared" si="152"/>
        <v>36</v>
      </c>
      <c r="ER154" s="11" t="str">
        <f t="shared" si="162"/>
        <v>1</v>
      </c>
      <c r="ES154" s="11"/>
      <c r="ET154" s="13">
        <f t="shared" si="129"/>
        <v>1.012</v>
      </c>
      <c r="EU154" s="13">
        <f t="shared" si="130"/>
        <v>0.7</v>
      </c>
      <c r="EV154" s="14">
        <f t="shared" si="146"/>
        <v>-1.2</v>
      </c>
      <c r="EW154" s="14">
        <f t="shared" si="131"/>
        <v>-1.2</v>
      </c>
      <c r="EX154" s="14">
        <f t="shared" si="132"/>
        <v>-1.2</v>
      </c>
      <c r="EY154" s="11">
        <f t="shared" si="133"/>
        <v>-0.24099999999999999</v>
      </c>
      <c r="EZ154" s="15" t="s">
        <v>152</v>
      </c>
      <c r="FA154" s="16" t="str">
        <f t="shared" si="134"/>
        <v>1</v>
      </c>
      <c r="FC154">
        <v>2</v>
      </c>
      <c r="FD154">
        <v>0</v>
      </c>
    </row>
    <row r="155" spans="1:160" ht="45">
      <c r="A155" s="6">
        <v>2715</v>
      </c>
      <c r="B155" s="8">
        <v>1</v>
      </c>
      <c r="C155" s="8" t="s">
        <v>146</v>
      </c>
      <c r="D155" s="8">
        <v>59</v>
      </c>
      <c r="E155" s="8">
        <v>53</v>
      </c>
      <c r="F155" s="8" t="s">
        <v>153</v>
      </c>
      <c r="G155" s="8">
        <v>3</v>
      </c>
      <c r="H155" s="8"/>
      <c r="I155" s="9"/>
      <c r="J155" s="9"/>
      <c r="K155" s="10">
        <v>42641</v>
      </c>
      <c r="L155" s="10"/>
      <c r="M155" s="9" t="e">
        <f t="shared" si="160"/>
        <v>#NUM!</v>
      </c>
      <c r="N155" s="9">
        <f t="shared" ca="1" si="120"/>
        <v>90</v>
      </c>
      <c r="O155" s="9">
        <v>73</v>
      </c>
      <c r="P155" s="9">
        <v>1</v>
      </c>
      <c r="Q155" s="9"/>
      <c r="R155" s="9"/>
      <c r="S155" s="9" t="e">
        <f t="shared" si="121"/>
        <v>#NUM!</v>
      </c>
      <c r="T155" s="9"/>
      <c r="U155" s="8" t="str">
        <f t="shared" si="154"/>
        <v>12</v>
      </c>
      <c r="V155" s="11" t="str">
        <f t="shared" si="155"/>
        <v>1</v>
      </c>
      <c r="W155" s="8" t="str">
        <f t="shared" si="147"/>
        <v>12</v>
      </c>
      <c r="X155" s="9">
        <v>2</v>
      </c>
      <c r="Y155" s="9">
        <v>1</v>
      </c>
      <c r="Z155" s="9"/>
      <c r="AA155" s="9"/>
      <c r="AB155" s="9">
        <v>2</v>
      </c>
      <c r="AC155" s="9">
        <v>73</v>
      </c>
      <c r="AD155" s="9">
        <v>1</v>
      </c>
      <c r="AE155" s="8" t="str">
        <f t="shared" si="148"/>
        <v>36</v>
      </c>
      <c r="AF155" s="9">
        <v>2</v>
      </c>
      <c r="AG155" s="9">
        <v>2</v>
      </c>
      <c r="AH155" s="11" t="str">
        <f t="shared" si="151"/>
        <v>36</v>
      </c>
      <c r="AI155" s="11" t="str">
        <f t="shared" si="161"/>
        <v>1</v>
      </c>
      <c r="AJ155" s="9">
        <v>2</v>
      </c>
      <c r="AK155" s="9"/>
      <c r="AL155" s="9"/>
      <c r="AM155" s="8" t="s">
        <v>360</v>
      </c>
      <c r="AN155" s="8">
        <v>1</v>
      </c>
      <c r="AO155" s="8">
        <v>1.21</v>
      </c>
      <c r="AP155" s="8"/>
      <c r="AQ155" s="8">
        <v>1.05</v>
      </c>
      <c r="AR155" s="9">
        <f t="shared" si="163"/>
        <v>63.086540428106517</v>
      </c>
      <c r="AS155" s="9">
        <v>1.21</v>
      </c>
      <c r="AT155" s="9">
        <f t="shared" si="123"/>
        <v>52.883527821349844</v>
      </c>
      <c r="AU155" s="9">
        <v>1.25</v>
      </c>
      <c r="AV155" s="9">
        <f t="shared" si="150"/>
        <v>50.230653978695642</v>
      </c>
      <c r="AW155" s="9"/>
      <c r="AX155" s="9" t="e">
        <f t="shared" si="159"/>
        <v>#DIV/0!</v>
      </c>
      <c r="AY155" s="12" t="s">
        <v>155</v>
      </c>
      <c r="AZ155" s="12" t="s">
        <v>155</v>
      </c>
      <c r="BA155" s="12" t="s">
        <v>155</v>
      </c>
      <c r="BB155" s="12"/>
      <c r="BC155" s="8" t="s">
        <v>164</v>
      </c>
      <c r="BD155" s="8"/>
      <c r="BE155" s="8"/>
      <c r="BF155" s="8"/>
      <c r="BG155" s="12"/>
      <c r="BH155" s="8"/>
      <c r="BI155" s="8"/>
      <c r="BJ155" s="8">
        <v>66.400000000000006</v>
      </c>
      <c r="BK155" s="8">
        <v>161</v>
      </c>
      <c r="BL155" s="8">
        <f t="shared" si="125"/>
        <v>1.7011261376075955</v>
      </c>
      <c r="BM155" s="8">
        <f t="shared" si="144"/>
        <v>25.616295667605421</v>
      </c>
      <c r="BN155" s="8">
        <v>1</v>
      </c>
      <c r="BO155" s="7" t="s">
        <v>829</v>
      </c>
      <c r="BP155" s="8" t="s">
        <v>139</v>
      </c>
      <c r="BQ155" s="8">
        <v>52</v>
      </c>
      <c r="BR155" s="8">
        <v>80.75</v>
      </c>
      <c r="BS155" s="8">
        <v>180</v>
      </c>
      <c r="BT155" s="8">
        <f t="shared" si="126"/>
        <v>2.0043541773408928</v>
      </c>
      <c r="BU155" s="8">
        <f t="shared" si="145"/>
        <v>24.922839506172838</v>
      </c>
      <c r="BV155" s="8">
        <f t="shared" si="127"/>
        <v>0.84871534025210082</v>
      </c>
      <c r="BW155" s="8">
        <f t="shared" si="127"/>
        <v>1.0278241233813197</v>
      </c>
      <c r="BX155" s="8" t="s">
        <v>158</v>
      </c>
      <c r="BY155" s="8" t="s">
        <v>147</v>
      </c>
      <c r="BZ155" s="8" t="s">
        <v>148</v>
      </c>
      <c r="CA155" s="8" t="s">
        <v>149</v>
      </c>
      <c r="CB155" s="8">
        <v>5</v>
      </c>
      <c r="CC155" s="8" t="s">
        <v>150</v>
      </c>
      <c r="CD155" s="8">
        <v>2</v>
      </c>
      <c r="CE155" s="8" t="s">
        <v>159</v>
      </c>
      <c r="CF155" s="8" t="s">
        <v>150</v>
      </c>
      <c r="CG155" s="8">
        <v>2</v>
      </c>
      <c r="CH155" s="8" t="s">
        <v>150</v>
      </c>
      <c r="CI155" s="8" t="s">
        <v>150</v>
      </c>
      <c r="CJ155" s="8">
        <v>2</v>
      </c>
      <c r="CK155" s="8" t="s">
        <v>159</v>
      </c>
      <c r="CL155" s="8" t="s">
        <v>150</v>
      </c>
      <c r="CM155" s="8">
        <v>2</v>
      </c>
      <c r="CN155" s="8" t="s">
        <v>150</v>
      </c>
      <c r="CO155" s="8">
        <v>42</v>
      </c>
      <c r="CP155" s="8">
        <v>0</v>
      </c>
      <c r="CQ155" s="8">
        <v>3</v>
      </c>
      <c r="CR155" s="8" t="s">
        <v>562</v>
      </c>
      <c r="CS155" s="8">
        <v>1</v>
      </c>
      <c r="CT155" s="8" t="s">
        <v>1796</v>
      </c>
      <c r="CU155" s="8">
        <v>2187</v>
      </c>
      <c r="CV155" s="8" t="s">
        <v>1797</v>
      </c>
      <c r="CW155" s="8">
        <v>1</v>
      </c>
      <c r="CX155" s="8" t="s">
        <v>0</v>
      </c>
      <c r="CY155" s="8">
        <v>0</v>
      </c>
      <c r="CZ155" s="8"/>
      <c r="DA155" s="8"/>
      <c r="DB155" s="8"/>
      <c r="DC155" s="8"/>
      <c r="DD155" s="8" t="s">
        <v>143</v>
      </c>
      <c r="DE155" s="8">
        <v>1</v>
      </c>
      <c r="DF155" s="8">
        <v>64</v>
      </c>
      <c r="DG155" s="8">
        <v>64</v>
      </c>
      <c r="DH155" s="8">
        <v>375</v>
      </c>
      <c r="DI155" s="8">
        <v>1</v>
      </c>
      <c r="DJ155" s="8"/>
      <c r="DK155" s="8">
        <v>2</v>
      </c>
      <c r="DL155" s="8">
        <v>5</v>
      </c>
      <c r="DM155" s="8">
        <v>1</v>
      </c>
      <c r="DN155" s="8" t="s">
        <v>143</v>
      </c>
      <c r="DO155" s="8"/>
      <c r="DP155" s="8">
        <v>1</v>
      </c>
      <c r="DQ155" s="8" t="s">
        <v>165</v>
      </c>
      <c r="DR155" s="8" t="s">
        <v>165</v>
      </c>
      <c r="DS155" s="8" t="s">
        <v>165</v>
      </c>
      <c r="DT155" s="8" t="s">
        <v>165</v>
      </c>
      <c r="DU155" s="8" t="s">
        <v>150</v>
      </c>
      <c r="DV155" s="8" t="s">
        <v>159</v>
      </c>
      <c r="DW155" s="8" t="s">
        <v>150</v>
      </c>
      <c r="DX155" s="8" t="s">
        <v>150</v>
      </c>
      <c r="DY155" s="8" t="s">
        <v>150</v>
      </c>
      <c r="DZ155" s="8"/>
      <c r="EA155" s="8"/>
      <c r="EB155" s="8" t="s">
        <v>150</v>
      </c>
      <c r="EC155" s="8" t="s">
        <v>150</v>
      </c>
      <c r="ED155" s="8" t="s">
        <v>150</v>
      </c>
      <c r="EE155" s="8"/>
      <c r="EF155" s="8" t="s">
        <v>159</v>
      </c>
      <c r="EG155" s="8" t="s">
        <v>150</v>
      </c>
      <c r="EH155" s="8"/>
      <c r="EI155" s="8" t="s">
        <v>159</v>
      </c>
      <c r="EJ155" s="8" t="s">
        <v>150</v>
      </c>
      <c r="EK155" s="8" t="s">
        <v>150</v>
      </c>
      <c r="EL155" s="8" t="s">
        <v>150</v>
      </c>
      <c r="EM155" s="8"/>
      <c r="EN155" s="8"/>
      <c r="EO155" s="8" t="s">
        <v>184</v>
      </c>
      <c r="EP155" s="8" t="s">
        <v>189</v>
      </c>
      <c r="EQ155" s="11" t="str">
        <f t="shared" si="152"/>
        <v>36</v>
      </c>
      <c r="ER155" s="11" t="str">
        <f t="shared" si="162"/>
        <v>1</v>
      </c>
      <c r="ES155" s="11"/>
      <c r="ET155" s="13">
        <f t="shared" si="129"/>
        <v>1.012</v>
      </c>
      <c r="EU155" s="13">
        <f t="shared" si="130"/>
        <v>0.7</v>
      </c>
      <c r="EV155" s="14">
        <f t="shared" si="146"/>
        <v>-1.2</v>
      </c>
      <c r="EW155" s="14">
        <f t="shared" si="131"/>
        <v>-1.2</v>
      </c>
      <c r="EX155" s="14">
        <f t="shared" si="132"/>
        <v>-1.2</v>
      </c>
      <c r="EY155" s="11">
        <f t="shared" si="133"/>
        <v>-0.24099999999999999</v>
      </c>
      <c r="EZ155" s="15" t="s">
        <v>176</v>
      </c>
      <c r="FA155" s="16" t="str">
        <f t="shared" si="134"/>
        <v>3</v>
      </c>
      <c r="FC155">
        <v>2</v>
      </c>
      <c r="FD155">
        <v>0</v>
      </c>
    </row>
    <row r="156" spans="1:160" ht="56.25">
      <c r="A156" s="6">
        <v>2716</v>
      </c>
      <c r="B156" s="8">
        <v>2</v>
      </c>
      <c r="C156" s="8" t="s">
        <v>139</v>
      </c>
      <c r="D156" s="8">
        <v>47</v>
      </c>
      <c r="E156" s="8">
        <v>41</v>
      </c>
      <c r="F156" s="8" t="s">
        <v>185</v>
      </c>
      <c r="G156" s="8">
        <v>4</v>
      </c>
      <c r="H156" s="8"/>
      <c r="I156" s="9"/>
      <c r="J156" s="9"/>
      <c r="K156" s="10">
        <v>42642</v>
      </c>
      <c r="L156" s="10"/>
      <c r="M156" s="9" t="e">
        <f t="shared" si="160"/>
        <v>#NUM!</v>
      </c>
      <c r="N156" s="9">
        <f t="shared" ca="1" si="120"/>
        <v>90</v>
      </c>
      <c r="O156" s="9">
        <v>73</v>
      </c>
      <c r="P156" s="9">
        <v>1</v>
      </c>
      <c r="Q156" s="10">
        <v>44589</v>
      </c>
      <c r="R156" s="9"/>
      <c r="S156" s="9">
        <f t="shared" si="121"/>
        <v>63</v>
      </c>
      <c r="T156" s="9" t="s">
        <v>832</v>
      </c>
      <c r="U156" s="8" t="str">
        <f t="shared" si="154"/>
        <v>12</v>
      </c>
      <c r="V156" s="11" t="str">
        <f t="shared" si="155"/>
        <v>1</v>
      </c>
      <c r="W156" s="8" t="str">
        <f t="shared" si="147"/>
        <v>12</v>
      </c>
      <c r="X156" s="9">
        <v>2</v>
      </c>
      <c r="Y156" s="9">
        <v>1</v>
      </c>
      <c r="Z156" s="9">
        <v>1</v>
      </c>
      <c r="AA156" s="9">
        <v>0</v>
      </c>
      <c r="AB156" s="9">
        <v>2</v>
      </c>
      <c r="AC156" s="9">
        <v>63</v>
      </c>
      <c r="AD156" s="9">
        <v>0</v>
      </c>
      <c r="AE156" s="8" t="str">
        <f t="shared" si="148"/>
        <v>36</v>
      </c>
      <c r="AF156" s="9">
        <v>2</v>
      </c>
      <c r="AG156" s="9">
        <v>2</v>
      </c>
      <c r="AH156" s="11" t="str">
        <f t="shared" si="151"/>
        <v>36</v>
      </c>
      <c r="AI156" s="11">
        <v>1</v>
      </c>
      <c r="AJ156" s="9">
        <v>1</v>
      </c>
      <c r="AK156" s="9">
        <v>0</v>
      </c>
      <c r="AL156" s="9"/>
      <c r="AM156" s="8" t="s">
        <v>360</v>
      </c>
      <c r="AN156" s="8">
        <v>1</v>
      </c>
      <c r="AO156" s="8">
        <v>2.0099999999999998</v>
      </c>
      <c r="AP156" s="8"/>
      <c r="AQ156" s="8">
        <v>1.47</v>
      </c>
      <c r="AR156" s="9">
        <f t="shared" si="163"/>
        <v>60.644024018065579</v>
      </c>
      <c r="AS156" s="9">
        <v>1.42</v>
      </c>
      <c r="AT156" s="9">
        <f t="shared" si="123"/>
        <v>62.823451385274929</v>
      </c>
      <c r="AU156" s="9">
        <v>1.74</v>
      </c>
      <c r="AV156" s="9">
        <f t="shared" si="150"/>
        <v>48.619075014112475</v>
      </c>
      <c r="AW156" s="9"/>
      <c r="AX156" s="9" t="e">
        <f t="shared" si="159"/>
        <v>#DIV/0!</v>
      </c>
      <c r="AY156" s="12" t="s">
        <v>155</v>
      </c>
      <c r="AZ156" s="12" t="s">
        <v>155</v>
      </c>
      <c r="BA156" s="12" t="s">
        <v>155</v>
      </c>
      <c r="BB156" s="12"/>
      <c r="BC156" s="8" t="s">
        <v>164</v>
      </c>
      <c r="BD156" s="8"/>
      <c r="BE156" s="8"/>
      <c r="BF156" s="8"/>
      <c r="BG156" s="12"/>
      <c r="BH156" s="8"/>
      <c r="BI156" s="8"/>
      <c r="BJ156" s="8">
        <v>75</v>
      </c>
      <c r="BK156" s="8">
        <v>174</v>
      </c>
      <c r="BL156" s="8">
        <f t="shared" si="125"/>
        <v>1.8952458991514696</v>
      </c>
      <c r="BM156" s="8">
        <f t="shared" si="144"/>
        <v>24.772096710265558</v>
      </c>
      <c r="BN156" s="8">
        <v>1</v>
      </c>
      <c r="BO156" s="7" t="s">
        <v>833</v>
      </c>
      <c r="BP156" s="8" t="s">
        <v>146</v>
      </c>
      <c r="BQ156" s="8">
        <v>41</v>
      </c>
      <c r="BR156" s="8">
        <v>52</v>
      </c>
      <c r="BS156" s="8">
        <v>167</v>
      </c>
      <c r="BT156" s="8">
        <f t="shared" si="126"/>
        <v>1.5744801375843207</v>
      </c>
      <c r="BU156" s="8">
        <f t="shared" si="145"/>
        <v>18.645344042454013</v>
      </c>
      <c r="BV156" s="8">
        <f t="shared" si="127"/>
        <v>1.2037280457912225</v>
      </c>
      <c r="BW156" s="8">
        <f t="shared" si="127"/>
        <v>1.3285942406780695</v>
      </c>
      <c r="BX156" s="8" t="s">
        <v>162</v>
      </c>
      <c r="BY156" s="8" t="s">
        <v>162</v>
      </c>
      <c r="BZ156" s="8" t="s">
        <v>148</v>
      </c>
      <c r="CA156" s="8" t="s">
        <v>149</v>
      </c>
      <c r="CB156" s="8">
        <v>5</v>
      </c>
      <c r="CC156" s="8" t="s">
        <v>150</v>
      </c>
      <c r="CD156" s="8">
        <v>2</v>
      </c>
      <c r="CE156" s="8"/>
      <c r="CF156" s="8" t="s">
        <v>150</v>
      </c>
      <c r="CG156" s="8">
        <v>2</v>
      </c>
      <c r="CH156" s="8"/>
      <c r="CI156" s="8" t="s">
        <v>150</v>
      </c>
      <c r="CJ156" s="8">
        <v>2</v>
      </c>
      <c r="CK156" s="8"/>
      <c r="CL156" s="8" t="s">
        <v>150</v>
      </c>
      <c r="CM156" s="8">
        <v>2</v>
      </c>
      <c r="CN156" s="8"/>
      <c r="CO156" s="8">
        <v>0</v>
      </c>
      <c r="CP156" s="8">
        <v>0</v>
      </c>
      <c r="CQ156" s="8">
        <v>4</v>
      </c>
      <c r="CR156" s="8"/>
      <c r="CS156" s="8">
        <v>0</v>
      </c>
      <c r="CT156" s="8"/>
      <c r="CU156" s="8"/>
      <c r="CV156" s="8"/>
      <c r="CW156" s="8"/>
      <c r="CX156" s="8"/>
      <c r="CY156" s="8">
        <v>0</v>
      </c>
      <c r="CZ156" s="8"/>
      <c r="DA156" s="8"/>
      <c r="DB156" s="8"/>
      <c r="DC156" s="8"/>
      <c r="DD156" s="8" t="s">
        <v>165</v>
      </c>
      <c r="DE156" s="8">
        <v>2</v>
      </c>
      <c r="DF156" s="8"/>
      <c r="DG156" s="8"/>
      <c r="DH156" s="8"/>
      <c r="DI156" s="8">
        <v>2</v>
      </c>
      <c r="DJ156" s="8"/>
      <c r="DK156" s="8">
        <v>2</v>
      </c>
      <c r="DL156" s="8">
        <v>0</v>
      </c>
      <c r="DM156" s="8">
        <v>2</v>
      </c>
      <c r="DN156" s="8"/>
      <c r="DO156" s="8" t="s">
        <v>143</v>
      </c>
      <c r="DP156" s="8">
        <v>2</v>
      </c>
      <c r="DQ156" s="8" t="s">
        <v>165</v>
      </c>
      <c r="DR156" s="8" t="s">
        <v>165</v>
      </c>
      <c r="DS156" s="8" t="s">
        <v>165</v>
      </c>
      <c r="DT156" s="8" t="s">
        <v>165</v>
      </c>
      <c r="DU156" s="8" t="s">
        <v>150</v>
      </c>
      <c r="DV156" s="8" t="s">
        <v>150</v>
      </c>
      <c r="DW156" s="8" t="s">
        <v>150</v>
      </c>
      <c r="DX156" s="8" t="s">
        <v>150</v>
      </c>
      <c r="DY156" s="8" t="s">
        <v>159</v>
      </c>
      <c r="DZ156" s="8"/>
      <c r="EA156" s="8"/>
      <c r="EB156" s="8" t="s">
        <v>150</v>
      </c>
      <c r="EC156" s="8" t="s">
        <v>150</v>
      </c>
      <c r="ED156" s="8" t="s">
        <v>150</v>
      </c>
      <c r="EE156" s="8"/>
      <c r="EF156" s="8" t="s">
        <v>159</v>
      </c>
      <c r="EG156" s="8" t="s">
        <v>150</v>
      </c>
      <c r="EH156" s="8"/>
      <c r="EI156" s="8" t="s">
        <v>159</v>
      </c>
      <c r="EJ156" s="8" t="s">
        <v>150</v>
      </c>
      <c r="EK156" s="8" t="s">
        <v>150</v>
      </c>
      <c r="EL156" s="8" t="s">
        <v>150</v>
      </c>
      <c r="EM156" s="8"/>
      <c r="EN156" s="8"/>
      <c r="EO156" s="8" t="s">
        <v>173</v>
      </c>
      <c r="EP156" s="8" t="s">
        <v>189</v>
      </c>
      <c r="EQ156" s="11" t="str">
        <f t="shared" si="152"/>
        <v>36</v>
      </c>
      <c r="ER156" s="11">
        <v>1</v>
      </c>
      <c r="ES156" s="11"/>
      <c r="ET156" s="13">
        <f t="shared" si="129"/>
        <v>1</v>
      </c>
      <c r="EU156" s="13">
        <f t="shared" si="130"/>
        <v>0.9</v>
      </c>
      <c r="EV156" s="14">
        <f t="shared" si="146"/>
        <v>-1.2</v>
      </c>
      <c r="EW156" s="14">
        <f t="shared" si="131"/>
        <v>-1.2</v>
      </c>
      <c r="EX156" s="14">
        <f t="shared" si="132"/>
        <v>-1.2</v>
      </c>
      <c r="EY156" s="11">
        <f t="shared" si="133"/>
        <v>-3.2000000000000001E-2</v>
      </c>
      <c r="EZ156" s="17" t="s">
        <v>176</v>
      </c>
      <c r="FA156" s="16" t="str">
        <f t="shared" si="134"/>
        <v>3</v>
      </c>
      <c r="FC156">
        <v>2</v>
      </c>
      <c r="FD156">
        <v>0</v>
      </c>
    </row>
    <row r="157" spans="1:160" ht="112.5">
      <c r="A157" s="6">
        <v>2726</v>
      </c>
      <c r="B157" s="8">
        <v>2</v>
      </c>
      <c r="C157" s="8" t="s">
        <v>139</v>
      </c>
      <c r="D157" s="8">
        <v>52</v>
      </c>
      <c r="E157" s="8">
        <v>46</v>
      </c>
      <c r="F157" s="8" t="s">
        <v>140</v>
      </c>
      <c r="G157" s="8">
        <v>1</v>
      </c>
      <c r="H157" s="8"/>
      <c r="I157" s="9"/>
      <c r="J157" s="9"/>
      <c r="K157" s="10">
        <v>42653</v>
      </c>
      <c r="L157" s="10">
        <v>44245</v>
      </c>
      <c r="M157" s="9">
        <f t="shared" si="160"/>
        <v>52</v>
      </c>
      <c r="N157" s="9">
        <f t="shared" ca="1" si="120"/>
        <v>89</v>
      </c>
      <c r="O157" s="9">
        <v>52</v>
      </c>
      <c r="P157" s="9">
        <v>0</v>
      </c>
      <c r="Q157" s="10">
        <v>43259</v>
      </c>
      <c r="R157" s="9"/>
      <c r="S157" s="9">
        <f t="shared" si="121"/>
        <v>19</v>
      </c>
      <c r="T157" s="9" t="s">
        <v>836</v>
      </c>
      <c r="U157" s="8" t="str">
        <f t="shared" si="154"/>
        <v>12</v>
      </c>
      <c r="V157" s="11" t="str">
        <f t="shared" si="155"/>
        <v>1</v>
      </c>
      <c r="W157" s="8" t="str">
        <f t="shared" si="147"/>
        <v>12</v>
      </c>
      <c r="X157" s="9">
        <v>2</v>
      </c>
      <c r="Y157" s="9">
        <v>1</v>
      </c>
      <c r="Z157" s="9">
        <v>0</v>
      </c>
      <c r="AA157" s="9">
        <v>0</v>
      </c>
      <c r="AB157" s="9">
        <v>2</v>
      </c>
      <c r="AC157" s="9">
        <v>19</v>
      </c>
      <c r="AD157" s="9">
        <v>0</v>
      </c>
      <c r="AE157" s="8">
        <v>19</v>
      </c>
      <c r="AF157" s="9">
        <v>1</v>
      </c>
      <c r="AG157" s="9">
        <v>1</v>
      </c>
      <c r="AH157" s="11" t="str">
        <f t="shared" si="151"/>
        <v>36</v>
      </c>
      <c r="AI157" s="11" t="str">
        <f t="shared" ref="AI157:AI165" si="164">IF(AH157&lt;35,0, IF(AH157&gt;35, "1"))</f>
        <v>1</v>
      </c>
      <c r="AJ157" s="9">
        <v>1</v>
      </c>
      <c r="AK157" s="9">
        <v>1</v>
      </c>
      <c r="AL157" s="9" t="s">
        <v>837</v>
      </c>
      <c r="AM157" s="8" t="s">
        <v>360</v>
      </c>
      <c r="AN157" s="8">
        <v>1</v>
      </c>
      <c r="AO157" s="8">
        <v>2.04</v>
      </c>
      <c r="AP157" s="8"/>
      <c r="AQ157" s="8">
        <v>1.08</v>
      </c>
      <c r="AR157" s="9">
        <f t="shared" si="163"/>
        <v>85.105037661124925</v>
      </c>
      <c r="AS157" s="9">
        <v>1.1100000000000001</v>
      </c>
      <c r="AT157" s="9">
        <f t="shared" si="123"/>
        <v>81.841803798211899</v>
      </c>
      <c r="AU157" s="9">
        <v>2.66</v>
      </c>
      <c r="AV157" s="9">
        <f t="shared" si="150"/>
        <v>28.320622042292744</v>
      </c>
      <c r="AW157" s="9"/>
      <c r="AX157" s="9" t="e">
        <f t="shared" si="159"/>
        <v>#DIV/0!</v>
      </c>
      <c r="AY157" s="12" t="s">
        <v>155</v>
      </c>
      <c r="AZ157" s="12" t="s">
        <v>155</v>
      </c>
      <c r="BA157" s="12" t="s">
        <v>155</v>
      </c>
      <c r="BB157" s="12" t="s">
        <v>167</v>
      </c>
      <c r="BC157" s="8" t="s">
        <v>142</v>
      </c>
      <c r="BD157" s="8" t="s">
        <v>143</v>
      </c>
      <c r="BE157" s="8" t="s">
        <v>141</v>
      </c>
      <c r="BF157" s="8"/>
      <c r="BG157" s="12"/>
      <c r="BH157" s="8"/>
      <c r="BI157" s="8"/>
      <c r="BJ157" s="8">
        <v>62</v>
      </c>
      <c r="BK157" s="8">
        <v>169</v>
      </c>
      <c r="BL157" s="8">
        <f t="shared" si="125"/>
        <v>1.7113965514971103</v>
      </c>
      <c r="BM157" s="8">
        <f t="shared" si="144"/>
        <v>21.707923392038094</v>
      </c>
      <c r="BN157" s="8">
        <v>1</v>
      </c>
      <c r="BO157" s="7" t="s">
        <v>838</v>
      </c>
      <c r="BP157" s="8" t="s">
        <v>146</v>
      </c>
      <c r="BQ157" s="8">
        <v>43</v>
      </c>
      <c r="BR157" s="8">
        <v>58</v>
      </c>
      <c r="BS157" s="8">
        <v>158</v>
      </c>
      <c r="BT157" s="8">
        <f t="shared" si="126"/>
        <v>1.5843444577384338</v>
      </c>
      <c r="BU157" s="8">
        <f t="shared" si="145"/>
        <v>23.23345617689473</v>
      </c>
      <c r="BV157" s="8">
        <f t="shared" si="127"/>
        <v>1.0801922164956708</v>
      </c>
      <c r="BW157" s="8">
        <f t="shared" si="127"/>
        <v>0.93433896475661882</v>
      </c>
      <c r="BX157" s="8" t="s">
        <v>171</v>
      </c>
      <c r="BY157" s="8" t="s">
        <v>147</v>
      </c>
      <c r="BZ157" s="8" t="s">
        <v>148</v>
      </c>
      <c r="CA157" s="8" t="s">
        <v>149</v>
      </c>
      <c r="CB157" s="8">
        <v>3</v>
      </c>
      <c r="CC157" s="8" t="s">
        <v>150</v>
      </c>
      <c r="CD157" s="8">
        <v>2</v>
      </c>
      <c r="CE157" s="8"/>
      <c r="CF157" s="8" t="s">
        <v>150</v>
      </c>
      <c r="CG157" s="8">
        <v>2</v>
      </c>
      <c r="CH157" s="8"/>
      <c r="CI157" s="8" t="s">
        <v>150</v>
      </c>
      <c r="CJ157" s="8">
        <v>2</v>
      </c>
      <c r="CK157" s="8"/>
      <c r="CL157" s="8" t="s">
        <v>150</v>
      </c>
      <c r="CM157" s="8">
        <v>2</v>
      </c>
      <c r="CN157" s="8"/>
      <c r="CO157" s="8">
        <v>0</v>
      </c>
      <c r="CP157" s="8">
        <v>0</v>
      </c>
      <c r="CQ157" s="8">
        <v>4</v>
      </c>
      <c r="CR157" s="8"/>
      <c r="CS157" s="8">
        <v>0</v>
      </c>
      <c r="CT157" s="8"/>
      <c r="CU157" s="8"/>
      <c r="CV157" s="8"/>
      <c r="CW157" s="8"/>
      <c r="CX157" s="8"/>
      <c r="CY157" s="8">
        <v>0</v>
      </c>
      <c r="CZ157" s="8"/>
      <c r="DA157" s="8"/>
      <c r="DB157" s="8"/>
      <c r="DC157" s="8"/>
      <c r="DD157" s="8" t="s">
        <v>165</v>
      </c>
      <c r="DE157" s="8">
        <v>2</v>
      </c>
      <c r="DF157" s="8"/>
      <c r="DG157" s="8"/>
      <c r="DH157" s="8"/>
      <c r="DI157" s="8">
        <v>2</v>
      </c>
      <c r="DJ157" s="8"/>
      <c r="DK157" s="8">
        <v>2</v>
      </c>
      <c r="DL157" s="8">
        <v>0</v>
      </c>
      <c r="DM157" s="8">
        <v>2</v>
      </c>
      <c r="DN157" s="8"/>
      <c r="DO157" s="8" t="s">
        <v>143</v>
      </c>
      <c r="DP157" s="8">
        <v>2</v>
      </c>
      <c r="DQ157" s="8" t="s">
        <v>165</v>
      </c>
      <c r="DR157" s="8" t="s">
        <v>143</v>
      </c>
      <c r="DS157" s="8" t="s">
        <v>143</v>
      </c>
      <c r="DT157" s="8" t="s">
        <v>636</v>
      </c>
      <c r="DU157" s="8" t="s">
        <v>150</v>
      </c>
      <c r="DV157" s="8" t="s">
        <v>150</v>
      </c>
      <c r="DW157" s="8" t="s">
        <v>150</v>
      </c>
      <c r="DX157" s="8" t="s">
        <v>150</v>
      </c>
      <c r="DY157" s="8" t="s">
        <v>150</v>
      </c>
      <c r="DZ157" s="8"/>
      <c r="EA157" s="8"/>
      <c r="EB157" s="8" t="s">
        <v>150</v>
      </c>
      <c r="EC157" s="8" t="s">
        <v>150</v>
      </c>
      <c r="ED157" s="8" t="s">
        <v>150</v>
      </c>
      <c r="EE157" s="8"/>
      <c r="EF157" s="8" t="s">
        <v>159</v>
      </c>
      <c r="EG157" s="8" t="s">
        <v>150</v>
      </c>
      <c r="EH157" s="8"/>
      <c r="EI157" s="8" t="s">
        <v>159</v>
      </c>
      <c r="EJ157" s="8" t="s">
        <v>150</v>
      </c>
      <c r="EK157" s="8" t="s">
        <v>150</v>
      </c>
      <c r="EL157" s="8" t="s">
        <v>150</v>
      </c>
      <c r="EM157" s="8"/>
      <c r="EN157" s="8"/>
      <c r="EO157" s="8" t="s">
        <v>184</v>
      </c>
      <c r="EP157" s="8" t="s">
        <v>189</v>
      </c>
      <c r="EQ157" s="11" t="str">
        <f t="shared" si="152"/>
        <v>36</v>
      </c>
      <c r="ER157" s="11" t="str">
        <f t="shared" ref="ER157:ER165" si="165">IF(EQ157&lt;35,0, IF(EQ157&gt;35, "1"))</f>
        <v>1</v>
      </c>
      <c r="ES157" s="11"/>
      <c r="ET157" s="13">
        <f t="shared" si="129"/>
        <v>1</v>
      </c>
      <c r="EU157" s="13">
        <f t="shared" si="130"/>
        <v>0.9</v>
      </c>
      <c r="EV157" s="14">
        <f t="shared" si="146"/>
        <v>-1.2</v>
      </c>
      <c r="EW157" s="14">
        <f t="shared" si="131"/>
        <v>-1.2</v>
      </c>
      <c r="EX157" s="14">
        <f t="shared" si="132"/>
        <v>-1.2</v>
      </c>
      <c r="EY157" s="11">
        <f t="shared" si="133"/>
        <v>-3.2000000000000001E-2</v>
      </c>
      <c r="EZ157" s="17" t="s">
        <v>152</v>
      </c>
      <c r="FA157" s="16" t="str">
        <f t="shared" si="134"/>
        <v>1</v>
      </c>
      <c r="FC157">
        <v>2</v>
      </c>
      <c r="FD157">
        <v>0</v>
      </c>
    </row>
    <row r="158" spans="1:160" ht="33.75">
      <c r="A158" s="6">
        <v>2732</v>
      </c>
      <c r="B158" s="8">
        <v>2</v>
      </c>
      <c r="C158" s="8" t="s">
        <v>139</v>
      </c>
      <c r="D158" s="8">
        <v>48</v>
      </c>
      <c r="E158" s="8">
        <v>42</v>
      </c>
      <c r="F158" s="8" t="s">
        <v>140</v>
      </c>
      <c r="G158" s="8">
        <v>1</v>
      </c>
      <c r="H158" s="8"/>
      <c r="I158" s="9"/>
      <c r="J158" s="9"/>
      <c r="K158" s="10">
        <v>42676</v>
      </c>
      <c r="L158" s="10"/>
      <c r="M158" s="9" t="e">
        <f t="shared" si="160"/>
        <v>#NUM!</v>
      </c>
      <c r="N158" s="9">
        <f t="shared" ca="1" si="120"/>
        <v>89</v>
      </c>
      <c r="O158" s="9">
        <v>72</v>
      </c>
      <c r="P158" s="9">
        <v>1</v>
      </c>
      <c r="Q158" s="9"/>
      <c r="R158" s="9"/>
      <c r="S158" s="9" t="e">
        <f t="shared" si="121"/>
        <v>#NUM!</v>
      </c>
      <c r="T158" s="9"/>
      <c r="U158" s="8" t="str">
        <f t="shared" si="154"/>
        <v>12</v>
      </c>
      <c r="V158" s="11" t="str">
        <f t="shared" si="155"/>
        <v>1</v>
      </c>
      <c r="W158" s="8" t="str">
        <f t="shared" si="147"/>
        <v>12</v>
      </c>
      <c r="X158" s="9">
        <v>2</v>
      </c>
      <c r="Y158" s="9">
        <v>1</v>
      </c>
      <c r="Z158" s="9">
        <v>1</v>
      </c>
      <c r="AA158" s="9"/>
      <c r="AB158" s="9">
        <v>2</v>
      </c>
      <c r="AC158" s="9">
        <v>72</v>
      </c>
      <c r="AD158" s="9">
        <v>1</v>
      </c>
      <c r="AE158" s="8" t="str">
        <f>IF($O158&lt;36,$O158, IF($O158&gt;36, "36"))</f>
        <v>36</v>
      </c>
      <c r="AF158" s="9">
        <v>2</v>
      </c>
      <c r="AG158" s="9">
        <v>2</v>
      </c>
      <c r="AH158" s="11" t="str">
        <f t="shared" si="151"/>
        <v>36</v>
      </c>
      <c r="AI158" s="11" t="str">
        <f t="shared" si="164"/>
        <v>1</v>
      </c>
      <c r="AJ158" s="9">
        <v>2</v>
      </c>
      <c r="AK158" s="9">
        <v>0</v>
      </c>
      <c r="AL158" s="9"/>
      <c r="AM158" s="8" t="s">
        <v>360</v>
      </c>
      <c r="AN158" s="8">
        <v>1</v>
      </c>
      <c r="AO158" s="8">
        <v>2.4300000000000002</v>
      </c>
      <c r="AP158" s="8"/>
      <c r="AQ158" s="8">
        <v>1.55</v>
      </c>
      <c r="AR158" s="9">
        <f t="shared" si="163"/>
        <v>56.554838609426866</v>
      </c>
      <c r="AS158" s="9">
        <v>1.27</v>
      </c>
      <c r="AT158" s="9">
        <f t="shared" si="123"/>
        <v>71.384238739040541</v>
      </c>
      <c r="AU158" s="9">
        <v>1.25</v>
      </c>
      <c r="AV158" s="9">
        <f t="shared" si="150"/>
        <v>71.857609739022934</v>
      </c>
      <c r="AW158" s="9"/>
      <c r="AX158" s="9" t="e">
        <f t="shared" si="159"/>
        <v>#DIV/0!</v>
      </c>
      <c r="AY158" s="12" t="s">
        <v>155</v>
      </c>
      <c r="AZ158" s="12" t="s">
        <v>155</v>
      </c>
      <c r="BA158" s="12" t="s">
        <v>155</v>
      </c>
      <c r="BB158" s="12"/>
      <c r="BC158" s="8" t="s">
        <v>164</v>
      </c>
      <c r="BD158" s="8"/>
      <c r="BE158" s="8"/>
      <c r="BF158" s="8"/>
      <c r="BG158" s="12"/>
      <c r="BH158" s="8"/>
      <c r="BI158" s="8"/>
      <c r="BJ158" s="8">
        <v>123.1</v>
      </c>
      <c r="BK158" s="8">
        <v>184.4</v>
      </c>
      <c r="BL158" s="8">
        <f t="shared" si="125"/>
        <v>2.4400721088785007</v>
      </c>
      <c r="BM158" s="8">
        <f t="shared" si="144"/>
        <v>36.202304713416552</v>
      </c>
      <c r="BN158" s="8">
        <v>1</v>
      </c>
      <c r="BO158" s="7" t="s">
        <v>841</v>
      </c>
      <c r="BP158" s="8" t="s">
        <v>146</v>
      </c>
      <c r="BQ158" s="8">
        <v>42</v>
      </c>
      <c r="BR158" s="8">
        <v>85</v>
      </c>
      <c r="BS158" s="8">
        <v>169</v>
      </c>
      <c r="BT158" s="8">
        <f t="shared" si="126"/>
        <v>1.9569837881449683</v>
      </c>
      <c r="BU158" s="8">
        <f t="shared" si="145"/>
        <v>29.760862714890933</v>
      </c>
      <c r="BV158" s="8">
        <f t="shared" si="127"/>
        <v>1.2468535118481761</v>
      </c>
      <c r="BW158" s="8">
        <f t="shared" si="127"/>
        <v>1.2164400293175179</v>
      </c>
      <c r="BX158" s="8" t="s">
        <v>162</v>
      </c>
      <c r="BY158" s="8" t="s">
        <v>162</v>
      </c>
      <c r="BZ158" s="8" t="s">
        <v>148</v>
      </c>
      <c r="CA158" s="8" t="s">
        <v>149</v>
      </c>
      <c r="CB158" s="8">
        <v>6</v>
      </c>
      <c r="CC158" s="8" t="s">
        <v>150</v>
      </c>
      <c r="CD158" s="8">
        <v>2</v>
      </c>
      <c r="CE158" s="8"/>
      <c r="CF158" s="8" t="s">
        <v>150</v>
      </c>
      <c r="CG158" s="8">
        <v>2</v>
      </c>
      <c r="CH158" s="8"/>
      <c r="CI158" s="8" t="s">
        <v>150</v>
      </c>
      <c r="CJ158" s="8">
        <v>2</v>
      </c>
      <c r="CK158" s="8"/>
      <c r="CL158" s="8" t="s">
        <v>150</v>
      </c>
      <c r="CM158" s="8">
        <v>2</v>
      </c>
      <c r="CN158" s="8"/>
      <c r="CO158" s="8">
        <v>0</v>
      </c>
      <c r="CP158" s="8">
        <v>0</v>
      </c>
      <c r="CQ158" s="8">
        <v>4</v>
      </c>
      <c r="CR158" s="8"/>
      <c r="CS158" s="8">
        <v>0</v>
      </c>
      <c r="CT158" s="8"/>
      <c r="CU158" s="8"/>
      <c r="CV158" s="8"/>
      <c r="CW158" s="8"/>
      <c r="CX158" s="8"/>
      <c r="CY158" s="8">
        <v>0</v>
      </c>
      <c r="CZ158" s="8"/>
      <c r="DA158" s="8"/>
      <c r="DB158" s="8"/>
      <c r="DC158" s="8"/>
      <c r="DD158" s="8" t="s">
        <v>165</v>
      </c>
      <c r="DE158" s="8">
        <v>2</v>
      </c>
      <c r="DF158" s="8"/>
      <c r="DG158" s="8"/>
      <c r="DH158" s="8"/>
      <c r="DI158" s="8">
        <v>2</v>
      </c>
      <c r="DJ158" s="8"/>
      <c r="DK158" s="8">
        <v>2</v>
      </c>
      <c r="DL158" s="8">
        <v>0</v>
      </c>
      <c r="DM158" s="8">
        <v>2</v>
      </c>
      <c r="DN158" s="8"/>
      <c r="DO158" s="8" t="s">
        <v>143</v>
      </c>
      <c r="DP158" s="8">
        <v>2</v>
      </c>
      <c r="DQ158" s="8" t="s">
        <v>165</v>
      </c>
      <c r="DR158" s="8" t="s">
        <v>165</v>
      </c>
      <c r="DS158" s="8" t="s">
        <v>165</v>
      </c>
      <c r="DT158" s="8" t="s">
        <v>636</v>
      </c>
      <c r="DU158" s="8" t="s">
        <v>150</v>
      </c>
      <c r="DV158" s="8" t="s">
        <v>150</v>
      </c>
      <c r="DW158" s="8" t="s">
        <v>150</v>
      </c>
      <c r="DX158" s="8" t="s">
        <v>150</v>
      </c>
      <c r="DY158" s="8" t="s">
        <v>150</v>
      </c>
      <c r="DZ158" s="8"/>
      <c r="EA158" s="8"/>
      <c r="EB158" s="8" t="s">
        <v>150</v>
      </c>
      <c r="EC158" s="8" t="s">
        <v>150</v>
      </c>
      <c r="ED158" s="8" t="s">
        <v>150</v>
      </c>
      <c r="EE158" s="8"/>
      <c r="EF158" s="8" t="s">
        <v>159</v>
      </c>
      <c r="EG158" s="8" t="s">
        <v>150</v>
      </c>
      <c r="EH158" s="8"/>
      <c r="EI158" s="8" t="s">
        <v>159</v>
      </c>
      <c r="EJ158" s="8" t="s">
        <v>150</v>
      </c>
      <c r="EK158" s="8" t="s">
        <v>150</v>
      </c>
      <c r="EL158" s="8"/>
      <c r="EM158" s="8"/>
      <c r="EN158" s="8"/>
      <c r="EO158" s="8"/>
      <c r="EP158" s="8" t="s">
        <v>189</v>
      </c>
      <c r="EQ158" s="11" t="str">
        <f t="shared" si="152"/>
        <v>36</v>
      </c>
      <c r="ER158" s="11" t="str">
        <f t="shared" si="165"/>
        <v>1</v>
      </c>
      <c r="ES158" s="11"/>
      <c r="ET158" s="13">
        <f t="shared" si="129"/>
        <v>1</v>
      </c>
      <c r="EU158" s="13">
        <f t="shared" si="130"/>
        <v>0.9</v>
      </c>
      <c r="EV158" s="14">
        <f t="shared" si="146"/>
        <v>-1.2</v>
      </c>
      <c r="EW158" s="14">
        <f t="shared" si="131"/>
        <v>-1.2</v>
      </c>
      <c r="EX158" s="14">
        <f t="shared" si="132"/>
        <v>-1.2</v>
      </c>
      <c r="EY158" s="11">
        <f t="shared" si="133"/>
        <v>-3.2000000000000001E-2</v>
      </c>
      <c r="EZ158" s="17" t="s">
        <v>163</v>
      </c>
      <c r="FA158" s="16" t="str">
        <f t="shared" si="134"/>
        <v>2</v>
      </c>
      <c r="FC158">
        <v>2</v>
      </c>
      <c r="FD158">
        <v>0</v>
      </c>
    </row>
    <row r="159" spans="1:160" ht="33.75">
      <c r="A159" s="6">
        <v>2737</v>
      </c>
      <c r="B159" s="8">
        <v>2</v>
      </c>
      <c r="C159" s="8" t="s">
        <v>139</v>
      </c>
      <c r="D159" s="8">
        <v>33</v>
      </c>
      <c r="E159" s="8">
        <v>28</v>
      </c>
      <c r="F159" s="8" t="s">
        <v>153</v>
      </c>
      <c r="G159" s="8">
        <v>3</v>
      </c>
      <c r="H159" s="8" t="s">
        <v>190</v>
      </c>
      <c r="I159" s="9"/>
      <c r="J159" s="9"/>
      <c r="K159" s="10">
        <v>42688</v>
      </c>
      <c r="L159" s="10"/>
      <c r="M159" s="9" t="e">
        <f t="shared" si="160"/>
        <v>#NUM!</v>
      </c>
      <c r="N159" s="9">
        <f t="shared" ca="1" si="120"/>
        <v>88</v>
      </c>
      <c r="O159" s="9">
        <v>71</v>
      </c>
      <c r="P159" s="9">
        <v>1</v>
      </c>
      <c r="Q159" s="9"/>
      <c r="R159" s="9"/>
      <c r="S159" s="9" t="e">
        <f t="shared" si="121"/>
        <v>#NUM!</v>
      </c>
      <c r="T159" s="9"/>
      <c r="U159" s="8" t="str">
        <f t="shared" si="154"/>
        <v>12</v>
      </c>
      <c r="V159" s="11" t="str">
        <f t="shared" si="155"/>
        <v>1</v>
      </c>
      <c r="W159" s="8" t="str">
        <f t="shared" si="147"/>
        <v>12</v>
      </c>
      <c r="X159" s="9">
        <v>2</v>
      </c>
      <c r="Y159" s="9">
        <v>1</v>
      </c>
      <c r="Z159" s="9">
        <v>1</v>
      </c>
      <c r="AA159" s="9"/>
      <c r="AB159" s="9">
        <v>2</v>
      </c>
      <c r="AC159" s="9">
        <v>71</v>
      </c>
      <c r="AD159" s="9">
        <v>1</v>
      </c>
      <c r="AE159" s="8" t="str">
        <f>IF($O159&lt;36,$O159, IF($O159&gt;36, "36"))</f>
        <v>36</v>
      </c>
      <c r="AF159" s="9">
        <v>2</v>
      </c>
      <c r="AG159" s="9">
        <v>2</v>
      </c>
      <c r="AH159" s="11" t="str">
        <f t="shared" si="151"/>
        <v>36</v>
      </c>
      <c r="AI159" s="11" t="str">
        <f t="shared" si="164"/>
        <v>1</v>
      </c>
      <c r="AJ159" s="9">
        <v>2</v>
      </c>
      <c r="AK159" s="9">
        <v>0</v>
      </c>
      <c r="AL159" s="9"/>
      <c r="AM159" s="8" t="s">
        <v>360</v>
      </c>
      <c r="AN159" s="8">
        <v>1</v>
      </c>
      <c r="AO159" s="8">
        <v>1.32</v>
      </c>
      <c r="AP159" s="8"/>
      <c r="AQ159" s="8">
        <v>1.1599999999999999</v>
      </c>
      <c r="AR159" s="9">
        <f t="shared" si="163"/>
        <v>87.363962622457379</v>
      </c>
      <c r="AS159" s="9" t="s">
        <v>844</v>
      </c>
      <c r="AT159" s="9" t="e">
        <f t="shared" si="123"/>
        <v>#VALUE!</v>
      </c>
      <c r="AU159" s="9"/>
      <c r="AV159" s="9" t="e">
        <f t="shared" si="150"/>
        <v>#DIV/0!</v>
      </c>
      <c r="AW159" s="9"/>
      <c r="AX159" s="9" t="e">
        <f t="shared" si="159"/>
        <v>#DIV/0!</v>
      </c>
      <c r="AY159" s="12" t="s">
        <v>155</v>
      </c>
      <c r="AZ159" s="12" t="s">
        <v>155</v>
      </c>
      <c r="BA159" s="12" t="s">
        <v>155</v>
      </c>
      <c r="BB159" s="12"/>
      <c r="BC159" s="8" t="s">
        <v>175</v>
      </c>
      <c r="BD159" s="8"/>
      <c r="BE159" s="8"/>
      <c r="BF159" s="8"/>
      <c r="BG159" s="12"/>
      <c r="BH159" s="8"/>
      <c r="BI159" s="8"/>
      <c r="BJ159" s="8">
        <v>86</v>
      </c>
      <c r="BK159" s="8">
        <v>178</v>
      </c>
      <c r="BL159" s="8">
        <f t="shared" si="125"/>
        <v>2.0421266225153705</v>
      </c>
      <c r="BM159" s="8">
        <f t="shared" si="144"/>
        <v>27.143037495265748</v>
      </c>
      <c r="BN159" s="8">
        <v>1</v>
      </c>
      <c r="BO159" s="7" t="s">
        <v>845</v>
      </c>
      <c r="BP159" s="8" t="s">
        <v>146</v>
      </c>
      <c r="BQ159" s="8">
        <v>27</v>
      </c>
      <c r="BR159" s="8">
        <v>50.75</v>
      </c>
      <c r="BS159" s="8">
        <v>148</v>
      </c>
      <c r="BT159" s="8">
        <f t="shared" si="126"/>
        <v>1.4276323718818169</v>
      </c>
      <c r="BU159" s="8">
        <f t="shared" si="145"/>
        <v>23.16928414901388</v>
      </c>
      <c r="BV159" s="8">
        <f t="shared" si="127"/>
        <v>1.430428913448891</v>
      </c>
      <c r="BW159" s="8">
        <f t="shared" si="127"/>
        <v>1.171509543440987</v>
      </c>
      <c r="BX159" s="8" t="s">
        <v>158</v>
      </c>
      <c r="BY159" s="8" t="s">
        <v>158</v>
      </c>
      <c r="BZ159" s="8" t="s">
        <v>148</v>
      </c>
      <c r="CA159" s="8" t="s">
        <v>149</v>
      </c>
      <c r="CB159" s="8">
        <v>3</v>
      </c>
      <c r="CC159" s="8" t="s">
        <v>150</v>
      </c>
      <c r="CD159" s="8">
        <v>2</v>
      </c>
      <c r="CE159" s="8"/>
      <c r="CF159" s="8" t="s">
        <v>150</v>
      </c>
      <c r="CG159" s="8">
        <v>2</v>
      </c>
      <c r="CH159" s="8"/>
      <c r="CI159" s="8" t="s">
        <v>150</v>
      </c>
      <c r="CJ159" s="8">
        <v>2</v>
      </c>
      <c r="CK159" s="8"/>
      <c r="CL159" s="8" t="s">
        <v>150</v>
      </c>
      <c r="CM159" s="8">
        <v>2</v>
      </c>
      <c r="CN159" s="8"/>
      <c r="CO159" s="8">
        <v>0</v>
      </c>
      <c r="CP159" s="8">
        <v>0</v>
      </c>
      <c r="CQ159" s="8">
        <v>4</v>
      </c>
      <c r="CR159" s="8"/>
      <c r="CS159" s="8">
        <v>0</v>
      </c>
      <c r="CT159" s="8"/>
      <c r="CU159" s="8"/>
      <c r="CV159" s="8"/>
      <c r="CW159" s="8"/>
      <c r="CX159" s="8"/>
      <c r="CY159" s="8">
        <v>0</v>
      </c>
      <c r="CZ159" s="8"/>
      <c r="DA159" s="8"/>
      <c r="DB159" s="8"/>
      <c r="DC159" s="8"/>
      <c r="DD159" s="8" t="s">
        <v>165</v>
      </c>
      <c r="DE159" s="8">
        <v>2</v>
      </c>
      <c r="DF159" s="8"/>
      <c r="DG159" s="8"/>
      <c r="DH159" s="8"/>
      <c r="DI159" s="8">
        <v>2</v>
      </c>
      <c r="DJ159" s="8"/>
      <c r="DK159" s="8">
        <v>2</v>
      </c>
      <c r="DL159" s="8">
        <v>0</v>
      </c>
      <c r="DM159" s="8">
        <v>2</v>
      </c>
      <c r="DN159" s="8"/>
      <c r="DO159" s="8" t="s">
        <v>143</v>
      </c>
      <c r="DP159" s="8">
        <v>2</v>
      </c>
      <c r="DQ159" s="8" t="s">
        <v>165</v>
      </c>
      <c r="DR159" s="8" t="s">
        <v>165</v>
      </c>
      <c r="DS159" s="8" t="s">
        <v>165</v>
      </c>
      <c r="DT159" s="8" t="s">
        <v>165</v>
      </c>
      <c r="DU159" s="8" t="s">
        <v>150</v>
      </c>
      <c r="DV159" s="8" t="s">
        <v>150</v>
      </c>
      <c r="DW159" s="8" t="s">
        <v>150</v>
      </c>
      <c r="DX159" s="8" t="s">
        <v>150</v>
      </c>
      <c r="DY159" s="8" t="s">
        <v>150</v>
      </c>
      <c r="DZ159" s="8"/>
      <c r="EA159" s="8"/>
      <c r="EB159" s="8" t="s">
        <v>150</v>
      </c>
      <c r="EC159" s="8" t="s">
        <v>150</v>
      </c>
      <c r="ED159" s="8" t="s">
        <v>150</v>
      </c>
      <c r="EE159" s="8"/>
      <c r="EF159" s="8" t="s">
        <v>159</v>
      </c>
      <c r="EG159" s="8" t="s">
        <v>150</v>
      </c>
      <c r="EH159" s="8"/>
      <c r="EI159" s="8" t="s">
        <v>159</v>
      </c>
      <c r="EJ159" s="8" t="s">
        <v>159</v>
      </c>
      <c r="EK159" s="8" t="s">
        <v>150</v>
      </c>
      <c r="EL159" s="8"/>
      <c r="EM159" s="8"/>
      <c r="EN159" s="8"/>
      <c r="EO159" s="8"/>
      <c r="EP159" s="8" t="s">
        <v>189</v>
      </c>
      <c r="EQ159" s="11" t="str">
        <f t="shared" si="152"/>
        <v>36</v>
      </c>
      <c r="ER159" s="11" t="str">
        <f t="shared" si="165"/>
        <v>1</v>
      </c>
      <c r="ES159" s="11"/>
      <c r="ET159" s="13">
        <f t="shared" si="129"/>
        <v>1</v>
      </c>
      <c r="EU159" s="13">
        <f t="shared" si="130"/>
        <v>0.9</v>
      </c>
      <c r="EV159" s="14">
        <f t="shared" si="146"/>
        <v>-1.2</v>
      </c>
      <c r="EW159" s="14">
        <f t="shared" si="131"/>
        <v>-1.2</v>
      </c>
      <c r="EX159" s="14">
        <f t="shared" si="132"/>
        <v>-3.2000000000000001E-2</v>
      </c>
      <c r="EY159" s="11">
        <f t="shared" si="133"/>
        <v>-3.2000000000000001E-2</v>
      </c>
      <c r="EZ159" s="15" t="s">
        <v>176</v>
      </c>
      <c r="FA159" s="16" t="str">
        <f t="shared" si="134"/>
        <v>3</v>
      </c>
      <c r="FC159">
        <v>2</v>
      </c>
      <c r="FD159">
        <v>0</v>
      </c>
    </row>
    <row r="160" spans="1:160" ht="56.25">
      <c r="A160" s="6">
        <v>2738</v>
      </c>
      <c r="B160" s="8">
        <v>2</v>
      </c>
      <c r="C160" s="8" t="s">
        <v>139</v>
      </c>
      <c r="D160" s="8">
        <v>62</v>
      </c>
      <c r="E160" s="8">
        <v>56</v>
      </c>
      <c r="F160" s="8" t="s">
        <v>185</v>
      </c>
      <c r="G160" s="8">
        <v>4</v>
      </c>
      <c r="H160" s="8"/>
      <c r="I160" s="9"/>
      <c r="J160" s="9"/>
      <c r="K160" s="10">
        <v>42711</v>
      </c>
      <c r="L160" s="10">
        <v>42873</v>
      </c>
      <c r="M160" s="9">
        <f t="shared" si="160"/>
        <v>5</v>
      </c>
      <c r="N160" s="9">
        <f t="shared" ca="1" si="120"/>
        <v>88</v>
      </c>
      <c r="O160" s="9">
        <v>5</v>
      </c>
      <c r="P160" s="9">
        <v>0</v>
      </c>
      <c r="Q160" s="10">
        <v>42821</v>
      </c>
      <c r="R160" s="9"/>
      <c r="S160" s="9">
        <f t="shared" si="121"/>
        <v>3</v>
      </c>
      <c r="T160" s="9" t="s">
        <v>848</v>
      </c>
      <c r="U160" s="8">
        <f t="shared" si="154"/>
        <v>5</v>
      </c>
      <c r="V160" s="11">
        <f t="shared" si="155"/>
        <v>0</v>
      </c>
      <c r="W160" s="8">
        <v>3</v>
      </c>
      <c r="X160" s="9">
        <v>1</v>
      </c>
      <c r="Y160" s="9">
        <v>1</v>
      </c>
      <c r="Z160" s="9"/>
      <c r="AA160" s="9"/>
      <c r="AB160" s="9">
        <v>1</v>
      </c>
      <c r="AC160" s="9">
        <v>3</v>
      </c>
      <c r="AD160" s="9">
        <v>0</v>
      </c>
      <c r="AE160" s="8">
        <v>3</v>
      </c>
      <c r="AF160" s="9">
        <v>2</v>
      </c>
      <c r="AG160" s="9">
        <v>2</v>
      </c>
      <c r="AH160" s="11">
        <f t="shared" si="151"/>
        <v>5</v>
      </c>
      <c r="AI160" s="11">
        <f t="shared" si="164"/>
        <v>0</v>
      </c>
      <c r="AJ160" s="9">
        <v>2</v>
      </c>
      <c r="AK160" s="9"/>
      <c r="AL160" s="9"/>
      <c r="AM160" s="8" t="s">
        <v>360</v>
      </c>
      <c r="AN160" s="8">
        <v>1</v>
      </c>
      <c r="AO160" s="8">
        <v>1.86</v>
      </c>
      <c r="AP160" s="8"/>
      <c r="AQ160" s="8">
        <v>1.37</v>
      </c>
      <c r="AR160" s="9">
        <f t="shared" ref="AR160:AR166" si="166">141*((AQ160/EU160)^EV160)*0.9938^(E160)*ET160</f>
        <v>60.115853625505892</v>
      </c>
      <c r="AS160" s="9">
        <v>11.17</v>
      </c>
      <c r="AT160" s="9">
        <f t="shared" si="123"/>
        <v>4.8160266734497235</v>
      </c>
      <c r="AU160" s="9"/>
      <c r="AV160" s="9" t="e">
        <f t="shared" si="150"/>
        <v>#DIV/0!</v>
      </c>
      <c r="AW160" s="9"/>
      <c r="AX160" s="9" t="e">
        <f t="shared" si="159"/>
        <v>#DIV/0!</v>
      </c>
      <c r="AY160" s="12" t="s">
        <v>167</v>
      </c>
      <c r="AZ160" s="12" t="s">
        <v>167</v>
      </c>
      <c r="BA160" s="12" t="s">
        <v>167</v>
      </c>
      <c r="BB160" s="12" t="s">
        <v>167</v>
      </c>
      <c r="BC160" s="8" t="s">
        <v>142</v>
      </c>
      <c r="BD160" s="8" t="s">
        <v>143</v>
      </c>
      <c r="BE160" s="8" t="s">
        <v>141</v>
      </c>
      <c r="BF160" s="8"/>
      <c r="BG160" s="12"/>
      <c r="BH160" s="8"/>
      <c r="BI160" s="8"/>
      <c r="BJ160" s="8">
        <v>66</v>
      </c>
      <c r="BK160" s="8">
        <v>174</v>
      </c>
      <c r="BL160" s="8">
        <f t="shared" si="125"/>
        <v>1.7950258255136442</v>
      </c>
      <c r="BM160" s="8">
        <f t="shared" si="144"/>
        <v>21.799445105033691</v>
      </c>
      <c r="BN160" s="8">
        <v>1</v>
      </c>
      <c r="BO160" s="7" t="s">
        <v>849</v>
      </c>
      <c r="BP160" s="8" t="s">
        <v>146</v>
      </c>
      <c r="BQ160" s="8">
        <v>52</v>
      </c>
      <c r="BR160" s="8">
        <v>60</v>
      </c>
      <c r="BS160" s="8">
        <v>158</v>
      </c>
      <c r="BT160" s="8">
        <f t="shared" si="126"/>
        <v>1.6073371890346106</v>
      </c>
      <c r="BU160" s="8">
        <f t="shared" si="145"/>
        <v>24.034609838166961</v>
      </c>
      <c r="BV160" s="8">
        <f t="shared" si="127"/>
        <v>1.1167699209347368</v>
      </c>
      <c r="BW160" s="8">
        <f t="shared" si="127"/>
        <v>0.90700224600343504</v>
      </c>
      <c r="BX160" s="8" t="s">
        <v>162</v>
      </c>
      <c r="BY160" s="8" t="s">
        <v>147</v>
      </c>
      <c r="BZ160" s="8" t="s">
        <v>148</v>
      </c>
      <c r="CA160" s="8" t="s">
        <v>149</v>
      </c>
      <c r="CB160" s="8">
        <v>6</v>
      </c>
      <c r="CC160" s="8" t="s">
        <v>150</v>
      </c>
      <c r="CD160" s="8">
        <v>2</v>
      </c>
      <c r="CE160" s="8"/>
      <c r="CF160" s="8" t="s">
        <v>150</v>
      </c>
      <c r="CG160" s="8">
        <v>2</v>
      </c>
      <c r="CH160" s="8"/>
      <c r="CI160" s="8" t="s">
        <v>150</v>
      </c>
      <c r="CJ160" s="8">
        <v>2</v>
      </c>
      <c r="CK160" s="8"/>
      <c r="CL160" s="8" t="s">
        <v>150</v>
      </c>
      <c r="CM160" s="8">
        <v>2</v>
      </c>
      <c r="CN160" s="8"/>
      <c r="CO160" s="8">
        <v>0</v>
      </c>
      <c r="CP160" s="8">
        <v>0</v>
      </c>
      <c r="CQ160" s="8">
        <v>4</v>
      </c>
      <c r="CR160" s="8"/>
      <c r="CS160" s="8">
        <v>0</v>
      </c>
      <c r="CT160" s="8"/>
      <c r="CU160" s="8"/>
      <c r="CV160" s="8"/>
      <c r="CW160" s="8"/>
      <c r="CX160" s="8"/>
      <c r="CY160" s="8">
        <v>0</v>
      </c>
      <c r="CZ160" s="8"/>
      <c r="DA160" s="8"/>
      <c r="DB160" s="8"/>
      <c r="DC160" s="8"/>
      <c r="DD160" s="8" t="s">
        <v>143</v>
      </c>
      <c r="DE160" s="8">
        <v>1</v>
      </c>
      <c r="DF160" s="8"/>
      <c r="DG160" s="8"/>
      <c r="DH160" s="8">
        <v>100</v>
      </c>
      <c r="DI160" s="8">
        <v>1</v>
      </c>
      <c r="DJ160" s="8"/>
      <c r="DK160" s="8">
        <v>2</v>
      </c>
      <c r="DL160" s="8">
        <v>4</v>
      </c>
      <c r="DM160" s="8">
        <v>1</v>
      </c>
      <c r="DN160" s="8"/>
      <c r="DO160" s="8" t="s">
        <v>143</v>
      </c>
      <c r="DP160" s="8">
        <v>2</v>
      </c>
      <c r="DQ160" s="8" t="s">
        <v>165</v>
      </c>
      <c r="DR160" s="8" t="s">
        <v>143</v>
      </c>
      <c r="DS160" s="8" t="s">
        <v>143</v>
      </c>
      <c r="DT160" s="8" t="s">
        <v>165</v>
      </c>
      <c r="DU160" s="8" t="s">
        <v>150</v>
      </c>
      <c r="DV160" s="8" t="s">
        <v>159</v>
      </c>
      <c r="DW160" s="8" t="s">
        <v>150</v>
      </c>
      <c r="DX160" s="8" t="s">
        <v>150</v>
      </c>
      <c r="DY160" s="8" t="s">
        <v>150</v>
      </c>
      <c r="DZ160" s="8"/>
      <c r="EA160" s="8"/>
      <c r="EB160" s="8" t="s">
        <v>150</v>
      </c>
      <c r="EC160" s="8" t="s">
        <v>150</v>
      </c>
      <c r="ED160" s="8" t="s">
        <v>150</v>
      </c>
      <c r="EE160" s="8"/>
      <c r="EF160" s="8" t="s">
        <v>159</v>
      </c>
      <c r="EG160" s="8" t="s">
        <v>150</v>
      </c>
      <c r="EH160" s="8"/>
      <c r="EI160" s="8" t="s">
        <v>159</v>
      </c>
      <c r="EJ160" s="8" t="s">
        <v>150</v>
      </c>
      <c r="EK160" s="8" t="s">
        <v>150</v>
      </c>
      <c r="EL160" s="8" t="s">
        <v>150</v>
      </c>
      <c r="EM160" s="8"/>
      <c r="EN160" s="8"/>
      <c r="EO160" s="8" t="s">
        <v>184</v>
      </c>
      <c r="EP160" s="8" t="s">
        <v>189</v>
      </c>
      <c r="EQ160" s="11">
        <f t="shared" si="152"/>
        <v>5</v>
      </c>
      <c r="ER160" s="11">
        <f t="shared" si="165"/>
        <v>0</v>
      </c>
      <c r="ES160" s="11"/>
      <c r="ET160" s="13">
        <f t="shared" si="129"/>
        <v>1</v>
      </c>
      <c r="EU160" s="13">
        <f t="shared" si="130"/>
        <v>0.9</v>
      </c>
      <c r="EV160" s="14">
        <f t="shared" si="146"/>
        <v>-1.2</v>
      </c>
      <c r="EW160" s="14">
        <f t="shared" si="131"/>
        <v>-1.2</v>
      </c>
      <c r="EX160" s="14">
        <f t="shared" si="132"/>
        <v>-3.2000000000000001E-2</v>
      </c>
      <c r="EY160" s="11">
        <f t="shared" si="133"/>
        <v>-3.2000000000000001E-2</v>
      </c>
      <c r="EZ160" s="17" t="s">
        <v>152</v>
      </c>
      <c r="FA160" s="16" t="str">
        <f t="shared" si="134"/>
        <v>1</v>
      </c>
      <c r="FC160">
        <v>2</v>
      </c>
      <c r="FD160">
        <v>0</v>
      </c>
    </row>
    <row r="161" spans="1:160" ht="90">
      <c r="A161" s="6">
        <v>2740</v>
      </c>
      <c r="B161" s="8">
        <v>1</v>
      </c>
      <c r="C161" s="8" t="s">
        <v>146</v>
      </c>
      <c r="D161" s="8">
        <v>59</v>
      </c>
      <c r="E161" s="8">
        <v>53</v>
      </c>
      <c r="F161" s="8" t="s">
        <v>309</v>
      </c>
      <c r="G161" s="8">
        <v>5</v>
      </c>
      <c r="H161" s="8"/>
      <c r="I161" s="9"/>
      <c r="J161" s="9"/>
      <c r="K161" s="10">
        <v>42716</v>
      </c>
      <c r="L161" s="10"/>
      <c r="M161" s="9" t="e">
        <f>DATEDIF(K161, L161, "m")</f>
        <v>#NUM!</v>
      </c>
      <c r="N161" s="9">
        <f t="shared" ca="1" si="120"/>
        <v>87</v>
      </c>
      <c r="O161" s="9">
        <v>70</v>
      </c>
      <c r="P161" s="9">
        <v>1</v>
      </c>
      <c r="Q161" s="9"/>
      <c r="R161" s="9"/>
      <c r="S161" s="9" t="e">
        <f t="shared" si="121"/>
        <v>#NUM!</v>
      </c>
      <c r="T161" s="9"/>
      <c r="U161" s="8" t="str">
        <f t="shared" si="154"/>
        <v>12</v>
      </c>
      <c r="V161" s="11" t="str">
        <f t="shared" si="155"/>
        <v>1</v>
      </c>
      <c r="W161" s="8" t="str">
        <f t="shared" ref="W161:W191" si="167">IF(O161&lt;12,O161, IF(O161&gt;12, "12"))</f>
        <v>12</v>
      </c>
      <c r="X161" s="9">
        <v>2</v>
      </c>
      <c r="Y161" s="9">
        <v>1</v>
      </c>
      <c r="Z161" s="9">
        <v>1</v>
      </c>
      <c r="AA161" s="9"/>
      <c r="AB161" s="9">
        <v>2</v>
      </c>
      <c r="AC161" s="9">
        <v>70</v>
      </c>
      <c r="AD161" s="9">
        <v>1</v>
      </c>
      <c r="AE161" s="8" t="str">
        <f t="shared" ref="AE161:AE179" si="168">IF($O161&lt;36,$O161, IF($O161&gt;36, "36"))</f>
        <v>36</v>
      </c>
      <c r="AF161" s="9">
        <v>2</v>
      </c>
      <c r="AG161" s="9">
        <v>2</v>
      </c>
      <c r="AH161" s="11" t="str">
        <f t="shared" si="151"/>
        <v>36</v>
      </c>
      <c r="AI161" s="11" t="str">
        <f t="shared" si="164"/>
        <v>1</v>
      </c>
      <c r="AJ161" s="9">
        <v>2</v>
      </c>
      <c r="AK161" s="9">
        <v>0</v>
      </c>
      <c r="AL161" s="9"/>
      <c r="AM161" s="8" t="s">
        <v>360</v>
      </c>
      <c r="AN161" s="8">
        <v>1</v>
      </c>
      <c r="AO161" s="8">
        <v>1.29</v>
      </c>
      <c r="AP161" s="8"/>
      <c r="AQ161" s="8">
        <v>1.03</v>
      </c>
      <c r="AR161" s="9">
        <f t="shared" si="166"/>
        <v>64.559357742742918</v>
      </c>
      <c r="AS161" s="9">
        <v>1.2</v>
      </c>
      <c r="AT161" s="9">
        <f t="shared" si="123"/>
        <v>53.412802819959346</v>
      </c>
      <c r="AU161" s="9">
        <v>1.19</v>
      </c>
      <c r="AV161" s="9">
        <f t="shared" si="150"/>
        <v>53.284941637854615</v>
      </c>
      <c r="AW161" s="9"/>
      <c r="AX161" s="9" t="e">
        <f t="shared" si="159"/>
        <v>#DIV/0!</v>
      </c>
      <c r="AY161" s="12" t="s">
        <v>155</v>
      </c>
      <c r="AZ161" s="12" t="s">
        <v>155</v>
      </c>
      <c r="BA161" s="12" t="s">
        <v>155</v>
      </c>
      <c r="BB161" s="12"/>
      <c r="BC161" s="8" t="s">
        <v>164</v>
      </c>
      <c r="BD161" s="8"/>
      <c r="BE161" s="8"/>
      <c r="BF161" s="8"/>
      <c r="BG161" s="12"/>
      <c r="BH161" s="8"/>
      <c r="BI161" s="8"/>
      <c r="BJ161" s="8">
        <v>63</v>
      </c>
      <c r="BK161" s="8">
        <v>163</v>
      </c>
      <c r="BL161" s="8">
        <f t="shared" si="125"/>
        <v>1.6785028012192857</v>
      </c>
      <c r="BM161" s="8">
        <f t="shared" si="144"/>
        <v>23.711844630960897</v>
      </c>
      <c r="BN161" s="8">
        <v>1</v>
      </c>
      <c r="BO161" s="7" t="s">
        <v>852</v>
      </c>
      <c r="BP161" s="8" t="s">
        <v>139</v>
      </c>
      <c r="BQ161" s="8">
        <v>54</v>
      </c>
      <c r="BR161" s="8">
        <v>74</v>
      </c>
      <c r="BS161" s="8">
        <v>170</v>
      </c>
      <c r="BT161" s="8">
        <f t="shared" si="126"/>
        <v>1.8529567073616451</v>
      </c>
      <c r="BU161" s="8">
        <f t="shared" si="145"/>
        <v>25.605536332179931</v>
      </c>
      <c r="BV161" s="8">
        <f t="shared" si="127"/>
        <v>0.90585106200848176</v>
      </c>
      <c r="BW161" s="8">
        <f t="shared" si="127"/>
        <v>0.92604366193887833</v>
      </c>
      <c r="BX161" s="8" t="s">
        <v>147</v>
      </c>
      <c r="BY161" s="8" t="s">
        <v>158</v>
      </c>
      <c r="BZ161" s="8" t="s">
        <v>148</v>
      </c>
      <c r="CA161" s="8" t="s">
        <v>149</v>
      </c>
      <c r="CB161" s="8">
        <v>5</v>
      </c>
      <c r="CC161" s="8" t="s">
        <v>150</v>
      </c>
      <c r="CD161" s="8">
        <v>2</v>
      </c>
      <c r="CE161" s="8" t="s">
        <v>159</v>
      </c>
      <c r="CF161" s="8" t="s">
        <v>150</v>
      </c>
      <c r="CG161" s="8">
        <v>2</v>
      </c>
      <c r="CH161" s="8" t="s">
        <v>150</v>
      </c>
      <c r="CI161" s="8" t="s">
        <v>150</v>
      </c>
      <c r="CJ161" s="8">
        <v>2</v>
      </c>
      <c r="CK161" s="8" t="s">
        <v>159</v>
      </c>
      <c r="CL161" s="8" t="s">
        <v>150</v>
      </c>
      <c r="CM161" s="8">
        <v>2</v>
      </c>
      <c r="CN161" s="8" t="s">
        <v>150</v>
      </c>
      <c r="CO161" s="8">
        <v>0</v>
      </c>
      <c r="CP161" s="9">
        <v>40</v>
      </c>
      <c r="CQ161" s="9">
        <v>3</v>
      </c>
      <c r="CR161" s="8" t="s">
        <v>0</v>
      </c>
      <c r="CS161" s="8">
        <v>0</v>
      </c>
      <c r="CT161" s="8"/>
      <c r="CU161" s="8"/>
      <c r="CV161" s="8"/>
      <c r="CW161" s="8"/>
      <c r="CX161" s="8" t="s">
        <v>562</v>
      </c>
      <c r="CY161" s="8">
        <v>1</v>
      </c>
      <c r="CZ161" s="8" t="s">
        <v>1798</v>
      </c>
      <c r="DA161" s="8">
        <v>1494</v>
      </c>
      <c r="DB161" s="8" t="s">
        <v>1799</v>
      </c>
      <c r="DC161" s="8">
        <v>1</v>
      </c>
      <c r="DD161" s="8" t="s">
        <v>165</v>
      </c>
      <c r="DE161" s="8">
        <v>2</v>
      </c>
      <c r="DF161" s="8"/>
      <c r="DG161" s="8"/>
      <c r="DH161" s="8">
        <v>375</v>
      </c>
      <c r="DI161" s="8">
        <v>1</v>
      </c>
      <c r="DJ161" s="8"/>
      <c r="DK161" s="8">
        <v>2</v>
      </c>
      <c r="DL161" s="8">
        <v>0</v>
      </c>
      <c r="DM161" s="8">
        <v>2</v>
      </c>
      <c r="DN161" s="8" t="s">
        <v>143</v>
      </c>
      <c r="DO161" s="8"/>
      <c r="DP161" s="8">
        <v>1</v>
      </c>
      <c r="DQ161" s="8" t="s">
        <v>165</v>
      </c>
      <c r="DR161" s="8" t="s">
        <v>143</v>
      </c>
      <c r="DS161" s="8" t="s">
        <v>143</v>
      </c>
      <c r="DT161" s="8" t="s">
        <v>165</v>
      </c>
      <c r="DU161" s="8" t="s">
        <v>150</v>
      </c>
      <c r="DV161" s="8" t="s">
        <v>159</v>
      </c>
      <c r="DW161" s="8" t="s">
        <v>150</v>
      </c>
      <c r="DX161" s="8" t="s">
        <v>150</v>
      </c>
      <c r="DY161" s="8" t="s">
        <v>150</v>
      </c>
      <c r="DZ161" s="8"/>
      <c r="EA161" s="8"/>
      <c r="EB161" s="8" t="s">
        <v>150</v>
      </c>
      <c r="EC161" s="8" t="s">
        <v>150</v>
      </c>
      <c r="ED161" s="8" t="s">
        <v>150</v>
      </c>
      <c r="EE161" s="8"/>
      <c r="EF161" s="8" t="s">
        <v>159</v>
      </c>
      <c r="EG161" s="8" t="s">
        <v>150</v>
      </c>
      <c r="EH161" s="8"/>
      <c r="EI161" s="8" t="s">
        <v>159</v>
      </c>
      <c r="EJ161" s="8" t="s">
        <v>150</v>
      </c>
      <c r="EK161" s="8"/>
      <c r="EL161" s="8"/>
      <c r="EM161" s="8"/>
      <c r="EN161" s="8"/>
      <c r="EO161" s="8" t="s">
        <v>184</v>
      </c>
      <c r="EP161" s="8" t="s">
        <v>189</v>
      </c>
      <c r="EQ161" s="11" t="str">
        <f t="shared" si="152"/>
        <v>36</v>
      </c>
      <c r="ER161" s="11" t="str">
        <f t="shared" si="165"/>
        <v>1</v>
      </c>
      <c r="ES161" s="11"/>
      <c r="ET161" s="13">
        <f t="shared" si="129"/>
        <v>1.012</v>
      </c>
      <c r="EU161" s="13">
        <f t="shared" si="130"/>
        <v>0.7</v>
      </c>
      <c r="EV161" s="14">
        <f t="shared" si="146"/>
        <v>-1.2</v>
      </c>
      <c r="EW161" s="14">
        <f t="shared" si="131"/>
        <v>-1.2</v>
      </c>
      <c r="EX161" s="14">
        <f t="shared" si="132"/>
        <v>-1.2</v>
      </c>
      <c r="EY161" s="11">
        <f t="shared" si="133"/>
        <v>-0.24099999999999999</v>
      </c>
      <c r="EZ161" s="17" t="s">
        <v>176</v>
      </c>
      <c r="FA161" s="16" t="str">
        <f t="shared" si="134"/>
        <v>3</v>
      </c>
      <c r="FC161">
        <v>2</v>
      </c>
      <c r="FD161">
        <v>0</v>
      </c>
    </row>
    <row r="162" spans="1:160" ht="33.75">
      <c r="A162" s="6">
        <v>2742</v>
      </c>
      <c r="B162" s="8">
        <v>2</v>
      </c>
      <c r="C162" s="8" t="s">
        <v>139</v>
      </c>
      <c r="D162" s="8">
        <v>58</v>
      </c>
      <c r="E162" s="8">
        <v>52</v>
      </c>
      <c r="F162" s="8" t="s">
        <v>153</v>
      </c>
      <c r="G162" s="8">
        <v>3</v>
      </c>
      <c r="H162" s="8"/>
      <c r="I162" s="9"/>
      <c r="J162" s="9"/>
      <c r="K162" s="10">
        <v>42719</v>
      </c>
      <c r="L162" s="10"/>
      <c r="M162" s="9" t="e">
        <f t="shared" ref="M162:M174" si="169">DATEDIF(K162,L162,"m")</f>
        <v>#NUM!</v>
      </c>
      <c r="N162" s="9">
        <f t="shared" ca="1" si="120"/>
        <v>87</v>
      </c>
      <c r="O162" s="9">
        <v>70</v>
      </c>
      <c r="P162" s="9">
        <v>1</v>
      </c>
      <c r="Q162" s="9"/>
      <c r="R162" s="9"/>
      <c r="S162" s="9" t="e">
        <f t="shared" si="121"/>
        <v>#NUM!</v>
      </c>
      <c r="T162" s="9"/>
      <c r="U162" s="8" t="str">
        <f t="shared" si="154"/>
        <v>12</v>
      </c>
      <c r="V162" s="11" t="str">
        <f t="shared" si="155"/>
        <v>1</v>
      </c>
      <c r="W162" s="8" t="str">
        <f t="shared" si="167"/>
        <v>12</v>
      </c>
      <c r="X162" s="9">
        <v>2</v>
      </c>
      <c r="Y162" s="9">
        <v>1</v>
      </c>
      <c r="Z162" s="9">
        <v>1</v>
      </c>
      <c r="AA162" s="9"/>
      <c r="AB162" s="9">
        <v>2</v>
      </c>
      <c r="AC162" s="9">
        <v>70</v>
      </c>
      <c r="AD162" s="9">
        <v>1</v>
      </c>
      <c r="AE162" s="8" t="str">
        <f t="shared" si="168"/>
        <v>36</v>
      </c>
      <c r="AF162" s="9">
        <v>2</v>
      </c>
      <c r="AG162" s="9">
        <v>2</v>
      </c>
      <c r="AH162" s="11" t="str">
        <f t="shared" si="151"/>
        <v>36</v>
      </c>
      <c r="AI162" s="11" t="str">
        <f t="shared" si="164"/>
        <v>1</v>
      </c>
      <c r="AJ162" s="9">
        <v>2</v>
      </c>
      <c r="AK162" s="9"/>
      <c r="AL162" s="9"/>
      <c r="AM162" s="8" t="s">
        <v>360</v>
      </c>
      <c r="AN162" s="8">
        <v>1</v>
      </c>
      <c r="AO162" s="8">
        <v>1.89</v>
      </c>
      <c r="AP162" s="8"/>
      <c r="AQ162" s="8">
        <v>0.95</v>
      </c>
      <c r="AR162" s="9">
        <f t="shared" si="166"/>
        <v>95.628953447140333</v>
      </c>
      <c r="AS162" s="9">
        <v>1.36</v>
      </c>
      <c r="AT162" s="9">
        <f t="shared" si="123"/>
        <v>61.788838524559402</v>
      </c>
      <c r="AU162" s="9">
        <v>1.51</v>
      </c>
      <c r="AV162" s="9">
        <f t="shared" si="150"/>
        <v>53.824793182179754</v>
      </c>
      <c r="AW162" s="9"/>
      <c r="AX162" s="9" t="e">
        <f t="shared" si="159"/>
        <v>#DIV/0!</v>
      </c>
      <c r="AY162" s="12" t="s">
        <v>155</v>
      </c>
      <c r="AZ162" s="12" t="s">
        <v>155</v>
      </c>
      <c r="BA162" s="12" t="s">
        <v>155</v>
      </c>
      <c r="BB162" s="12"/>
      <c r="BC162" s="8" t="s">
        <v>164</v>
      </c>
      <c r="BD162" s="8"/>
      <c r="BE162" s="8"/>
      <c r="BF162" s="8"/>
      <c r="BG162" s="12"/>
      <c r="BH162" s="8"/>
      <c r="BI162" s="8"/>
      <c r="BJ162" s="8">
        <v>70</v>
      </c>
      <c r="BK162" s="8">
        <v>172</v>
      </c>
      <c r="BL162" s="8">
        <f t="shared" si="125"/>
        <v>1.8251186992028379</v>
      </c>
      <c r="BM162" s="8">
        <f t="shared" si="144"/>
        <v>23.661438615467819</v>
      </c>
      <c r="BN162" s="8">
        <v>1</v>
      </c>
      <c r="BO162" s="7" t="s">
        <v>855</v>
      </c>
      <c r="BP162" s="8" t="s">
        <v>146</v>
      </c>
      <c r="BQ162" s="8">
        <v>55</v>
      </c>
      <c r="BR162" s="8">
        <v>49.4</v>
      </c>
      <c r="BS162" s="8">
        <v>158.5</v>
      </c>
      <c r="BT162" s="8">
        <f t="shared" si="126"/>
        <v>1.4832743793402678</v>
      </c>
      <c r="BU162" s="8">
        <f t="shared" si="145"/>
        <v>19.66384380379942</v>
      </c>
      <c r="BV162" s="8">
        <f t="shared" si="127"/>
        <v>1.2304660045531264</v>
      </c>
      <c r="BW162" s="8">
        <f t="shared" si="127"/>
        <v>1.2032967130717338</v>
      </c>
      <c r="BX162" s="8" t="s">
        <v>158</v>
      </c>
      <c r="BY162" s="8" t="s">
        <v>162</v>
      </c>
      <c r="BZ162" s="8" t="s">
        <v>148</v>
      </c>
      <c r="CA162" s="8" t="s">
        <v>149</v>
      </c>
      <c r="CB162" s="8">
        <v>6</v>
      </c>
      <c r="CC162" s="8" t="s">
        <v>150</v>
      </c>
      <c r="CD162" s="8">
        <v>2</v>
      </c>
      <c r="CE162" s="8"/>
      <c r="CF162" s="8" t="s">
        <v>150</v>
      </c>
      <c r="CG162" s="8">
        <v>2</v>
      </c>
      <c r="CH162" s="8"/>
      <c r="CI162" s="8" t="s">
        <v>150</v>
      </c>
      <c r="CJ162" s="8">
        <v>2</v>
      </c>
      <c r="CK162" s="8"/>
      <c r="CL162" s="8" t="s">
        <v>150</v>
      </c>
      <c r="CM162" s="8">
        <v>2</v>
      </c>
      <c r="CN162" s="8"/>
      <c r="CO162" s="8">
        <v>0</v>
      </c>
      <c r="CP162" s="8">
        <v>0</v>
      </c>
      <c r="CQ162" s="8">
        <v>4</v>
      </c>
      <c r="CR162" s="8"/>
      <c r="CS162" s="8">
        <v>0</v>
      </c>
      <c r="CT162" s="8"/>
      <c r="CU162" s="8"/>
      <c r="CV162" s="8"/>
      <c r="CW162" s="8"/>
      <c r="CX162" s="8"/>
      <c r="CY162" s="8">
        <v>0</v>
      </c>
      <c r="CZ162" s="8"/>
      <c r="DA162" s="8"/>
      <c r="DB162" s="8"/>
      <c r="DC162" s="8"/>
      <c r="DD162" s="8" t="s">
        <v>143</v>
      </c>
      <c r="DE162" s="8">
        <v>1</v>
      </c>
      <c r="DF162" s="8"/>
      <c r="DG162" s="8"/>
      <c r="DH162" s="8">
        <v>100</v>
      </c>
      <c r="DI162" s="8">
        <v>1</v>
      </c>
      <c r="DJ162" s="8"/>
      <c r="DK162" s="8">
        <v>2</v>
      </c>
      <c r="DL162" s="8">
        <v>8</v>
      </c>
      <c r="DM162" s="8">
        <v>1</v>
      </c>
      <c r="DN162" s="8"/>
      <c r="DO162" s="8" t="s">
        <v>143</v>
      </c>
      <c r="DP162" s="8">
        <v>2</v>
      </c>
      <c r="DQ162" s="8" t="s">
        <v>165</v>
      </c>
      <c r="DR162" s="8" t="s">
        <v>165</v>
      </c>
      <c r="DS162" s="8" t="s">
        <v>165</v>
      </c>
      <c r="DT162" s="8" t="s">
        <v>165</v>
      </c>
      <c r="DU162" s="8" t="s">
        <v>150</v>
      </c>
      <c r="DV162" s="8" t="s">
        <v>159</v>
      </c>
      <c r="DW162" s="8" t="s">
        <v>150</v>
      </c>
      <c r="DX162" s="8" t="s">
        <v>150</v>
      </c>
      <c r="DY162" s="8" t="s">
        <v>159</v>
      </c>
      <c r="DZ162" s="8"/>
      <c r="EA162" s="8"/>
      <c r="EB162" s="8" t="s">
        <v>150</v>
      </c>
      <c r="EC162" s="8" t="s">
        <v>150</v>
      </c>
      <c r="ED162" s="8" t="s">
        <v>150</v>
      </c>
      <c r="EE162" s="8"/>
      <c r="EF162" s="8" t="s">
        <v>159</v>
      </c>
      <c r="EG162" s="8" t="s">
        <v>150</v>
      </c>
      <c r="EH162" s="8"/>
      <c r="EI162" s="8" t="s">
        <v>159</v>
      </c>
      <c r="EJ162" s="8" t="s">
        <v>150</v>
      </c>
      <c r="EK162" s="8" t="s">
        <v>150</v>
      </c>
      <c r="EL162" s="8" t="s">
        <v>150</v>
      </c>
      <c r="EM162" s="8"/>
      <c r="EN162" s="8"/>
      <c r="EO162" s="8" t="s">
        <v>184</v>
      </c>
      <c r="EP162" s="8" t="s">
        <v>189</v>
      </c>
      <c r="EQ162" s="11" t="str">
        <f t="shared" si="152"/>
        <v>36</v>
      </c>
      <c r="ER162" s="11" t="str">
        <f t="shared" si="165"/>
        <v>1</v>
      </c>
      <c r="ES162" s="11"/>
      <c r="ET162" s="13">
        <f t="shared" si="129"/>
        <v>1</v>
      </c>
      <c r="EU162" s="13">
        <f t="shared" si="130"/>
        <v>0.9</v>
      </c>
      <c r="EV162" s="14">
        <f t="shared" si="146"/>
        <v>-1.2</v>
      </c>
      <c r="EW162" s="14">
        <f t="shared" si="131"/>
        <v>-1.2</v>
      </c>
      <c r="EX162" s="14">
        <f t="shared" si="132"/>
        <v>-1.2</v>
      </c>
      <c r="EY162" s="11">
        <f t="shared" si="133"/>
        <v>-3.2000000000000001E-2</v>
      </c>
      <c r="EZ162" s="17" t="s">
        <v>163</v>
      </c>
      <c r="FA162" s="16" t="str">
        <f t="shared" si="134"/>
        <v>2</v>
      </c>
      <c r="FC162">
        <v>2</v>
      </c>
      <c r="FD162">
        <v>0</v>
      </c>
    </row>
    <row r="163" spans="1:160" ht="33.75">
      <c r="A163" s="6">
        <v>2747</v>
      </c>
      <c r="B163" s="8">
        <v>2</v>
      </c>
      <c r="C163" s="8" t="s">
        <v>139</v>
      </c>
      <c r="D163" s="8">
        <v>61</v>
      </c>
      <c r="E163" s="8">
        <v>55</v>
      </c>
      <c r="F163" s="8" t="s">
        <v>180</v>
      </c>
      <c r="G163" s="8">
        <v>5</v>
      </c>
      <c r="H163" s="8"/>
      <c r="I163" s="9"/>
      <c r="J163" s="9"/>
      <c r="K163" s="10">
        <v>42726</v>
      </c>
      <c r="L163" s="10"/>
      <c r="M163" s="9" t="e">
        <f t="shared" si="169"/>
        <v>#NUM!</v>
      </c>
      <c r="N163" s="9">
        <f t="shared" ca="1" si="120"/>
        <v>87</v>
      </c>
      <c r="O163" s="9">
        <v>70</v>
      </c>
      <c r="P163" s="9">
        <v>1</v>
      </c>
      <c r="Q163" s="9"/>
      <c r="R163" s="9"/>
      <c r="S163" s="9" t="e">
        <f t="shared" si="121"/>
        <v>#NUM!</v>
      </c>
      <c r="T163" s="9"/>
      <c r="U163" s="8" t="str">
        <f t="shared" si="154"/>
        <v>12</v>
      </c>
      <c r="V163" s="11" t="str">
        <f t="shared" si="155"/>
        <v>1</v>
      </c>
      <c r="W163" s="8" t="str">
        <f t="shared" si="167"/>
        <v>12</v>
      </c>
      <c r="X163" s="9">
        <v>2</v>
      </c>
      <c r="Y163" s="9">
        <v>1</v>
      </c>
      <c r="Z163" s="9">
        <v>1</v>
      </c>
      <c r="AA163" s="9"/>
      <c r="AB163" s="9">
        <v>2</v>
      </c>
      <c r="AC163" s="9">
        <v>70</v>
      </c>
      <c r="AD163" s="9">
        <v>1</v>
      </c>
      <c r="AE163" s="8" t="str">
        <f t="shared" si="168"/>
        <v>36</v>
      </c>
      <c r="AF163" s="9">
        <v>2</v>
      </c>
      <c r="AG163" s="9">
        <v>2</v>
      </c>
      <c r="AH163" s="11" t="str">
        <f t="shared" si="151"/>
        <v>36</v>
      </c>
      <c r="AI163" s="11" t="str">
        <f t="shared" si="164"/>
        <v>1</v>
      </c>
      <c r="AJ163" s="9">
        <v>2</v>
      </c>
      <c r="AK163" s="9"/>
      <c r="AL163" s="9"/>
      <c r="AM163" s="8" t="s">
        <v>360</v>
      </c>
      <c r="AN163" s="8">
        <v>1</v>
      </c>
      <c r="AO163" s="8">
        <v>1.98</v>
      </c>
      <c r="AP163" s="8"/>
      <c r="AQ163" s="8">
        <v>1.53</v>
      </c>
      <c r="AR163" s="9">
        <f t="shared" si="166"/>
        <v>52.981590244749277</v>
      </c>
      <c r="AS163" s="9">
        <v>1.38</v>
      </c>
      <c r="AT163" s="9">
        <f t="shared" si="123"/>
        <v>59.5934866084717</v>
      </c>
      <c r="AU163" s="9">
        <v>1.33</v>
      </c>
      <c r="AV163" s="9">
        <f t="shared" si="150"/>
        <v>61.521896475745429</v>
      </c>
      <c r="AW163" s="9"/>
      <c r="AX163" s="9" t="e">
        <f t="shared" si="159"/>
        <v>#DIV/0!</v>
      </c>
      <c r="AY163" s="12" t="s">
        <v>155</v>
      </c>
      <c r="AZ163" s="12" t="s">
        <v>155</v>
      </c>
      <c r="BA163" s="12" t="s">
        <v>155</v>
      </c>
      <c r="BB163" s="12"/>
      <c r="BC163" s="8" t="s">
        <v>164</v>
      </c>
      <c r="BD163" s="8"/>
      <c r="BE163" s="8"/>
      <c r="BF163" s="8"/>
      <c r="BG163" s="12"/>
      <c r="BH163" s="8"/>
      <c r="BI163" s="8"/>
      <c r="BJ163" s="8">
        <v>60</v>
      </c>
      <c r="BK163" s="8">
        <v>174</v>
      </c>
      <c r="BL163" s="8">
        <f t="shared" si="125"/>
        <v>1.7237679835764652</v>
      </c>
      <c r="BM163" s="8">
        <f t="shared" si="144"/>
        <v>19.817677368212443</v>
      </c>
      <c r="BN163" s="8">
        <v>1</v>
      </c>
      <c r="BO163" s="7" t="s">
        <v>858</v>
      </c>
      <c r="BP163" s="8" t="s">
        <v>146</v>
      </c>
      <c r="BQ163" s="8">
        <v>54</v>
      </c>
      <c r="BR163" s="8">
        <v>50</v>
      </c>
      <c r="BS163" s="8">
        <v>153</v>
      </c>
      <c r="BT163" s="8">
        <f t="shared" si="126"/>
        <v>1.4532149694457286</v>
      </c>
      <c r="BU163" s="8">
        <f t="shared" si="145"/>
        <v>21.35930624973301</v>
      </c>
      <c r="BV163" s="8">
        <f t="shared" si="127"/>
        <v>1.1861754935224267</v>
      </c>
      <c r="BW163" s="8">
        <f t="shared" si="127"/>
        <v>0.92782401902497014</v>
      </c>
      <c r="BX163" s="8" t="s">
        <v>158</v>
      </c>
      <c r="BY163" s="8" t="s">
        <v>162</v>
      </c>
      <c r="BZ163" s="8" t="s">
        <v>148</v>
      </c>
      <c r="CA163" s="8" t="s">
        <v>149</v>
      </c>
      <c r="CB163" s="8">
        <v>5</v>
      </c>
      <c r="CC163" s="8" t="s">
        <v>150</v>
      </c>
      <c r="CD163" s="8">
        <v>2</v>
      </c>
      <c r="CE163" s="8"/>
      <c r="CF163" s="8" t="s">
        <v>150</v>
      </c>
      <c r="CG163" s="8">
        <v>2</v>
      </c>
      <c r="CH163" s="8"/>
      <c r="CI163" s="8" t="s">
        <v>150</v>
      </c>
      <c r="CJ163" s="8">
        <v>2</v>
      </c>
      <c r="CK163" s="8"/>
      <c r="CL163" s="8" t="s">
        <v>150</v>
      </c>
      <c r="CM163" s="8">
        <v>2</v>
      </c>
      <c r="CN163" s="8"/>
      <c r="CO163" s="8">
        <v>0</v>
      </c>
      <c r="CP163" s="8">
        <v>0</v>
      </c>
      <c r="CQ163" s="8">
        <v>4</v>
      </c>
      <c r="CR163" s="8"/>
      <c r="CS163" s="8">
        <v>0</v>
      </c>
      <c r="CT163" s="8"/>
      <c r="CU163" s="8"/>
      <c r="CV163" s="8"/>
      <c r="CW163" s="8"/>
      <c r="CX163" s="8"/>
      <c r="CY163" s="8">
        <v>0</v>
      </c>
      <c r="CZ163" s="8"/>
      <c r="DA163" s="8"/>
      <c r="DB163" s="8"/>
      <c r="DC163" s="8"/>
      <c r="DD163" s="8" t="s">
        <v>143</v>
      </c>
      <c r="DE163" s="8">
        <v>1</v>
      </c>
      <c r="DF163" s="8"/>
      <c r="DG163" s="8"/>
      <c r="DH163" s="8">
        <v>100</v>
      </c>
      <c r="DI163" s="8">
        <v>1</v>
      </c>
      <c r="DJ163" s="8"/>
      <c r="DK163" s="8">
        <v>2</v>
      </c>
      <c r="DL163" s="8">
        <v>5</v>
      </c>
      <c r="DM163" s="8">
        <v>1</v>
      </c>
      <c r="DN163" s="8"/>
      <c r="DO163" s="8" t="s">
        <v>143</v>
      </c>
      <c r="DP163" s="8">
        <v>2</v>
      </c>
      <c r="DQ163" s="8" t="s">
        <v>165</v>
      </c>
      <c r="DR163" s="8" t="s">
        <v>165</v>
      </c>
      <c r="DS163" s="8" t="s">
        <v>165</v>
      </c>
      <c r="DT163" s="8" t="s">
        <v>165</v>
      </c>
      <c r="DU163" s="8" t="s">
        <v>150</v>
      </c>
      <c r="DV163" s="8" t="s">
        <v>159</v>
      </c>
      <c r="DW163" s="8" t="s">
        <v>150</v>
      </c>
      <c r="DX163" s="8" t="s">
        <v>150</v>
      </c>
      <c r="DY163" s="8" t="s">
        <v>159</v>
      </c>
      <c r="DZ163" s="8"/>
      <c r="EA163" s="8"/>
      <c r="EB163" s="8" t="s">
        <v>150</v>
      </c>
      <c r="EC163" s="8" t="s">
        <v>150</v>
      </c>
      <c r="ED163" s="8" t="s">
        <v>150</v>
      </c>
      <c r="EE163" s="8"/>
      <c r="EF163" s="8" t="s">
        <v>159</v>
      </c>
      <c r="EG163" s="8" t="s">
        <v>150</v>
      </c>
      <c r="EH163" s="8"/>
      <c r="EI163" s="8" t="s">
        <v>159</v>
      </c>
      <c r="EJ163" s="8" t="s">
        <v>159</v>
      </c>
      <c r="EK163" s="8" t="s">
        <v>150</v>
      </c>
      <c r="EL163" s="8" t="s">
        <v>150</v>
      </c>
      <c r="EM163" s="8"/>
      <c r="EN163" s="8"/>
      <c r="EO163" s="8" t="s">
        <v>173</v>
      </c>
      <c r="EP163" s="8" t="s">
        <v>189</v>
      </c>
      <c r="EQ163" s="11" t="str">
        <f t="shared" si="152"/>
        <v>36</v>
      </c>
      <c r="ER163" s="11" t="str">
        <f t="shared" si="165"/>
        <v>1</v>
      </c>
      <c r="ES163" s="11"/>
      <c r="ET163" s="13">
        <f t="shared" si="129"/>
        <v>1</v>
      </c>
      <c r="EU163" s="13">
        <f t="shared" si="130"/>
        <v>0.9</v>
      </c>
      <c r="EV163" s="14">
        <f t="shared" si="146"/>
        <v>-1.2</v>
      </c>
      <c r="EW163" s="14">
        <f t="shared" si="131"/>
        <v>-1.2</v>
      </c>
      <c r="EX163" s="14">
        <f t="shared" si="132"/>
        <v>-1.2</v>
      </c>
      <c r="EY163" s="11">
        <f t="shared" si="133"/>
        <v>-3.2000000000000001E-2</v>
      </c>
      <c r="EZ163" s="15" t="s">
        <v>176</v>
      </c>
      <c r="FA163" s="16" t="str">
        <f t="shared" si="134"/>
        <v>3</v>
      </c>
      <c r="FC163">
        <v>2</v>
      </c>
      <c r="FD163">
        <v>0</v>
      </c>
    </row>
    <row r="164" spans="1:160" ht="33.75">
      <c r="A164" s="6">
        <v>2750</v>
      </c>
      <c r="B164" s="8">
        <v>1</v>
      </c>
      <c r="C164" s="8" t="s">
        <v>146</v>
      </c>
      <c r="D164" s="8">
        <v>62</v>
      </c>
      <c r="E164" s="8">
        <v>56</v>
      </c>
      <c r="F164" s="8" t="s">
        <v>140</v>
      </c>
      <c r="G164" s="8">
        <v>1</v>
      </c>
      <c r="H164" s="8"/>
      <c r="I164" s="9"/>
      <c r="J164" s="9"/>
      <c r="K164" s="10">
        <v>42730</v>
      </c>
      <c r="L164" s="10"/>
      <c r="M164" s="9" t="e">
        <f t="shared" si="169"/>
        <v>#NUM!</v>
      </c>
      <c r="N164" s="9">
        <f t="shared" ca="1" si="120"/>
        <v>87</v>
      </c>
      <c r="O164" s="9">
        <v>70</v>
      </c>
      <c r="P164" s="9">
        <v>1</v>
      </c>
      <c r="Q164" s="9"/>
      <c r="R164" s="9"/>
      <c r="S164" s="9" t="e">
        <f t="shared" si="121"/>
        <v>#NUM!</v>
      </c>
      <c r="T164" s="9"/>
      <c r="U164" s="8" t="str">
        <f t="shared" si="154"/>
        <v>12</v>
      </c>
      <c r="V164" s="11" t="str">
        <f t="shared" si="155"/>
        <v>1</v>
      </c>
      <c r="W164" s="8" t="str">
        <f t="shared" si="167"/>
        <v>12</v>
      </c>
      <c r="X164" s="9">
        <v>2</v>
      </c>
      <c r="Y164" s="9">
        <v>1</v>
      </c>
      <c r="Z164" s="9">
        <v>1</v>
      </c>
      <c r="AA164" s="9"/>
      <c r="AB164" s="9">
        <v>2</v>
      </c>
      <c r="AC164" s="9">
        <v>70</v>
      </c>
      <c r="AD164" s="9">
        <v>1</v>
      </c>
      <c r="AE164" s="8" t="str">
        <f t="shared" si="168"/>
        <v>36</v>
      </c>
      <c r="AF164" s="9">
        <v>2</v>
      </c>
      <c r="AG164" s="9">
        <v>2</v>
      </c>
      <c r="AH164" s="11" t="str">
        <f t="shared" si="151"/>
        <v>36</v>
      </c>
      <c r="AI164" s="11" t="str">
        <f t="shared" si="164"/>
        <v>1</v>
      </c>
      <c r="AJ164" s="9">
        <v>2</v>
      </c>
      <c r="AK164" s="9">
        <v>0</v>
      </c>
      <c r="AL164" s="9"/>
      <c r="AM164" s="8" t="s">
        <v>360</v>
      </c>
      <c r="AN164" s="8">
        <v>1</v>
      </c>
      <c r="AO164" s="8">
        <v>1.24</v>
      </c>
      <c r="AP164" s="8"/>
      <c r="AQ164" s="8">
        <v>0.76</v>
      </c>
      <c r="AR164" s="9">
        <f t="shared" si="166"/>
        <v>91.260855865889383</v>
      </c>
      <c r="AS164" s="9">
        <v>0.87</v>
      </c>
      <c r="AT164" s="9">
        <f t="shared" si="123"/>
        <v>77.114622580706339</v>
      </c>
      <c r="AU164" s="9">
        <v>1</v>
      </c>
      <c r="AV164" s="9">
        <f t="shared" si="150"/>
        <v>64.440340320595041</v>
      </c>
      <c r="AW164" s="9"/>
      <c r="AX164" s="9" t="e">
        <f t="shared" si="159"/>
        <v>#DIV/0!</v>
      </c>
      <c r="AY164" s="12" t="s">
        <v>155</v>
      </c>
      <c r="AZ164" s="12" t="s">
        <v>155</v>
      </c>
      <c r="BA164" s="12" t="s">
        <v>155</v>
      </c>
      <c r="BB164" s="12"/>
      <c r="BC164" s="8" t="s">
        <v>164</v>
      </c>
      <c r="BD164" s="8"/>
      <c r="BE164" s="8"/>
      <c r="BF164" s="8"/>
      <c r="BG164" s="12"/>
      <c r="BH164" s="8"/>
      <c r="BI164" s="8"/>
      <c r="BJ164" s="8">
        <v>55</v>
      </c>
      <c r="BK164" s="8">
        <v>163</v>
      </c>
      <c r="BL164" s="8">
        <f t="shared" si="125"/>
        <v>1.5843695236633084</v>
      </c>
      <c r="BM164" s="8">
        <f t="shared" si="144"/>
        <v>20.700816741315069</v>
      </c>
      <c r="BN164" s="8">
        <v>1</v>
      </c>
      <c r="BO164" s="7" t="s">
        <v>861</v>
      </c>
      <c r="BP164" s="8" t="s">
        <v>139</v>
      </c>
      <c r="BQ164" s="8">
        <v>57</v>
      </c>
      <c r="BR164" s="8">
        <v>73</v>
      </c>
      <c r="BS164" s="8">
        <v>174</v>
      </c>
      <c r="BT164" s="8">
        <f t="shared" si="126"/>
        <v>1.8735994240086937</v>
      </c>
      <c r="BU164" s="8">
        <f t="shared" si="145"/>
        <v>24.111507464658473</v>
      </c>
      <c r="BV164" s="8">
        <f t="shared" si="127"/>
        <v>0.8456287418542443</v>
      </c>
      <c r="BW164" s="8">
        <f t="shared" si="127"/>
        <v>0.85854510638363712</v>
      </c>
      <c r="BX164" s="8" t="s">
        <v>171</v>
      </c>
      <c r="BY164" s="8" t="s">
        <v>162</v>
      </c>
      <c r="BZ164" s="8" t="s">
        <v>148</v>
      </c>
      <c r="CA164" s="8" t="s">
        <v>149</v>
      </c>
      <c r="CB164" s="8">
        <v>3</v>
      </c>
      <c r="CC164" s="8" t="s">
        <v>150</v>
      </c>
      <c r="CD164" s="8">
        <v>2</v>
      </c>
      <c r="CE164" s="8"/>
      <c r="CF164" s="8" t="s">
        <v>150</v>
      </c>
      <c r="CG164" s="8">
        <v>2</v>
      </c>
      <c r="CH164" s="8"/>
      <c r="CI164" s="8" t="s">
        <v>150</v>
      </c>
      <c r="CJ164" s="8">
        <v>2</v>
      </c>
      <c r="CK164" s="8"/>
      <c r="CL164" s="8" t="s">
        <v>150</v>
      </c>
      <c r="CM164" s="8">
        <v>2</v>
      </c>
      <c r="CN164" s="8"/>
      <c r="CO164" s="8">
        <v>0</v>
      </c>
      <c r="CP164" s="8">
        <v>0</v>
      </c>
      <c r="CQ164" s="8">
        <v>4</v>
      </c>
      <c r="CR164" s="8" t="s">
        <v>0</v>
      </c>
      <c r="CS164" s="8">
        <v>0</v>
      </c>
      <c r="CT164" s="8"/>
      <c r="CU164" s="8"/>
      <c r="CV164" s="8"/>
      <c r="CW164" s="8"/>
      <c r="CX164" s="8" t="s">
        <v>0</v>
      </c>
      <c r="CY164" s="8">
        <v>0</v>
      </c>
      <c r="CZ164" s="8"/>
      <c r="DA164" s="8"/>
      <c r="DB164" s="8"/>
      <c r="DC164" s="8"/>
      <c r="DD164" s="8" t="s">
        <v>165</v>
      </c>
      <c r="DE164" s="8">
        <v>2</v>
      </c>
      <c r="DF164" s="8"/>
      <c r="DG164" s="8"/>
      <c r="DH164" s="8"/>
      <c r="DI164" s="8">
        <v>2</v>
      </c>
      <c r="DJ164" s="8"/>
      <c r="DK164" s="8">
        <v>2</v>
      </c>
      <c r="DL164" s="8">
        <v>0</v>
      </c>
      <c r="DM164" s="8">
        <v>2</v>
      </c>
      <c r="DN164" s="8"/>
      <c r="DO164" s="8" t="s">
        <v>143</v>
      </c>
      <c r="DP164" s="8">
        <v>2</v>
      </c>
      <c r="DQ164" s="8" t="s">
        <v>165</v>
      </c>
      <c r="DR164" s="8" t="s">
        <v>143</v>
      </c>
      <c r="DS164" s="8" t="s">
        <v>143</v>
      </c>
      <c r="DT164" s="8" t="s">
        <v>165</v>
      </c>
      <c r="DU164" s="8" t="s">
        <v>150</v>
      </c>
      <c r="DV164" s="8" t="s">
        <v>150</v>
      </c>
      <c r="DW164" s="8" t="s">
        <v>150</v>
      </c>
      <c r="DX164" s="8" t="s">
        <v>150</v>
      </c>
      <c r="DY164" s="8" t="s">
        <v>150</v>
      </c>
      <c r="DZ164" s="8"/>
      <c r="EA164" s="8"/>
      <c r="EB164" s="8" t="s">
        <v>150</v>
      </c>
      <c r="EC164" s="8" t="s">
        <v>150</v>
      </c>
      <c r="ED164" s="8" t="s">
        <v>150</v>
      </c>
      <c r="EE164" s="8"/>
      <c r="EF164" s="8" t="s">
        <v>159</v>
      </c>
      <c r="EG164" s="8" t="s">
        <v>150</v>
      </c>
      <c r="EH164" s="8"/>
      <c r="EI164" s="8" t="s">
        <v>159</v>
      </c>
      <c r="EJ164" s="8" t="s">
        <v>150</v>
      </c>
      <c r="EK164" s="8" t="s">
        <v>150</v>
      </c>
      <c r="EL164" s="8" t="s">
        <v>150</v>
      </c>
      <c r="EM164" s="8"/>
      <c r="EN164" s="8"/>
      <c r="EO164" s="8" t="s">
        <v>184</v>
      </c>
      <c r="EP164" s="8" t="s">
        <v>189</v>
      </c>
      <c r="EQ164" s="11" t="str">
        <f t="shared" si="152"/>
        <v>36</v>
      </c>
      <c r="ER164" s="11" t="str">
        <f t="shared" si="165"/>
        <v>1</v>
      </c>
      <c r="ES164" s="11"/>
      <c r="ET164" s="13">
        <f t="shared" si="129"/>
        <v>1.012</v>
      </c>
      <c r="EU164" s="13">
        <f t="shared" si="130"/>
        <v>0.7</v>
      </c>
      <c r="EV164" s="14">
        <f t="shared" si="146"/>
        <v>-1.2</v>
      </c>
      <c r="EW164" s="14">
        <f t="shared" si="131"/>
        <v>-1.2</v>
      </c>
      <c r="EX164" s="14">
        <f t="shared" si="132"/>
        <v>-1.2</v>
      </c>
      <c r="EY164" s="11">
        <f t="shared" si="133"/>
        <v>-0.24099999999999999</v>
      </c>
      <c r="EZ164" s="17" t="s">
        <v>152</v>
      </c>
      <c r="FA164" s="16" t="str">
        <f t="shared" si="134"/>
        <v>1</v>
      </c>
      <c r="FC164">
        <v>2</v>
      </c>
      <c r="FD164">
        <v>0</v>
      </c>
    </row>
    <row r="165" spans="1:160" ht="33.75">
      <c r="A165" s="6">
        <v>2751</v>
      </c>
      <c r="B165" s="8">
        <v>2</v>
      </c>
      <c r="C165" s="8" t="s">
        <v>139</v>
      </c>
      <c r="D165" s="8">
        <v>51</v>
      </c>
      <c r="E165" s="8">
        <v>45</v>
      </c>
      <c r="F165" s="8" t="s">
        <v>153</v>
      </c>
      <c r="G165" s="8">
        <v>3</v>
      </c>
      <c r="H165" s="8" t="s">
        <v>179</v>
      </c>
      <c r="I165" s="9"/>
      <c r="J165" s="9"/>
      <c r="K165" s="10">
        <v>42732</v>
      </c>
      <c r="L165" s="10"/>
      <c r="M165" s="9" t="e">
        <f t="shared" si="169"/>
        <v>#NUM!</v>
      </c>
      <c r="N165" s="9">
        <f t="shared" ca="1" si="120"/>
        <v>87</v>
      </c>
      <c r="O165" s="9">
        <v>70</v>
      </c>
      <c r="P165" s="9">
        <v>1</v>
      </c>
      <c r="Q165" s="9"/>
      <c r="R165" s="9"/>
      <c r="S165" s="9" t="e">
        <f t="shared" si="121"/>
        <v>#NUM!</v>
      </c>
      <c r="T165" s="9"/>
      <c r="U165" s="8" t="str">
        <f t="shared" si="154"/>
        <v>12</v>
      </c>
      <c r="V165" s="11" t="str">
        <f t="shared" si="155"/>
        <v>1</v>
      </c>
      <c r="W165" s="8" t="str">
        <f t="shared" si="167"/>
        <v>12</v>
      </c>
      <c r="X165" s="9">
        <v>2</v>
      </c>
      <c r="Y165" s="9">
        <v>1</v>
      </c>
      <c r="Z165" s="9">
        <v>1</v>
      </c>
      <c r="AA165" s="9"/>
      <c r="AB165" s="9">
        <v>2</v>
      </c>
      <c r="AC165" s="9">
        <v>70</v>
      </c>
      <c r="AD165" s="9">
        <v>1</v>
      </c>
      <c r="AE165" s="8" t="str">
        <f t="shared" si="168"/>
        <v>36</v>
      </c>
      <c r="AF165" s="9">
        <v>2</v>
      </c>
      <c r="AG165" s="9">
        <v>2</v>
      </c>
      <c r="AH165" s="11" t="str">
        <f t="shared" si="151"/>
        <v>36</v>
      </c>
      <c r="AI165" s="11" t="str">
        <f t="shared" si="164"/>
        <v>1</v>
      </c>
      <c r="AJ165" s="9">
        <v>2</v>
      </c>
      <c r="AK165" s="9"/>
      <c r="AL165" s="9"/>
      <c r="AM165" s="8" t="s">
        <v>360</v>
      </c>
      <c r="AN165" s="8">
        <v>1</v>
      </c>
      <c r="AO165" s="8">
        <v>1.7</v>
      </c>
      <c r="AP165" s="8"/>
      <c r="AQ165" s="8">
        <v>1.57</v>
      </c>
      <c r="AR165" s="9">
        <f t="shared" si="166"/>
        <v>54.661959936687929</v>
      </c>
      <c r="AS165" s="9">
        <v>1.51</v>
      </c>
      <c r="AT165" s="9">
        <f t="shared" si="123"/>
        <v>56.923479394545502</v>
      </c>
      <c r="AU165" s="9">
        <v>2.33</v>
      </c>
      <c r="AV165" s="9">
        <f t="shared" ref="AV165:AV195" si="170">141*((AU165/EU165)^EX165)*0.9938^(E165+3)*ET165</f>
        <v>33.406782874102397</v>
      </c>
      <c r="AW165" s="9"/>
      <c r="AX165" s="9" t="e">
        <f t="shared" si="159"/>
        <v>#DIV/0!</v>
      </c>
      <c r="AY165" s="12" t="s">
        <v>155</v>
      </c>
      <c r="AZ165" s="12" t="s">
        <v>155</v>
      </c>
      <c r="BA165" s="12" t="s">
        <v>155</v>
      </c>
      <c r="BB165" s="12"/>
      <c r="BC165" s="8" t="s">
        <v>164</v>
      </c>
      <c r="BD165" s="8" t="s">
        <v>165</v>
      </c>
      <c r="BE165" s="8"/>
      <c r="BF165" s="8"/>
      <c r="BG165" s="12"/>
      <c r="BH165" s="8"/>
      <c r="BI165" s="8"/>
      <c r="BJ165" s="8">
        <v>68</v>
      </c>
      <c r="BK165" s="8">
        <v>163</v>
      </c>
      <c r="BL165" s="8">
        <f t="shared" si="125"/>
        <v>1.7338783536663358</v>
      </c>
      <c r="BM165" s="8">
        <f t="shared" si="144"/>
        <v>25.59373706198954</v>
      </c>
      <c r="BN165" s="8">
        <v>1</v>
      </c>
      <c r="BO165" s="7" t="s">
        <v>864</v>
      </c>
      <c r="BP165" s="8" t="s">
        <v>146</v>
      </c>
      <c r="BQ165" s="8">
        <v>40</v>
      </c>
      <c r="BR165" s="8">
        <v>52</v>
      </c>
      <c r="BS165" s="8">
        <v>162</v>
      </c>
      <c r="BT165" s="8">
        <f t="shared" si="126"/>
        <v>1.5401610293289136</v>
      </c>
      <c r="BU165" s="8">
        <f t="shared" si="145"/>
        <v>19.814052735863434</v>
      </c>
      <c r="BV165" s="8">
        <f t="shared" si="127"/>
        <v>1.1257773185066431</v>
      </c>
      <c r="BW165" s="8">
        <f t="shared" si="127"/>
        <v>1.2916962220285644</v>
      </c>
      <c r="BX165" s="8" t="s">
        <v>158</v>
      </c>
      <c r="BY165" s="8" t="s">
        <v>147</v>
      </c>
      <c r="BZ165" s="8" t="s">
        <v>148</v>
      </c>
      <c r="CA165" s="8" t="s">
        <v>149</v>
      </c>
      <c r="CB165" s="8">
        <v>4</v>
      </c>
      <c r="CC165" s="8" t="s">
        <v>150</v>
      </c>
      <c r="CD165" s="8">
        <v>2</v>
      </c>
      <c r="CE165" s="8"/>
      <c r="CF165" s="8" t="s">
        <v>150</v>
      </c>
      <c r="CG165" s="8">
        <v>2</v>
      </c>
      <c r="CH165" s="8"/>
      <c r="CI165" s="8" t="s">
        <v>150</v>
      </c>
      <c r="CJ165" s="8">
        <v>2</v>
      </c>
      <c r="CK165" s="8"/>
      <c r="CL165" s="8" t="s">
        <v>150</v>
      </c>
      <c r="CM165" s="8">
        <v>2</v>
      </c>
      <c r="CN165" s="8"/>
      <c r="CO165" s="8">
        <v>0</v>
      </c>
      <c r="CP165" s="8">
        <v>0</v>
      </c>
      <c r="CQ165" s="8">
        <v>4</v>
      </c>
      <c r="CR165" s="8"/>
      <c r="CS165" s="8">
        <v>0</v>
      </c>
      <c r="CT165" s="8"/>
      <c r="CU165" s="8"/>
      <c r="CV165" s="8"/>
      <c r="CW165" s="8"/>
      <c r="CX165" s="8"/>
      <c r="CY165" s="8">
        <v>0</v>
      </c>
      <c r="CZ165" s="8"/>
      <c r="DA165" s="8"/>
      <c r="DB165" s="8"/>
      <c r="DC165" s="8"/>
      <c r="DD165" s="8" t="s">
        <v>143</v>
      </c>
      <c r="DE165" s="8">
        <v>1</v>
      </c>
      <c r="DF165" s="8"/>
      <c r="DG165" s="8"/>
      <c r="DH165" s="8">
        <v>375</v>
      </c>
      <c r="DI165" s="8">
        <v>1</v>
      </c>
      <c r="DJ165" s="8"/>
      <c r="DK165" s="8">
        <v>2</v>
      </c>
      <c r="DL165" s="8">
        <v>6</v>
      </c>
      <c r="DM165" s="8">
        <v>1</v>
      </c>
      <c r="DN165" s="8"/>
      <c r="DO165" s="8" t="s">
        <v>143</v>
      </c>
      <c r="DP165" s="8">
        <v>2</v>
      </c>
      <c r="DQ165" s="8" t="s">
        <v>165</v>
      </c>
      <c r="DR165" s="8" t="s">
        <v>165</v>
      </c>
      <c r="DS165" s="8" t="s">
        <v>165</v>
      </c>
      <c r="DT165" s="8" t="s">
        <v>165</v>
      </c>
      <c r="DU165" s="8" t="s">
        <v>150</v>
      </c>
      <c r="DV165" s="8" t="s">
        <v>159</v>
      </c>
      <c r="DW165" s="8" t="s">
        <v>159</v>
      </c>
      <c r="DX165" s="8" t="s">
        <v>150</v>
      </c>
      <c r="DY165" s="8" t="s">
        <v>159</v>
      </c>
      <c r="DZ165" s="8"/>
      <c r="EA165" s="8"/>
      <c r="EB165" s="8" t="s">
        <v>150</v>
      </c>
      <c r="EC165" s="8" t="s">
        <v>150</v>
      </c>
      <c r="ED165" s="8" t="s">
        <v>150</v>
      </c>
      <c r="EE165" s="8"/>
      <c r="EF165" s="8" t="s">
        <v>159</v>
      </c>
      <c r="EG165" s="8" t="s">
        <v>150</v>
      </c>
      <c r="EH165" s="8"/>
      <c r="EI165" s="8" t="s">
        <v>159</v>
      </c>
      <c r="EJ165" s="8" t="s">
        <v>150</v>
      </c>
      <c r="EK165" s="8" t="s">
        <v>150</v>
      </c>
      <c r="EL165" s="8" t="s">
        <v>150</v>
      </c>
      <c r="EM165" s="8"/>
      <c r="EN165" s="8"/>
      <c r="EO165" s="8"/>
      <c r="EP165" s="8" t="s">
        <v>187</v>
      </c>
      <c r="EQ165" s="11" t="str">
        <f t="shared" si="152"/>
        <v>36</v>
      </c>
      <c r="ER165" s="11" t="str">
        <f t="shared" si="165"/>
        <v>1</v>
      </c>
      <c r="ES165" s="11"/>
      <c r="ET165" s="13">
        <f t="shared" si="129"/>
        <v>1</v>
      </c>
      <c r="EU165" s="13">
        <f t="shared" si="130"/>
        <v>0.9</v>
      </c>
      <c r="EV165" s="14">
        <f t="shared" si="146"/>
        <v>-1.2</v>
      </c>
      <c r="EW165" s="14">
        <f t="shared" si="131"/>
        <v>-1.2</v>
      </c>
      <c r="EX165" s="14">
        <f t="shared" si="132"/>
        <v>-1.2</v>
      </c>
      <c r="EY165" s="11">
        <f t="shared" si="133"/>
        <v>-3.2000000000000001E-2</v>
      </c>
      <c r="EZ165" s="15" t="s">
        <v>176</v>
      </c>
      <c r="FA165" s="16" t="str">
        <f t="shared" si="134"/>
        <v>3</v>
      </c>
      <c r="FC165">
        <v>2</v>
      </c>
      <c r="FD165">
        <v>0</v>
      </c>
    </row>
    <row r="166" spans="1:160" s="79" customFormat="1" ht="33.75">
      <c r="A166" s="69">
        <v>2771</v>
      </c>
      <c r="B166" s="71">
        <v>2</v>
      </c>
      <c r="C166" s="71" t="s">
        <v>139</v>
      </c>
      <c r="D166" s="71">
        <v>69</v>
      </c>
      <c r="E166" s="71">
        <v>63</v>
      </c>
      <c r="F166" s="71" t="s">
        <v>153</v>
      </c>
      <c r="G166" s="71">
        <v>3</v>
      </c>
      <c r="H166" s="71"/>
      <c r="I166" s="72"/>
      <c r="J166" s="72"/>
      <c r="K166" s="73">
        <v>42781</v>
      </c>
      <c r="L166" s="73"/>
      <c r="M166" s="72" t="e">
        <f t="shared" si="169"/>
        <v>#NUM!</v>
      </c>
      <c r="N166" s="72">
        <f t="shared" ca="1" si="120"/>
        <v>85</v>
      </c>
      <c r="O166" s="72">
        <v>68</v>
      </c>
      <c r="P166" s="72">
        <v>1</v>
      </c>
      <c r="Q166" s="72"/>
      <c r="R166" s="72"/>
      <c r="S166" s="72" t="e">
        <f t="shared" si="121"/>
        <v>#NUM!</v>
      </c>
      <c r="T166" s="72"/>
      <c r="U166" s="71" t="str">
        <f t="shared" si="154"/>
        <v>12</v>
      </c>
      <c r="V166" s="74" t="str">
        <f t="shared" si="155"/>
        <v>1</v>
      </c>
      <c r="W166" s="71" t="str">
        <f t="shared" si="167"/>
        <v>12</v>
      </c>
      <c r="X166" s="72">
        <v>2</v>
      </c>
      <c r="Y166" s="72">
        <v>1</v>
      </c>
      <c r="Z166" s="72">
        <v>1</v>
      </c>
      <c r="AA166" s="72"/>
      <c r="AB166" s="72">
        <v>2</v>
      </c>
      <c r="AC166" s="72">
        <v>68</v>
      </c>
      <c r="AD166" s="72">
        <v>1</v>
      </c>
      <c r="AE166" s="71" t="str">
        <f t="shared" si="168"/>
        <v>36</v>
      </c>
      <c r="AF166" s="72">
        <v>2</v>
      </c>
      <c r="AG166" s="72">
        <v>2</v>
      </c>
      <c r="AH166" s="74" t="str">
        <f t="shared" si="151"/>
        <v>36</v>
      </c>
      <c r="AI166" s="74" t="str">
        <f t="shared" ref="AI166:AI173" si="171">IF(AH166&lt;35,0, IF(AH166&gt;35, "1"))</f>
        <v>1</v>
      </c>
      <c r="AJ166" s="72">
        <v>2</v>
      </c>
      <c r="AK166" s="72">
        <v>0</v>
      </c>
      <c r="AL166" s="72"/>
      <c r="AM166" s="71" t="s">
        <v>360</v>
      </c>
      <c r="AN166" s="71">
        <v>1</v>
      </c>
      <c r="AO166" s="71">
        <v>1.96</v>
      </c>
      <c r="AP166" s="71"/>
      <c r="AQ166" s="71"/>
      <c r="AR166" s="72" t="e">
        <f t="shared" si="166"/>
        <v>#DIV/0!</v>
      </c>
      <c r="AS166" s="72">
        <v>1.34</v>
      </c>
      <c r="AT166" s="72">
        <f t="shared" si="123"/>
        <v>58.738098086700575</v>
      </c>
      <c r="AU166" s="72">
        <v>1.3</v>
      </c>
      <c r="AV166" s="72">
        <f t="shared" si="170"/>
        <v>60.160522604230138</v>
      </c>
      <c r="AW166" s="72"/>
      <c r="AX166" s="72"/>
      <c r="AY166" s="75" t="s">
        <v>155</v>
      </c>
      <c r="AZ166" s="75" t="s">
        <v>155</v>
      </c>
      <c r="BA166" s="75" t="s">
        <v>155</v>
      </c>
      <c r="BB166" s="75"/>
      <c r="BC166" s="71" t="s">
        <v>164</v>
      </c>
      <c r="BD166" s="71"/>
      <c r="BE166" s="71"/>
      <c r="BF166" s="71"/>
      <c r="BG166" s="75"/>
      <c r="BH166" s="71"/>
      <c r="BI166" s="71"/>
      <c r="BJ166" s="71">
        <v>84</v>
      </c>
      <c r="BK166" s="71">
        <v>181</v>
      </c>
      <c r="BL166" s="71">
        <f t="shared" si="125"/>
        <v>2.0464539997884645</v>
      </c>
      <c r="BM166" s="71">
        <f t="shared" si="144"/>
        <v>25.640242971826257</v>
      </c>
      <c r="BN166" s="71">
        <v>1</v>
      </c>
      <c r="BO166" s="70" t="s">
        <v>869</v>
      </c>
      <c r="BP166" s="71" t="s">
        <v>146</v>
      </c>
      <c r="BQ166" s="71">
        <v>60</v>
      </c>
      <c r="BR166" s="71">
        <v>65</v>
      </c>
      <c r="BS166" s="71">
        <v>162</v>
      </c>
      <c r="BT166" s="71">
        <f t="shared" si="126"/>
        <v>1.6933739938783618</v>
      </c>
      <c r="BU166" s="71">
        <f t="shared" si="145"/>
        <v>24.767565919829295</v>
      </c>
      <c r="BV166" s="71">
        <f t="shared" si="127"/>
        <v>1.2085068078206622</v>
      </c>
      <c r="BW166" s="71">
        <f t="shared" si="127"/>
        <v>1.0352346716193974</v>
      </c>
      <c r="BX166" s="71" t="s">
        <v>162</v>
      </c>
      <c r="BY166" s="71" t="s">
        <v>158</v>
      </c>
      <c r="BZ166" s="71" t="s">
        <v>148</v>
      </c>
      <c r="CA166" s="71" t="s">
        <v>149</v>
      </c>
      <c r="CB166" s="71">
        <v>4</v>
      </c>
      <c r="CC166" s="71" t="s">
        <v>150</v>
      </c>
      <c r="CD166" s="71">
        <v>2</v>
      </c>
      <c r="CE166" s="71" t="s">
        <v>150</v>
      </c>
      <c r="CF166" s="71" t="s">
        <v>150</v>
      </c>
      <c r="CG166" s="71">
        <v>2</v>
      </c>
      <c r="CH166" s="71" t="s">
        <v>150</v>
      </c>
      <c r="CI166" s="71" t="s">
        <v>150</v>
      </c>
      <c r="CJ166" s="71">
        <v>2</v>
      </c>
      <c r="CK166" s="71" t="s">
        <v>150</v>
      </c>
      <c r="CL166" s="71" t="s">
        <v>150</v>
      </c>
      <c r="CM166" s="71">
        <v>2</v>
      </c>
      <c r="CN166" s="71" t="s">
        <v>150</v>
      </c>
      <c r="CO166" s="71">
        <v>0</v>
      </c>
      <c r="CP166" s="71">
        <v>0</v>
      </c>
      <c r="CQ166" s="71">
        <v>4</v>
      </c>
      <c r="CR166" s="71"/>
      <c r="CS166" s="71">
        <v>0</v>
      </c>
      <c r="CT166" s="71"/>
      <c r="CU166" s="71"/>
      <c r="CV166" s="71"/>
      <c r="CW166" s="71"/>
      <c r="CX166" s="71"/>
      <c r="CY166" s="71">
        <v>0</v>
      </c>
      <c r="CZ166" s="71"/>
      <c r="DA166" s="71"/>
      <c r="DB166" s="71"/>
      <c r="DC166" s="71"/>
      <c r="DD166" s="71" t="s">
        <v>165</v>
      </c>
      <c r="DE166" s="71">
        <v>2</v>
      </c>
      <c r="DF166" s="71"/>
      <c r="DG166" s="71"/>
      <c r="DH166" s="71"/>
      <c r="DI166" s="71">
        <v>2</v>
      </c>
      <c r="DJ166" s="71"/>
      <c r="DK166" s="71">
        <v>2</v>
      </c>
      <c r="DL166" s="71">
        <v>0</v>
      </c>
      <c r="DM166" s="71">
        <v>2</v>
      </c>
      <c r="DN166" s="71"/>
      <c r="DO166" s="71" t="s">
        <v>143</v>
      </c>
      <c r="DP166" s="71">
        <v>2</v>
      </c>
      <c r="DQ166" s="71" t="s">
        <v>165</v>
      </c>
      <c r="DR166" s="71" t="s">
        <v>165</v>
      </c>
      <c r="DS166" s="71" t="s">
        <v>165</v>
      </c>
      <c r="DT166" s="71" t="s">
        <v>165</v>
      </c>
      <c r="DU166" s="71" t="s">
        <v>150</v>
      </c>
      <c r="DV166" s="71" t="s">
        <v>159</v>
      </c>
      <c r="DW166" s="71" t="s">
        <v>150</v>
      </c>
      <c r="DX166" s="71" t="s">
        <v>159</v>
      </c>
      <c r="DY166" s="71" t="s">
        <v>159</v>
      </c>
      <c r="DZ166" s="71"/>
      <c r="EA166" s="71"/>
      <c r="EB166" s="71" t="s">
        <v>150</v>
      </c>
      <c r="EC166" s="71" t="s">
        <v>150</v>
      </c>
      <c r="ED166" s="71" t="s">
        <v>150</v>
      </c>
      <c r="EE166" s="71"/>
      <c r="EF166" s="71" t="s">
        <v>159</v>
      </c>
      <c r="EG166" s="71" t="s">
        <v>150</v>
      </c>
      <c r="EH166" s="71"/>
      <c r="EI166" s="71" t="s">
        <v>159</v>
      </c>
      <c r="EJ166" s="71" t="s">
        <v>150</v>
      </c>
      <c r="EK166" s="71" t="s">
        <v>150</v>
      </c>
      <c r="EL166" s="71" t="s">
        <v>150</v>
      </c>
      <c r="EM166" s="71"/>
      <c r="EN166" s="71"/>
      <c r="EO166" s="71" t="s">
        <v>184</v>
      </c>
      <c r="EP166" s="71" t="s">
        <v>187</v>
      </c>
      <c r="EQ166" s="74" t="str">
        <f t="shared" si="152"/>
        <v>36</v>
      </c>
      <c r="ER166" s="74" t="str">
        <f t="shared" ref="ER166:ER173" si="172">IF(EQ166&lt;35,0, IF(EQ166&gt;35, "1"))</f>
        <v>1</v>
      </c>
      <c r="ES166" s="74"/>
      <c r="ET166" s="76">
        <f t="shared" si="129"/>
        <v>1</v>
      </c>
      <c r="EU166" s="76">
        <f t="shared" si="130"/>
        <v>0.9</v>
      </c>
      <c r="EV166" s="77">
        <f t="shared" si="146"/>
        <v>-3.2000000000000001E-2</v>
      </c>
      <c r="EW166" s="77">
        <f t="shared" si="131"/>
        <v>-1.2</v>
      </c>
      <c r="EX166" s="77">
        <f t="shared" si="132"/>
        <v>-1.2</v>
      </c>
      <c r="EY166" s="74">
        <f t="shared" si="133"/>
        <v>-3.2000000000000001E-2</v>
      </c>
      <c r="EZ166" s="71" t="s">
        <v>152</v>
      </c>
      <c r="FA166" s="78" t="str">
        <f t="shared" si="134"/>
        <v>1</v>
      </c>
      <c r="FC166" s="79">
        <v>2</v>
      </c>
      <c r="FD166" s="79">
        <v>0</v>
      </c>
    </row>
    <row r="167" spans="1:160" ht="45">
      <c r="A167" s="6">
        <v>2774</v>
      </c>
      <c r="B167" s="8">
        <v>1</v>
      </c>
      <c r="C167" s="8" t="s">
        <v>146</v>
      </c>
      <c r="D167" s="8">
        <v>58</v>
      </c>
      <c r="E167" s="8">
        <v>52</v>
      </c>
      <c r="F167" s="8" t="s">
        <v>153</v>
      </c>
      <c r="G167" s="8">
        <v>3</v>
      </c>
      <c r="H167" s="8"/>
      <c r="I167" s="9"/>
      <c r="J167" s="9"/>
      <c r="K167" s="10">
        <v>42788</v>
      </c>
      <c r="L167" s="10"/>
      <c r="M167" s="9" t="e">
        <f t="shared" si="169"/>
        <v>#NUM!</v>
      </c>
      <c r="N167" s="9">
        <f t="shared" ca="1" si="120"/>
        <v>85</v>
      </c>
      <c r="O167" s="9">
        <v>68</v>
      </c>
      <c r="P167" s="9">
        <v>1</v>
      </c>
      <c r="Q167" s="9"/>
      <c r="R167" s="9"/>
      <c r="S167" s="9" t="e">
        <f t="shared" si="121"/>
        <v>#NUM!</v>
      </c>
      <c r="T167" s="9"/>
      <c r="U167" s="8" t="str">
        <f t="shared" si="154"/>
        <v>12</v>
      </c>
      <c r="V167" s="11" t="str">
        <f t="shared" si="155"/>
        <v>1</v>
      </c>
      <c r="W167" s="8" t="str">
        <f t="shared" si="167"/>
        <v>12</v>
      </c>
      <c r="X167" s="9">
        <v>2</v>
      </c>
      <c r="Y167" s="9">
        <v>1</v>
      </c>
      <c r="Z167" s="9">
        <v>1</v>
      </c>
      <c r="AA167" s="9"/>
      <c r="AB167" s="9">
        <v>2</v>
      </c>
      <c r="AC167" s="9">
        <v>68</v>
      </c>
      <c r="AD167" s="9">
        <v>1</v>
      </c>
      <c r="AE167" s="8" t="str">
        <f t="shared" si="168"/>
        <v>36</v>
      </c>
      <c r="AF167" s="9">
        <v>2</v>
      </c>
      <c r="AG167" s="9">
        <v>2</v>
      </c>
      <c r="AH167" s="11" t="str">
        <f t="shared" si="151"/>
        <v>36</v>
      </c>
      <c r="AI167" s="11" t="str">
        <f t="shared" si="171"/>
        <v>1</v>
      </c>
      <c r="AJ167" s="9">
        <v>2</v>
      </c>
      <c r="AK167" s="9"/>
      <c r="AL167" s="9"/>
      <c r="AM167" s="8" t="s">
        <v>360</v>
      </c>
      <c r="AN167" s="8">
        <v>1</v>
      </c>
      <c r="AO167" s="8">
        <v>1.96</v>
      </c>
      <c r="AP167" s="8"/>
      <c r="AQ167" s="8"/>
      <c r="AR167" s="9" t="e">
        <v>#DIV/0!</v>
      </c>
      <c r="AS167" s="9">
        <v>0.73</v>
      </c>
      <c r="AT167" s="9">
        <f t="shared" si="123"/>
        <v>97.583510776812133</v>
      </c>
      <c r="AU167" s="9">
        <v>0.73</v>
      </c>
      <c r="AV167" s="9">
        <f t="shared" si="170"/>
        <v>96.377226353333938</v>
      </c>
      <c r="AW167" s="9"/>
      <c r="AX167" s="9"/>
      <c r="AY167" s="12" t="s">
        <v>155</v>
      </c>
      <c r="AZ167" s="12" t="s">
        <v>155</v>
      </c>
      <c r="BA167" s="12" t="s">
        <v>155</v>
      </c>
      <c r="BB167" s="12"/>
      <c r="BC167" s="8" t="s">
        <v>164</v>
      </c>
      <c r="BD167" s="8"/>
      <c r="BE167" s="8"/>
      <c r="BF167" s="8"/>
      <c r="BG167" s="12"/>
      <c r="BH167" s="8"/>
      <c r="BI167" s="8"/>
      <c r="BJ167" s="8">
        <v>59.5</v>
      </c>
      <c r="BK167" s="8">
        <v>145.30000000000001</v>
      </c>
      <c r="BL167" s="8">
        <f t="shared" si="125"/>
        <v>1.5072267887285555</v>
      </c>
      <c r="BM167" s="8">
        <f t="shared" si="144"/>
        <v>28.182903729569162</v>
      </c>
      <c r="BN167" s="8">
        <v>1</v>
      </c>
      <c r="BO167" s="7" t="s">
        <v>872</v>
      </c>
      <c r="BP167" s="8" t="s">
        <v>139</v>
      </c>
      <c r="BQ167" s="8">
        <v>53</v>
      </c>
      <c r="BR167" s="8">
        <v>73</v>
      </c>
      <c r="BS167" s="8">
        <v>169</v>
      </c>
      <c r="BT167" s="8">
        <f t="shared" si="126"/>
        <v>1.8344099613024074</v>
      </c>
      <c r="BU167" s="8">
        <f t="shared" si="145"/>
        <v>25.559329155141626</v>
      </c>
      <c r="BV167" s="8">
        <f t="shared" si="127"/>
        <v>0.8216411928217201</v>
      </c>
      <c r="BW167" s="8">
        <f t="shared" si="127"/>
        <v>1.102646456740034</v>
      </c>
      <c r="BX167" s="8" t="s">
        <v>158</v>
      </c>
      <c r="BY167" s="8" t="s">
        <v>162</v>
      </c>
      <c r="BZ167" s="8" t="s">
        <v>148</v>
      </c>
      <c r="CA167" s="8" t="s">
        <v>149</v>
      </c>
      <c r="CB167" s="8">
        <v>6</v>
      </c>
      <c r="CC167" s="8" t="s">
        <v>150</v>
      </c>
      <c r="CD167" s="8">
        <v>2</v>
      </c>
      <c r="CE167" s="8" t="s">
        <v>159</v>
      </c>
      <c r="CF167" s="8" t="s">
        <v>150</v>
      </c>
      <c r="CG167" s="8">
        <v>2</v>
      </c>
      <c r="CH167" s="8" t="s">
        <v>150</v>
      </c>
      <c r="CI167" s="8" t="s">
        <v>150</v>
      </c>
      <c r="CJ167" s="8">
        <v>2</v>
      </c>
      <c r="CK167" s="8" t="s">
        <v>159</v>
      </c>
      <c r="CL167" s="8" t="s">
        <v>150</v>
      </c>
      <c r="CM167" s="8">
        <v>2</v>
      </c>
      <c r="CN167" s="8" t="s">
        <v>150</v>
      </c>
      <c r="CO167" s="8">
        <v>8.3000000000000007</v>
      </c>
      <c r="CP167" s="8">
        <v>40</v>
      </c>
      <c r="CQ167" s="8">
        <v>3</v>
      </c>
      <c r="CR167" s="8" t="s">
        <v>0</v>
      </c>
      <c r="CS167" s="8">
        <v>0</v>
      </c>
      <c r="CT167" s="8"/>
      <c r="CU167" s="8"/>
      <c r="CV167" s="8"/>
      <c r="CW167" s="8"/>
      <c r="CX167" s="8" t="s">
        <v>585</v>
      </c>
      <c r="CY167" s="8">
        <v>2</v>
      </c>
      <c r="CZ167" s="8" t="s">
        <v>1802</v>
      </c>
      <c r="DA167" s="8">
        <v>3213</v>
      </c>
      <c r="DB167" s="8" t="s">
        <v>1803</v>
      </c>
      <c r="DC167" s="8">
        <v>1</v>
      </c>
      <c r="DD167" s="8" t="s">
        <v>143</v>
      </c>
      <c r="DE167" s="8">
        <v>1</v>
      </c>
      <c r="DF167" s="8">
        <v>256</v>
      </c>
      <c r="DG167" s="8">
        <v>128</v>
      </c>
      <c r="DH167" s="8">
        <v>375</v>
      </c>
      <c r="DI167" s="8">
        <v>1</v>
      </c>
      <c r="DJ167" s="8"/>
      <c r="DK167" s="8">
        <v>2</v>
      </c>
      <c r="DL167" s="8">
        <v>6</v>
      </c>
      <c r="DM167" s="8">
        <v>1</v>
      </c>
      <c r="DN167" s="8"/>
      <c r="DO167" s="8" t="s">
        <v>143</v>
      </c>
      <c r="DP167" s="8">
        <v>2</v>
      </c>
      <c r="DQ167" s="8" t="s">
        <v>165</v>
      </c>
      <c r="DR167" s="8" t="s">
        <v>165</v>
      </c>
      <c r="DS167" s="8" t="s">
        <v>165</v>
      </c>
      <c r="DT167" s="8" t="s">
        <v>165</v>
      </c>
      <c r="DU167" s="8" t="s">
        <v>150</v>
      </c>
      <c r="DV167" s="8" t="s">
        <v>159</v>
      </c>
      <c r="DW167" s="8" t="s">
        <v>150</v>
      </c>
      <c r="DX167" s="8" t="s">
        <v>150</v>
      </c>
      <c r="DY167" s="8" t="s">
        <v>159</v>
      </c>
      <c r="DZ167" s="8"/>
      <c r="EA167" s="8"/>
      <c r="EB167" s="8" t="s">
        <v>150</v>
      </c>
      <c r="EC167" s="8" t="s">
        <v>150</v>
      </c>
      <c r="ED167" s="8" t="s">
        <v>150</v>
      </c>
      <c r="EE167" s="8"/>
      <c r="EF167" s="8" t="s">
        <v>159</v>
      </c>
      <c r="EG167" s="8" t="s">
        <v>150</v>
      </c>
      <c r="EH167" s="8"/>
      <c r="EI167" s="8" t="s">
        <v>159</v>
      </c>
      <c r="EJ167" s="8" t="s">
        <v>150</v>
      </c>
      <c r="EK167" s="8" t="s">
        <v>150</v>
      </c>
      <c r="EL167" s="8" t="s">
        <v>150</v>
      </c>
      <c r="EM167" s="8"/>
      <c r="EN167" s="8"/>
      <c r="EO167" s="8"/>
      <c r="EP167" s="8" t="s">
        <v>187</v>
      </c>
      <c r="EQ167" s="11" t="str">
        <f t="shared" si="152"/>
        <v>36</v>
      </c>
      <c r="ER167" s="11" t="str">
        <f t="shared" si="172"/>
        <v>1</v>
      </c>
      <c r="ES167" s="11"/>
      <c r="ET167" s="13">
        <f t="shared" si="129"/>
        <v>1.012</v>
      </c>
      <c r="EU167" s="13">
        <f t="shared" si="130"/>
        <v>0.7</v>
      </c>
      <c r="EV167" s="14">
        <f t="shared" si="146"/>
        <v>-0.24099999999999999</v>
      </c>
      <c r="EW167" s="14">
        <f t="shared" si="131"/>
        <v>-1.2</v>
      </c>
      <c r="EX167" s="14">
        <f t="shared" si="132"/>
        <v>-1.2</v>
      </c>
      <c r="EY167" s="11">
        <f t="shared" si="133"/>
        <v>-0.24099999999999999</v>
      </c>
      <c r="EZ167" s="17" t="s">
        <v>152</v>
      </c>
      <c r="FA167" s="16" t="str">
        <f t="shared" si="134"/>
        <v>1</v>
      </c>
      <c r="FC167">
        <v>2</v>
      </c>
      <c r="FD167">
        <v>0</v>
      </c>
    </row>
    <row r="168" spans="1:160" ht="33.75">
      <c r="A168" s="6">
        <v>2786</v>
      </c>
      <c r="B168" s="8">
        <v>2</v>
      </c>
      <c r="C168" s="8" t="s">
        <v>139</v>
      </c>
      <c r="D168" s="8">
        <v>65</v>
      </c>
      <c r="E168" s="8">
        <v>59</v>
      </c>
      <c r="F168" s="8" t="s">
        <v>153</v>
      </c>
      <c r="G168" s="8">
        <v>3</v>
      </c>
      <c r="H168" s="8" t="s">
        <v>179</v>
      </c>
      <c r="I168" s="9"/>
      <c r="J168" s="9"/>
      <c r="K168" s="10">
        <v>42814</v>
      </c>
      <c r="L168" s="10"/>
      <c r="M168" s="9" t="e">
        <f t="shared" si="169"/>
        <v>#NUM!</v>
      </c>
      <c r="N168" s="9">
        <f t="shared" ca="1" si="120"/>
        <v>84</v>
      </c>
      <c r="O168" s="9">
        <v>67</v>
      </c>
      <c r="P168" s="9">
        <v>1</v>
      </c>
      <c r="Q168" s="9"/>
      <c r="R168" s="9"/>
      <c r="S168" s="9" t="e">
        <f t="shared" si="121"/>
        <v>#NUM!</v>
      </c>
      <c r="T168" s="9"/>
      <c r="U168" s="8" t="str">
        <f t="shared" si="154"/>
        <v>12</v>
      </c>
      <c r="V168" s="11" t="str">
        <f t="shared" si="155"/>
        <v>1</v>
      </c>
      <c r="W168" s="8" t="str">
        <f t="shared" si="167"/>
        <v>12</v>
      </c>
      <c r="X168" s="9">
        <v>2</v>
      </c>
      <c r="Y168" s="9">
        <v>1</v>
      </c>
      <c r="Z168" s="9">
        <v>1</v>
      </c>
      <c r="AA168" s="9"/>
      <c r="AB168" s="9">
        <v>2</v>
      </c>
      <c r="AC168" s="9">
        <v>67</v>
      </c>
      <c r="AD168" s="9">
        <v>1</v>
      </c>
      <c r="AE168" s="8" t="str">
        <f t="shared" si="168"/>
        <v>36</v>
      </c>
      <c r="AF168" s="9">
        <v>2</v>
      </c>
      <c r="AG168" s="9">
        <v>2</v>
      </c>
      <c r="AH168" s="11" t="str">
        <f t="shared" ref="AH168:AH198" si="173">IF(O168&lt;36,O168, IF(O168&gt;36, "36"))</f>
        <v>36</v>
      </c>
      <c r="AI168" s="11" t="str">
        <f t="shared" si="171"/>
        <v>1</v>
      </c>
      <c r="AJ168" s="9">
        <v>2</v>
      </c>
      <c r="AK168" s="9">
        <v>0</v>
      </c>
      <c r="AL168" s="9"/>
      <c r="AM168" s="8" t="s">
        <v>360</v>
      </c>
      <c r="AN168" s="8">
        <v>1</v>
      </c>
      <c r="AO168" s="8">
        <v>1.48</v>
      </c>
      <c r="AP168" s="8"/>
      <c r="AQ168" s="8"/>
      <c r="AR168" s="9" t="e">
        <f t="shared" ref="AR168:AR174" si="174">141*((AQ168/EU168)^EV168)*0.9938^(E168)*ET168</f>
        <v>#DIV/0!</v>
      </c>
      <c r="AS168" s="9">
        <v>1.06</v>
      </c>
      <c r="AT168" s="9">
        <f t="shared" si="123"/>
        <v>79.777905525476314</v>
      </c>
      <c r="AU168" s="9">
        <v>1.01</v>
      </c>
      <c r="AV168" s="9">
        <f t="shared" si="170"/>
        <v>83.495295262031476</v>
      </c>
      <c r="AW168" s="9"/>
      <c r="AX168" s="9"/>
      <c r="AY168" s="12" t="s">
        <v>155</v>
      </c>
      <c r="AZ168" s="12" t="s">
        <v>155</v>
      </c>
      <c r="BA168" s="12" t="s">
        <v>155</v>
      </c>
      <c r="BB168" s="12"/>
      <c r="BC168" s="8" t="s">
        <v>164</v>
      </c>
      <c r="BD168" s="8"/>
      <c r="BE168" s="8"/>
      <c r="BF168" s="8"/>
      <c r="BG168" s="12"/>
      <c r="BH168" s="8"/>
      <c r="BI168" s="8"/>
      <c r="BJ168" s="8">
        <v>62</v>
      </c>
      <c r="BK168" s="8">
        <v>162</v>
      </c>
      <c r="BL168" s="8">
        <f t="shared" si="125"/>
        <v>1.6597060505484005</v>
      </c>
      <c r="BM168" s="8">
        <f t="shared" si="144"/>
        <v>23.62444749276025</v>
      </c>
      <c r="BN168" s="8">
        <v>1</v>
      </c>
      <c r="BO168" s="7" t="s">
        <v>880</v>
      </c>
      <c r="BP168" s="8" t="s">
        <v>146</v>
      </c>
      <c r="BQ168" s="8">
        <v>51</v>
      </c>
      <c r="BR168" s="8">
        <v>56</v>
      </c>
      <c r="BS168" s="8">
        <v>163</v>
      </c>
      <c r="BT168" s="8">
        <f t="shared" si="126"/>
        <v>1.5965489861488886</v>
      </c>
      <c r="BU168" s="8">
        <f t="shared" si="145"/>
        <v>21.077195227520797</v>
      </c>
      <c r="BV168" s="8">
        <f t="shared" si="127"/>
        <v>1.0395584883066169</v>
      </c>
      <c r="BW168" s="8">
        <f t="shared" si="127"/>
        <v>1.1208534739913341</v>
      </c>
      <c r="BX168" s="8" t="s">
        <v>171</v>
      </c>
      <c r="BY168" s="8" t="s">
        <v>147</v>
      </c>
      <c r="BZ168" s="8" t="s">
        <v>148</v>
      </c>
      <c r="CA168" s="8" t="s">
        <v>149</v>
      </c>
      <c r="CB168" s="8">
        <v>4</v>
      </c>
      <c r="CC168" s="8" t="s">
        <v>150</v>
      </c>
      <c r="CD168" s="8">
        <v>2</v>
      </c>
      <c r="CE168" s="8" t="s">
        <v>150</v>
      </c>
      <c r="CF168" s="8" t="s">
        <v>150</v>
      </c>
      <c r="CG168" s="8">
        <v>2</v>
      </c>
      <c r="CH168" s="8" t="s">
        <v>150</v>
      </c>
      <c r="CI168" s="8" t="s">
        <v>150</v>
      </c>
      <c r="CJ168" s="8">
        <v>2</v>
      </c>
      <c r="CK168" s="8" t="s">
        <v>150</v>
      </c>
      <c r="CL168" s="8" t="s">
        <v>150</v>
      </c>
      <c r="CM168" s="8">
        <v>2</v>
      </c>
      <c r="CN168" s="8" t="s">
        <v>150</v>
      </c>
      <c r="CO168" s="8">
        <v>0</v>
      </c>
      <c r="CP168" s="8">
        <v>0</v>
      </c>
      <c r="CQ168" s="8">
        <v>4</v>
      </c>
      <c r="CR168" s="8"/>
      <c r="CS168" s="8">
        <v>0</v>
      </c>
      <c r="CT168" s="8"/>
      <c r="CU168" s="8"/>
      <c r="CV168" s="8"/>
      <c r="CW168" s="8"/>
      <c r="CX168" s="8"/>
      <c r="CY168" s="8">
        <v>0</v>
      </c>
      <c r="CZ168" s="8"/>
      <c r="DA168" s="8"/>
      <c r="DB168" s="8"/>
      <c r="DC168" s="8"/>
      <c r="DD168" s="8" t="s">
        <v>165</v>
      </c>
      <c r="DE168" s="8">
        <v>2</v>
      </c>
      <c r="DF168" s="8"/>
      <c r="DG168" s="8"/>
      <c r="DH168" s="8"/>
      <c r="DI168" s="8">
        <v>2</v>
      </c>
      <c r="DJ168" s="8"/>
      <c r="DK168" s="8">
        <v>2</v>
      </c>
      <c r="DL168" s="8">
        <v>0</v>
      </c>
      <c r="DM168" s="8">
        <v>2</v>
      </c>
      <c r="DN168" s="8"/>
      <c r="DO168" s="8" t="s">
        <v>143</v>
      </c>
      <c r="DP168" s="8">
        <v>2</v>
      </c>
      <c r="DQ168" s="8" t="s">
        <v>143</v>
      </c>
      <c r="DR168" s="8" t="s">
        <v>165</v>
      </c>
      <c r="DS168" s="8" t="s">
        <v>143</v>
      </c>
      <c r="DT168" s="8" t="s">
        <v>165</v>
      </c>
      <c r="DU168" s="8" t="s">
        <v>150</v>
      </c>
      <c r="DV168" s="8" t="s">
        <v>150</v>
      </c>
      <c r="DW168" s="8" t="s">
        <v>150</v>
      </c>
      <c r="DX168" s="8" t="s">
        <v>150</v>
      </c>
      <c r="DY168" s="8" t="s">
        <v>150</v>
      </c>
      <c r="DZ168" s="8"/>
      <c r="EA168" s="8"/>
      <c r="EB168" s="8" t="s">
        <v>150</v>
      </c>
      <c r="EC168" s="8" t="s">
        <v>150</v>
      </c>
      <c r="ED168" s="8" t="s">
        <v>150</v>
      </c>
      <c r="EE168" s="8"/>
      <c r="EF168" s="8" t="s">
        <v>159</v>
      </c>
      <c r="EG168" s="8" t="s">
        <v>159</v>
      </c>
      <c r="EH168" s="8"/>
      <c r="EI168" s="8" t="s">
        <v>159</v>
      </c>
      <c r="EJ168" s="8" t="s">
        <v>150</v>
      </c>
      <c r="EK168" s="8" t="s">
        <v>150</v>
      </c>
      <c r="EL168" s="8" t="s">
        <v>150</v>
      </c>
      <c r="EM168" s="8"/>
      <c r="EN168" s="8"/>
      <c r="EO168" s="8" t="s">
        <v>304</v>
      </c>
      <c r="EP168" s="8" t="s">
        <v>189</v>
      </c>
      <c r="EQ168" s="11" t="str">
        <f t="shared" ref="EQ168:EQ198" si="175">IF(O168&lt;36,O168, IF(O168&gt;36, "36"))</f>
        <v>36</v>
      </c>
      <c r="ER168" s="11" t="str">
        <f t="shared" si="172"/>
        <v>1</v>
      </c>
      <c r="ES168" s="11"/>
      <c r="ET168" s="13">
        <f t="shared" si="129"/>
        <v>1</v>
      </c>
      <c r="EU168" s="13">
        <f t="shared" si="130"/>
        <v>0.9</v>
      </c>
      <c r="EV168" s="14">
        <f t="shared" si="146"/>
        <v>-3.2000000000000001E-2</v>
      </c>
      <c r="EW168" s="14">
        <f t="shared" si="131"/>
        <v>-1.2</v>
      </c>
      <c r="EX168" s="14">
        <f t="shared" si="132"/>
        <v>-1.2</v>
      </c>
      <c r="EY168" s="11">
        <f t="shared" si="133"/>
        <v>-3.2000000000000001E-2</v>
      </c>
      <c r="EZ168" s="17" t="s">
        <v>152</v>
      </c>
      <c r="FA168" s="16" t="str">
        <f t="shared" si="134"/>
        <v>1</v>
      </c>
      <c r="FB168" t="s">
        <v>1941</v>
      </c>
      <c r="FC168">
        <v>1</v>
      </c>
      <c r="FD168">
        <v>7</v>
      </c>
    </row>
    <row r="169" spans="1:160" ht="33.75">
      <c r="A169" s="6">
        <v>2788</v>
      </c>
      <c r="B169" s="8">
        <v>2</v>
      </c>
      <c r="C169" s="8" t="s">
        <v>139</v>
      </c>
      <c r="D169" s="8">
        <v>65</v>
      </c>
      <c r="E169" s="8">
        <v>59</v>
      </c>
      <c r="F169" s="8" t="s">
        <v>153</v>
      </c>
      <c r="G169" s="8">
        <v>3</v>
      </c>
      <c r="H169" s="8" t="s">
        <v>179</v>
      </c>
      <c r="I169" s="9"/>
      <c r="J169" s="9"/>
      <c r="K169" s="10">
        <v>42817</v>
      </c>
      <c r="L169" s="10"/>
      <c r="M169" s="9" t="e">
        <f t="shared" si="169"/>
        <v>#NUM!</v>
      </c>
      <c r="N169" s="9">
        <f t="shared" ca="1" si="120"/>
        <v>84</v>
      </c>
      <c r="O169" s="9">
        <v>67</v>
      </c>
      <c r="P169" s="9">
        <v>1</v>
      </c>
      <c r="Q169" s="9"/>
      <c r="R169" s="9"/>
      <c r="S169" s="9" t="e">
        <f t="shared" si="121"/>
        <v>#NUM!</v>
      </c>
      <c r="T169" s="9"/>
      <c r="U169" s="8" t="str">
        <f t="shared" si="154"/>
        <v>12</v>
      </c>
      <c r="V169" s="11" t="str">
        <f t="shared" si="155"/>
        <v>1</v>
      </c>
      <c r="W169" s="8" t="str">
        <f t="shared" si="167"/>
        <v>12</v>
      </c>
      <c r="X169" s="9">
        <v>2</v>
      </c>
      <c r="Y169" s="9">
        <v>1</v>
      </c>
      <c r="Z169" s="9">
        <v>1</v>
      </c>
      <c r="AA169" s="9"/>
      <c r="AB169" s="9">
        <v>2</v>
      </c>
      <c r="AC169" s="9">
        <v>67</v>
      </c>
      <c r="AD169" s="9">
        <v>1</v>
      </c>
      <c r="AE169" s="8" t="str">
        <f t="shared" si="168"/>
        <v>36</v>
      </c>
      <c r="AF169" s="9">
        <v>2</v>
      </c>
      <c r="AG169" s="9">
        <v>2</v>
      </c>
      <c r="AH169" s="11" t="str">
        <f t="shared" si="173"/>
        <v>36</v>
      </c>
      <c r="AI169" s="11" t="str">
        <f t="shared" si="171"/>
        <v>1</v>
      </c>
      <c r="AJ169" s="9">
        <v>2</v>
      </c>
      <c r="AK169" s="9"/>
      <c r="AL169" s="9"/>
      <c r="AM169" s="8" t="s">
        <v>360</v>
      </c>
      <c r="AN169" s="8">
        <v>1</v>
      </c>
      <c r="AO169" s="8">
        <v>1.56</v>
      </c>
      <c r="AP169" s="8"/>
      <c r="AQ169" s="8"/>
      <c r="AR169" s="9" t="e">
        <f t="shared" si="174"/>
        <v>#DIV/0!</v>
      </c>
      <c r="AS169" s="9">
        <v>1.38</v>
      </c>
      <c r="AT169" s="9">
        <f t="shared" si="123"/>
        <v>58.129256059204401</v>
      </c>
      <c r="AU169" s="9">
        <v>1.22</v>
      </c>
      <c r="AV169" s="9">
        <f t="shared" si="170"/>
        <v>66.560389784407306</v>
      </c>
      <c r="AW169" s="9"/>
      <c r="AX169" s="9"/>
      <c r="AY169" s="12" t="s">
        <v>155</v>
      </c>
      <c r="AZ169" s="12" t="s">
        <v>155</v>
      </c>
      <c r="BA169" s="12" t="s">
        <v>155</v>
      </c>
      <c r="BB169" s="12"/>
      <c r="BC169" s="8" t="s">
        <v>164</v>
      </c>
      <c r="BD169" s="8"/>
      <c r="BE169" s="8"/>
      <c r="BF169" s="8"/>
      <c r="BG169" s="12"/>
      <c r="BH169" s="8"/>
      <c r="BI169" s="8"/>
      <c r="BJ169" s="8">
        <v>76.349999999999994</v>
      </c>
      <c r="BK169" s="8">
        <v>169.3</v>
      </c>
      <c r="BL169" s="8">
        <f t="shared" si="125"/>
        <v>1.8721319751213743</v>
      </c>
      <c r="BM169" s="8">
        <f t="shared" si="144"/>
        <v>26.637601966891214</v>
      </c>
      <c r="BN169" s="8">
        <v>1</v>
      </c>
      <c r="BO169" s="7" t="s">
        <v>883</v>
      </c>
      <c r="BP169" s="8" t="s">
        <v>146</v>
      </c>
      <c r="BQ169" s="8">
        <v>52</v>
      </c>
      <c r="BR169" s="8">
        <v>72</v>
      </c>
      <c r="BS169" s="8">
        <v>162</v>
      </c>
      <c r="BT169" s="8">
        <f t="shared" si="126"/>
        <v>1.7686056992936166</v>
      </c>
      <c r="BU169" s="8">
        <f t="shared" si="145"/>
        <v>27.434842249657063</v>
      </c>
      <c r="BV169" s="8">
        <f t="shared" si="127"/>
        <v>1.0585355321817103</v>
      </c>
      <c r="BW169" s="8">
        <f t="shared" si="127"/>
        <v>0.97094059169318481</v>
      </c>
      <c r="BX169" s="8" t="s">
        <v>147</v>
      </c>
      <c r="BY169" s="8" t="s">
        <v>162</v>
      </c>
      <c r="BZ169" s="8" t="s">
        <v>148</v>
      </c>
      <c r="CA169" s="8" t="s">
        <v>149</v>
      </c>
      <c r="CB169" s="8">
        <v>6</v>
      </c>
      <c r="CC169" s="8" t="s">
        <v>150</v>
      </c>
      <c r="CD169" s="8">
        <v>2</v>
      </c>
      <c r="CE169" s="8" t="s">
        <v>159</v>
      </c>
      <c r="CF169" s="8" t="s">
        <v>150</v>
      </c>
      <c r="CG169" s="8">
        <v>2</v>
      </c>
      <c r="CH169" s="8" t="s">
        <v>150</v>
      </c>
      <c r="CI169" s="8" t="s">
        <v>150</v>
      </c>
      <c r="CJ169" s="8">
        <v>2</v>
      </c>
      <c r="CK169" s="8" t="s">
        <v>159</v>
      </c>
      <c r="CL169" s="8" t="s">
        <v>150</v>
      </c>
      <c r="CM169" s="8">
        <v>2</v>
      </c>
      <c r="CN169" s="8" t="s">
        <v>150</v>
      </c>
      <c r="CO169" s="8">
        <v>0</v>
      </c>
      <c r="CP169" s="8">
        <v>0</v>
      </c>
      <c r="CQ169" s="8">
        <v>4</v>
      </c>
      <c r="CR169" s="8"/>
      <c r="CS169" s="8">
        <v>0</v>
      </c>
      <c r="CT169" s="8"/>
      <c r="CU169" s="8"/>
      <c r="CV169" s="8"/>
      <c r="CW169" s="8"/>
      <c r="CX169" s="8"/>
      <c r="CY169" s="8">
        <v>0</v>
      </c>
      <c r="CZ169" s="8"/>
      <c r="DA169" s="8"/>
      <c r="DB169" s="8"/>
      <c r="DC169" s="8"/>
      <c r="DD169" s="8" t="s">
        <v>143</v>
      </c>
      <c r="DE169" s="8">
        <v>1</v>
      </c>
      <c r="DF169" s="8"/>
      <c r="DG169" s="8"/>
      <c r="DH169" s="8">
        <v>100</v>
      </c>
      <c r="DI169" s="8">
        <v>1</v>
      </c>
      <c r="DJ169" s="8"/>
      <c r="DK169" s="8">
        <v>2</v>
      </c>
      <c r="DL169" s="8">
        <v>0</v>
      </c>
      <c r="DM169" s="8">
        <v>2</v>
      </c>
      <c r="DN169" s="8"/>
      <c r="DO169" s="8" t="s">
        <v>143</v>
      </c>
      <c r="DP169" s="8">
        <v>2</v>
      </c>
      <c r="DQ169" s="8" t="s">
        <v>165</v>
      </c>
      <c r="DR169" s="8" t="s">
        <v>165</v>
      </c>
      <c r="DS169" s="8" t="s">
        <v>165</v>
      </c>
      <c r="DT169" s="8" t="s">
        <v>165</v>
      </c>
      <c r="DU169" s="8" t="s">
        <v>150</v>
      </c>
      <c r="DV169" s="8" t="s">
        <v>159</v>
      </c>
      <c r="DW169" s="8" t="s">
        <v>150</v>
      </c>
      <c r="DX169" s="8" t="s">
        <v>150</v>
      </c>
      <c r="DY169" s="8" t="s">
        <v>150</v>
      </c>
      <c r="DZ169" s="8"/>
      <c r="EA169" s="8"/>
      <c r="EB169" s="8" t="s">
        <v>150</v>
      </c>
      <c r="EC169" s="8" t="s">
        <v>150</v>
      </c>
      <c r="ED169" s="8" t="s">
        <v>150</v>
      </c>
      <c r="EE169" s="8"/>
      <c r="EF169" s="8" t="s">
        <v>159</v>
      </c>
      <c r="EG169" s="8" t="s">
        <v>150</v>
      </c>
      <c r="EH169" s="8"/>
      <c r="EI169" s="8" t="s">
        <v>159</v>
      </c>
      <c r="EJ169" s="8" t="s">
        <v>150</v>
      </c>
      <c r="EK169" s="8" t="s">
        <v>150</v>
      </c>
      <c r="EL169" s="8" t="s">
        <v>150</v>
      </c>
      <c r="EM169" s="8"/>
      <c r="EN169" s="8"/>
      <c r="EO169" s="8" t="s">
        <v>304</v>
      </c>
      <c r="EP169" s="8" t="s">
        <v>189</v>
      </c>
      <c r="EQ169" s="11" t="str">
        <f t="shared" si="175"/>
        <v>36</v>
      </c>
      <c r="ER169" s="11" t="str">
        <f t="shared" si="172"/>
        <v>1</v>
      </c>
      <c r="ES169" s="11"/>
      <c r="ET169" s="13">
        <f t="shared" si="129"/>
        <v>1</v>
      </c>
      <c r="EU169" s="13">
        <f t="shared" si="130"/>
        <v>0.9</v>
      </c>
      <c r="EV169" s="14">
        <f t="shared" si="146"/>
        <v>-3.2000000000000001E-2</v>
      </c>
      <c r="EW169" s="14">
        <f t="shared" si="131"/>
        <v>-1.2</v>
      </c>
      <c r="EX169" s="14">
        <f t="shared" si="132"/>
        <v>-1.2</v>
      </c>
      <c r="EY169" s="11">
        <f t="shared" si="133"/>
        <v>-3.2000000000000001E-2</v>
      </c>
      <c r="EZ169" s="17" t="s">
        <v>152</v>
      </c>
      <c r="FA169" s="16" t="str">
        <f t="shared" si="134"/>
        <v>1</v>
      </c>
      <c r="FC169">
        <v>2</v>
      </c>
      <c r="FD169">
        <v>0</v>
      </c>
    </row>
    <row r="170" spans="1:160" ht="33.75">
      <c r="A170" s="6">
        <v>2790</v>
      </c>
      <c r="B170" s="8">
        <v>2</v>
      </c>
      <c r="C170" s="8" t="s">
        <v>139</v>
      </c>
      <c r="D170" s="8">
        <v>62</v>
      </c>
      <c r="E170" s="8">
        <v>57</v>
      </c>
      <c r="F170" s="8" t="s">
        <v>153</v>
      </c>
      <c r="G170" s="8">
        <v>3</v>
      </c>
      <c r="H170" s="8" t="s">
        <v>886</v>
      </c>
      <c r="I170" s="9"/>
      <c r="J170" s="9"/>
      <c r="K170" s="10">
        <v>42823</v>
      </c>
      <c r="L170" s="10"/>
      <c r="M170" s="9" t="e">
        <f t="shared" si="169"/>
        <v>#NUM!</v>
      </c>
      <c r="N170" s="9">
        <f t="shared" ca="1" si="120"/>
        <v>84</v>
      </c>
      <c r="O170" s="9">
        <v>67</v>
      </c>
      <c r="P170" s="9">
        <v>1</v>
      </c>
      <c r="Q170" s="9"/>
      <c r="R170" s="9"/>
      <c r="S170" s="9" t="e">
        <f t="shared" si="121"/>
        <v>#NUM!</v>
      </c>
      <c r="T170" s="9"/>
      <c r="U170" s="8" t="str">
        <f t="shared" si="154"/>
        <v>12</v>
      </c>
      <c r="V170" s="11" t="str">
        <f t="shared" si="155"/>
        <v>1</v>
      </c>
      <c r="W170" s="8" t="str">
        <f t="shared" si="167"/>
        <v>12</v>
      </c>
      <c r="X170" s="9">
        <v>2</v>
      </c>
      <c r="Y170" s="9">
        <v>1</v>
      </c>
      <c r="Z170" s="9">
        <v>1</v>
      </c>
      <c r="AA170" s="9"/>
      <c r="AB170" s="9">
        <v>2</v>
      </c>
      <c r="AC170" s="9">
        <v>67</v>
      </c>
      <c r="AD170" s="9">
        <v>1</v>
      </c>
      <c r="AE170" s="8" t="str">
        <f t="shared" si="168"/>
        <v>36</v>
      </c>
      <c r="AF170" s="9">
        <v>2</v>
      </c>
      <c r="AG170" s="9">
        <v>2</v>
      </c>
      <c r="AH170" s="11" t="str">
        <f t="shared" si="173"/>
        <v>36</v>
      </c>
      <c r="AI170" s="11" t="str">
        <f t="shared" si="171"/>
        <v>1</v>
      </c>
      <c r="AJ170" s="9">
        <v>2</v>
      </c>
      <c r="AK170" s="9">
        <v>0</v>
      </c>
      <c r="AL170" s="9"/>
      <c r="AM170" s="8" t="s">
        <v>360</v>
      </c>
      <c r="AN170" s="8">
        <v>1</v>
      </c>
      <c r="AO170" s="8">
        <v>1</v>
      </c>
      <c r="AP170" s="8"/>
      <c r="AQ170" s="8"/>
      <c r="AR170" s="9" t="e">
        <f t="shared" si="174"/>
        <v>#DIV/0!</v>
      </c>
      <c r="AS170" s="9">
        <v>1.35</v>
      </c>
      <c r="AT170" s="9">
        <f t="shared" si="123"/>
        <v>60.429800645851508</v>
      </c>
      <c r="AU170" s="9">
        <v>1.32</v>
      </c>
      <c r="AV170" s="9">
        <f t="shared" si="170"/>
        <v>61.314183756966216</v>
      </c>
      <c r="AW170" s="9"/>
      <c r="AX170" s="9"/>
      <c r="AY170" s="12" t="s">
        <v>155</v>
      </c>
      <c r="AZ170" s="12" t="s">
        <v>155</v>
      </c>
      <c r="BA170" s="12" t="s">
        <v>155</v>
      </c>
      <c r="BB170" s="12"/>
      <c r="BC170" s="8" t="s">
        <v>164</v>
      </c>
      <c r="BD170" s="8"/>
      <c r="BE170" s="8"/>
      <c r="BF170" s="8"/>
      <c r="BG170" s="12"/>
      <c r="BH170" s="8"/>
      <c r="BI170" s="8"/>
      <c r="BJ170" s="8">
        <v>59</v>
      </c>
      <c r="BK170" s="8">
        <v>170</v>
      </c>
      <c r="BL170" s="8">
        <f t="shared" si="125"/>
        <v>1.6828828964414064</v>
      </c>
      <c r="BM170" s="8">
        <f t="shared" si="144"/>
        <v>20.415224913494807</v>
      </c>
      <c r="BN170" s="8">
        <v>1</v>
      </c>
      <c r="BO170" s="7" t="s">
        <v>887</v>
      </c>
      <c r="BP170" s="8" t="s">
        <v>146</v>
      </c>
      <c r="BQ170" s="8">
        <v>52</v>
      </c>
      <c r="BR170" s="8">
        <v>65</v>
      </c>
      <c r="BS170" s="8">
        <v>164</v>
      </c>
      <c r="BT170" s="8">
        <f t="shared" si="126"/>
        <v>1.7085051414356403</v>
      </c>
      <c r="BU170" s="8">
        <f t="shared" si="145"/>
        <v>24.16716240333135</v>
      </c>
      <c r="BV170" s="8">
        <f t="shared" si="127"/>
        <v>0.98500312093137532</v>
      </c>
      <c r="BW170" s="8">
        <f t="shared" si="127"/>
        <v>0.8447505988820867</v>
      </c>
      <c r="BX170" s="8" t="s">
        <v>162</v>
      </c>
      <c r="BY170" s="8" t="s">
        <v>158</v>
      </c>
      <c r="BZ170" s="8" t="s">
        <v>148</v>
      </c>
      <c r="CA170" s="8" t="s">
        <v>149</v>
      </c>
      <c r="CB170" s="8">
        <v>5</v>
      </c>
      <c r="CC170" s="8" t="s">
        <v>150</v>
      </c>
      <c r="CD170" s="8">
        <v>2</v>
      </c>
      <c r="CE170" s="8" t="s">
        <v>150</v>
      </c>
      <c r="CF170" s="8" t="s">
        <v>150</v>
      </c>
      <c r="CG170" s="8">
        <v>2</v>
      </c>
      <c r="CH170" s="8" t="s">
        <v>150</v>
      </c>
      <c r="CI170" s="8" t="s">
        <v>150</v>
      </c>
      <c r="CJ170" s="8">
        <v>2</v>
      </c>
      <c r="CK170" s="8" t="s">
        <v>150</v>
      </c>
      <c r="CL170" s="8" t="s">
        <v>150</v>
      </c>
      <c r="CM170" s="8">
        <v>2</v>
      </c>
      <c r="CN170" s="8" t="s">
        <v>150</v>
      </c>
      <c r="CO170" s="8">
        <v>0</v>
      </c>
      <c r="CP170" s="8">
        <v>0</v>
      </c>
      <c r="CQ170" s="8">
        <v>4</v>
      </c>
      <c r="CR170" s="8"/>
      <c r="CS170" s="8">
        <v>0</v>
      </c>
      <c r="CT170" s="8"/>
      <c r="CU170" s="8"/>
      <c r="CV170" s="8"/>
      <c r="CW170" s="8"/>
      <c r="CX170" s="8"/>
      <c r="CY170" s="8">
        <v>0</v>
      </c>
      <c r="CZ170" s="8"/>
      <c r="DA170" s="8"/>
      <c r="DB170" s="8"/>
      <c r="DC170" s="8"/>
      <c r="DD170" s="8" t="s">
        <v>165</v>
      </c>
      <c r="DE170" s="8">
        <v>2</v>
      </c>
      <c r="DF170" s="8"/>
      <c r="DG170" s="8"/>
      <c r="DH170" s="8"/>
      <c r="DI170" s="8">
        <v>2</v>
      </c>
      <c r="DJ170" s="8"/>
      <c r="DK170" s="8">
        <v>2</v>
      </c>
      <c r="DL170" s="8">
        <v>0</v>
      </c>
      <c r="DM170" s="8">
        <v>2</v>
      </c>
      <c r="DN170" s="8"/>
      <c r="DO170" s="8" t="s">
        <v>143</v>
      </c>
      <c r="DP170" s="8">
        <v>2</v>
      </c>
      <c r="DQ170" s="8" t="s">
        <v>143</v>
      </c>
      <c r="DR170" s="8" t="s">
        <v>143</v>
      </c>
      <c r="DS170" s="8" t="s">
        <v>143</v>
      </c>
      <c r="DT170" s="8" t="s">
        <v>165</v>
      </c>
      <c r="DU170" s="8" t="s">
        <v>150</v>
      </c>
      <c r="DV170" s="8" t="s">
        <v>150</v>
      </c>
      <c r="DW170" s="8" t="s">
        <v>150</v>
      </c>
      <c r="DX170" s="8" t="s">
        <v>150</v>
      </c>
      <c r="DY170" s="8" t="s">
        <v>150</v>
      </c>
      <c r="DZ170" s="8"/>
      <c r="EA170" s="8"/>
      <c r="EB170" s="8" t="s">
        <v>150</v>
      </c>
      <c r="EC170" s="8" t="s">
        <v>150</v>
      </c>
      <c r="ED170" s="8" t="s">
        <v>150</v>
      </c>
      <c r="EE170" s="8"/>
      <c r="EF170" s="8" t="s">
        <v>159</v>
      </c>
      <c r="EG170" s="8" t="s">
        <v>150</v>
      </c>
      <c r="EH170" s="8"/>
      <c r="EI170" s="8" t="s">
        <v>159</v>
      </c>
      <c r="EJ170" s="8" t="s">
        <v>150</v>
      </c>
      <c r="EK170" s="8" t="s">
        <v>150</v>
      </c>
      <c r="EL170" s="8" t="s">
        <v>150</v>
      </c>
      <c r="EM170" s="8"/>
      <c r="EN170" s="8"/>
      <c r="EO170" s="8" t="s">
        <v>184</v>
      </c>
      <c r="EP170" s="8" t="s">
        <v>187</v>
      </c>
      <c r="EQ170" s="11" t="str">
        <f t="shared" si="175"/>
        <v>36</v>
      </c>
      <c r="ER170" s="11" t="str">
        <f t="shared" si="172"/>
        <v>1</v>
      </c>
      <c r="ES170" s="11"/>
      <c r="ET170" s="13">
        <f t="shared" si="129"/>
        <v>1</v>
      </c>
      <c r="EU170" s="13">
        <f t="shared" si="130"/>
        <v>0.9</v>
      </c>
      <c r="EV170" s="14">
        <f t="shared" si="146"/>
        <v>-3.2000000000000001E-2</v>
      </c>
      <c r="EW170" s="14">
        <f t="shared" si="131"/>
        <v>-1.2</v>
      </c>
      <c r="EX170" s="14">
        <f t="shared" si="132"/>
        <v>-1.2</v>
      </c>
      <c r="EY170" s="11">
        <f t="shared" si="133"/>
        <v>-3.2000000000000001E-2</v>
      </c>
      <c r="EZ170" s="17" t="s">
        <v>176</v>
      </c>
      <c r="FA170" s="16" t="str">
        <f t="shared" si="134"/>
        <v>3</v>
      </c>
      <c r="FC170">
        <v>2</v>
      </c>
      <c r="FD170">
        <v>0</v>
      </c>
    </row>
    <row r="171" spans="1:160" ht="33.75">
      <c r="A171" s="6">
        <v>2795</v>
      </c>
      <c r="B171" s="8">
        <v>2</v>
      </c>
      <c r="C171" s="8" t="s">
        <v>139</v>
      </c>
      <c r="D171" s="8">
        <v>63</v>
      </c>
      <c r="E171" s="8">
        <v>58</v>
      </c>
      <c r="F171" s="8" t="s">
        <v>180</v>
      </c>
      <c r="G171" s="8">
        <v>5</v>
      </c>
      <c r="H171" s="8"/>
      <c r="I171" s="9"/>
      <c r="J171" s="9"/>
      <c r="K171" s="10">
        <v>42838</v>
      </c>
      <c r="L171" s="10"/>
      <c r="M171" s="9" t="e">
        <f t="shared" si="169"/>
        <v>#NUM!</v>
      </c>
      <c r="N171" s="9">
        <f t="shared" ca="1" si="120"/>
        <v>83</v>
      </c>
      <c r="O171" s="9">
        <v>66</v>
      </c>
      <c r="P171" s="9">
        <v>1</v>
      </c>
      <c r="Q171" s="9"/>
      <c r="R171" s="9"/>
      <c r="S171" s="9" t="e">
        <f t="shared" si="121"/>
        <v>#NUM!</v>
      </c>
      <c r="T171" s="9"/>
      <c r="U171" s="8" t="str">
        <f t="shared" si="154"/>
        <v>12</v>
      </c>
      <c r="V171" s="11" t="str">
        <f t="shared" si="155"/>
        <v>1</v>
      </c>
      <c r="W171" s="8" t="str">
        <f t="shared" si="167"/>
        <v>12</v>
      </c>
      <c r="X171" s="9">
        <v>2</v>
      </c>
      <c r="Y171" s="9">
        <v>1</v>
      </c>
      <c r="Z171" s="9">
        <v>1</v>
      </c>
      <c r="AA171" s="9"/>
      <c r="AB171" s="9">
        <v>2</v>
      </c>
      <c r="AC171" s="9">
        <v>66</v>
      </c>
      <c r="AD171" s="9">
        <v>1</v>
      </c>
      <c r="AE171" s="8" t="str">
        <f t="shared" si="168"/>
        <v>36</v>
      </c>
      <c r="AF171" s="9">
        <v>2</v>
      </c>
      <c r="AG171" s="9">
        <v>2</v>
      </c>
      <c r="AH171" s="11" t="str">
        <f t="shared" si="173"/>
        <v>36</v>
      </c>
      <c r="AI171" s="11" t="str">
        <f t="shared" si="171"/>
        <v>1</v>
      </c>
      <c r="AJ171" s="9">
        <v>2</v>
      </c>
      <c r="AK171" s="9">
        <v>0</v>
      </c>
      <c r="AL171" s="9"/>
      <c r="AM171" s="8" t="s">
        <v>360</v>
      </c>
      <c r="AN171" s="8">
        <v>1</v>
      </c>
      <c r="AO171" s="8">
        <v>2.52</v>
      </c>
      <c r="AP171" s="8"/>
      <c r="AQ171" s="8"/>
      <c r="AR171" s="9" t="e">
        <f t="shared" si="174"/>
        <v>#DIV/0!</v>
      </c>
      <c r="AS171" s="9">
        <v>1.9</v>
      </c>
      <c r="AT171" s="9">
        <f t="shared" si="123"/>
        <v>39.851654364234022</v>
      </c>
      <c r="AU171" s="9">
        <v>1.68</v>
      </c>
      <c r="AV171" s="9">
        <f t="shared" si="170"/>
        <v>45.622336441842933</v>
      </c>
      <c r="AW171" s="9"/>
      <c r="AX171" s="9"/>
      <c r="AY171" s="12" t="s">
        <v>155</v>
      </c>
      <c r="AZ171" s="12" t="s">
        <v>155</v>
      </c>
      <c r="BA171" s="12" t="s">
        <v>155</v>
      </c>
      <c r="BB171" s="12"/>
      <c r="BC171" s="8" t="s">
        <v>164</v>
      </c>
      <c r="BD171" s="8"/>
      <c r="BE171" s="8"/>
      <c r="BF171" s="8"/>
      <c r="BG171" s="12"/>
      <c r="BH171" s="8"/>
      <c r="BI171" s="8"/>
      <c r="BJ171" s="8">
        <v>67</v>
      </c>
      <c r="BK171" s="8">
        <v>161</v>
      </c>
      <c r="BL171" s="8">
        <f t="shared" si="125"/>
        <v>1.7076421850219248</v>
      </c>
      <c r="BM171" s="8">
        <f t="shared" si="144"/>
        <v>25.847768218818722</v>
      </c>
      <c r="BN171" s="8">
        <v>1</v>
      </c>
      <c r="BO171" s="7" t="s">
        <v>890</v>
      </c>
      <c r="BP171" s="8" t="s">
        <v>146</v>
      </c>
      <c r="BQ171" s="8">
        <v>55</v>
      </c>
      <c r="BR171" s="8">
        <v>63.2</v>
      </c>
      <c r="BS171" s="8">
        <v>161</v>
      </c>
      <c r="BT171" s="8">
        <f t="shared" si="126"/>
        <v>1.6657884328954364</v>
      </c>
      <c r="BU171" s="8">
        <f t="shared" si="145"/>
        <v>24.381775394467809</v>
      </c>
      <c r="BV171" s="8">
        <f t="shared" si="127"/>
        <v>1.0251254909086738</v>
      </c>
      <c r="BW171" s="8">
        <f t="shared" si="127"/>
        <v>1.0601265822784811</v>
      </c>
      <c r="BX171" s="8" t="s">
        <v>158</v>
      </c>
      <c r="BY171" s="8" t="s">
        <v>158</v>
      </c>
      <c r="BZ171" s="8" t="s">
        <v>148</v>
      </c>
      <c r="CA171" s="8" t="s">
        <v>149</v>
      </c>
      <c r="CB171" s="8">
        <v>4</v>
      </c>
      <c r="CC171" s="8" t="s">
        <v>150</v>
      </c>
      <c r="CD171" s="8">
        <v>2</v>
      </c>
      <c r="CE171" s="8" t="s">
        <v>150</v>
      </c>
      <c r="CF171" s="8" t="s">
        <v>150</v>
      </c>
      <c r="CG171" s="8">
        <v>2</v>
      </c>
      <c r="CH171" s="8" t="s">
        <v>150</v>
      </c>
      <c r="CI171" s="8" t="s">
        <v>150</v>
      </c>
      <c r="CJ171" s="8">
        <v>2</v>
      </c>
      <c r="CK171" s="8" t="s">
        <v>150</v>
      </c>
      <c r="CL171" s="8" t="s">
        <v>150</v>
      </c>
      <c r="CM171" s="8">
        <v>2</v>
      </c>
      <c r="CN171" s="8" t="s">
        <v>150</v>
      </c>
      <c r="CO171" s="8">
        <v>0</v>
      </c>
      <c r="CP171" s="8">
        <v>0</v>
      </c>
      <c r="CQ171" s="8">
        <v>4</v>
      </c>
      <c r="CR171" s="8"/>
      <c r="CS171" s="8">
        <v>0</v>
      </c>
      <c r="CT171" s="8"/>
      <c r="CU171" s="8"/>
      <c r="CV171" s="8"/>
      <c r="CW171" s="8"/>
      <c r="CX171" s="8"/>
      <c r="CY171" s="8">
        <v>0</v>
      </c>
      <c r="CZ171" s="8"/>
      <c r="DA171" s="8"/>
      <c r="DB171" s="8"/>
      <c r="DC171" s="8"/>
      <c r="DD171" s="8" t="s">
        <v>165</v>
      </c>
      <c r="DE171" s="8">
        <v>2</v>
      </c>
      <c r="DF171" s="8"/>
      <c r="DG171" s="8"/>
      <c r="DH171" s="8"/>
      <c r="DI171" s="8">
        <v>2</v>
      </c>
      <c r="DJ171" s="8"/>
      <c r="DK171" s="8">
        <v>2</v>
      </c>
      <c r="DL171" s="8">
        <v>0</v>
      </c>
      <c r="DM171" s="8">
        <v>2</v>
      </c>
      <c r="DN171" s="8"/>
      <c r="DO171" s="8" t="s">
        <v>143</v>
      </c>
      <c r="DP171" s="8">
        <v>2</v>
      </c>
      <c r="DQ171" s="8" t="s">
        <v>165</v>
      </c>
      <c r="DR171" s="8" t="s">
        <v>165</v>
      </c>
      <c r="DS171" s="8" t="s">
        <v>165</v>
      </c>
      <c r="DT171" s="8" t="s">
        <v>165</v>
      </c>
      <c r="DU171" s="8" t="s">
        <v>150</v>
      </c>
      <c r="DV171" s="8" t="s">
        <v>159</v>
      </c>
      <c r="DW171" s="8" t="s">
        <v>150</v>
      </c>
      <c r="DX171" s="8" t="s">
        <v>159</v>
      </c>
      <c r="DY171" s="8" t="s">
        <v>159</v>
      </c>
      <c r="DZ171" s="8"/>
      <c r="EA171" s="8"/>
      <c r="EB171" s="8" t="s">
        <v>150</v>
      </c>
      <c r="EC171" s="8" t="s">
        <v>150</v>
      </c>
      <c r="ED171" s="8" t="s">
        <v>150</v>
      </c>
      <c r="EE171" s="8"/>
      <c r="EF171" s="8" t="s">
        <v>159</v>
      </c>
      <c r="EG171" s="8" t="s">
        <v>150</v>
      </c>
      <c r="EH171" s="8"/>
      <c r="EI171" s="8" t="s">
        <v>150</v>
      </c>
      <c r="EJ171" s="8" t="s">
        <v>150</v>
      </c>
      <c r="EK171" s="8" t="s">
        <v>150</v>
      </c>
      <c r="EL171" s="8" t="s">
        <v>150</v>
      </c>
      <c r="EM171" s="8"/>
      <c r="EN171" s="8"/>
      <c r="EO171" s="8" t="s">
        <v>184</v>
      </c>
      <c r="EP171" s="8" t="s">
        <v>187</v>
      </c>
      <c r="EQ171" s="11" t="str">
        <f t="shared" si="175"/>
        <v>36</v>
      </c>
      <c r="ER171" s="11" t="str">
        <f t="shared" si="172"/>
        <v>1</v>
      </c>
      <c r="ES171" s="11"/>
      <c r="ET171" s="13">
        <f t="shared" si="129"/>
        <v>1</v>
      </c>
      <c r="EU171" s="13">
        <f t="shared" si="130"/>
        <v>0.9</v>
      </c>
      <c r="EV171" s="14">
        <f t="shared" si="146"/>
        <v>-3.2000000000000001E-2</v>
      </c>
      <c r="EW171" s="14">
        <f t="shared" si="131"/>
        <v>-1.2</v>
      </c>
      <c r="EX171" s="14">
        <f t="shared" si="132"/>
        <v>-1.2</v>
      </c>
      <c r="EY171" s="11">
        <f t="shared" si="133"/>
        <v>-3.2000000000000001E-2</v>
      </c>
      <c r="EZ171" s="15" t="s">
        <v>152</v>
      </c>
      <c r="FA171" s="16" t="str">
        <f t="shared" si="134"/>
        <v>1</v>
      </c>
      <c r="FB171" t="s">
        <v>1942</v>
      </c>
      <c r="FC171">
        <v>1</v>
      </c>
      <c r="FD171">
        <v>10</v>
      </c>
    </row>
    <row r="172" spans="1:160" ht="33.75">
      <c r="A172" s="6">
        <v>2799</v>
      </c>
      <c r="B172" s="8">
        <v>2</v>
      </c>
      <c r="C172" s="8" t="s">
        <v>139</v>
      </c>
      <c r="D172" s="8">
        <v>65</v>
      </c>
      <c r="E172" s="8">
        <v>60</v>
      </c>
      <c r="F172" s="8" t="s">
        <v>140</v>
      </c>
      <c r="G172" s="8">
        <v>1</v>
      </c>
      <c r="H172" s="8"/>
      <c r="I172" s="9"/>
      <c r="J172" s="9"/>
      <c r="K172" s="10">
        <v>42851</v>
      </c>
      <c r="L172" s="10"/>
      <c r="M172" s="9" t="e">
        <f t="shared" si="169"/>
        <v>#NUM!</v>
      </c>
      <c r="N172" s="9">
        <f t="shared" ca="1" si="120"/>
        <v>83</v>
      </c>
      <c r="O172" s="9">
        <v>66</v>
      </c>
      <c r="P172" s="9">
        <v>1</v>
      </c>
      <c r="Q172" s="9"/>
      <c r="R172" s="9"/>
      <c r="S172" s="9" t="e">
        <f t="shared" si="121"/>
        <v>#NUM!</v>
      </c>
      <c r="T172" s="9"/>
      <c r="U172" s="8" t="str">
        <f t="shared" si="154"/>
        <v>12</v>
      </c>
      <c r="V172" s="11" t="str">
        <f t="shared" si="155"/>
        <v>1</v>
      </c>
      <c r="W172" s="8" t="str">
        <f t="shared" si="167"/>
        <v>12</v>
      </c>
      <c r="X172" s="9">
        <v>2</v>
      </c>
      <c r="Y172" s="9">
        <v>1</v>
      </c>
      <c r="Z172" s="9">
        <v>1</v>
      </c>
      <c r="AA172" s="9"/>
      <c r="AB172" s="9">
        <v>2</v>
      </c>
      <c r="AC172" s="9">
        <v>66</v>
      </c>
      <c r="AD172" s="9">
        <v>1</v>
      </c>
      <c r="AE172" s="8" t="str">
        <f t="shared" si="168"/>
        <v>36</v>
      </c>
      <c r="AF172" s="9">
        <v>2</v>
      </c>
      <c r="AG172" s="9">
        <v>2</v>
      </c>
      <c r="AH172" s="11" t="str">
        <f t="shared" si="173"/>
        <v>36</v>
      </c>
      <c r="AI172" s="11" t="str">
        <f t="shared" si="171"/>
        <v>1</v>
      </c>
      <c r="AJ172" s="9">
        <v>2</v>
      </c>
      <c r="AK172" s="9"/>
      <c r="AL172" s="9"/>
      <c r="AM172" s="8" t="s">
        <v>360</v>
      </c>
      <c r="AN172" s="8">
        <v>1</v>
      </c>
      <c r="AO172" s="8">
        <v>1.53</v>
      </c>
      <c r="AP172" s="8"/>
      <c r="AQ172" s="8"/>
      <c r="AR172" s="9" t="e">
        <f t="shared" si="174"/>
        <v>#DIV/0!</v>
      </c>
      <c r="AS172" s="9">
        <v>1.92</v>
      </c>
      <c r="AT172" s="9">
        <f t="shared" si="123"/>
        <v>38.867551843467375</v>
      </c>
      <c r="AU172" s="9">
        <v>1.72</v>
      </c>
      <c r="AV172" s="9">
        <f t="shared" si="170"/>
        <v>43.80387283314559</v>
      </c>
      <c r="AW172" s="9"/>
      <c r="AX172" s="9"/>
      <c r="AY172" s="12" t="s">
        <v>155</v>
      </c>
      <c r="AZ172" s="12" t="s">
        <v>155</v>
      </c>
      <c r="BA172" s="12" t="s">
        <v>155</v>
      </c>
      <c r="BB172" s="12"/>
      <c r="BC172" s="8" t="s">
        <v>164</v>
      </c>
      <c r="BD172" s="8"/>
      <c r="BE172" s="8"/>
      <c r="BF172" s="8"/>
      <c r="BG172" s="12"/>
      <c r="BH172" s="8"/>
      <c r="BI172" s="8"/>
      <c r="BJ172" s="8">
        <v>63.6</v>
      </c>
      <c r="BK172" s="8">
        <v>171.2</v>
      </c>
      <c r="BL172" s="8">
        <f t="shared" si="125"/>
        <v>1.7463280268367252</v>
      </c>
      <c r="BM172" s="8">
        <f t="shared" si="144"/>
        <v>21.699493405537606</v>
      </c>
      <c r="BN172" s="8">
        <v>1</v>
      </c>
      <c r="BO172" s="7" t="s">
        <v>893</v>
      </c>
      <c r="BP172" s="8" t="s">
        <v>146</v>
      </c>
      <c r="BQ172" s="8">
        <v>57</v>
      </c>
      <c r="BR172" s="8">
        <v>53</v>
      </c>
      <c r="BS172" s="8">
        <v>157</v>
      </c>
      <c r="BT172" s="8">
        <f t="shared" si="126"/>
        <v>1.5177869563367161</v>
      </c>
      <c r="BU172" s="8">
        <f t="shared" si="145"/>
        <v>21.501886486267189</v>
      </c>
      <c r="BV172" s="8">
        <f t="shared" si="127"/>
        <v>1.150575197359456</v>
      </c>
      <c r="BW172" s="8">
        <f t="shared" si="127"/>
        <v>1.00919021311905</v>
      </c>
      <c r="BX172" s="8" t="s">
        <v>162</v>
      </c>
      <c r="BY172" s="8" t="s">
        <v>171</v>
      </c>
      <c r="BZ172" s="8" t="s">
        <v>148</v>
      </c>
      <c r="CA172" s="8" t="s">
        <v>149</v>
      </c>
      <c r="CB172" s="8">
        <v>5</v>
      </c>
      <c r="CC172" s="8" t="s">
        <v>150</v>
      </c>
      <c r="CD172" s="8">
        <v>2</v>
      </c>
      <c r="CE172" s="8" t="s">
        <v>159</v>
      </c>
      <c r="CF172" s="8" t="s">
        <v>150</v>
      </c>
      <c r="CG172" s="8">
        <v>2</v>
      </c>
      <c r="CH172" s="8" t="s">
        <v>150</v>
      </c>
      <c r="CI172" s="8" t="s">
        <v>150</v>
      </c>
      <c r="CJ172" s="8">
        <v>2</v>
      </c>
      <c r="CK172" s="8" t="s">
        <v>159</v>
      </c>
      <c r="CL172" s="8" t="s">
        <v>150</v>
      </c>
      <c r="CM172" s="8">
        <v>2</v>
      </c>
      <c r="CN172" s="8" t="s">
        <v>150</v>
      </c>
      <c r="CO172" s="8">
        <v>0</v>
      </c>
      <c r="CP172" s="8">
        <v>0</v>
      </c>
      <c r="CQ172" s="8">
        <v>4</v>
      </c>
      <c r="CR172" s="8"/>
      <c r="CS172" s="8">
        <v>0</v>
      </c>
      <c r="CT172" s="8"/>
      <c r="CU172" s="8"/>
      <c r="CV172" s="8"/>
      <c r="CW172" s="8"/>
      <c r="CX172" s="8"/>
      <c r="CY172" s="8">
        <v>0</v>
      </c>
      <c r="CZ172" s="8"/>
      <c r="DA172" s="8"/>
      <c r="DB172" s="8"/>
      <c r="DC172" s="8"/>
      <c r="DD172" s="8" t="s">
        <v>143</v>
      </c>
      <c r="DE172" s="8">
        <v>1</v>
      </c>
      <c r="DF172" s="8"/>
      <c r="DG172" s="8"/>
      <c r="DH172" s="8">
        <v>375</v>
      </c>
      <c r="DI172" s="8">
        <v>1</v>
      </c>
      <c r="DJ172" s="8"/>
      <c r="DK172" s="8">
        <v>2</v>
      </c>
      <c r="DL172" s="8">
        <v>4</v>
      </c>
      <c r="DM172" s="8">
        <v>1</v>
      </c>
      <c r="DN172" s="8"/>
      <c r="DO172" s="8" t="s">
        <v>143</v>
      </c>
      <c r="DP172" s="8">
        <v>2</v>
      </c>
      <c r="DQ172" s="8" t="s">
        <v>165</v>
      </c>
      <c r="DR172" s="8" t="s">
        <v>143</v>
      </c>
      <c r="DS172" s="8" t="s">
        <v>143</v>
      </c>
      <c r="DT172" s="8" t="s">
        <v>143</v>
      </c>
      <c r="DU172" s="8" t="s">
        <v>150</v>
      </c>
      <c r="DV172" s="8" t="s">
        <v>159</v>
      </c>
      <c r="DW172" s="8" t="s">
        <v>150</v>
      </c>
      <c r="DX172" s="8" t="s">
        <v>150</v>
      </c>
      <c r="DY172" s="8" t="s">
        <v>159</v>
      </c>
      <c r="DZ172" s="8"/>
      <c r="EA172" s="8"/>
      <c r="EB172" s="8" t="s">
        <v>150</v>
      </c>
      <c r="EC172" s="8" t="s">
        <v>150</v>
      </c>
      <c r="ED172" s="8" t="s">
        <v>150</v>
      </c>
      <c r="EE172" s="8"/>
      <c r="EF172" s="8" t="s">
        <v>159</v>
      </c>
      <c r="EG172" s="8" t="s">
        <v>150</v>
      </c>
      <c r="EH172" s="8"/>
      <c r="EI172" s="8" t="s">
        <v>159</v>
      </c>
      <c r="EJ172" s="8" t="s">
        <v>150</v>
      </c>
      <c r="EK172" s="8" t="s">
        <v>150</v>
      </c>
      <c r="EL172" s="8" t="s">
        <v>150</v>
      </c>
      <c r="EM172" s="8"/>
      <c r="EN172" s="8"/>
      <c r="EO172" s="8" t="s">
        <v>184</v>
      </c>
      <c r="EP172" s="8" t="s">
        <v>187</v>
      </c>
      <c r="EQ172" s="11" t="str">
        <f t="shared" si="175"/>
        <v>36</v>
      </c>
      <c r="ER172" s="11" t="str">
        <f t="shared" si="172"/>
        <v>1</v>
      </c>
      <c r="ES172" s="11"/>
      <c r="ET172" s="13">
        <f t="shared" si="129"/>
        <v>1</v>
      </c>
      <c r="EU172" s="13">
        <f t="shared" si="130"/>
        <v>0.9</v>
      </c>
      <c r="EV172" s="14">
        <f t="shared" si="146"/>
        <v>-3.2000000000000001E-2</v>
      </c>
      <c r="EW172" s="14">
        <f t="shared" si="131"/>
        <v>-1.2</v>
      </c>
      <c r="EX172" s="14">
        <f t="shared" si="132"/>
        <v>-1.2</v>
      </c>
      <c r="EY172" s="11">
        <f t="shared" si="133"/>
        <v>-3.2000000000000001E-2</v>
      </c>
      <c r="EZ172" s="15" t="s">
        <v>152</v>
      </c>
      <c r="FA172" s="16" t="str">
        <f t="shared" si="134"/>
        <v>1</v>
      </c>
      <c r="FC172">
        <v>2</v>
      </c>
      <c r="FD172">
        <v>0</v>
      </c>
    </row>
    <row r="173" spans="1:160" ht="33.75">
      <c r="A173" s="6">
        <v>2806</v>
      </c>
      <c r="B173" s="8">
        <v>2</v>
      </c>
      <c r="C173" s="8" t="s">
        <v>139</v>
      </c>
      <c r="D173" s="8">
        <v>60</v>
      </c>
      <c r="E173" s="8">
        <v>54</v>
      </c>
      <c r="F173" s="8" t="s">
        <v>153</v>
      </c>
      <c r="G173" s="8">
        <v>3</v>
      </c>
      <c r="H173" s="8"/>
      <c r="I173" s="9"/>
      <c r="J173" s="9"/>
      <c r="K173" s="10">
        <v>42865</v>
      </c>
      <c r="L173" s="10"/>
      <c r="M173" s="9" t="e">
        <f t="shared" si="169"/>
        <v>#NUM!</v>
      </c>
      <c r="N173" s="9">
        <f t="shared" ca="1" si="120"/>
        <v>82</v>
      </c>
      <c r="O173" s="9">
        <v>65</v>
      </c>
      <c r="P173" s="9">
        <v>1</v>
      </c>
      <c r="Q173" s="9"/>
      <c r="R173" s="9"/>
      <c r="S173" s="9" t="e">
        <f t="shared" si="121"/>
        <v>#NUM!</v>
      </c>
      <c r="T173" s="9"/>
      <c r="U173" s="8" t="str">
        <f t="shared" si="154"/>
        <v>12</v>
      </c>
      <c r="V173" s="11" t="str">
        <f t="shared" si="155"/>
        <v>1</v>
      </c>
      <c r="W173" s="8" t="str">
        <f t="shared" si="167"/>
        <v>12</v>
      </c>
      <c r="X173" s="9">
        <v>2</v>
      </c>
      <c r="Y173" s="9">
        <v>1</v>
      </c>
      <c r="Z173" s="9">
        <v>1</v>
      </c>
      <c r="AA173" s="9"/>
      <c r="AB173" s="9">
        <v>2</v>
      </c>
      <c r="AC173" s="9">
        <v>65</v>
      </c>
      <c r="AD173" s="9">
        <v>1</v>
      </c>
      <c r="AE173" s="8" t="str">
        <f t="shared" si="168"/>
        <v>36</v>
      </c>
      <c r="AF173" s="9">
        <v>2</v>
      </c>
      <c r="AG173" s="9">
        <v>2</v>
      </c>
      <c r="AH173" s="11" t="str">
        <f t="shared" si="173"/>
        <v>36</v>
      </c>
      <c r="AI173" s="11" t="str">
        <f t="shared" si="171"/>
        <v>1</v>
      </c>
      <c r="AJ173" s="9">
        <v>2</v>
      </c>
      <c r="AK173" s="9"/>
      <c r="AL173" s="9"/>
      <c r="AM173" s="8" t="s">
        <v>360</v>
      </c>
      <c r="AN173" s="8">
        <v>1</v>
      </c>
      <c r="AO173" s="8">
        <v>2.09</v>
      </c>
      <c r="AP173" s="8"/>
      <c r="AQ173" s="8"/>
      <c r="AR173" s="9" t="e">
        <f t="shared" si="174"/>
        <v>#DIV/0!</v>
      </c>
      <c r="AS173" s="9">
        <v>1.34</v>
      </c>
      <c r="AT173" s="9">
        <f t="shared" si="123"/>
        <v>62.119642611466269</v>
      </c>
      <c r="AU173" s="9">
        <v>1.23</v>
      </c>
      <c r="AV173" s="9">
        <f t="shared" si="170"/>
        <v>67.993368538934803</v>
      </c>
      <c r="AW173" s="9"/>
      <c r="AX173" s="9"/>
      <c r="AY173" s="12" t="s">
        <v>155</v>
      </c>
      <c r="AZ173" s="12" t="s">
        <v>155</v>
      </c>
      <c r="BA173" s="12" t="s">
        <v>155</v>
      </c>
      <c r="BB173" s="12"/>
      <c r="BC173" s="8" t="s">
        <v>164</v>
      </c>
      <c r="BD173" s="8"/>
      <c r="BE173" s="8"/>
      <c r="BF173" s="8"/>
      <c r="BG173" s="12"/>
      <c r="BH173" s="8"/>
      <c r="BI173" s="8"/>
      <c r="BJ173" s="8">
        <v>63.35</v>
      </c>
      <c r="BK173" s="8">
        <v>169.2</v>
      </c>
      <c r="BL173" s="8">
        <f t="shared" si="125"/>
        <v>1.728617466307216</v>
      </c>
      <c r="BM173" s="8">
        <f t="shared" si="144"/>
        <v>22.128190511320135</v>
      </c>
      <c r="BN173" s="8">
        <v>1</v>
      </c>
      <c r="BO173" s="7" t="s">
        <v>896</v>
      </c>
      <c r="BP173" s="8" t="s">
        <v>146</v>
      </c>
      <c r="BQ173" s="8">
        <v>52</v>
      </c>
      <c r="BR173" s="8">
        <v>55</v>
      </c>
      <c r="BS173" s="8">
        <v>164</v>
      </c>
      <c r="BT173" s="8">
        <f t="shared" si="126"/>
        <v>1.5914106368780472</v>
      </c>
      <c r="BU173" s="8">
        <f t="shared" si="145"/>
        <v>20.449137418203449</v>
      </c>
      <c r="BV173" s="8">
        <f t="shared" si="127"/>
        <v>1.0862171121957149</v>
      </c>
      <c r="BW173" s="8">
        <f t="shared" si="127"/>
        <v>1.0821087490772117</v>
      </c>
      <c r="BX173" s="8" t="s">
        <v>158</v>
      </c>
      <c r="BY173" s="8" t="s">
        <v>147</v>
      </c>
      <c r="BZ173" s="8" t="s">
        <v>148</v>
      </c>
      <c r="CA173" s="8" t="s">
        <v>149</v>
      </c>
      <c r="CB173" s="8">
        <v>5</v>
      </c>
      <c r="CC173" s="8" t="s">
        <v>150</v>
      </c>
      <c r="CD173" s="8">
        <v>2</v>
      </c>
      <c r="CE173" s="8" t="s">
        <v>159</v>
      </c>
      <c r="CF173" s="8" t="s">
        <v>159</v>
      </c>
      <c r="CG173" s="8">
        <v>1</v>
      </c>
      <c r="CH173" s="8" t="s">
        <v>150</v>
      </c>
      <c r="CI173" s="8" t="s">
        <v>150</v>
      </c>
      <c r="CJ173" s="8">
        <v>2</v>
      </c>
      <c r="CK173" s="8" t="s">
        <v>159</v>
      </c>
      <c r="CL173" s="8" t="s">
        <v>150</v>
      </c>
      <c r="CM173" s="8">
        <v>2</v>
      </c>
      <c r="CN173" s="8" t="s">
        <v>150</v>
      </c>
      <c r="CO173" s="8">
        <v>0</v>
      </c>
      <c r="CP173" s="8">
        <v>0</v>
      </c>
      <c r="CQ173" s="8">
        <v>4</v>
      </c>
      <c r="CR173" s="8"/>
      <c r="CS173" s="8">
        <v>0</v>
      </c>
      <c r="CT173" s="8"/>
      <c r="CU173" s="8"/>
      <c r="CV173" s="8"/>
      <c r="CW173" s="8"/>
      <c r="CX173" s="8"/>
      <c r="CY173" s="8">
        <v>0</v>
      </c>
      <c r="CZ173" s="8"/>
      <c r="DA173" s="8"/>
      <c r="DB173" s="8"/>
      <c r="DC173" s="8"/>
      <c r="DD173" s="8" t="s">
        <v>143</v>
      </c>
      <c r="DE173" s="8">
        <v>1</v>
      </c>
      <c r="DF173" s="8"/>
      <c r="DG173" s="8"/>
      <c r="DH173" s="8">
        <v>375</v>
      </c>
      <c r="DI173" s="8">
        <v>1</v>
      </c>
      <c r="DJ173" s="8"/>
      <c r="DK173" s="8">
        <v>2</v>
      </c>
      <c r="DL173" s="8">
        <v>7</v>
      </c>
      <c r="DM173" s="8">
        <v>1</v>
      </c>
      <c r="DN173" s="8" t="s">
        <v>143</v>
      </c>
      <c r="DO173" s="8"/>
      <c r="DP173" s="8">
        <v>1</v>
      </c>
      <c r="DQ173" s="8" t="s">
        <v>165</v>
      </c>
      <c r="DR173" s="8" t="s">
        <v>165</v>
      </c>
      <c r="DS173" s="8" t="s">
        <v>165</v>
      </c>
      <c r="DT173" s="8" t="s">
        <v>165</v>
      </c>
      <c r="DU173" s="8" t="s">
        <v>150</v>
      </c>
      <c r="DV173" s="8" t="s">
        <v>150</v>
      </c>
      <c r="DW173" s="8" t="s">
        <v>150</v>
      </c>
      <c r="DX173" s="8" t="s">
        <v>150</v>
      </c>
      <c r="DY173" s="8" t="s">
        <v>150</v>
      </c>
      <c r="DZ173" s="8"/>
      <c r="EA173" s="8"/>
      <c r="EB173" s="8" t="s">
        <v>150</v>
      </c>
      <c r="EC173" s="8" t="s">
        <v>150</v>
      </c>
      <c r="ED173" s="8" t="s">
        <v>150</v>
      </c>
      <c r="EE173" s="8"/>
      <c r="EF173" s="8" t="s">
        <v>159</v>
      </c>
      <c r="EG173" s="8" t="s">
        <v>150</v>
      </c>
      <c r="EH173" s="8"/>
      <c r="EI173" s="8" t="s">
        <v>159</v>
      </c>
      <c r="EJ173" s="8" t="s">
        <v>150</v>
      </c>
      <c r="EK173" s="8" t="s">
        <v>150</v>
      </c>
      <c r="EL173" s="8" t="s">
        <v>150</v>
      </c>
      <c r="EM173" s="8"/>
      <c r="EN173" s="8"/>
      <c r="EO173" s="8" t="s">
        <v>184</v>
      </c>
      <c r="EP173" s="8" t="s">
        <v>187</v>
      </c>
      <c r="EQ173" s="11" t="str">
        <f t="shared" si="175"/>
        <v>36</v>
      </c>
      <c r="ER173" s="11" t="str">
        <f t="shared" si="172"/>
        <v>1</v>
      </c>
      <c r="ES173" s="11"/>
      <c r="ET173" s="13">
        <f t="shared" si="129"/>
        <v>1</v>
      </c>
      <c r="EU173" s="13">
        <f t="shared" si="130"/>
        <v>0.9</v>
      </c>
      <c r="EV173" s="14">
        <f t="shared" si="146"/>
        <v>-3.2000000000000001E-2</v>
      </c>
      <c r="EW173" s="14">
        <f t="shared" si="131"/>
        <v>-1.2</v>
      </c>
      <c r="EX173" s="14">
        <f t="shared" si="132"/>
        <v>-1.2</v>
      </c>
      <c r="EY173" s="11">
        <f t="shared" si="133"/>
        <v>-3.2000000000000001E-2</v>
      </c>
      <c r="EZ173" s="17" t="s">
        <v>163</v>
      </c>
      <c r="FA173" s="16" t="str">
        <f t="shared" si="134"/>
        <v>2</v>
      </c>
      <c r="FC173">
        <v>2</v>
      </c>
      <c r="FD173">
        <v>0</v>
      </c>
    </row>
    <row r="174" spans="1:160" ht="33.75">
      <c r="A174" s="6">
        <v>2809</v>
      </c>
      <c r="B174" s="8">
        <v>2</v>
      </c>
      <c r="C174" s="8" t="s">
        <v>139</v>
      </c>
      <c r="D174" s="8">
        <v>57</v>
      </c>
      <c r="E174" s="8">
        <v>52</v>
      </c>
      <c r="F174" s="8" t="s">
        <v>140</v>
      </c>
      <c r="G174" s="8">
        <v>1</v>
      </c>
      <c r="H174" s="8"/>
      <c r="I174" s="9"/>
      <c r="J174" s="9"/>
      <c r="K174" s="10">
        <v>42872</v>
      </c>
      <c r="L174" s="10"/>
      <c r="M174" s="9" t="e">
        <f t="shared" si="169"/>
        <v>#NUM!</v>
      </c>
      <c r="N174" s="9">
        <f t="shared" ca="1" si="120"/>
        <v>82</v>
      </c>
      <c r="O174" s="9">
        <v>65</v>
      </c>
      <c r="P174" s="9">
        <v>1</v>
      </c>
      <c r="Q174" s="9"/>
      <c r="R174" s="9"/>
      <c r="S174" s="9" t="e">
        <f t="shared" si="121"/>
        <v>#NUM!</v>
      </c>
      <c r="T174" s="9"/>
      <c r="U174" s="8" t="str">
        <f t="shared" si="154"/>
        <v>12</v>
      </c>
      <c r="V174" s="11" t="str">
        <f t="shared" si="155"/>
        <v>1</v>
      </c>
      <c r="W174" s="8" t="str">
        <f t="shared" si="167"/>
        <v>12</v>
      </c>
      <c r="X174" s="9">
        <v>2</v>
      </c>
      <c r="Y174" s="9">
        <v>1</v>
      </c>
      <c r="Z174" s="9">
        <v>1</v>
      </c>
      <c r="AA174" s="9"/>
      <c r="AB174" s="9">
        <v>2</v>
      </c>
      <c r="AC174" s="9">
        <v>65</v>
      </c>
      <c r="AD174" s="9">
        <v>1</v>
      </c>
      <c r="AE174" s="8" t="str">
        <f t="shared" si="168"/>
        <v>36</v>
      </c>
      <c r="AF174" s="9">
        <v>2</v>
      </c>
      <c r="AG174" s="9">
        <v>2</v>
      </c>
      <c r="AH174" s="11" t="str">
        <f t="shared" si="173"/>
        <v>36</v>
      </c>
      <c r="AI174" s="11">
        <v>1</v>
      </c>
      <c r="AJ174" s="9">
        <v>2</v>
      </c>
      <c r="AK174" s="9">
        <v>0</v>
      </c>
      <c r="AL174" s="9"/>
      <c r="AM174" s="8" t="s">
        <v>360</v>
      </c>
      <c r="AN174" s="8">
        <v>1</v>
      </c>
      <c r="AO174" s="8">
        <v>2.12</v>
      </c>
      <c r="AP174" s="8"/>
      <c r="AQ174" s="8"/>
      <c r="AR174" s="9" t="e">
        <f t="shared" si="174"/>
        <v>#DIV/0!</v>
      </c>
      <c r="AS174" s="9">
        <v>1.3</v>
      </c>
      <c r="AT174" s="9">
        <f t="shared" si="123"/>
        <v>65.22659366629027</v>
      </c>
      <c r="AU174" s="9">
        <v>0.97</v>
      </c>
      <c r="AV174" s="9">
        <f t="shared" si="170"/>
        <v>91.54373450352287</v>
      </c>
      <c r="AW174" s="9"/>
      <c r="AX174" s="9"/>
      <c r="AY174" s="12" t="s">
        <v>155</v>
      </c>
      <c r="AZ174" s="12" t="s">
        <v>155</v>
      </c>
      <c r="BA174" s="12" t="s">
        <v>155</v>
      </c>
      <c r="BB174" s="12"/>
      <c r="BC174" s="8" t="s">
        <v>164</v>
      </c>
      <c r="BD174" s="8"/>
      <c r="BE174" s="8"/>
      <c r="BF174" s="8"/>
      <c r="BG174" s="12"/>
      <c r="BH174" s="8"/>
      <c r="BI174" s="8"/>
      <c r="BJ174" s="8">
        <v>73</v>
      </c>
      <c r="BK174" s="8">
        <v>170</v>
      </c>
      <c r="BL174" s="8">
        <f t="shared" si="125"/>
        <v>1.8422730848309394</v>
      </c>
      <c r="BM174" s="8">
        <f t="shared" si="144"/>
        <v>25.259515570934255</v>
      </c>
      <c r="BN174" s="8">
        <v>1</v>
      </c>
      <c r="BO174" s="7" t="s">
        <v>899</v>
      </c>
      <c r="BP174" s="8" t="s">
        <v>146</v>
      </c>
      <c r="BQ174" s="8">
        <v>46</v>
      </c>
      <c r="BR174" s="8">
        <v>58.3</v>
      </c>
      <c r="BS174" s="8">
        <v>159.6</v>
      </c>
      <c r="BT174" s="8">
        <f t="shared" si="126"/>
        <v>1.5994633845422686</v>
      </c>
      <c r="BU174" s="8">
        <f t="shared" si="145"/>
        <v>22.887733117254285</v>
      </c>
      <c r="BV174" s="8">
        <f t="shared" si="127"/>
        <v>1.1518069764117531</v>
      </c>
      <c r="BW174" s="8">
        <f t="shared" si="127"/>
        <v>1.1036267961326394</v>
      </c>
      <c r="BX174" s="8" t="s">
        <v>147</v>
      </c>
      <c r="BY174" s="8" t="s">
        <v>147</v>
      </c>
      <c r="BZ174" s="8" t="s">
        <v>148</v>
      </c>
      <c r="CA174" s="8" t="s">
        <v>149</v>
      </c>
      <c r="CB174" s="8">
        <v>6</v>
      </c>
      <c r="CC174" s="8" t="s">
        <v>150</v>
      </c>
      <c r="CD174" s="8">
        <v>2</v>
      </c>
      <c r="CE174" s="8" t="s">
        <v>150</v>
      </c>
      <c r="CF174" s="8" t="s">
        <v>150</v>
      </c>
      <c r="CG174" s="8">
        <v>2</v>
      </c>
      <c r="CH174" s="8" t="s">
        <v>150</v>
      </c>
      <c r="CI174" s="8" t="s">
        <v>150</v>
      </c>
      <c r="CJ174" s="8">
        <v>2</v>
      </c>
      <c r="CK174" s="8" t="s">
        <v>150</v>
      </c>
      <c r="CL174" s="8" t="s">
        <v>150</v>
      </c>
      <c r="CM174" s="8">
        <v>2</v>
      </c>
      <c r="CN174" s="8" t="s">
        <v>150</v>
      </c>
      <c r="CO174" s="8">
        <v>0</v>
      </c>
      <c r="CP174" s="8">
        <v>0</v>
      </c>
      <c r="CQ174" s="8">
        <v>4</v>
      </c>
      <c r="CR174" s="8"/>
      <c r="CS174" s="8">
        <v>0</v>
      </c>
      <c r="CT174" s="8"/>
      <c r="CU174" s="8"/>
      <c r="CV174" s="8"/>
      <c r="CW174" s="8"/>
      <c r="CX174" s="8"/>
      <c r="CY174" s="8">
        <v>0</v>
      </c>
      <c r="CZ174" s="8"/>
      <c r="DA174" s="8"/>
      <c r="DB174" s="8"/>
      <c r="DC174" s="8"/>
      <c r="DD174" s="8" t="s">
        <v>165</v>
      </c>
      <c r="DE174" s="8">
        <v>2</v>
      </c>
      <c r="DF174" s="8"/>
      <c r="DG174" s="8"/>
      <c r="DH174" s="8"/>
      <c r="DI174" s="8">
        <v>2</v>
      </c>
      <c r="DJ174" s="8"/>
      <c r="DK174" s="8">
        <v>2</v>
      </c>
      <c r="DL174" s="8">
        <v>0</v>
      </c>
      <c r="DM174" s="8">
        <v>2</v>
      </c>
      <c r="DN174" s="8"/>
      <c r="DO174" s="8" t="s">
        <v>143</v>
      </c>
      <c r="DP174" s="8">
        <v>2</v>
      </c>
      <c r="DQ174" s="8" t="s">
        <v>165</v>
      </c>
      <c r="DR174" s="8" t="s">
        <v>165</v>
      </c>
      <c r="DS174" s="8" t="s">
        <v>143</v>
      </c>
      <c r="DT174" s="8" t="s">
        <v>143</v>
      </c>
      <c r="DU174" s="8" t="s">
        <v>150</v>
      </c>
      <c r="DV174" s="8" t="s">
        <v>159</v>
      </c>
      <c r="DW174" s="8" t="s">
        <v>150</v>
      </c>
      <c r="DX174" s="8" t="s">
        <v>150</v>
      </c>
      <c r="DY174" s="8" t="s">
        <v>150</v>
      </c>
      <c r="DZ174" s="8"/>
      <c r="EA174" s="8"/>
      <c r="EB174" s="8" t="s">
        <v>150</v>
      </c>
      <c r="EC174" s="8" t="s">
        <v>150</v>
      </c>
      <c r="ED174" s="8" t="s">
        <v>150</v>
      </c>
      <c r="EE174" s="8"/>
      <c r="EF174" s="8" t="s">
        <v>159</v>
      </c>
      <c r="EG174" s="8" t="s">
        <v>150</v>
      </c>
      <c r="EH174" s="8"/>
      <c r="EI174" s="8" t="s">
        <v>159</v>
      </c>
      <c r="EJ174" s="8" t="s">
        <v>150</v>
      </c>
      <c r="EK174" s="8" t="s">
        <v>150</v>
      </c>
      <c r="EL174" s="8" t="s">
        <v>150</v>
      </c>
      <c r="EM174" s="8"/>
      <c r="EN174" s="8"/>
      <c r="EO174" s="8" t="s">
        <v>184</v>
      </c>
      <c r="EP174" s="8" t="s">
        <v>187</v>
      </c>
      <c r="EQ174" s="11" t="str">
        <f t="shared" si="175"/>
        <v>36</v>
      </c>
      <c r="ER174" s="11">
        <v>1</v>
      </c>
      <c r="ES174" s="11"/>
      <c r="ET174" s="13">
        <f t="shared" si="129"/>
        <v>1</v>
      </c>
      <c r="EU174" s="13">
        <f t="shared" si="130"/>
        <v>0.9</v>
      </c>
      <c r="EV174" s="14">
        <f t="shared" si="146"/>
        <v>-3.2000000000000001E-2</v>
      </c>
      <c r="EW174" s="14">
        <f t="shared" si="131"/>
        <v>-1.2</v>
      </c>
      <c r="EX174" s="14">
        <f t="shared" si="132"/>
        <v>-1.2</v>
      </c>
      <c r="EY174" s="11">
        <f t="shared" si="133"/>
        <v>-3.2000000000000001E-2</v>
      </c>
      <c r="EZ174" s="15" t="s">
        <v>152</v>
      </c>
      <c r="FA174" s="16" t="str">
        <f t="shared" si="134"/>
        <v>1</v>
      </c>
      <c r="FC174">
        <v>2</v>
      </c>
      <c r="FD174">
        <v>0</v>
      </c>
    </row>
    <row r="175" spans="1:160" ht="33.75">
      <c r="A175" s="6">
        <v>2820</v>
      </c>
      <c r="B175" s="8">
        <v>1</v>
      </c>
      <c r="C175" s="8" t="s">
        <v>146</v>
      </c>
      <c r="D175" s="8">
        <v>60</v>
      </c>
      <c r="E175" s="8">
        <v>54</v>
      </c>
      <c r="F175" s="8" t="s">
        <v>140</v>
      </c>
      <c r="G175" s="8">
        <v>1</v>
      </c>
      <c r="H175" s="8"/>
      <c r="I175" s="9"/>
      <c r="J175" s="9"/>
      <c r="K175" s="10">
        <v>42891</v>
      </c>
      <c r="L175" s="10"/>
      <c r="M175" s="9" t="e">
        <f>DATEDIF(K175, L175, "m")</f>
        <v>#NUM!</v>
      </c>
      <c r="N175" s="9">
        <f t="shared" ca="1" si="120"/>
        <v>82</v>
      </c>
      <c r="O175" s="9">
        <v>64</v>
      </c>
      <c r="P175" s="9">
        <v>1</v>
      </c>
      <c r="Q175" s="9"/>
      <c r="R175" s="9"/>
      <c r="S175" s="9" t="e">
        <f t="shared" si="121"/>
        <v>#NUM!</v>
      </c>
      <c r="T175" s="9"/>
      <c r="U175" s="8" t="str">
        <f t="shared" si="154"/>
        <v>12</v>
      </c>
      <c r="V175" s="11" t="str">
        <f t="shared" si="155"/>
        <v>1</v>
      </c>
      <c r="W175" s="8" t="str">
        <f t="shared" si="167"/>
        <v>12</v>
      </c>
      <c r="X175" s="9">
        <v>2</v>
      </c>
      <c r="Y175" s="9">
        <v>1</v>
      </c>
      <c r="Z175" s="9">
        <v>1</v>
      </c>
      <c r="AA175" s="9"/>
      <c r="AB175" s="9">
        <v>2</v>
      </c>
      <c r="AC175" s="9">
        <v>64</v>
      </c>
      <c r="AD175" s="9">
        <v>1</v>
      </c>
      <c r="AE175" s="8" t="str">
        <f t="shared" si="168"/>
        <v>36</v>
      </c>
      <c r="AF175" s="9">
        <v>2</v>
      </c>
      <c r="AG175" s="9">
        <v>2</v>
      </c>
      <c r="AH175" s="11" t="str">
        <f t="shared" si="173"/>
        <v>36</v>
      </c>
      <c r="AI175" s="11" t="str">
        <f t="shared" ref="AI175:AI183" si="176">IF(AH175&lt;35,0, IF(AH175&gt;35, "1"))</f>
        <v>1</v>
      </c>
      <c r="AJ175" s="9">
        <v>2</v>
      </c>
      <c r="AK175" s="9">
        <v>0</v>
      </c>
      <c r="AL175" s="9"/>
      <c r="AM175" s="8" t="s">
        <v>360</v>
      </c>
      <c r="AN175" s="8">
        <v>1</v>
      </c>
      <c r="AO175" s="8">
        <v>2.04</v>
      </c>
      <c r="AP175" s="8"/>
      <c r="AQ175" s="8"/>
      <c r="AR175" s="9" t="e">
        <v>#DIV/0!</v>
      </c>
      <c r="AS175" s="9">
        <v>1.37</v>
      </c>
      <c r="AT175" s="9">
        <f t="shared" si="123"/>
        <v>45.279036318214189</v>
      </c>
      <c r="AU175" s="9">
        <v>1.77</v>
      </c>
      <c r="AV175" s="9">
        <f t="shared" si="170"/>
        <v>32.884551335494514</v>
      </c>
      <c r="AW175" s="9"/>
      <c r="AX175" s="9"/>
      <c r="AY175" s="12" t="s">
        <v>155</v>
      </c>
      <c r="AZ175" s="12" t="s">
        <v>155</v>
      </c>
      <c r="BA175" s="12" t="s">
        <v>155</v>
      </c>
      <c r="BB175" s="12"/>
      <c r="BC175" s="8" t="s">
        <v>164</v>
      </c>
      <c r="BD175" s="8"/>
      <c r="BE175" s="8"/>
      <c r="BF175" s="8"/>
      <c r="BG175" s="12"/>
      <c r="BH175" s="8"/>
      <c r="BI175" s="8"/>
      <c r="BJ175" s="8">
        <v>51</v>
      </c>
      <c r="BK175" s="8">
        <v>160</v>
      </c>
      <c r="BL175" s="8">
        <f t="shared" si="125"/>
        <v>1.5138074419759489</v>
      </c>
      <c r="BM175" s="8">
        <f t="shared" si="144"/>
        <v>19.921875</v>
      </c>
      <c r="BN175" s="8">
        <v>1</v>
      </c>
      <c r="BO175" s="7" t="s">
        <v>902</v>
      </c>
      <c r="BP175" s="8" t="s">
        <v>139</v>
      </c>
      <c r="BQ175" s="8">
        <v>64</v>
      </c>
      <c r="BR175" s="8">
        <v>52.4</v>
      </c>
      <c r="BS175" s="8">
        <v>160</v>
      </c>
      <c r="BT175" s="8">
        <f t="shared" si="126"/>
        <v>1.5313311186861553</v>
      </c>
      <c r="BU175" s="8">
        <f t="shared" si="145"/>
        <v>20.46875</v>
      </c>
      <c r="BV175" s="8">
        <f t="shared" si="127"/>
        <v>0.98855657245100503</v>
      </c>
      <c r="BW175" s="8">
        <f t="shared" si="127"/>
        <v>0.97328244274809161</v>
      </c>
      <c r="BX175" s="8" t="s">
        <v>162</v>
      </c>
      <c r="BY175" s="8" t="s">
        <v>162</v>
      </c>
      <c r="BZ175" s="8" t="s">
        <v>148</v>
      </c>
      <c r="CA175" s="8" t="s">
        <v>149</v>
      </c>
      <c r="CB175" s="8">
        <v>5</v>
      </c>
      <c r="CC175" s="8" t="s">
        <v>150</v>
      </c>
      <c r="CD175" s="8">
        <v>2</v>
      </c>
      <c r="CE175" s="8" t="s">
        <v>150</v>
      </c>
      <c r="CF175" s="8" t="s">
        <v>150</v>
      </c>
      <c r="CG175" s="8">
        <v>2</v>
      </c>
      <c r="CH175" s="8" t="s">
        <v>150</v>
      </c>
      <c r="CI175" s="8" t="s">
        <v>150</v>
      </c>
      <c r="CJ175" s="8">
        <v>2</v>
      </c>
      <c r="CK175" s="8" t="s">
        <v>150</v>
      </c>
      <c r="CL175" s="8" t="s">
        <v>150</v>
      </c>
      <c r="CM175" s="8">
        <v>2</v>
      </c>
      <c r="CN175" s="8" t="s">
        <v>150</v>
      </c>
      <c r="CO175" s="8">
        <v>33</v>
      </c>
      <c r="CP175" s="8">
        <v>40</v>
      </c>
      <c r="CQ175" s="8">
        <v>4</v>
      </c>
      <c r="CR175" s="8" t="s">
        <v>0</v>
      </c>
      <c r="CS175" s="8">
        <v>0</v>
      </c>
      <c r="CT175" s="8"/>
      <c r="CU175" s="8"/>
      <c r="CV175" s="8"/>
      <c r="CW175" s="8"/>
      <c r="CX175" s="8" t="s">
        <v>0</v>
      </c>
      <c r="CY175" s="8">
        <v>0</v>
      </c>
      <c r="CZ175" s="8"/>
      <c r="DA175" s="8"/>
      <c r="DB175" s="8"/>
      <c r="DC175" s="8"/>
      <c r="DD175" s="8" t="s">
        <v>165</v>
      </c>
      <c r="DE175" s="8">
        <v>2</v>
      </c>
      <c r="DF175" s="8"/>
      <c r="DG175" s="8"/>
      <c r="DH175" s="8">
        <v>375</v>
      </c>
      <c r="DI175" s="8">
        <v>1</v>
      </c>
      <c r="DJ175" s="8"/>
      <c r="DK175" s="8">
        <v>2</v>
      </c>
      <c r="DL175" s="8">
        <v>0</v>
      </c>
      <c r="DM175" s="8">
        <v>2</v>
      </c>
      <c r="DN175" s="8"/>
      <c r="DO175" s="8" t="s">
        <v>143</v>
      </c>
      <c r="DP175" s="8">
        <v>2</v>
      </c>
      <c r="DQ175" s="8" t="s">
        <v>143</v>
      </c>
      <c r="DR175" s="8" t="s">
        <v>143</v>
      </c>
      <c r="DS175" s="8" t="s">
        <v>143</v>
      </c>
      <c r="DT175" s="8" t="s">
        <v>165</v>
      </c>
      <c r="DU175" s="8" t="s">
        <v>150</v>
      </c>
      <c r="DV175" s="8" t="s">
        <v>150</v>
      </c>
      <c r="DW175" s="8" t="s">
        <v>150</v>
      </c>
      <c r="DX175" s="8" t="s">
        <v>159</v>
      </c>
      <c r="DY175" s="8" t="s">
        <v>150</v>
      </c>
      <c r="DZ175" s="8"/>
      <c r="EA175" s="8"/>
      <c r="EB175" s="8" t="s">
        <v>150</v>
      </c>
      <c r="EC175" s="8" t="s">
        <v>150</v>
      </c>
      <c r="ED175" s="8" t="s">
        <v>150</v>
      </c>
      <c r="EE175" s="8"/>
      <c r="EF175" s="8" t="s">
        <v>159</v>
      </c>
      <c r="EG175" s="8" t="s">
        <v>150</v>
      </c>
      <c r="EH175" s="8"/>
      <c r="EI175" s="8" t="s">
        <v>159</v>
      </c>
      <c r="EJ175" s="8" t="s">
        <v>150</v>
      </c>
      <c r="EK175" s="8" t="s">
        <v>150</v>
      </c>
      <c r="EL175" s="8" t="s">
        <v>150</v>
      </c>
      <c r="EM175" s="8"/>
      <c r="EN175" s="8"/>
      <c r="EO175" s="8"/>
      <c r="EP175" s="8" t="s">
        <v>187</v>
      </c>
      <c r="EQ175" s="11" t="str">
        <f t="shared" si="175"/>
        <v>36</v>
      </c>
      <c r="ER175" s="11" t="str">
        <f t="shared" ref="ER175:ER183" si="177">IF(EQ175&lt;35,0, IF(EQ175&gt;35, "1"))</f>
        <v>1</v>
      </c>
      <c r="ES175" s="11"/>
      <c r="ET175" s="13">
        <f t="shared" si="129"/>
        <v>1.012</v>
      </c>
      <c r="EU175" s="13">
        <f t="shared" si="130"/>
        <v>0.7</v>
      </c>
      <c r="EV175" s="14">
        <f t="shared" si="146"/>
        <v>-0.24099999999999999</v>
      </c>
      <c r="EW175" s="14">
        <f t="shared" si="131"/>
        <v>-1.2</v>
      </c>
      <c r="EX175" s="14">
        <f t="shared" si="132"/>
        <v>-1.2</v>
      </c>
      <c r="EY175" s="11">
        <f t="shared" si="133"/>
        <v>-0.24099999999999999</v>
      </c>
      <c r="EZ175" s="17" t="s">
        <v>152</v>
      </c>
      <c r="FA175" s="16" t="str">
        <f t="shared" si="134"/>
        <v>1</v>
      </c>
      <c r="FC175">
        <v>2</v>
      </c>
      <c r="FD175">
        <v>0</v>
      </c>
    </row>
    <row r="176" spans="1:160" ht="33.75">
      <c r="A176" s="6">
        <v>2824</v>
      </c>
      <c r="B176" s="8">
        <v>2</v>
      </c>
      <c r="C176" s="8" t="s">
        <v>139</v>
      </c>
      <c r="D176" s="8">
        <v>56</v>
      </c>
      <c r="E176" s="8">
        <v>51</v>
      </c>
      <c r="F176" s="8" t="s">
        <v>153</v>
      </c>
      <c r="G176" s="8">
        <v>3</v>
      </c>
      <c r="H176" s="8" t="s">
        <v>188</v>
      </c>
      <c r="I176" s="9"/>
      <c r="J176" s="9"/>
      <c r="K176" s="10">
        <v>42907</v>
      </c>
      <c r="L176" s="10"/>
      <c r="M176" s="9" t="e">
        <f t="shared" ref="M176:M181" si="178">DATEDIF(K176,L176,"m")</f>
        <v>#NUM!</v>
      </c>
      <c r="N176" s="9">
        <f t="shared" ref="N176:N234" ca="1" si="179">DATEDIF(K176,TODAY(),"m")</f>
        <v>81</v>
      </c>
      <c r="O176" s="9">
        <v>64</v>
      </c>
      <c r="P176" s="9">
        <v>1</v>
      </c>
      <c r="Q176" s="9"/>
      <c r="R176" s="9"/>
      <c r="S176" s="9" t="e">
        <f t="shared" ref="S176:S234" si="180">DATEDIF(K176,Q176,"m")</f>
        <v>#NUM!</v>
      </c>
      <c r="T176" s="9"/>
      <c r="U176" s="8" t="str">
        <f t="shared" si="154"/>
        <v>12</v>
      </c>
      <c r="V176" s="11" t="str">
        <f t="shared" si="155"/>
        <v>1</v>
      </c>
      <c r="W176" s="8" t="str">
        <f t="shared" si="167"/>
        <v>12</v>
      </c>
      <c r="X176" s="9">
        <v>2</v>
      </c>
      <c r="Y176" s="9">
        <v>1</v>
      </c>
      <c r="Z176" s="9">
        <v>1</v>
      </c>
      <c r="AA176" s="9"/>
      <c r="AB176" s="9">
        <v>2</v>
      </c>
      <c r="AC176" s="9">
        <v>64</v>
      </c>
      <c r="AD176" s="9">
        <v>1</v>
      </c>
      <c r="AE176" s="8" t="str">
        <f t="shared" si="168"/>
        <v>36</v>
      </c>
      <c r="AF176" s="9">
        <v>2</v>
      </c>
      <c r="AG176" s="9">
        <v>2</v>
      </c>
      <c r="AH176" s="11" t="str">
        <f t="shared" si="173"/>
        <v>36</v>
      </c>
      <c r="AI176" s="11" t="str">
        <f t="shared" si="176"/>
        <v>1</v>
      </c>
      <c r="AJ176" s="9">
        <v>2</v>
      </c>
      <c r="AK176" s="9">
        <v>0</v>
      </c>
      <c r="AL176" s="9"/>
      <c r="AM176" s="8" t="s">
        <v>360</v>
      </c>
      <c r="AN176" s="8">
        <v>1</v>
      </c>
      <c r="AO176" s="8">
        <v>3.28</v>
      </c>
      <c r="AP176" s="8"/>
      <c r="AQ176" s="8"/>
      <c r="AR176" s="9" t="e">
        <f t="shared" ref="AR176:AR182" si="181">141*((AQ176/EU176)^EV176)*0.9938^(E176)*ET176</f>
        <v>#DIV/0!</v>
      </c>
      <c r="AS176" s="9">
        <v>1.27</v>
      </c>
      <c r="AT176" s="9">
        <f t="shared" ref="AT176:AT234" si="182">141*((AS176/EU176)^EW176)*0.9938^(E176+1)*ET176</f>
        <v>67.498366710246643</v>
      </c>
      <c r="AU176" s="9">
        <v>1.34</v>
      </c>
      <c r="AV176" s="9">
        <f t="shared" si="170"/>
        <v>62.507187171932252</v>
      </c>
      <c r="AW176" s="9"/>
      <c r="AX176" s="9"/>
      <c r="AY176" s="12" t="s">
        <v>155</v>
      </c>
      <c r="AZ176" s="12" t="s">
        <v>155</v>
      </c>
      <c r="BA176" s="12" t="s">
        <v>155</v>
      </c>
      <c r="BB176" s="12"/>
      <c r="BC176" s="8" t="s">
        <v>164</v>
      </c>
      <c r="BD176" s="8"/>
      <c r="BE176" s="8"/>
      <c r="BF176" s="8"/>
      <c r="BG176" s="12"/>
      <c r="BH176" s="8"/>
      <c r="BI176" s="8"/>
      <c r="BJ176" s="8">
        <v>71.599999999999994</v>
      </c>
      <c r="BK176" s="8">
        <v>174.5</v>
      </c>
      <c r="BL176" s="8">
        <f t="shared" ref="BL176:BL234" si="183">(0.007184*(BJ176^0.425)*(BK176^0.725))</f>
        <v>1.8621130590253143</v>
      </c>
      <c r="BM176" s="8">
        <f t="shared" si="144"/>
        <v>23.513764254809072</v>
      </c>
      <c r="BN176" s="8">
        <v>1</v>
      </c>
      <c r="BO176" s="7" t="s">
        <v>907</v>
      </c>
      <c r="BP176" s="8" t="s">
        <v>146</v>
      </c>
      <c r="BQ176" s="8">
        <v>50</v>
      </c>
      <c r="BR176" s="8">
        <v>53</v>
      </c>
      <c r="BS176" s="8">
        <v>153.80000000000001</v>
      </c>
      <c r="BT176" s="8">
        <f t="shared" ref="BT176:BT234" si="184">(0.007184*(BR176^0.425)*(BS176^0.725))</f>
        <v>1.4952951044655267</v>
      </c>
      <c r="BU176" s="8">
        <f t="shared" si="145"/>
        <v>22.405941548394296</v>
      </c>
      <c r="BV176" s="8">
        <f t="shared" ref="BV176:BW234" si="185">(BL176/BT176)</f>
        <v>1.2453147565750253</v>
      </c>
      <c r="BW176" s="8">
        <f t="shared" si="185"/>
        <v>1.049443256112313</v>
      </c>
      <c r="BX176" s="8" t="s">
        <v>147</v>
      </c>
      <c r="BY176" s="8" t="s">
        <v>147</v>
      </c>
      <c r="BZ176" s="8" t="s">
        <v>148</v>
      </c>
      <c r="CA176" s="8" t="s">
        <v>149</v>
      </c>
      <c r="CB176" s="8">
        <v>5</v>
      </c>
      <c r="CC176" s="8" t="s">
        <v>150</v>
      </c>
      <c r="CD176" s="8">
        <v>2</v>
      </c>
      <c r="CE176" s="8" t="s">
        <v>150</v>
      </c>
      <c r="CF176" s="8" t="s">
        <v>150</v>
      </c>
      <c r="CG176" s="8">
        <v>2</v>
      </c>
      <c r="CH176" s="8" t="s">
        <v>150</v>
      </c>
      <c r="CI176" s="8" t="s">
        <v>150</v>
      </c>
      <c r="CJ176" s="8">
        <v>2</v>
      </c>
      <c r="CK176" s="8" t="s">
        <v>150</v>
      </c>
      <c r="CL176" s="8" t="s">
        <v>150</v>
      </c>
      <c r="CM176" s="8">
        <v>2</v>
      </c>
      <c r="CN176" s="8" t="s">
        <v>150</v>
      </c>
      <c r="CO176" s="8">
        <v>16.7</v>
      </c>
      <c r="CP176" s="8">
        <v>0</v>
      </c>
      <c r="CQ176" s="8">
        <v>4</v>
      </c>
      <c r="CR176" s="8" t="s">
        <v>0</v>
      </c>
      <c r="CS176" s="8">
        <v>0</v>
      </c>
      <c r="CT176" s="8"/>
      <c r="CU176" s="8"/>
      <c r="CV176" s="8"/>
      <c r="CW176" s="8"/>
      <c r="CX176" s="8" t="s">
        <v>0</v>
      </c>
      <c r="CY176" s="8">
        <v>0</v>
      </c>
      <c r="CZ176" s="8"/>
      <c r="DA176" s="8"/>
      <c r="DB176" s="8"/>
      <c r="DC176" s="8"/>
      <c r="DD176" s="8" t="s">
        <v>165</v>
      </c>
      <c r="DE176" s="8">
        <v>2</v>
      </c>
      <c r="DF176" s="8"/>
      <c r="DG176" s="8"/>
      <c r="DH176" s="8"/>
      <c r="DI176" s="8">
        <v>2</v>
      </c>
      <c r="DJ176" s="8"/>
      <c r="DK176" s="8">
        <v>2</v>
      </c>
      <c r="DL176" s="8">
        <v>0</v>
      </c>
      <c r="DM176" s="8">
        <v>2</v>
      </c>
      <c r="DN176" s="8"/>
      <c r="DO176" s="8" t="s">
        <v>143</v>
      </c>
      <c r="DP176" s="8">
        <v>2</v>
      </c>
      <c r="DQ176" s="8" t="s">
        <v>165</v>
      </c>
      <c r="DR176" s="8" t="s">
        <v>165</v>
      </c>
      <c r="DS176" s="8" t="s">
        <v>165</v>
      </c>
      <c r="DT176" s="8" t="s">
        <v>165</v>
      </c>
      <c r="DU176" s="8" t="s">
        <v>159</v>
      </c>
      <c r="DV176" s="8" t="s">
        <v>150</v>
      </c>
      <c r="DW176" s="8" t="s">
        <v>150</v>
      </c>
      <c r="DX176" s="8" t="s">
        <v>150</v>
      </c>
      <c r="DY176" s="8" t="s">
        <v>159</v>
      </c>
      <c r="DZ176" s="8"/>
      <c r="EA176" s="8"/>
      <c r="EB176" s="8" t="s">
        <v>150</v>
      </c>
      <c r="EC176" s="8" t="s">
        <v>150</v>
      </c>
      <c r="ED176" s="8" t="s">
        <v>150</v>
      </c>
      <c r="EE176" s="8"/>
      <c r="EF176" s="8" t="s">
        <v>159</v>
      </c>
      <c r="EG176" s="8" t="s">
        <v>150</v>
      </c>
      <c r="EH176" s="8"/>
      <c r="EI176" s="8" t="s">
        <v>159</v>
      </c>
      <c r="EJ176" s="8" t="s">
        <v>150</v>
      </c>
      <c r="EK176" s="8" t="s">
        <v>150</v>
      </c>
      <c r="EL176" s="8" t="s">
        <v>150</v>
      </c>
      <c r="EM176" s="8"/>
      <c r="EN176" s="8"/>
      <c r="EO176" s="8" t="s">
        <v>184</v>
      </c>
      <c r="EP176" s="8" t="s">
        <v>187</v>
      </c>
      <c r="EQ176" s="11" t="str">
        <f t="shared" si="175"/>
        <v>36</v>
      </c>
      <c r="ER176" s="11" t="str">
        <f t="shared" si="177"/>
        <v>1</v>
      </c>
      <c r="ES176" s="11"/>
      <c r="ET176" s="13">
        <f t="shared" ref="ET176:ET234" si="186">IF(B176=2,1,1.012)</f>
        <v>1</v>
      </c>
      <c r="EU176" s="13">
        <f t="shared" ref="EU176:EU234" si="187">IF(B176=1,0.7,0.9)</f>
        <v>0.9</v>
      </c>
      <c r="EV176" s="14">
        <f t="shared" si="146"/>
        <v>-3.2000000000000001E-2</v>
      </c>
      <c r="EW176" s="14">
        <f t="shared" ref="EW176:EW234" si="188">IF(B176=1,IF(AS176&lt;0.7,-0.241,-1.2),IF(AS176&lt;0.9,-0.032,-1.2))</f>
        <v>-1.2</v>
      </c>
      <c r="EX176" s="14">
        <f t="shared" ref="EX176:EX234" si="189">IF(B176=1,IF(AU176&lt;0.7,-0.241,-1.2),IF(AU176&lt;0.9,-0.032,-1.2))</f>
        <v>-1.2</v>
      </c>
      <c r="EY176" s="11">
        <f t="shared" ref="EY176:EY234" si="190">IF(B176=1,IF(AW176&lt;0.7,-0.241,-1.2),IF(AW176&lt;0.9,-0.032,-1.2))</f>
        <v>-3.2000000000000001E-2</v>
      </c>
      <c r="EZ176" s="17" t="s">
        <v>152</v>
      </c>
      <c r="FA176" s="16" t="str">
        <f t="shared" ref="FA176:FA234" si="191">IF(EZ176="HD", "1", IF(EZ176="PD", "2","3"))</f>
        <v>1</v>
      </c>
      <c r="FC176">
        <v>2</v>
      </c>
      <c r="FD176">
        <v>0</v>
      </c>
    </row>
    <row r="177" spans="1:160" ht="33.75">
      <c r="A177" s="6">
        <v>2833</v>
      </c>
      <c r="B177" s="8">
        <v>2</v>
      </c>
      <c r="C177" s="8" t="s">
        <v>139</v>
      </c>
      <c r="D177" s="8">
        <v>62</v>
      </c>
      <c r="E177" s="8">
        <v>57</v>
      </c>
      <c r="F177" s="8" t="s">
        <v>140</v>
      </c>
      <c r="G177" s="8">
        <v>1</v>
      </c>
      <c r="H177" s="8"/>
      <c r="I177" s="9"/>
      <c r="J177" s="9"/>
      <c r="K177" s="10">
        <v>42926</v>
      </c>
      <c r="L177" s="10"/>
      <c r="M177" s="9" t="e">
        <f t="shared" si="178"/>
        <v>#NUM!</v>
      </c>
      <c r="N177" s="9">
        <f t="shared" ca="1" si="179"/>
        <v>80</v>
      </c>
      <c r="O177" s="9">
        <v>63</v>
      </c>
      <c r="P177" s="9">
        <v>1</v>
      </c>
      <c r="Q177" s="9"/>
      <c r="R177" s="9"/>
      <c r="S177" s="9" t="e">
        <f t="shared" si="180"/>
        <v>#NUM!</v>
      </c>
      <c r="T177" s="9"/>
      <c r="U177" s="8" t="str">
        <f t="shared" si="154"/>
        <v>12</v>
      </c>
      <c r="V177" s="11" t="str">
        <f t="shared" si="155"/>
        <v>1</v>
      </c>
      <c r="W177" s="8" t="str">
        <f t="shared" si="167"/>
        <v>12</v>
      </c>
      <c r="X177" s="9">
        <v>2</v>
      </c>
      <c r="Y177" s="9">
        <v>1</v>
      </c>
      <c r="Z177" s="9">
        <v>1</v>
      </c>
      <c r="AA177" s="9"/>
      <c r="AB177" s="9">
        <v>2</v>
      </c>
      <c r="AC177" s="9">
        <v>63</v>
      </c>
      <c r="AD177" s="9">
        <v>1</v>
      </c>
      <c r="AE177" s="8" t="str">
        <f t="shared" si="168"/>
        <v>36</v>
      </c>
      <c r="AF177" s="9">
        <v>2</v>
      </c>
      <c r="AG177" s="9">
        <v>2</v>
      </c>
      <c r="AH177" s="11" t="str">
        <f t="shared" si="173"/>
        <v>36</v>
      </c>
      <c r="AI177" s="11" t="str">
        <f t="shared" si="176"/>
        <v>1</v>
      </c>
      <c r="AJ177" s="9">
        <v>2</v>
      </c>
      <c r="AK177" s="9">
        <v>0</v>
      </c>
      <c r="AL177" s="9"/>
      <c r="AM177" s="8" t="s">
        <v>360</v>
      </c>
      <c r="AN177" s="8">
        <v>1</v>
      </c>
      <c r="AO177" s="8">
        <v>1.41</v>
      </c>
      <c r="AP177" s="8"/>
      <c r="AQ177" s="8"/>
      <c r="AR177" s="9" t="e">
        <f t="shared" si="181"/>
        <v>#DIV/0!</v>
      </c>
      <c r="AS177" s="9">
        <v>1.4</v>
      </c>
      <c r="AT177" s="9">
        <f t="shared" si="182"/>
        <v>57.849291040819317</v>
      </c>
      <c r="AU177" s="9">
        <v>1.22</v>
      </c>
      <c r="AV177" s="9">
        <f t="shared" si="170"/>
        <v>67.393478310146875</v>
      </c>
      <c r="AW177" s="9"/>
      <c r="AX177" s="9"/>
      <c r="AY177" s="12" t="s">
        <v>155</v>
      </c>
      <c r="AZ177" s="12" t="s">
        <v>155</v>
      </c>
      <c r="BA177" s="12" t="s">
        <v>155</v>
      </c>
      <c r="BB177" s="12"/>
      <c r="BC177" s="8" t="s">
        <v>164</v>
      </c>
      <c r="BD177" s="8"/>
      <c r="BE177" s="8"/>
      <c r="BF177" s="8"/>
      <c r="BG177" s="12"/>
      <c r="BH177" s="8"/>
      <c r="BI177" s="8"/>
      <c r="BJ177" s="8">
        <v>72</v>
      </c>
      <c r="BK177" s="8">
        <v>162</v>
      </c>
      <c r="BL177" s="8">
        <f t="shared" si="183"/>
        <v>1.7686056992936166</v>
      </c>
      <c r="BM177" s="8">
        <f t="shared" si="144"/>
        <v>27.434842249657063</v>
      </c>
      <c r="BN177" s="8">
        <v>1</v>
      </c>
      <c r="BO177" s="7" t="s">
        <v>910</v>
      </c>
      <c r="BP177" s="8" t="s">
        <v>146</v>
      </c>
      <c r="BQ177" s="8">
        <v>58</v>
      </c>
      <c r="BR177" s="8">
        <v>67</v>
      </c>
      <c r="BS177" s="8">
        <v>157</v>
      </c>
      <c r="BT177" s="8">
        <f t="shared" si="184"/>
        <v>1.6767772107524135</v>
      </c>
      <c r="BU177" s="8">
        <f t="shared" si="145"/>
        <v>27.181630086413239</v>
      </c>
      <c r="BV177" s="8">
        <f t="shared" si="185"/>
        <v>1.0547648715359135</v>
      </c>
      <c r="BW177" s="8">
        <f t="shared" si="185"/>
        <v>1.0093155621071597</v>
      </c>
      <c r="BX177" s="8" t="s">
        <v>171</v>
      </c>
      <c r="BY177" s="8" t="s">
        <v>171</v>
      </c>
      <c r="BZ177" s="8" t="s">
        <v>148</v>
      </c>
      <c r="CA177" s="8" t="s">
        <v>149</v>
      </c>
      <c r="CB177" s="8">
        <v>4</v>
      </c>
      <c r="CC177" s="8" t="s">
        <v>150</v>
      </c>
      <c r="CD177" s="8">
        <v>2</v>
      </c>
      <c r="CE177" s="8" t="s">
        <v>150</v>
      </c>
      <c r="CF177" s="8" t="s">
        <v>150</v>
      </c>
      <c r="CG177" s="8">
        <v>2</v>
      </c>
      <c r="CH177" s="8" t="s">
        <v>150</v>
      </c>
      <c r="CI177" s="8" t="s">
        <v>150</v>
      </c>
      <c r="CJ177" s="8">
        <v>2</v>
      </c>
      <c r="CK177" s="8" t="s">
        <v>150</v>
      </c>
      <c r="CL177" s="8" t="s">
        <v>150</v>
      </c>
      <c r="CM177" s="8">
        <v>2</v>
      </c>
      <c r="CN177" s="8" t="s">
        <v>150</v>
      </c>
      <c r="CO177" s="8">
        <v>0</v>
      </c>
      <c r="CP177" s="8">
        <v>0</v>
      </c>
      <c r="CQ177" s="8">
        <v>4</v>
      </c>
      <c r="CR177" s="8"/>
      <c r="CS177" s="8">
        <v>0</v>
      </c>
      <c r="CT177" s="8"/>
      <c r="CU177" s="8"/>
      <c r="CV177" s="8"/>
      <c r="CW177" s="8"/>
      <c r="CX177" s="8"/>
      <c r="CY177" s="8">
        <v>0</v>
      </c>
      <c r="CZ177" s="8"/>
      <c r="DA177" s="8"/>
      <c r="DB177" s="8"/>
      <c r="DC177" s="8"/>
      <c r="DD177" s="8" t="s">
        <v>165</v>
      </c>
      <c r="DE177" s="8">
        <v>2</v>
      </c>
      <c r="DF177" s="8"/>
      <c r="DG177" s="8"/>
      <c r="DH177" s="8"/>
      <c r="DI177" s="8">
        <v>2</v>
      </c>
      <c r="DJ177" s="8"/>
      <c r="DK177" s="8">
        <v>2</v>
      </c>
      <c r="DL177" s="8">
        <v>0</v>
      </c>
      <c r="DM177" s="8">
        <v>2</v>
      </c>
      <c r="DN177" s="8"/>
      <c r="DO177" s="8" t="s">
        <v>143</v>
      </c>
      <c r="DP177" s="8">
        <v>2</v>
      </c>
      <c r="DQ177" s="8" t="s">
        <v>165</v>
      </c>
      <c r="DR177" s="8" t="s">
        <v>165</v>
      </c>
      <c r="DS177" s="8" t="s">
        <v>143</v>
      </c>
      <c r="DT177" s="8" t="s">
        <v>143</v>
      </c>
      <c r="DU177" s="8" t="s">
        <v>150</v>
      </c>
      <c r="DV177" s="8" t="s">
        <v>159</v>
      </c>
      <c r="DW177" s="8" t="s">
        <v>150</v>
      </c>
      <c r="DX177" s="8" t="s">
        <v>150</v>
      </c>
      <c r="DY177" s="8" t="s">
        <v>159</v>
      </c>
      <c r="DZ177" s="8"/>
      <c r="EA177" s="8"/>
      <c r="EB177" s="8" t="s">
        <v>150</v>
      </c>
      <c r="EC177" s="8" t="s">
        <v>150</v>
      </c>
      <c r="ED177" s="8" t="s">
        <v>150</v>
      </c>
      <c r="EE177" s="8"/>
      <c r="EF177" s="8" t="s">
        <v>159</v>
      </c>
      <c r="EG177" s="8" t="s">
        <v>150</v>
      </c>
      <c r="EH177" s="8"/>
      <c r="EI177" s="8" t="s">
        <v>159</v>
      </c>
      <c r="EJ177" s="8" t="s">
        <v>150</v>
      </c>
      <c r="EK177" s="8" t="s">
        <v>150</v>
      </c>
      <c r="EL177" s="8" t="s">
        <v>150</v>
      </c>
      <c r="EM177" s="8"/>
      <c r="EN177" s="8"/>
      <c r="EO177" s="8" t="s">
        <v>184</v>
      </c>
      <c r="EP177" s="8" t="s">
        <v>187</v>
      </c>
      <c r="EQ177" s="11" t="str">
        <f t="shared" si="175"/>
        <v>36</v>
      </c>
      <c r="ER177" s="11" t="str">
        <f t="shared" si="177"/>
        <v>1</v>
      </c>
      <c r="ES177" s="11"/>
      <c r="ET177" s="13">
        <f t="shared" si="186"/>
        <v>1</v>
      </c>
      <c r="EU177" s="13">
        <f t="shared" si="187"/>
        <v>0.9</v>
      </c>
      <c r="EV177" s="14">
        <f t="shared" si="146"/>
        <v>-3.2000000000000001E-2</v>
      </c>
      <c r="EW177" s="14">
        <f t="shared" si="188"/>
        <v>-1.2</v>
      </c>
      <c r="EX177" s="14">
        <f t="shared" si="189"/>
        <v>-1.2</v>
      </c>
      <c r="EY177" s="11">
        <f t="shared" si="190"/>
        <v>-3.2000000000000001E-2</v>
      </c>
      <c r="EZ177" s="15" t="s">
        <v>176</v>
      </c>
      <c r="FA177" s="16" t="str">
        <f t="shared" si="191"/>
        <v>3</v>
      </c>
      <c r="FC177">
        <v>2</v>
      </c>
      <c r="FD177">
        <v>0</v>
      </c>
    </row>
    <row r="178" spans="1:160" ht="33.75">
      <c r="A178" s="6">
        <v>2838</v>
      </c>
      <c r="B178" s="8">
        <v>1</v>
      </c>
      <c r="C178" s="8" t="s">
        <v>146</v>
      </c>
      <c r="D178" s="8">
        <v>56</v>
      </c>
      <c r="E178" s="8">
        <v>51</v>
      </c>
      <c r="F178" s="8" t="s">
        <v>140</v>
      </c>
      <c r="G178" s="8">
        <v>1</v>
      </c>
      <c r="H178" s="8"/>
      <c r="I178" s="9"/>
      <c r="J178" s="9"/>
      <c r="K178" s="10">
        <v>42943</v>
      </c>
      <c r="L178" s="10"/>
      <c r="M178" s="9" t="e">
        <f t="shared" si="178"/>
        <v>#NUM!</v>
      </c>
      <c r="N178" s="9">
        <f t="shared" ca="1" si="179"/>
        <v>80</v>
      </c>
      <c r="O178" s="9">
        <v>63</v>
      </c>
      <c r="P178" s="9">
        <v>1</v>
      </c>
      <c r="Q178" s="9"/>
      <c r="R178" s="9"/>
      <c r="S178" s="9" t="e">
        <f t="shared" si="180"/>
        <v>#NUM!</v>
      </c>
      <c r="T178" s="9"/>
      <c r="U178" s="8" t="str">
        <f t="shared" si="154"/>
        <v>12</v>
      </c>
      <c r="V178" s="11" t="str">
        <f t="shared" si="155"/>
        <v>1</v>
      </c>
      <c r="W178" s="8" t="str">
        <f t="shared" si="167"/>
        <v>12</v>
      </c>
      <c r="X178" s="9">
        <v>2</v>
      </c>
      <c r="Y178" s="9">
        <v>1</v>
      </c>
      <c r="Z178" s="9">
        <v>1</v>
      </c>
      <c r="AA178" s="9"/>
      <c r="AB178" s="9">
        <v>2</v>
      </c>
      <c r="AC178" s="9">
        <v>63</v>
      </c>
      <c r="AD178" s="9">
        <v>1</v>
      </c>
      <c r="AE178" s="8" t="str">
        <f t="shared" si="168"/>
        <v>36</v>
      </c>
      <c r="AF178" s="9">
        <v>2</v>
      </c>
      <c r="AG178" s="9">
        <v>2</v>
      </c>
      <c r="AH178" s="11" t="str">
        <f t="shared" si="173"/>
        <v>36</v>
      </c>
      <c r="AI178" s="11" t="str">
        <f t="shared" si="176"/>
        <v>1</v>
      </c>
      <c r="AJ178" s="9">
        <v>2</v>
      </c>
      <c r="AK178" s="9"/>
      <c r="AL178" s="9"/>
      <c r="AM178" s="8" t="s">
        <v>360</v>
      </c>
      <c r="AN178" s="8">
        <v>1</v>
      </c>
      <c r="AO178" s="8">
        <v>1.51</v>
      </c>
      <c r="AP178" s="8"/>
      <c r="AQ178" s="8"/>
      <c r="AR178" s="9" t="e">
        <f t="shared" si="181"/>
        <v>#DIV/0!</v>
      </c>
      <c r="AS178" s="9">
        <v>1.1399999999999999</v>
      </c>
      <c r="AT178" s="9">
        <f t="shared" si="182"/>
        <v>57.514726226814567</v>
      </c>
      <c r="AU178" s="9">
        <v>1.1499999999999999</v>
      </c>
      <c r="AV178" s="9">
        <f t="shared" si="170"/>
        <v>56.211536279712583</v>
      </c>
      <c r="AW178" s="9"/>
      <c r="AX178" s="9"/>
      <c r="AY178" s="12" t="s">
        <v>155</v>
      </c>
      <c r="AZ178" s="12" t="s">
        <v>155</v>
      </c>
      <c r="BA178" s="12" t="s">
        <v>155</v>
      </c>
      <c r="BB178" s="12"/>
      <c r="BC178" s="8" t="s">
        <v>164</v>
      </c>
      <c r="BD178" s="8"/>
      <c r="BE178" s="8"/>
      <c r="BF178" s="8"/>
      <c r="BG178" s="12"/>
      <c r="BH178" s="8"/>
      <c r="BI178" s="8"/>
      <c r="BJ178" s="8">
        <v>44.6</v>
      </c>
      <c r="BK178" s="8">
        <v>158.19999999999999</v>
      </c>
      <c r="BL178" s="8">
        <f t="shared" si="183"/>
        <v>1.4182681040712766</v>
      </c>
      <c r="BM178" s="8">
        <f t="shared" si="144"/>
        <v>17.820582693097602</v>
      </c>
      <c r="BN178" s="8">
        <v>1</v>
      </c>
      <c r="BO178" s="7" t="s">
        <v>913</v>
      </c>
      <c r="BP178" s="8" t="s">
        <v>139</v>
      </c>
      <c r="BQ178" s="8">
        <v>54</v>
      </c>
      <c r="BR178" s="8">
        <v>64</v>
      </c>
      <c r="BS178" s="8">
        <v>169</v>
      </c>
      <c r="BT178" s="8">
        <f t="shared" si="184"/>
        <v>1.7346452589004908</v>
      </c>
      <c r="BU178" s="8">
        <f t="shared" si="145"/>
        <v>22.408178985329645</v>
      </c>
      <c r="BV178" s="8">
        <f t="shared" si="185"/>
        <v>0.81761276364381807</v>
      </c>
      <c r="BW178" s="8">
        <f t="shared" si="185"/>
        <v>0.79527134733993854</v>
      </c>
      <c r="BX178" s="8" t="s">
        <v>147</v>
      </c>
      <c r="BY178" s="8" t="s">
        <v>171</v>
      </c>
      <c r="BZ178" s="8" t="s">
        <v>148</v>
      </c>
      <c r="CA178" s="8" t="s">
        <v>149</v>
      </c>
      <c r="CB178" s="8">
        <v>5</v>
      </c>
      <c r="CC178" s="8" t="s">
        <v>159</v>
      </c>
      <c r="CD178" s="8">
        <v>1</v>
      </c>
      <c r="CE178" s="8" t="s">
        <v>159</v>
      </c>
      <c r="CF178" s="8" t="s">
        <v>159</v>
      </c>
      <c r="CG178" s="8">
        <v>1</v>
      </c>
      <c r="CH178" s="8" t="s">
        <v>150</v>
      </c>
      <c r="CI178" s="8" t="s">
        <v>150</v>
      </c>
      <c r="CJ178" s="8">
        <v>2</v>
      </c>
      <c r="CK178" s="8" t="s">
        <v>159</v>
      </c>
      <c r="CL178" s="8" t="s">
        <v>150</v>
      </c>
      <c r="CM178" s="8">
        <v>2</v>
      </c>
      <c r="CN178" s="8" t="s">
        <v>150</v>
      </c>
      <c r="CO178" s="8">
        <v>0</v>
      </c>
      <c r="CP178" s="8">
        <v>0</v>
      </c>
      <c r="CQ178" s="8">
        <v>4</v>
      </c>
      <c r="CR178" s="8"/>
      <c r="CS178" s="8">
        <v>0</v>
      </c>
      <c r="CT178" s="8"/>
      <c r="CU178" s="8"/>
      <c r="CV178" s="8"/>
      <c r="CW178" s="8"/>
      <c r="CX178" s="8"/>
      <c r="CY178" s="8">
        <v>0</v>
      </c>
      <c r="CZ178" s="8"/>
      <c r="DA178" s="8"/>
      <c r="DB178" s="8"/>
      <c r="DC178" s="8"/>
      <c r="DD178" s="8" t="s">
        <v>143</v>
      </c>
      <c r="DE178" s="8">
        <v>1</v>
      </c>
      <c r="DF178" s="8"/>
      <c r="DG178" s="8"/>
      <c r="DH178" s="8">
        <v>100</v>
      </c>
      <c r="DI178" s="8">
        <v>1</v>
      </c>
      <c r="DJ178" s="8"/>
      <c r="DK178" s="8">
        <v>2</v>
      </c>
      <c r="DL178" s="8">
        <v>5</v>
      </c>
      <c r="DM178" s="8">
        <v>1</v>
      </c>
      <c r="DN178" s="8"/>
      <c r="DO178" s="8" t="s">
        <v>143</v>
      </c>
      <c r="DP178" s="8">
        <v>2</v>
      </c>
      <c r="DQ178" s="8" t="s">
        <v>165</v>
      </c>
      <c r="DR178" s="8" t="s">
        <v>165</v>
      </c>
      <c r="DS178" s="8" t="s">
        <v>165</v>
      </c>
      <c r="DT178" s="8" t="s">
        <v>165</v>
      </c>
      <c r="DU178" s="8" t="s">
        <v>150</v>
      </c>
      <c r="DV178" s="8" t="s">
        <v>150</v>
      </c>
      <c r="DW178" s="8" t="s">
        <v>150</v>
      </c>
      <c r="DX178" s="8" t="s">
        <v>150</v>
      </c>
      <c r="DY178" s="8" t="s">
        <v>150</v>
      </c>
      <c r="DZ178" s="8"/>
      <c r="EA178" s="8"/>
      <c r="EB178" s="8" t="s">
        <v>150</v>
      </c>
      <c r="EC178" s="8" t="s">
        <v>150</v>
      </c>
      <c r="ED178" s="8" t="s">
        <v>150</v>
      </c>
      <c r="EE178" s="8"/>
      <c r="EF178" s="8" t="s">
        <v>159</v>
      </c>
      <c r="EG178" s="8" t="s">
        <v>150</v>
      </c>
      <c r="EH178" s="8"/>
      <c r="EI178" s="8" t="s">
        <v>159</v>
      </c>
      <c r="EJ178" s="8" t="s">
        <v>150</v>
      </c>
      <c r="EK178" s="8" t="s">
        <v>150</v>
      </c>
      <c r="EL178" s="8" t="s">
        <v>150</v>
      </c>
      <c r="EM178" s="8"/>
      <c r="EN178" s="8"/>
      <c r="EO178" s="8" t="s">
        <v>184</v>
      </c>
      <c r="EP178" s="8" t="s">
        <v>187</v>
      </c>
      <c r="EQ178" s="11" t="str">
        <f t="shared" si="175"/>
        <v>36</v>
      </c>
      <c r="ER178" s="11" t="str">
        <f t="shared" si="177"/>
        <v>1</v>
      </c>
      <c r="ES178" s="11"/>
      <c r="ET178" s="13">
        <f t="shared" si="186"/>
        <v>1.012</v>
      </c>
      <c r="EU178" s="13">
        <f t="shared" si="187"/>
        <v>0.7</v>
      </c>
      <c r="EV178" s="14">
        <f t="shared" si="146"/>
        <v>-0.24099999999999999</v>
      </c>
      <c r="EW178" s="14">
        <f t="shared" si="188"/>
        <v>-1.2</v>
      </c>
      <c r="EX178" s="14">
        <f t="shared" si="189"/>
        <v>-1.2</v>
      </c>
      <c r="EY178" s="11">
        <f t="shared" si="190"/>
        <v>-0.24099999999999999</v>
      </c>
      <c r="EZ178" s="17" t="s">
        <v>152</v>
      </c>
      <c r="FA178" s="16" t="str">
        <f t="shared" si="191"/>
        <v>1</v>
      </c>
      <c r="FC178">
        <v>2</v>
      </c>
      <c r="FD178">
        <v>0</v>
      </c>
    </row>
    <row r="179" spans="1:160" ht="33.75">
      <c r="A179" s="6">
        <v>2842</v>
      </c>
      <c r="B179" s="8">
        <v>2</v>
      </c>
      <c r="C179" s="8" t="s">
        <v>139</v>
      </c>
      <c r="D179" s="8">
        <v>59</v>
      </c>
      <c r="E179" s="8">
        <v>54</v>
      </c>
      <c r="F179" s="8" t="s">
        <v>140</v>
      </c>
      <c r="G179" s="8">
        <v>1</v>
      </c>
      <c r="H179" s="8"/>
      <c r="I179" s="9"/>
      <c r="J179" s="9"/>
      <c r="K179" s="10">
        <v>42956</v>
      </c>
      <c r="L179" s="10">
        <v>43647</v>
      </c>
      <c r="M179" s="9">
        <f t="shared" si="178"/>
        <v>22</v>
      </c>
      <c r="N179" s="9">
        <f t="shared" ca="1" si="179"/>
        <v>80</v>
      </c>
      <c r="O179" s="9">
        <v>62</v>
      </c>
      <c r="P179" s="9">
        <v>0</v>
      </c>
      <c r="Q179" s="9"/>
      <c r="R179" s="9"/>
      <c r="S179" s="9" t="e">
        <f t="shared" si="180"/>
        <v>#NUM!</v>
      </c>
      <c r="T179" s="9"/>
      <c r="U179" s="8" t="str">
        <f t="shared" si="154"/>
        <v>12</v>
      </c>
      <c r="V179" s="11" t="str">
        <f t="shared" si="155"/>
        <v>1</v>
      </c>
      <c r="W179" s="8" t="str">
        <f t="shared" si="167"/>
        <v>12</v>
      </c>
      <c r="X179" s="9">
        <v>2</v>
      </c>
      <c r="Y179" s="9">
        <v>1</v>
      </c>
      <c r="Z179" s="9">
        <v>1</v>
      </c>
      <c r="AA179" s="9"/>
      <c r="AB179" s="9">
        <v>2</v>
      </c>
      <c r="AC179" s="9">
        <v>62</v>
      </c>
      <c r="AD179" s="9">
        <v>1</v>
      </c>
      <c r="AE179" s="8" t="str">
        <f t="shared" si="168"/>
        <v>36</v>
      </c>
      <c r="AF179" s="9">
        <v>2</v>
      </c>
      <c r="AG179" s="9">
        <v>2</v>
      </c>
      <c r="AH179" s="11" t="str">
        <f t="shared" si="173"/>
        <v>36</v>
      </c>
      <c r="AI179" s="11" t="str">
        <f t="shared" si="176"/>
        <v>1</v>
      </c>
      <c r="AJ179" s="9">
        <v>2</v>
      </c>
      <c r="AK179" s="9"/>
      <c r="AL179" s="9"/>
      <c r="AM179" s="8" t="s">
        <v>360</v>
      </c>
      <c r="AN179" s="8">
        <v>1</v>
      </c>
      <c r="AO179" s="8">
        <v>1.99</v>
      </c>
      <c r="AP179" s="8"/>
      <c r="AQ179" s="8"/>
      <c r="AR179" s="9" t="e">
        <f t="shared" si="181"/>
        <v>#DIV/0!</v>
      </c>
      <c r="AS179" s="9">
        <v>4.3099999999999996</v>
      </c>
      <c r="AT179" s="9">
        <f t="shared" si="182"/>
        <v>15.289102150829988</v>
      </c>
      <c r="AU179" s="9"/>
      <c r="AV179" s="9" t="e">
        <f t="shared" si="170"/>
        <v>#DIV/0!</v>
      </c>
      <c r="AW179" s="9"/>
      <c r="AX179" s="9"/>
      <c r="AY179" s="12" t="s">
        <v>155</v>
      </c>
      <c r="AZ179" s="12" t="s">
        <v>167</v>
      </c>
      <c r="BA179" s="12" t="s">
        <v>167</v>
      </c>
      <c r="BB179" s="12" t="s">
        <v>167</v>
      </c>
      <c r="BC179" s="8" t="s">
        <v>142</v>
      </c>
      <c r="BD179" s="8" t="s">
        <v>143</v>
      </c>
      <c r="BE179" s="8" t="s">
        <v>141</v>
      </c>
      <c r="BF179" s="8" t="s">
        <v>143</v>
      </c>
      <c r="BG179" s="12">
        <v>43664</v>
      </c>
      <c r="BH179" s="8" t="s">
        <v>168</v>
      </c>
      <c r="BI179" s="8"/>
      <c r="BJ179" s="8">
        <v>59.2</v>
      </c>
      <c r="BK179" s="8">
        <v>160.19999999999999</v>
      </c>
      <c r="BL179" s="8">
        <f t="shared" si="183"/>
        <v>1.6142967411343343</v>
      </c>
      <c r="BM179" s="8">
        <f t="shared" si="144"/>
        <v>23.067295718055306</v>
      </c>
      <c r="BN179" s="8">
        <v>1</v>
      </c>
      <c r="BO179" s="7" t="s">
        <v>916</v>
      </c>
      <c r="BP179" s="8" t="s">
        <v>146</v>
      </c>
      <c r="BQ179" s="8">
        <v>53</v>
      </c>
      <c r="BR179" s="8">
        <v>46</v>
      </c>
      <c r="BS179" s="8">
        <v>147</v>
      </c>
      <c r="BT179" s="8">
        <f t="shared" si="184"/>
        <v>1.362521832036903</v>
      </c>
      <c r="BU179" s="8">
        <f t="shared" si="145"/>
        <v>21.287426535239948</v>
      </c>
      <c r="BV179" s="8">
        <f t="shared" si="185"/>
        <v>1.1847859631878634</v>
      </c>
      <c r="BW179" s="8">
        <f t="shared" si="185"/>
        <v>1.0836112895031675</v>
      </c>
      <c r="BX179" s="8" t="s">
        <v>158</v>
      </c>
      <c r="BY179" s="8" t="s">
        <v>162</v>
      </c>
      <c r="BZ179" s="8" t="s">
        <v>148</v>
      </c>
      <c r="CA179" s="8" t="s">
        <v>149</v>
      </c>
      <c r="CB179" s="8">
        <v>3</v>
      </c>
      <c r="CC179" s="8" t="s">
        <v>150</v>
      </c>
      <c r="CD179" s="8">
        <v>2</v>
      </c>
      <c r="CE179" s="8" t="s">
        <v>159</v>
      </c>
      <c r="CF179" s="8" t="s">
        <v>150</v>
      </c>
      <c r="CG179" s="8">
        <v>2</v>
      </c>
      <c r="CH179" s="8" t="s">
        <v>150</v>
      </c>
      <c r="CI179" s="8" t="s">
        <v>150</v>
      </c>
      <c r="CJ179" s="8">
        <v>2</v>
      </c>
      <c r="CK179" s="8" t="s">
        <v>159</v>
      </c>
      <c r="CL179" s="8" t="s">
        <v>150</v>
      </c>
      <c r="CM179" s="8">
        <v>2</v>
      </c>
      <c r="CN179" s="8" t="s">
        <v>150</v>
      </c>
      <c r="CO179" s="8">
        <v>25</v>
      </c>
      <c r="CP179" s="8">
        <v>0</v>
      </c>
      <c r="CQ179" s="8">
        <v>3</v>
      </c>
      <c r="CR179" s="8" t="s">
        <v>562</v>
      </c>
      <c r="CS179" s="8">
        <v>1</v>
      </c>
      <c r="CT179" s="8" t="s">
        <v>1806</v>
      </c>
      <c r="CU179" s="8">
        <v>1004</v>
      </c>
      <c r="CV179" s="8" t="s">
        <v>1807</v>
      </c>
      <c r="CW179" s="8">
        <v>3</v>
      </c>
      <c r="CX179" s="8" t="s">
        <v>562</v>
      </c>
      <c r="CY179" s="8">
        <v>1</v>
      </c>
      <c r="CZ179" s="8" t="s">
        <v>1804</v>
      </c>
      <c r="DA179" s="8">
        <v>1206</v>
      </c>
      <c r="DB179" s="8" t="s">
        <v>1805</v>
      </c>
      <c r="DC179" s="8">
        <v>2</v>
      </c>
      <c r="DD179" s="8" t="s">
        <v>143</v>
      </c>
      <c r="DE179" s="8">
        <v>1</v>
      </c>
      <c r="DF179" s="8">
        <v>256</v>
      </c>
      <c r="DG179" s="8">
        <v>256</v>
      </c>
      <c r="DH179" s="8">
        <v>375</v>
      </c>
      <c r="DI179" s="8">
        <v>1</v>
      </c>
      <c r="DJ179" s="8"/>
      <c r="DK179" s="8">
        <v>2</v>
      </c>
      <c r="DL179" s="8">
        <v>7</v>
      </c>
      <c r="DM179" s="8">
        <v>1</v>
      </c>
      <c r="DN179" s="8"/>
      <c r="DO179" s="8" t="s">
        <v>143</v>
      </c>
      <c r="DP179" s="8">
        <v>2</v>
      </c>
      <c r="DQ179" s="8" t="s">
        <v>165</v>
      </c>
      <c r="DR179" s="8" t="s">
        <v>143</v>
      </c>
      <c r="DS179" s="8" t="s">
        <v>143</v>
      </c>
      <c r="DT179" s="8" t="s">
        <v>143</v>
      </c>
      <c r="DU179" s="8" t="s">
        <v>150</v>
      </c>
      <c r="DV179" s="8" t="s">
        <v>159</v>
      </c>
      <c r="DW179" s="8" t="s">
        <v>150</v>
      </c>
      <c r="DX179" s="8" t="s">
        <v>150</v>
      </c>
      <c r="DY179" s="8" t="s">
        <v>159</v>
      </c>
      <c r="DZ179" s="8"/>
      <c r="EA179" s="8"/>
      <c r="EB179" s="8" t="s">
        <v>150</v>
      </c>
      <c r="EC179" s="8" t="s">
        <v>150</v>
      </c>
      <c r="ED179" s="8" t="s">
        <v>150</v>
      </c>
      <c r="EE179" s="8"/>
      <c r="EF179" s="8" t="s">
        <v>159</v>
      </c>
      <c r="EG179" s="8" t="s">
        <v>150</v>
      </c>
      <c r="EH179" s="8"/>
      <c r="EI179" s="8" t="s">
        <v>159</v>
      </c>
      <c r="EJ179" s="8" t="s">
        <v>150</v>
      </c>
      <c r="EK179" s="8" t="s">
        <v>150</v>
      </c>
      <c r="EL179" s="8"/>
      <c r="EM179" s="8"/>
      <c r="EN179" s="8"/>
      <c r="EO179" s="8" t="s">
        <v>184</v>
      </c>
      <c r="EP179" s="8" t="s">
        <v>187</v>
      </c>
      <c r="EQ179" s="11" t="str">
        <f t="shared" si="175"/>
        <v>36</v>
      </c>
      <c r="ER179" s="11" t="str">
        <f t="shared" si="177"/>
        <v>1</v>
      </c>
      <c r="ES179" s="11"/>
      <c r="ET179" s="13">
        <f t="shared" si="186"/>
        <v>1</v>
      </c>
      <c r="EU179" s="13">
        <f t="shared" si="187"/>
        <v>0.9</v>
      </c>
      <c r="EV179" s="14">
        <f t="shared" si="146"/>
        <v>-3.2000000000000001E-2</v>
      </c>
      <c r="EW179" s="14">
        <f t="shared" si="188"/>
        <v>-1.2</v>
      </c>
      <c r="EX179" s="14">
        <f t="shared" si="189"/>
        <v>-3.2000000000000001E-2</v>
      </c>
      <c r="EY179" s="11">
        <f t="shared" si="190"/>
        <v>-3.2000000000000001E-2</v>
      </c>
      <c r="EZ179" s="17" t="s">
        <v>152</v>
      </c>
      <c r="FA179" s="16" t="str">
        <f t="shared" si="191"/>
        <v>1</v>
      </c>
      <c r="FC179">
        <v>2</v>
      </c>
      <c r="FD179">
        <v>0</v>
      </c>
    </row>
    <row r="180" spans="1:160" ht="56.25">
      <c r="A180" s="6">
        <v>2844</v>
      </c>
      <c r="B180" s="8">
        <v>1</v>
      </c>
      <c r="C180" s="8" t="s">
        <v>146</v>
      </c>
      <c r="D180" s="8">
        <v>47</v>
      </c>
      <c r="E180" s="8">
        <v>42</v>
      </c>
      <c r="F180" s="8" t="s">
        <v>153</v>
      </c>
      <c r="G180" s="8">
        <v>3</v>
      </c>
      <c r="H180" s="8"/>
      <c r="I180" s="9" t="s">
        <v>919</v>
      </c>
      <c r="J180" s="9">
        <v>2</v>
      </c>
      <c r="K180" s="10">
        <v>42963</v>
      </c>
      <c r="L180" s="10"/>
      <c r="M180" s="9" t="e">
        <f t="shared" si="178"/>
        <v>#NUM!</v>
      </c>
      <c r="N180" s="9">
        <f t="shared" ca="1" si="179"/>
        <v>79</v>
      </c>
      <c r="O180" s="9">
        <v>62</v>
      </c>
      <c r="P180" s="9">
        <v>1</v>
      </c>
      <c r="Q180" s="10">
        <v>43845</v>
      </c>
      <c r="R180" s="9"/>
      <c r="S180" s="9">
        <f t="shared" si="180"/>
        <v>28</v>
      </c>
      <c r="T180" s="9" t="s">
        <v>393</v>
      </c>
      <c r="U180" s="8" t="str">
        <f t="shared" si="154"/>
        <v>12</v>
      </c>
      <c r="V180" s="11" t="str">
        <f t="shared" si="155"/>
        <v>1</v>
      </c>
      <c r="W180" s="8" t="str">
        <f t="shared" si="167"/>
        <v>12</v>
      </c>
      <c r="X180" s="9">
        <v>2</v>
      </c>
      <c r="Y180" s="9">
        <v>1</v>
      </c>
      <c r="Z180" s="9">
        <v>0</v>
      </c>
      <c r="AA180" s="9">
        <v>0</v>
      </c>
      <c r="AB180" s="9">
        <v>2</v>
      </c>
      <c r="AC180" s="9">
        <v>28</v>
      </c>
      <c r="AD180" s="9">
        <v>0</v>
      </c>
      <c r="AE180" s="8">
        <v>28</v>
      </c>
      <c r="AF180" s="9">
        <v>1</v>
      </c>
      <c r="AG180" s="9">
        <v>1</v>
      </c>
      <c r="AH180" s="11" t="str">
        <f t="shared" si="173"/>
        <v>36</v>
      </c>
      <c r="AI180" s="11" t="str">
        <f t="shared" si="176"/>
        <v>1</v>
      </c>
      <c r="AJ180" s="9">
        <v>1</v>
      </c>
      <c r="AK180" s="9"/>
      <c r="AL180" s="9"/>
      <c r="AM180" s="8" t="s">
        <v>360</v>
      </c>
      <c r="AN180" s="8">
        <v>1</v>
      </c>
      <c r="AO180" s="8">
        <v>1.96</v>
      </c>
      <c r="AP180" s="8"/>
      <c r="AQ180" s="8"/>
      <c r="AR180" s="9" t="e">
        <f t="shared" si="181"/>
        <v>#DIV/0!</v>
      </c>
      <c r="AS180" s="9">
        <v>0.8</v>
      </c>
      <c r="AT180" s="9">
        <f t="shared" si="182"/>
        <v>93.03919891836594</v>
      </c>
      <c r="AU180" s="9">
        <v>2</v>
      </c>
      <c r="AV180" s="9">
        <f t="shared" si="170"/>
        <v>30.601022401649082</v>
      </c>
      <c r="AW180" s="9"/>
      <c r="AX180" s="9"/>
      <c r="AY180" s="12" t="s">
        <v>155</v>
      </c>
      <c r="AZ180" s="12" t="s">
        <v>155</v>
      </c>
      <c r="BA180" s="12" t="s">
        <v>155</v>
      </c>
      <c r="BB180" s="12"/>
      <c r="BC180" s="8" t="s">
        <v>164</v>
      </c>
      <c r="BD180" s="8"/>
      <c r="BE180" s="8"/>
      <c r="BF180" s="8"/>
      <c r="BG180" s="12"/>
      <c r="BH180" s="8"/>
      <c r="BI180" s="8"/>
      <c r="BJ180" s="8">
        <v>58.34</v>
      </c>
      <c r="BK180" s="8">
        <v>161.4</v>
      </c>
      <c r="BL180" s="8">
        <f t="shared" si="183"/>
        <v>1.6129916297493687</v>
      </c>
      <c r="BM180" s="8">
        <f t="shared" si="144"/>
        <v>22.395427862461208</v>
      </c>
      <c r="BN180" s="8">
        <v>1</v>
      </c>
      <c r="BO180" s="7" t="s">
        <v>920</v>
      </c>
      <c r="BP180" s="8" t="s">
        <v>139</v>
      </c>
      <c r="BQ180" s="8">
        <v>43</v>
      </c>
      <c r="BR180" s="8">
        <v>85</v>
      </c>
      <c r="BS180" s="8">
        <v>172</v>
      </c>
      <c r="BT180" s="8">
        <f t="shared" si="184"/>
        <v>1.982108806478142</v>
      </c>
      <c r="BU180" s="8">
        <f t="shared" si="145"/>
        <v>28.731746890210925</v>
      </c>
      <c r="BV180" s="8">
        <f t="shared" si="185"/>
        <v>0.81377552255336105</v>
      </c>
      <c r="BW180" s="8">
        <f t="shared" si="185"/>
        <v>0.77946627986241457</v>
      </c>
      <c r="BX180" s="8" t="s">
        <v>158</v>
      </c>
      <c r="BY180" s="8" t="s">
        <v>147</v>
      </c>
      <c r="BZ180" s="8" t="s">
        <v>148</v>
      </c>
      <c r="CA180" s="8" t="s">
        <v>149</v>
      </c>
      <c r="CB180" s="8">
        <v>4</v>
      </c>
      <c r="CC180" s="8" t="s">
        <v>150</v>
      </c>
      <c r="CD180" s="8">
        <v>2</v>
      </c>
      <c r="CE180" s="8" t="s">
        <v>159</v>
      </c>
      <c r="CF180" s="8" t="s">
        <v>150</v>
      </c>
      <c r="CG180" s="8">
        <v>2</v>
      </c>
      <c r="CH180" s="8" t="s">
        <v>150</v>
      </c>
      <c r="CI180" s="8" t="s">
        <v>150</v>
      </c>
      <c r="CJ180" s="8">
        <v>2</v>
      </c>
      <c r="CK180" s="8" t="s">
        <v>159</v>
      </c>
      <c r="CL180" s="8" t="s">
        <v>150</v>
      </c>
      <c r="CM180" s="8">
        <v>2</v>
      </c>
      <c r="CN180" s="8" t="s">
        <v>150</v>
      </c>
      <c r="CO180" s="8">
        <v>8.3000000000000007</v>
      </c>
      <c r="CP180" s="8">
        <v>0</v>
      </c>
      <c r="CQ180" s="8">
        <v>3</v>
      </c>
      <c r="CR180" s="8" t="s">
        <v>562</v>
      </c>
      <c r="CS180" s="8">
        <v>1</v>
      </c>
      <c r="CT180" s="8" t="s">
        <v>1809</v>
      </c>
      <c r="CU180" s="8">
        <v>1808</v>
      </c>
      <c r="CV180" s="8" t="s">
        <v>1810</v>
      </c>
      <c r="CW180" s="8">
        <v>2</v>
      </c>
      <c r="CX180" s="8" t="s">
        <v>1808</v>
      </c>
      <c r="CY180" s="8">
        <v>0</v>
      </c>
      <c r="CZ180" s="8"/>
      <c r="DA180" s="8"/>
      <c r="DB180" s="8"/>
      <c r="DC180" s="8"/>
      <c r="DD180" s="8" t="s">
        <v>143</v>
      </c>
      <c r="DE180" s="8">
        <v>1</v>
      </c>
      <c r="DF180" s="8">
        <v>128</v>
      </c>
      <c r="DG180" s="8">
        <v>8</v>
      </c>
      <c r="DH180" s="8">
        <v>375</v>
      </c>
      <c r="DI180" s="8">
        <v>1</v>
      </c>
      <c r="DJ180" s="8"/>
      <c r="DK180" s="8">
        <v>2</v>
      </c>
      <c r="DL180" s="8">
        <v>7</v>
      </c>
      <c r="DM180" s="8">
        <v>1</v>
      </c>
      <c r="DN180" s="8"/>
      <c r="DO180" s="8" t="s">
        <v>143</v>
      </c>
      <c r="DP180" s="8">
        <v>2</v>
      </c>
      <c r="DQ180" s="8" t="s">
        <v>165</v>
      </c>
      <c r="DR180" s="8" t="s">
        <v>165</v>
      </c>
      <c r="DS180" s="8" t="s">
        <v>143</v>
      </c>
      <c r="DT180" s="8" t="s">
        <v>143</v>
      </c>
      <c r="DU180" s="8" t="s">
        <v>150</v>
      </c>
      <c r="DV180" s="8" t="s">
        <v>150</v>
      </c>
      <c r="DW180" s="8" t="s">
        <v>150</v>
      </c>
      <c r="DX180" s="8" t="s">
        <v>150</v>
      </c>
      <c r="DY180" s="8" t="s">
        <v>150</v>
      </c>
      <c r="DZ180" s="8"/>
      <c r="EA180" s="8"/>
      <c r="EB180" s="8" t="s">
        <v>150</v>
      </c>
      <c r="EC180" s="8" t="s">
        <v>150</v>
      </c>
      <c r="ED180" s="8" t="s">
        <v>150</v>
      </c>
      <c r="EE180" s="8"/>
      <c r="EF180" s="8" t="s">
        <v>159</v>
      </c>
      <c r="EG180" s="8" t="s">
        <v>150</v>
      </c>
      <c r="EH180" s="8"/>
      <c r="EI180" s="8" t="s">
        <v>159</v>
      </c>
      <c r="EJ180" s="8" t="s">
        <v>150</v>
      </c>
      <c r="EK180" s="8" t="s">
        <v>150</v>
      </c>
      <c r="EL180" s="8"/>
      <c r="EM180" s="8"/>
      <c r="EN180" s="8"/>
      <c r="EO180" s="8" t="s">
        <v>184</v>
      </c>
      <c r="EP180" s="8" t="s">
        <v>187</v>
      </c>
      <c r="EQ180" s="11" t="str">
        <f t="shared" si="175"/>
        <v>36</v>
      </c>
      <c r="ER180" s="11" t="str">
        <f t="shared" si="177"/>
        <v>1</v>
      </c>
      <c r="ES180" s="11"/>
      <c r="ET180" s="13">
        <f t="shared" si="186"/>
        <v>1.012</v>
      </c>
      <c r="EU180" s="13">
        <f t="shared" si="187"/>
        <v>0.7</v>
      </c>
      <c r="EV180" s="14">
        <f t="shared" si="146"/>
        <v>-0.24099999999999999</v>
      </c>
      <c r="EW180" s="14">
        <f t="shared" si="188"/>
        <v>-1.2</v>
      </c>
      <c r="EX180" s="14">
        <f t="shared" si="189"/>
        <v>-1.2</v>
      </c>
      <c r="EY180" s="11">
        <f t="shared" si="190"/>
        <v>-0.24099999999999999</v>
      </c>
      <c r="EZ180" s="17" t="s">
        <v>176</v>
      </c>
      <c r="FA180" s="16" t="str">
        <f t="shared" si="191"/>
        <v>3</v>
      </c>
      <c r="FC180">
        <v>2</v>
      </c>
      <c r="FD180">
        <v>0</v>
      </c>
    </row>
    <row r="181" spans="1:160" ht="22.5">
      <c r="A181" s="6">
        <v>2848</v>
      </c>
      <c r="B181" s="8">
        <v>2</v>
      </c>
      <c r="C181" s="8" t="s">
        <v>139</v>
      </c>
      <c r="D181" s="8">
        <v>58</v>
      </c>
      <c r="E181" s="8">
        <v>53</v>
      </c>
      <c r="F181" s="8" t="s">
        <v>140</v>
      </c>
      <c r="G181" s="8">
        <v>1</v>
      </c>
      <c r="H181" s="8"/>
      <c r="I181" s="9"/>
      <c r="J181" s="9"/>
      <c r="K181" s="10">
        <v>42977</v>
      </c>
      <c r="L181" s="10"/>
      <c r="M181" s="9" t="e">
        <f t="shared" si="178"/>
        <v>#NUM!</v>
      </c>
      <c r="N181" s="9">
        <f t="shared" ca="1" si="179"/>
        <v>79</v>
      </c>
      <c r="O181" s="9">
        <v>62</v>
      </c>
      <c r="P181" s="9">
        <v>1</v>
      </c>
      <c r="Q181" s="9"/>
      <c r="R181" s="9"/>
      <c r="S181" s="9" t="e">
        <f t="shared" si="180"/>
        <v>#NUM!</v>
      </c>
      <c r="T181" s="9"/>
      <c r="U181" s="8" t="str">
        <f t="shared" si="154"/>
        <v>12</v>
      </c>
      <c r="V181" s="11" t="str">
        <f t="shared" si="155"/>
        <v>1</v>
      </c>
      <c r="W181" s="8" t="str">
        <f t="shared" si="167"/>
        <v>12</v>
      </c>
      <c r="X181" s="9">
        <v>2</v>
      </c>
      <c r="Y181" s="9">
        <v>1</v>
      </c>
      <c r="Z181" s="9">
        <v>1</v>
      </c>
      <c r="AA181" s="9"/>
      <c r="AB181" s="9">
        <v>2</v>
      </c>
      <c r="AC181" s="9">
        <v>62</v>
      </c>
      <c r="AD181" s="9">
        <v>1</v>
      </c>
      <c r="AE181" s="8" t="str">
        <f t="shared" ref="AE181:AE209" si="192">IF($O181&lt;36,$O181, IF($O181&gt;36, "36"))</f>
        <v>36</v>
      </c>
      <c r="AF181" s="9">
        <v>2</v>
      </c>
      <c r="AG181" s="9">
        <v>2</v>
      </c>
      <c r="AH181" s="11" t="str">
        <f t="shared" si="173"/>
        <v>36</v>
      </c>
      <c r="AI181" s="11" t="str">
        <f t="shared" si="176"/>
        <v>1</v>
      </c>
      <c r="AJ181" s="9">
        <v>2</v>
      </c>
      <c r="AK181" s="9">
        <v>0</v>
      </c>
      <c r="AL181" s="9"/>
      <c r="AM181" s="8" t="s">
        <v>360</v>
      </c>
      <c r="AN181" s="8">
        <v>1</v>
      </c>
      <c r="AO181" s="8">
        <v>1.56</v>
      </c>
      <c r="AP181" s="8"/>
      <c r="AQ181" s="8"/>
      <c r="AR181" s="9" t="e">
        <f t="shared" si="181"/>
        <v>#DIV/0!</v>
      </c>
      <c r="AS181" s="9">
        <v>1.46</v>
      </c>
      <c r="AT181" s="9">
        <f t="shared" si="182"/>
        <v>56.393920422863559</v>
      </c>
      <c r="AU181" s="9">
        <v>1.29</v>
      </c>
      <c r="AV181" s="9">
        <f t="shared" si="170"/>
        <v>64.616889239953579</v>
      </c>
      <c r="AW181" s="9"/>
      <c r="AX181" s="9"/>
      <c r="AY181" s="12" t="s">
        <v>155</v>
      </c>
      <c r="AZ181" s="12" t="s">
        <v>155</v>
      </c>
      <c r="BA181" s="12" t="s">
        <v>155</v>
      </c>
      <c r="BB181" s="12"/>
      <c r="BC181" s="8" t="s">
        <v>164</v>
      </c>
      <c r="BD181" s="8"/>
      <c r="BE181" s="8"/>
      <c r="BF181" s="8"/>
      <c r="BG181" s="12"/>
      <c r="BH181" s="8"/>
      <c r="BI181" s="8"/>
      <c r="BJ181" s="8">
        <v>69.7</v>
      </c>
      <c r="BK181" s="8">
        <v>168</v>
      </c>
      <c r="BL181" s="8">
        <f t="shared" si="183"/>
        <v>1.7909748349384254</v>
      </c>
      <c r="BM181" s="8">
        <f t="shared" si="144"/>
        <v>24.695294784580501</v>
      </c>
      <c r="BN181" s="8">
        <v>1</v>
      </c>
      <c r="BO181" s="7" t="s">
        <v>923</v>
      </c>
      <c r="BP181" s="8" t="s">
        <v>146</v>
      </c>
      <c r="BQ181" s="8">
        <v>48</v>
      </c>
      <c r="BR181" s="8">
        <v>61</v>
      </c>
      <c r="BS181" s="8">
        <v>167</v>
      </c>
      <c r="BT181" s="8">
        <f t="shared" si="184"/>
        <v>1.6850040347192023</v>
      </c>
      <c r="BU181" s="8">
        <f t="shared" si="145"/>
        <v>21.872422819032593</v>
      </c>
      <c r="BV181" s="8">
        <f t="shared" si="185"/>
        <v>1.0628905320318016</v>
      </c>
      <c r="BW181" s="8">
        <f t="shared" si="185"/>
        <v>1.1290607807330584</v>
      </c>
      <c r="BX181" s="8" t="s">
        <v>158</v>
      </c>
      <c r="BY181" s="8" t="s">
        <v>158</v>
      </c>
      <c r="BZ181" s="8" t="s">
        <v>148</v>
      </c>
      <c r="CA181" s="8" t="s">
        <v>924</v>
      </c>
      <c r="CB181" s="8">
        <v>6</v>
      </c>
      <c r="CC181" s="8" t="s">
        <v>150</v>
      </c>
      <c r="CD181" s="8">
        <v>2</v>
      </c>
      <c r="CE181" s="8" t="s">
        <v>159</v>
      </c>
      <c r="CF181" s="8" t="s">
        <v>150</v>
      </c>
      <c r="CG181" s="8">
        <v>2</v>
      </c>
      <c r="CH181" s="8" t="s">
        <v>150</v>
      </c>
      <c r="CI181" s="8" t="s">
        <v>150</v>
      </c>
      <c r="CJ181" s="8">
        <v>2</v>
      </c>
      <c r="CK181" s="8" t="s">
        <v>159</v>
      </c>
      <c r="CL181" s="8" t="s">
        <v>150</v>
      </c>
      <c r="CM181" s="8">
        <v>2</v>
      </c>
      <c r="CN181" s="8" t="s">
        <v>150</v>
      </c>
      <c r="CO181" s="8">
        <v>0</v>
      </c>
      <c r="CP181" s="8">
        <v>0</v>
      </c>
      <c r="CQ181" s="8">
        <v>4</v>
      </c>
      <c r="CR181" s="8" t="s">
        <v>0</v>
      </c>
      <c r="CS181" s="8">
        <v>0</v>
      </c>
      <c r="CT181" s="8"/>
      <c r="CU181" s="8"/>
      <c r="CV181" s="8"/>
      <c r="CW181" s="8"/>
      <c r="CX181" s="8" t="s">
        <v>0</v>
      </c>
      <c r="CY181" s="8">
        <v>0</v>
      </c>
      <c r="CZ181" s="8"/>
      <c r="DA181" s="8"/>
      <c r="DB181" s="8"/>
      <c r="DC181" s="8"/>
      <c r="DD181" s="8" t="s">
        <v>165</v>
      </c>
      <c r="DE181" s="8">
        <v>2</v>
      </c>
      <c r="DF181" s="8"/>
      <c r="DG181" s="8"/>
      <c r="DH181" s="8">
        <v>375</v>
      </c>
      <c r="DI181" s="8">
        <v>1</v>
      </c>
      <c r="DJ181" s="8"/>
      <c r="DK181" s="8">
        <v>2</v>
      </c>
      <c r="DL181" s="8">
        <v>0</v>
      </c>
      <c r="DM181" s="8">
        <v>2</v>
      </c>
      <c r="DN181" s="8" t="s">
        <v>143</v>
      </c>
      <c r="DO181" s="8"/>
      <c r="DP181" s="8">
        <v>1</v>
      </c>
      <c r="DQ181" s="8" t="s">
        <v>165</v>
      </c>
      <c r="DR181" s="8" t="s">
        <v>165</v>
      </c>
      <c r="DS181" s="8" t="s">
        <v>165</v>
      </c>
      <c r="DT181" s="8" t="s">
        <v>165</v>
      </c>
      <c r="DU181" s="8" t="s">
        <v>150</v>
      </c>
      <c r="DV181" s="8" t="s">
        <v>150</v>
      </c>
      <c r="DW181" s="8" t="s">
        <v>150</v>
      </c>
      <c r="DX181" s="8" t="s">
        <v>159</v>
      </c>
      <c r="DY181" s="8" t="s">
        <v>159</v>
      </c>
      <c r="DZ181" s="8"/>
      <c r="EA181" s="8"/>
      <c r="EB181" s="8" t="s">
        <v>150</v>
      </c>
      <c r="EC181" s="8" t="s">
        <v>150</v>
      </c>
      <c r="ED181" s="8" t="s">
        <v>150</v>
      </c>
      <c r="EE181" s="8"/>
      <c r="EF181" s="8" t="s">
        <v>159</v>
      </c>
      <c r="EG181" s="8" t="s">
        <v>150</v>
      </c>
      <c r="EH181" s="8"/>
      <c r="EI181" s="8" t="s">
        <v>159</v>
      </c>
      <c r="EJ181" s="8" t="s">
        <v>150</v>
      </c>
      <c r="EK181" s="8"/>
      <c r="EL181" s="8"/>
      <c r="EM181" s="8"/>
      <c r="EN181" s="8"/>
      <c r="EO181" s="8" t="s">
        <v>184</v>
      </c>
      <c r="EP181" s="8" t="s">
        <v>187</v>
      </c>
      <c r="EQ181" s="11" t="str">
        <f t="shared" si="175"/>
        <v>36</v>
      </c>
      <c r="ER181" s="11" t="str">
        <f t="shared" si="177"/>
        <v>1</v>
      </c>
      <c r="ES181" s="11"/>
      <c r="ET181" s="13">
        <f t="shared" si="186"/>
        <v>1</v>
      </c>
      <c r="EU181" s="13">
        <f t="shared" si="187"/>
        <v>0.9</v>
      </c>
      <c r="EV181" s="14">
        <f t="shared" si="146"/>
        <v>-3.2000000000000001E-2</v>
      </c>
      <c r="EW181" s="14">
        <f t="shared" si="188"/>
        <v>-1.2</v>
      </c>
      <c r="EX181" s="14">
        <f t="shared" si="189"/>
        <v>-1.2</v>
      </c>
      <c r="EY181" s="11">
        <f t="shared" si="190"/>
        <v>-3.2000000000000001E-2</v>
      </c>
      <c r="EZ181" s="17" t="s">
        <v>176</v>
      </c>
      <c r="FA181" s="16" t="str">
        <f t="shared" si="191"/>
        <v>3</v>
      </c>
      <c r="FC181">
        <v>2</v>
      </c>
      <c r="FD181">
        <v>0</v>
      </c>
    </row>
    <row r="182" spans="1:160" ht="33.75">
      <c r="A182" s="6">
        <v>2851</v>
      </c>
      <c r="B182" s="8">
        <v>2</v>
      </c>
      <c r="C182" s="8" t="s">
        <v>139</v>
      </c>
      <c r="D182" s="8">
        <v>60</v>
      </c>
      <c r="E182" s="8">
        <v>55</v>
      </c>
      <c r="F182" s="8" t="s">
        <v>140</v>
      </c>
      <c r="G182" s="8">
        <v>1</v>
      </c>
      <c r="H182" s="8"/>
      <c r="I182" s="9"/>
      <c r="J182" s="9"/>
      <c r="K182" s="10">
        <v>42982</v>
      </c>
      <c r="L182" s="10"/>
      <c r="M182" s="9" t="e">
        <f>DATEDIF(K182, L182, "m")</f>
        <v>#NUM!</v>
      </c>
      <c r="N182" s="9">
        <f t="shared" ca="1" si="179"/>
        <v>79</v>
      </c>
      <c r="O182" s="9">
        <v>61</v>
      </c>
      <c r="P182" s="9">
        <v>1</v>
      </c>
      <c r="Q182" s="9"/>
      <c r="R182" s="9"/>
      <c r="S182" s="9" t="e">
        <f t="shared" si="180"/>
        <v>#NUM!</v>
      </c>
      <c r="T182" s="9"/>
      <c r="U182" s="8">
        <v>12</v>
      </c>
      <c r="V182" s="11">
        <v>1</v>
      </c>
      <c r="W182" s="8" t="str">
        <f t="shared" si="167"/>
        <v>12</v>
      </c>
      <c r="X182" s="9">
        <v>2</v>
      </c>
      <c r="Y182" s="9">
        <v>1</v>
      </c>
      <c r="Z182" s="9">
        <v>1</v>
      </c>
      <c r="AA182" s="9"/>
      <c r="AB182" s="9">
        <v>2</v>
      </c>
      <c r="AC182" s="9">
        <v>61</v>
      </c>
      <c r="AD182" s="9">
        <v>1</v>
      </c>
      <c r="AE182" s="8" t="str">
        <f t="shared" si="192"/>
        <v>36</v>
      </c>
      <c r="AF182" s="9">
        <v>2</v>
      </c>
      <c r="AG182" s="9">
        <v>2</v>
      </c>
      <c r="AH182" s="11" t="str">
        <f t="shared" si="173"/>
        <v>36</v>
      </c>
      <c r="AI182" s="11" t="str">
        <f t="shared" si="176"/>
        <v>1</v>
      </c>
      <c r="AJ182" s="9">
        <v>2</v>
      </c>
      <c r="AK182" s="9">
        <v>0</v>
      </c>
      <c r="AL182" s="9"/>
      <c r="AM182" s="8" t="s">
        <v>360</v>
      </c>
      <c r="AN182" s="8">
        <v>1</v>
      </c>
      <c r="AO182" s="8">
        <v>2.17</v>
      </c>
      <c r="AP182" s="8"/>
      <c r="AQ182" s="8"/>
      <c r="AR182" s="9" t="e">
        <f t="shared" si="181"/>
        <v>#DIV/0!</v>
      </c>
      <c r="AS182" s="9">
        <v>0.98</v>
      </c>
      <c r="AT182" s="9">
        <f t="shared" si="182"/>
        <v>89.863309348495577</v>
      </c>
      <c r="AU182" s="9">
        <v>0.93</v>
      </c>
      <c r="AV182" s="9">
        <f t="shared" si="170"/>
        <v>94.50877749992766</v>
      </c>
      <c r="AW182" s="9"/>
      <c r="AX182" s="9"/>
      <c r="AY182" s="12" t="s">
        <v>155</v>
      </c>
      <c r="AZ182" s="12" t="s">
        <v>155</v>
      </c>
      <c r="BA182" s="12" t="s">
        <v>155</v>
      </c>
      <c r="BB182" s="12"/>
      <c r="BC182" s="8" t="s">
        <v>164</v>
      </c>
      <c r="BD182" s="8"/>
      <c r="BE182" s="8"/>
      <c r="BF182" s="8"/>
      <c r="BG182" s="12"/>
      <c r="BH182" s="8"/>
      <c r="BI182" s="8"/>
      <c r="BJ182" s="8">
        <v>65.45</v>
      </c>
      <c r="BK182" s="8">
        <v>168.1</v>
      </c>
      <c r="BL182" s="8">
        <f t="shared" si="183"/>
        <v>1.7444740663247447</v>
      </c>
      <c r="BM182" s="8">
        <f t="shared" si="144"/>
        <v>23.161902227399988</v>
      </c>
      <c r="BN182" s="8">
        <v>1</v>
      </c>
      <c r="BO182" s="7" t="s">
        <v>927</v>
      </c>
      <c r="BP182" s="8" t="s">
        <v>146</v>
      </c>
      <c r="BQ182" s="8">
        <v>48</v>
      </c>
      <c r="BR182" s="8">
        <v>80</v>
      </c>
      <c r="BS182" s="8">
        <v>157</v>
      </c>
      <c r="BT182" s="8">
        <f t="shared" si="184"/>
        <v>1.8080349284777368</v>
      </c>
      <c r="BU182" s="8">
        <f t="shared" si="145"/>
        <v>32.455677715120288</v>
      </c>
      <c r="BV182" s="8">
        <f t="shared" si="185"/>
        <v>0.96484533503647141</v>
      </c>
      <c r="BW182" s="8">
        <f t="shared" si="185"/>
        <v>0.71364716000397788</v>
      </c>
      <c r="BX182" s="8" t="s">
        <v>158</v>
      </c>
      <c r="BY182" s="8" t="s">
        <v>158</v>
      </c>
      <c r="BZ182" s="8" t="s">
        <v>148</v>
      </c>
      <c r="CA182" s="8" t="s">
        <v>149</v>
      </c>
      <c r="CB182" s="8">
        <v>3</v>
      </c>
      <c r="CC182" s="8" t="s">
        <v>150</v>
      </c>
      <c r="CD182" s="8">
        <v>2</v>
      </c>
      <c r="CE182" s="8" t="s">
        <v>150</v>
      </c>
      <c r="CF182" s="8" t="s">
        <v>150</v>
      </c>
      <c r="CG182" s="8">
        <v>2</v>
      </c>
      <c r="CH182" s="8" t="s">
        <v>150</v>
      </c>
      <c r="CI182" s="8" t="s">
        <v>150</v>
      </c>
      <c r="CJ182" s="8">
        <v>2</v>
      </c>
      <c r="CK182" s="8" t="s">
        <v>150</v>
      </c>
      <c r="CL182" s="8" t="s">
        <v>150</v>
      </c>
      <c r="CM182" s="8">
        <v>2</v>
      </c>
      <c r="CN182" s="8" t="s">
        <v>150</v>
      </c>
      <c r="CO182" s="8">
        <v>0</v>
      </c>
      <c r="CP182" s="8">
        <v>0</v>
      </c>
      <c r="CQ182" s="8">
        <v>4</v>
      </c>
      <c r="CR182" s="8" t="s">
        <v>0</v>
      </c>
      <c r="CS182" s="8">
        <v>0</v>
      </c>
      <c r="CT182" s="8"/>
      <c r="CU182" s="8"/>
      <c r="CV182" s="8"/>
      <c r="CW182" s="8"/>
      <c r="CX182" s="8" t="s">
        <v>0</v>
      </c>
      <c r="CY182" s="8">
        <v>0</v>
      </c>
      <c r="CZ182" s="8"/>
      <c r="DA182" s="8"/>
      <c r="DB182" s="8"/>
      <c r="DC182" s="8"/>
      <c r="DD182" s="8" t="s">
        <v>165</v>
      </c>
      <c r="DE182" s="8">
        <v>2</v>
      </c>
      <c r="DF182" s="8"/>
      <c r="DG182" s="8"/>
      <c r="DH182" s="8"/>
      <c r="DI182" s="8">
        <v>2</v>
      </c>
      <c r="DJ182" s="8"/>
      <c r="DK182" s="8">
        <v>2</v>
      </c>
      <c r="DL182" s="8">
        <v>0</v>
      </c>
      <c r="DM182" s="8">
        <v>2</v>
      </c>
      <c r="DN182" s="8"/>
      <c r="DO182" s="8" t="s">
        <v>143</v>
      </c>
      <c r="DP182" s="8">
        <v>2</v>
      </c>
      <c r="DQ182" s="8" t="s">
        <v>165</v>
      </c>
      <c r="DR182" s="8" t="s">
        <v>165</v>
      </c>
      <c r="DS182" s="8" t="s">
        <v>165</v>
      </c>
      <c r="DT182" s="8" t="s">
        <v>165</v>
      </c>
      <c r="DU182" s="8" t="s">
        <v>150</v>
      </c>
      <c r="DV182" s="8" t="s">
        <v>150</v>
      </c>
      <c r="DW182" s="8" t="s">
        <v>150</v>
      </c>
      <c r="DX182" s="8" t="s">
        <v>150</v>
      </c>
      <c r="DY182" s="8" t="s">
        <v>150</v>
      </c>
      <c r="DZ182" s="8"/>
      <c r="EA182" s="8"/>
      <c r="EB182" s="8" t="s">
        <v>150</v>
      </c>
      <c r="EC182" s="8" t="s">
        <v>150</v>
      </c>
      <c r="ED182" s="8" t="s">
        <v>150</v>
      </c>
      <c r="EE182" s="8"/>
      <c r="EF182" s="8" t="s">
        <v>159</v>
      </c>
      <c r="EG182" s="8" t="s">
        <v>150</v>
      </c>
      <c r="EH182" s="8"/>
      <c r="EI182" s="8" t="s">
        <v>159</v>
      </c>
      <c r="EJ182" s="8" t="s">
        <v>150</v>
      </c>
      <c r="EK182" s="8" t="s">
        <v>150</v>
      </c>
      <c r="EL182" s="8"/>
      <c r="EM182" s="8"/>
      <c r="EN182" s="8"/>
      <c r="EO182" s="8" t="s">
        <v>184</v>
      </c>
      <c r="EP182" s="8" t="s">
        <v>187</v>
      </c>
      <c r="EQ182" s="11" t="str">
        <f t="shared" si="175"/>
        <v>36</v>
      </c>
      <c r="ER182" s="11" t="str">
        <f t="shared" si="177"/>
        <v>1</v>
      </c>
      <c r="ES182" s="11"/>
      <c r="ET182" s="13">
        <f t="shared" si="186"/>
        <v>1</v>
      </c>
      <c r="EU182" s="13">
        <f t="shared" si="187"/>
        <v>0.9</v>
      </c>
      <c r="EV182" s="14">
        <f t="shared" si="146"/>
        <v>-3.2000000000000001E-2</v>
      </c>
      <c r="EW182" s="14">
        <f t="shared" si="188"/>
        <v>-1.2</v>
      </c>
      <c r="EX182" s="14">
        <f t="shared" si="189"/>
        <v>-1.2</v>
      </c>
      <c r="EY182" s="11">
        <f t="shared" si="190"/>
        <v>-3.2000000000000001E-2</v>
      </c>
      <c r="EZ182" s="15" t="s">
        <v>152</v>
      </c>
      <c r="FA182" s="16" t="str">
        <f t="shared" si="191"/>
        <v>1</v>
      </c>
      <c r="FC182">
        <v>2</v>
      </c>
      <c r="FD182">
        <v>0</v>
      </c>
    </row>
    <row r="183" spans="1:160" ht="33.75">
      <c r="A183" s="6">
        <v>2854</v>
      </c>
      <c r="B183" s="8">
        <v>2</v>
      </c>
      <c r="C183" s="8" t="s">
        <v>139</v>
      </c>
      <c r="D183" s="8">
        <v>65</v>
      </c>
      <c r="E183" s="8">
        <v>59</v>
      </c>
      <c r="F183" s="8" t="s">
        <v>140</v>
      </c>
      <c r="G183" s="8">
        <v>1</v>
      </c>
      <c r="H183" s="8"/>
      <c r="I183" s="9"/>
      <c r="J183" s="9"/>
      <c r="K183" s="10">
        <v>42989</v>
      </c>
      <c r="L183" s="10"/>
      <c r="M183" s="9" t="e">
        <f t="shared" ref="M183:M189" si="193">DATEDIF(K183,L183,"m")</f>
        <v>#NUM!</v>
      </c>
      <c r="N183" s="9">
        <f t="shared" ca="1" si="179"/>
        <v>78</v>
      </c>
      <c r="O183" s="9">
        <v>61</v>
      </c>
      <c r="P183" s="9">
        <v>1</v>
      </c>
      <c r="Q183" s="9"/>
      <c r="R183" s="9"/>
      <c r="S183" s="9" t="e">
        <f t="shared" si="180"/>
        <v>#NUM!</v>
      </c>
      <c r="T183" s="9"/>
      <c r="U183" s="8" t="str">
        <f t="shared" ref="U183:U204" si="194">IF(O183&lt;12,O183, IF(O183&gt;12, "12"))</f>
        <v>12</v>
      </c>
      <c r="V183" s="11" t="str">
        <f t="shared" ref="V183:V204" si="195">IF(U183&lt;12,0, IF(U183&gt;12, "1"))</f>
        <v>1</v>
      </c>
      <c r="W183" s="8" t="str">
        <f t="shared" si="167"/>
        <v>12</v>
      </c>
      <c r="X183" s="9">
        <v>2</v>
      </c>
      <c r="Y183" s="9">
        <v>1</v>
      </c>
      <c r="Z183" s="9">
        <v>1</v>
      </c>
      <c r="AA183" s="9"/>
      <c r="AB183" s="9">
        <v>2</v>
      </c>
      <c r="AC183" s="9">
        <v>61</v>
      </c>
      <c r="AD183" s="9">
        <v>1</v>
      </c>
      <c r="AE183" s="8" t="str">
        <f t="shared" si="192"/>
        <v>36</v>
      </c>
      <c r="AF183" s="9">
        <v>2</v>
      </c>
      <c r="AG183" s="9">
        <v>2</v>
      </c>
      <c r="AH183" s="11" t="str">
        <f t="shared" si="173"/>
        <v>36</v>
      </c>
      <c r="AI183" s="11" t="str">
        <f t="shared" si="176"/>
        <v>1</v>
      </c>
      <c r="AJ183" s="9">
        <v>2</v>
      </c>
      <c r="AK183" s="9">
        <v>0</v>
      </c>
      <c r="AL183" s="9"/>
      <c r="AM183" s="8" t="s">
        <v>360</v>
      </c>
      <c r="AN183" s="8">
        <v>1</v>
      </c>
      <c r="AO183" s="8">
        <v>1.86</v>
      </c>
      <c r="AP183" s="8"/>
      <c r="AQ183" s="8"/>
      <c r="AR183" s="9" t="e">
        <v>#DIV/0!</v>
      </c>
      <c r="AS183" s="9">
        <v>1.02</v>
      </c>
      <c r="AT183" s="9">
        <f t="shared" si="182"/>
        <v>83.54673116659994</v>
      </c>
      <c r="AU183" s="9">
        <v>0.96</v>
      </c>
      <c r="AV183" s="9">
        <f t="shared" si="170"/>
        <v>88.740561779175508</v>
      </c>
      <c r="AW183" s="9"/>
      <c r="AX183" s="9"/>
      <c r="AY183" s="12" t="s">
        <v>155</v>
      </c>
      <c r="AZ183" s="12" t="s">
        <v>155</v>
      </c>
      <c r="BA183" s="12" t="s">
        <v>155</v>
      </c>
      <c r="BB183" s="12"/>
      <c r="BC183" s="8" t="s">
        <v>164</v>
      </c>
      <c r="BD183" s="8"/>
      <c r="BE183" s="8"/>
      <c r="BF183" s="8"/>
      <c r="BG183" s="12"/>
      <c r="BH183" s="8"/>
      <c r="BI183" s="8"/>
      <c r="BJ183" s="8">
        <v>58</v>
      </c>
      <c r="BK183" s="8">
        <v>165.1</v>
      </c>
      <c r="BL183" s="8">
        <f t="shared" si="183"/>
        <v>1.6356480078757287</v>
      </c>
      <c r="BM183" s="8">
        <f t="shared" si="144"/>
        <v>21.278149065173871</v>
      </c>
      <c r="BN183" s="8">
        <v>1</v>
      </c>
      <c r="BO183" s="7" t="s">
        <v>930</v>
      </c>
      <c r="BP183" s="8" t="s">
        <v>146</v>
      </c>
      <c r="BQ183" s="8">
        <v>59</v>
      </c>
      <c r="BR183" s="8">
        <v>54.5</v>
      </c>
      <c r="BS183" s="8">
        <v>157.5</v>
      </c>
      <c r="BT183" s="8">
        <f t="shared" si="184"/>
        <v>1.539441683439565</v>
      </c>
      <c r="BU183" s="8">
        <f t="shared" si="145"/>
        <v>21.970269589317208</v>
      </c>
      <c r="BV183" s="8">
        <f t="shared" si="185"/>
        <v>1.0624942961276782</v>
      </c>
      <c r="BW183" s="8">
        <f t="shared" si="185"/>
        <v>0.96849740412471441</v>
      </c>
      <c r="BX183" s="8" t="s">
        <v>171</v>
      </c>
      <c r="BY183" s="8" t="s">
        <v>147</v>
      </c>
      <c r="BZ183" s="8" t="s">
        <v>148</v>
      </c>
      <c r="CA183" s="8" t="s">
        <v>149</v>
      </c>
      <c r="CB183" s="8">
        <v>6</v>
      </c>
      <c r="CC183" s="8" t="s">
        <v>150</v>
      </c>
      <c r="CD183" s="8">
        <v>2</v>
      </c>
      <c r="CE183" s="8" t="s">
        <v>150</v>
      </c>
      <c r="CF183" s="8" t="s">
        <v>150</v>
      </c>
      <c r="CG183" s="8">
        <v>2</v>
      </c>
      <c r="CH183" s="8" t="s">
        <v>150</v>
      </c>
      <c r="CI183" s="8" t="s">
        <v>150</v>
      </c>
      <c r="CJ183" s="8">
        <v>2</v>
      </c>
      <c r="CK183" s="8" t="s">
        <v>150</v>
      </c>
      <c r="CL183" s="8" t="s">
        <v>150</v>
      </c>
      <c r="CM183" s="8">
        <v>2</v>
      </c>
      <c r="CN183" s="8" t="s">
        <v>150</v>
      </c>
      <c r="CO183" s="8">
        <v>0</v>
      </c>
      <c r="CP183" s="8">
        <v>20</v>
      </c>
      <c r="CQ183" s="8">
        <v>4</v>
      </c>
      <c r="CR183" s="8" t="s">
        <v>0</v>
      </c>
      <c r="CS183" s="8">
        <v>0</v>
      </c>
      <c r="CT183" s="8"/>
      <c r="CU183" s="8"/>
      <c r="CV183" s="8"/>
      <c r="CW183" s="8"/>
      <c r="CX183" s="8" t="s">
        <v>0</v>
      </c>
      <c r="CY183" s="8">
        <v>0</v>
      </c>
      <c r="CZ183" s="8"/>
      <c r="DA183" s="8"/>
      <c r="DB183" s="8"/>
      <c r="DC183" s="8"/>
      <c r="DD183" s="8" t="s">
        <v>165</v>
      </c>
      <c r="DE183" s="8">
        <v>2</v>
      </c>
      <c r="DF183" s="8"/>
      <c r="DG183" s="8"/>
      <c r="DH183" s="8"/>
      <c r="DI183" s="8">
        <v>2</v>
      </c>
      <c r="DJ183" s="8"/>
      <c r="DK183" s="8">
        <v>2</v>
      </c>
      <c r="DL183" s="8">
        <v>0</v>
      </c>
      <c r="DM183" s="8">
        <v>2</v>
      </c>
      <c r="DN183" s="8"/>
      <c r="DO183" s="8" t="s">
        <v>143</v>
      </c>
      <c r="DP183" s="8">
        <v>2</v>
      </c>
      <c r="DQ183" s="8" t="s">
        <v>165</v>
      </c>
      <c r="DR183" s="8" t="s">
        <v>165</v>
      </c>
      <c r="DS183" s="8" t="s">
        <v>165</v>
      </c>
      <c r="DT183" s="8" t="s">
        <v>165</v>
      </c>
      <c r="DU183" s="8" t="s">
        <v>150</v>
      </c>
      <c r="DV183" s="8" t="s">
        <v>150</v>
      </c>
      <c r="DW183" s="8" t="s">
        <v>150</v>
      </c>
      <c r="DX183" s="8" t="s">
        <v>150</v>
      </c>
      <c r="DY183" s="8" t="s">
        <v>159</v>
      </c>
      <c r="DZ183" s="8"/>
      <c r="EA183" s="8"/>
      <c r="EB183" s="8" t="s">
        <v>150</v>
      </c>
      <c r="EC183" s="8" t="s">
        <v>150</v>
      </c>
      <c r="ED183" s="8" t="s">
        <v>150</v>
      </c>
      <c r="EE183" s="8"/>
      <c r="EF183" s="8" t="s">
        <v>159</v>
      </c>
      <c r="EG183" s="8" t="s">
        <v>150</v>
      </c>
      <c r="EH183" s="8"/>
      <c r="EI183" s="8" t="s">
        <v>159</v>
      </c>
      <c r="EJ183" s="8" t="s">
        <v>150</v>
      </c>
      <c r="EK183" s="8" t="s">
        <v>150</v>
      </c>
      <c r="EL183" s="8" t="s">
        <v>150</v>
      </c>
      <c r="EM183" s="8"/>
      <c r="EN183" s="8"/>
      <c r="EO183" s="8" t="s">
        <v>184</v>
      </c>
      <c r="EP183" s="8" t="s">
        <v>187</v>
      </c>
      <c r="EQ183" s="11" t="str">
        <f t="shared" si="175"/>
        <v>36</v>
      </c>
      <c r="ER183" s="11" t="str">
        <f t="shared" si="177"/>
        <v>1</v>
      </c>
      <c r="ES183" s="11"/>
      <c r="ET183" s="13">
        <f t="shared" si="186"/>
        <v>1</v>
      </c>
      <c r="EU183" s="13">
        <f t="shared" si="187"/>
        <v>0.9</v>
      </c>
      <c r="EV183" s="14">
        <f t="shared" si="146"/>
        <v>-3.2000000000000001E-2</v>
      </c>
      <c r="EW183" s="14">
        <f t="shared" si="188"/>
        <v>-1.2</v>
      </c>
      <c r="EX183" s="14">
        <f t="shared" si="189"/>
        <v>-1.2</v>
      </c>
      <c r="EY183" s="11">
        <f t="shared" si="190"/>
        <v>-3.2000000000000001E-2</v>
      </c>
      <c r="EZ183" s="17" t="s">
        <v>176</v>
      </c>
      <c r="FA183" s="16" t="str">
        <f t="shared" si="191"/>
        <v>3</v>
      </c>
      <c r="FC183">
        <v>2</v>
      </c>
      <c r="FD183">
        <v>0</v>
      </c>
    </row>
    <row r="184" spans="1:160" ht="33.75">
      <c r="A184" s="6">
        <v>2862</v>
      </c>
      <c r="B184" s="8">
        <v>2</v>
      </c>
      <c r="C184" s="8" t="s">
        <v>139</v>
      </c>
      <c r="D184" s="8">
        <v>70</v>
      </c>
      <c r="E184" s="8">
        <v>65</v>
      </c>
      <c r="F184" s="8" t="s">
        <v>174</v>
      </c>
      <c r="G184" s="8">
        <v>2</v>
      </c>
      <c r="H184" s="8"/>
      <c r="I184" s="9"/>
      <c r="J184" s="9"/>
      <c r="K184" s="10">
        <v>43005</v>
      </c>
      <c r="L184" s="10"/>
      <c r="M184" s="9" t="e">
        <f t="shared" si="193"/>
        <v>#NUM!</v>
      </c>
      <c r="N184" s="9">
        <f t="shared" ca="1" si="179"/>
        <v>78</v>
      </c>
      <c r="O184" s="9">
        <v>61</v>
      </c>
      <c r="P184" s="9">
        <v>1</v>
      </c>
      <c r="Q184" s="9"/>
      <c r="R184" s="9"/>
      <c r="S184" s="9" t="e">
        <f t="shared" si="180"/>
        <v>#NUM!</v>
      </c>
      <c r="T184" s="9"/>
      <c r="U184" s="8" t="str">
        <f t="shared" si="194"/>
        <v>12</v>
      </c>
      <c r="V184" s="11" t="str">
        <f t="shared" si="195"/>
        <v>1</v>
      </c>
      <c r="W184" s="8" t="str">
        <f t="shared" si="167"/>
        <v>12</v>
      </c>
      <c r="X184" s="9">
        <v>2</v>
      </c>
      <c r="Y184" s="9">
        <v>1</v>
      </c>
      <c r="Z184" s="9">
        <v>1</v>
      </c>
      <c r="AA184" s="9"/>
      <c r="AB184" s="9">
        <v>2</v>
      </c>
      <c r="AC184" s="9">
        <v>61</v>
      </c>
      <c r="AD184" s="9">
        <v>1</v>
      </c>
      <c r="AE184" s="8" t="str">
        <f t="shared" si="192"/>
        <v>36</v>
      </c>
      <c r="AF184" s="9">
        <v>2</v>
      </c>
      <c r="AG184" s="9">
        <v>2</v>
      </c>
      <c r="AH184" s="11" t="str">
        <f t="shared" si="173"/>
        <v>36</v>
      </c>
      <c r="AI184" s="11">
        <v>1</v>
      </c>
      <c r="AJ184" s="9">
        <v>2</v>
      </c>
      <c r="AK184" s="9"/>
      <c r="AL184" s="9"/>
      <c r="AM184" s="8" t="s">
        <v>360</v>
      </c>
      <c r="AN184" s="8">
        <v>1</v>
      </c>
      <c r="AO184" s="8">
        <v>1.25</v>
      </c>
      <c r="AP184" s="8"/>
      <c r="AQ184" s="8"/>
      <c r="AR184" s="9" t="e">
        <f t="shared" ref="AR184:AR190" si="196">141*((AQ184/EU184)^EV184)*0.9938^(E184)*ET184</f>
        <v>#DIV/0!</v>
      </c>
      <c r="AS184" s="9">
        <v>1.45</v>
      </c>
      <c r="AT184" s="9">
        <f t="shared" si="182"/>
        <v>52.771813669244345</v>
      </c>
      <c r="AU184" s="9">
        <v>1.68</v>
      </c>
      <c r="AV184" s="9">
        <f t="shared" si="170"/>
        <v>43.678777008028618</v>
      </c>
      <c r="AW184" s="9"/>
      <c r="AX184" s="9"/>
      <c r="AY184" s="12" t="s">
        <v>155</v>
      </c>
      <c r="AZ184" s="12" t="s">
        <v>155</v>
      </c>
      <c r="BA184" s="12" t="s">
        <v>155</v>
      </c>
      <c r="BB184" s="12"/>
      <c r="BC184" s="8" t="s">
        <v>164</v>
      </c>
      <c r="BD184" s="8"/>
      <c r="BE184" s="8"/>
      <c r="BF184" s="8"/>
      <c r="BG184" s="12"/>
      <c r="BH184" s="8"/>
      <c r="BI184" s="8"/>
      <c r="BJ184" s="8">
        <v>66</v>
      </c>
      <c r="BK184" s="8">
        <v>160.69999999999999</v>
      </c>
      <c r="BL184" s="8">
        <f t="shared" si="183"/>
        <v>1.6944704787680294</v>
      </c>
      <c r="BM184" s="8">
        <f t="shared" si="144"/>
        <v>25.557135881483042</v>
      </c>
      <c r="BN184" s="8">
        <v>1</v>
      </c>
      <c r="BO184" s="7" t="s">
        <v>932</v>
      </c>
      <c r="BP184" s="8" t="s">
        <v>146</v>
      </c>
      <c r="BQ184" s="8">
        <v>61</v>
      </c>
      <c r="BR184" s="8">
        <v>65</v>
      </c>
      <c r="BS184" s="8">
        <v>161</v>
      </c>
      <c r="BT184" s="8">
        <f t="shared" si="184"/>
        <v>1.685789173415658</v>
      </c>
      <c r="BU184" s="8">
        <f t="shared" si="145"/>
        <v>25.076193048107715</v>
      </c>
      <c r="BV184" s="8">
        <f t="shared" si="185"/>
        <v>1.0051496981290855</v>
      </c>
      <c r="BW184" s="8">
        <f t="shared" si="185"/>
        <v>1.0191792602829566</v>
      </c>
      <c r="BX184" s="8" t="s">
        <v>162</v>
      </c>
      <c r="BY184" s="8" t="s">
        <v>147</v>
      </c>
      <c r="BZ184" s="8" t="s">
        <v>148</v>
      </c>
      <c r="CA184" s="8" t="s">
        <v>166</v>
      </c>
      <c r="CB184" s="8">
        <v>3</v>
      </c>
      <c r="CC184" s="8" t="s">
        <v>150</v>
      </c>
      <c r="CD184" s="8">
        <v>2</v>
      </c>
      <c r="CE184" s="8" t="s">
        <v>159</v>
      </c>
      <c r="CF184" s="8" t="s">
        <v>150</v>
      </c>
      <c r="CG184" s="8">
        <v>2</v>
      </c>
      <c r="CH184" s="8" t="s">
        <v>150</v>
      </c>
      <c r="CI184" s="8" t="s">
        <v>150</v>
      </c>
      <c r="CJ184" s="8">
        <v>2</v>
      </c>
      <c r="CK184" s="8" t="s">
        <v>159</v>
      </c>
      <c r="CL184" s="8" t="s">
        <v>150</v>
      </c>
      <c r="CM184" s="8">
        <v>2</v>
      </c>
      <c r="CN184" s="8" t="s">
        <v>150</v>
      </c>
      <c r="CO184" s="8">
        <v>0</v>
      </c>
      <c r="CP184" s="8">
        <v>0</v>
      </c>
      <c r="CQ184" s="8">
        <v>4</v>
      </c>
      <c r="CR184" s="8"/>
      <c r="CS184" s="8">
        <v>0</v>
      </c>
      <c r="CT184" s="8"/>
      <c r="CU184" s="8"/>
      <c r="CV184" s="8"/>
      <c r="CW184" s="8"/>
      <c r="CX184" s="8"/>
      <c r="CY184" s="8">
        <v>0</v>
      </c>
      <c r="CZ184" s="8"/>
      <c r="DA184" s="8"/>
      <c r="DB184" s="8"/>
      <c r="DC184" s="8"/>
      <c r="DD184" s="8" t="s">
        <v>143</v>
      </c>
      <c r="DE184" s="8">
        <v>1</v>
      </c>
      <c r="DF184" s="8"/>
      <c r="DG184" s="8"/>
      <c r="DH184" s="8">
        <v>100</v>
      </c>
      <c r="DI184" s="8">
        <v>1</v>
      </c>
      <c r="DJ184" s="8"/>
      <c r="DK184" s="8">
        <v>2</v>
      </c>
      <c r="DL184" s="8">
        <v>3</v>
      </c>
      <c r="DM184" s="8">
        <v>1</v>
      </c>
      <c r="DN184" s="8"/>
      <c r="DO184" s="8" t="s">
        <v>143</v>
      </c>
      <c r="DP184" s="8">
        <v>2</v>
      </c>
      <c r="DQ184" s="8" t="s">
        <v>165</v>
      </c>
      <c r="DR184" s="8" t="s">
        <v>165</v>
      </c>
      <c r="DS184" s="8" t="s">
        <v>165</v>
      </c>
      <c r="DT184" s="8" t="s">
        <v>165</v>
      </c>
      <c r="DU184" s="8" t="s">
        <v>150</v>
      </c>
      <c r="DV184" s="8" t="s">
        <v>150</v>
      </c>
      <c r="DW184" s="8" t="s">
        <v>150</v>
      </c>
      <c r="DX184" s="8" t="s">
        <v>150</v>
      </c>
      <c r="DY184" s="8" t="s">
        <v>150</v>
      </c>
      <c r="DZ184" s="8"/>
      <c r="EA184" s="8"/>
      <c r="EB184" s="8" t="s">
        <v>150</v>
      </c>
      <c r="EC184" s="8" t="s">
        <v>150</v>
      </c>
      <c r="ED184" s="8" t="s">
        <v>150</v>
      </c>
      <c r="EE184" s="8"/>
      <c r="EF184" s="8" t="s">
        <v>159</v>
      </c>
      <c r="EG184" s="8" t="s">
        <v>150</v>
      </c>
      <c r="EH184" s="8"/>
      <c r="EI184" s="8" t="s">
        <v>159</v>
      </c>
      <c r="EJ184" s="8" t="s">
        <v>150</v>
      </c>
      <c r="EK184" s="8"/>
      <c r="EL184" s="8"/>
      <c r="EM184" s="8"/>
      <c r="EN184" s="8"/>
      <c r="EO184" s="8" t="s">
        <v>184</v>
      </c>
      <c r="EP184" s="8" t="s">
        <v>187</v>
      </c>
      <c r="EQ184" s="11" t="str">
        <f t="shared" si="175"/>
        <v>36</v>
      </c>
      <c r="ER184" s="11">
        <v>1</v>
      </c>
      <c r="ES184" s="11"/>
      <c r="ET184" s="13">
        <f t="shared" si="186"/>
        <v>1</v>
      </c>
      <c r="EU184" s="13">
        <f t="shared" si="187"/>
        <v>0.9</v>
      </c>
      <c r="EV184" s="14">
        <f t="shared" si="146"/>
        <v>-3.2000000000000001E-2</v>
      </c>
      <c r="EW184" s="14">
        <f t="shared" si="188"/>
        <v>-1.2</v>
      </c>
      <c r="EX184" s="14">
        <f t="shared" si="189"/>
        <v>-1.2</v>
      </c>
      <c r="EY184" s="11">
        <f t="shared" si="190"/>
        <v>-3.2000000000000001E-2</v>
      </c>
      <c r="EZ184" s="17" t="s">
        <v>176</v>
      </c>
      <c r="FA184" s="16" t="str">
        <f t="shared" si="191"/>
        <v>3</v>
      </c>
      <c r="FC184">
        <v>2</v>
      </c>
      <c r="FD184">
        <v>0</v>
      </c>
    </row>
    <row r="185" spans="1:160" ht="33.75">
      <c r="A185" s="6">
        <v>2872</v>
      </c>
      <c r="B185" s="8">
        <v>2</v>
      </c>
      <c r="C185" s="8" t="s">
        <v>139</v>
      </c>
      <c r="D185" s="8">
        <v>63</v>
      </c>
      <c r="E185" s="8">
        <v>58</v>
      </c>
      <c r="F185" s="8" t="s">
        <v>140</v>
      </c>
      <c r="G185" s="8">
        <v>1</v>
      </c>
      <c r="H185" s="8"/>
      <c r="I185" s="9"/>
      <c r="J185" s="9"/>
      <c r="K185" s="10">
        <v>43027</v>
      </c>
      <c r="L185" s="10"/>
      <c r="M185" s="9" t="e">
        <f t="shared" si="193"/>
        <v>#NUM!</v>
      </c>
      <c r="N185" s="9">
        <f t="shared" ca="1" si="179"/>
        <v>77</v>
      </c>
      <c r="O185" s="9">
        <v>60</v>
      </c>
      <c r="P185" s="9">
        <v>1</v>
      </c>
      <c r="Q185" s="9"/>
      <c r="R185" s="9"/>
      <c r="S185" s="9" t="e">
        <f t="shared" si="180"/>
        <v>#NUM!</v>
      </c>
      <c r="T185" s="9"/>
      <c r="U185" s="8" t="str">
        <f t="shared" si="194"/>
        <v>12</v>
      </c>
      <c r="V185" s="11" t="str">
        <f t="shared" si="195"/>
        <v>1</v>
      </c>
      <c r="W185" s="8" t="str">
        <f t="shared" si="167"/>
        <v>12</v>
      </c>
      <c r="X185" s="9">
        <v>2</v>
      </c>
      <c r="Y185" s="9">
        <v>1</v>
      </c>
      <c r="Z185" s="9">
        <v>1</v>
      </c>
      <c r="AA185" s="9"/>
      <c r="AB185" s="9">
        <v>2</v>
      </c>
      <c r="AC185" s="9">
        <v>60</v>
      </c>
      <c r="AD185" s="9">
        <v>1</v>
      </c>
      <c r="AE185" s="8" t="str">
        <f t="shared" si="192"/>
        <v>36</v>
      </c>
      <c r="AF185" s="9">
        <v>2</v>
      </c>
      <c r="AG185" s="9">
        <v>2</v>
      </c>
      <c r="AH185" s="11" t="str">
        <f t="shared" si="173"/>
        <v>36</v>
      </c>
      <c r="AI185" s="11" t="str">
        <f>IF(AH185&lt;35,0, IF(AH185&gt;35, "1"))</f>
        <v>1</v>
      </c>
      <c r="AJ185" s="9">
        <v>2</v>
      </c>
      <c r="AK185" s="9"/>
      <c r="AL185" s="9"/>
      <c r="AM185" s="8" t="s">
        <v>360</v>
      </c>
      <c r="AN185" s="8">
        <v>1</v>
      </c>
      <c r="AO185" s="8">
        <v>1.58</v>
      </c>
      <c r="AP185" s="8"/>
      <c r="AQ185" s="8"/>
      <c r="AR185" s="9" t="e">
        <f t="shared" si="196"/>
        <v>#DIV/0!</v>
      </c>
      <c r="AS185" s="9">
        <v>0.93</v>
      </c>
      <c r="AT185" s="9">
        <f t="shared" si="182"/>
        <v>93.922823079428127</v>
      </c>
      <c r="AU185" s="9">
        <v>0.9</v>
      </c>
      <c r="AV185" s="9">
        <f t="shared" si="170"/>
        <v>96.484522003004642</v>
      </c>
      <c r="AW185" s="9"/>
      <c r="AX185" s="9"/>
      <c r="AY185" s="12" t="s">
        <v>155</v>
      </c>
      <c r="AZ185" s="12" t="s">
        <v>155</v>
      </c>
      <c r="BA185" s="12" t="s">
        <v>155</v>
      </c>
      <c r="BB185" s="12"/>
      <c r="BC185" s="8" t="s">
        <v>164</v>
      </c>
      <c r="BD185" s="8"/>
      <c r="BE185" s="8"/>
      <c r="BF185" s="8"/>
      <c r="BG185" s="12"/>
      <c r="BH185" s="8"/>
      <c r="BI185" s="8"/>
      <c r="BJ185" s="8">
        <v>54</v>
      </c>
      <c r="BK185" s="8">
        <v>165</v>
      </c>
      <c r="BL185" s="8">
        <f t="shared" si="183"/>
        <v>1.5860231830055624</v>
      </c>
      <c r="BM185" s="8">
        <f t="shared" si="144"/>
        <v>19.834710743801651</v>
      </c>
      <c r="BN185" s="8">
        <v>1</v>
      </c>
      <c r="BO185" s="7" t="s">
        <v>935</v>
      </c>
      <c r="BP185" s="8" t="s">
        <v>146</v>
      </c>
      <c r="BQ185" s="8">
        <v>59</v>
      </c>
      <c r="BR185" s="8">
        <v>62</v>
      </c>
      <c r="BS185" s="8">
        <v>161</v>
      </c>
      <c r="BT185" s="8">
        <f t="shared" si="184"/>
        <v>1.6522720327473823</v>
      </c>
      <c r="BU185" s="8">
        <f t="shared" si="145"/>
        <v>23.918830292041203</v>
      </c>
      <c r="BV185" s="8">
        <f t="shared" si="185"/>
        <v>0.9599043932059651</v>
      </c>
      <c r="BW185" s="8">
        <f t="shared" si="185"/>
        <v>0.82925086643561707</v>
      </c>
      <c r="BX185" s="8" t="s">
        <v>147</v>
      </c>
      <c r="BY185" s="8" t="s">
        <v>162</v>
      </c>
      <c r="BZ185" s="8" t="s">
        <v>148</v>
      </c>
      <c r="CA185" s="8" t="s">
        <v>149</v>
      </c>
      <c r="CB185" s="8">
        <v>6</v>
      </c>
      <c r="CC185" s="8" t="s">
        <v>150</v>
      </c>
      <c r="CD185" s="8">
        <v>2</v>
      </c>
      <c r="CE185" s="8" t="s">
        <v>159</v>
      </c>
      <c r="CF185" s="8" t="s">
        <v>150</v>
      </c>
      <c r="CG185" s="8">
        <v>2</v>
      </c>
      <c r="CH185" s="8" t="s">
        <v>150</v>
      </c>
      <c r="CI185" s="8" t="s">
        <v>150</v>
      </c>
      <c r="CJ185" s="8">
        <v>2</v>
      </c>
      <c r="CK185" s="8" t="s">
        <v>159</v>
      </c>
      <c r="CL185" s="8" t="s">
        <v>150</v>
      </c>
      <c r="CM185" s="8">
        <v>2</v>
      </c>
      <c r="CN185" s="8" t="s">
        <v>150</v>
      </c>
      <c r="CO185" s="8">
        <v>0</v>
      </c>
      <c r="CP185" s="8">
        <v>0</v>
      </c>
      <c r="CQ185" s="8">
        <v>4</v>
      </c>
      <c r="CR185" s="8"/>
      <c r="CS185" s="8">
        <v>0</v>
      </c>
      <c r="CT185" s="8"/>
      <c r="CU185" s="8"/>
      <c r="CV185" s="8"/>
      <c r="CW185" s="8"/>
      <c r="CX185" s="8"/>
      <c r="CY185" s="8">
        <v>0</v>
      </c>
      <c r="CZ185" s="8"/>
      <c r="DA185" s="8"/>
      <c r="DB185" s="8"/>
      <c r="DC185" s="8"/>
      <c r="DD185" s="8" t="s">
        <v>143</v>
      </c>
      <c r="DE185" s="8">
        <v>1</v>
      </c>
      <c r="DF185" s="8"/>
      <c r="DG185" s="8"/>
      <c r="DH185" s="8">
        <v>100</v>
      </c>
      <c r="DI185" s="8">
        <v>1</v>
      </c>
      <c r="DJ185" s="8"/>
      <c r="DK185" s="8">
        <v>2</v>
      </c>
      <c r="DL185" s="8">
        <v>2</v>
      </c>
      <c r="DM185" s="8">
        <v>1</v>
      </c>
      <c r="DN185" s="8"/>
      <c r="DO185" s="8" t="s">
        <v>143</v>
      </c>
      <c r="DP185" s="8">
        <v>2</v>
      </c>
      <c r="DQ185" s="8" t="s">
        <v>165</v>
      </c>
      <c r="DR185" s="8" t="s">
        <v>143</v>
      </c>
      <c r="DS185" s="8" t="s">
        <v>143</v>
      </c>
      <c r="DT185" s="8" t="s">
        <v>143</v>
      </c>
      <c r="DU185" s="8" t="s">
        <v>150</v>
      </c>
      <c r="DV185" s="8" t="s">
        <v>159</v>
      </c>
      <c r="DW185" s="8" t="s">
        <v>159</v>
      </c>
      <c r="DX185" s="8" t="s">
        <v>159</v>
      </c>
      <c r="DY185" s="8" t="s">
        <v>150</v>
      </c>
      <c r="DZ185" s="8"/>
      <c r="EA185" s="8"/>
      <c r="EB185" s="8" t="s">
        <v>150</v>
      </c>
      <c r="EC185" s="8" t="s">
        <v>150</v>
      </c>
      <c r="ED185" s="8" t="s">
        <v>150</v>
      </c>
      <c r="EE185" s="8"/>
      <c r="EF185" s="8" t="s">
        <v>159</v>
      </c>
      <c r="EG185" s="8" t="s">
        <v>150</v>
      </c>
      <c r="EH185" s="8"/>
      <c r="EI185" s="8" t="s">
        <v>159</v>
      </c>
      <c r="EJ185" s="8" t="s">
        <v>150</v>
      </c>
      <c r="EK185" s="8" t="s">
        <v>150</v>
      </c>
      <c r="EL185" s="8"/>
      <c r="EM185" s="8"/>
      <c r="EN185" s="8"/>
      <c r="EO185" s="8" t="s">
        <v>184</v>
      </c>
      <c r="EP185" s="8" t="s">
        <v>187</v>
      </c>
      <c r="EQ185" s="11" t="str">
        <f t="shared" si="175"/>
        <v>36</v>
      </c>
      <c r="ER185" s="11" t="str">
        <f>IF(EQ185&lt;35,0, IF(EQ185&gt;35, "1"))</f>
        <v>1</v>
      </c>
      <c r="ES185" s="11"/>
      <c r="ET185" s="13">
        <f t="shared" si="186"/>
        <v>1</v>
      </c>
      <c r="EU185" s="13">
        <f t="shared" si="187"/>
        <v>0.9</v>
      </c>
      <c r="EV185" s="14">
        <f t="shared" si="146"/>
        <v>-3.2000000000000001E-2</v>
      </c>
      <c r="EW185" s="14">
        <f t="shared" si="188"/>
        <v>-1.2</v>
      </c>
      <c r="EX185" s="14">
        <f t="shared" si="189"/>
        <v>-1.2</v>
      </c>
      <c r="EY185" s="11">
        <f t="shared" si="190"/>
        <v>-3.2000000000000001E-2</v>
      </c>
      <c r="EZ185" s="17" t="s">
        <v>176</v>
      </c>
      <c r="FA185" s="16" t="str">
        <f t="shared" si="191"/>
        <v>3</v>
      </c>
      <c r="FC185">
        <v>2</v>
      </c>
      <c r="FD185">
        <v>0</v>
      </c>
    </row>
    <row r="186" spans="1:160" ht="56.25">
      <c r="A186" s="6">
        <v>2877</v>
      </c>
      <c r="B186" s="8">
        <v>2</v>
      </c>
      <c r="C186" s="8" t="s">
        <v>139</v>
      </c>
      <c r="D186" s="8">
        <v>56</v>
      </c>
      <c r="E186" s="8">
        <v>51</v>
      </c>
      <c r="F186" s="8" t="s">
        <v>180</v>
      </c>
      <c r="G186" s="8">
        <v>5</v>
      </c>
      <c r="H186" s="8"/>
      <c r="I186" s="9"/>
      <c r="J186" s="9"/>
      <c r="K186" s="10">
        <v>43040</v>
      </c>
      <c r="L186" s="10"/>
      <c r="M186" s="9" t="e">
        <f t="shared" si="193"/>
        <v>#NUM!</v>
      </c>
      <c r="N186" s="9">
        <f t="shared" ca="1" si="179"/>
        <v>77</v>
      </c>
      <c r="O186" s="9">
        <v>60</v>
      </c>
      <c r="P186" s="9">
        <v>1</v>
      </c>
      <c r="Q186" s="9"/>
      <c r="R186" s="9"/>
      <c r="S186" s="9" t="e">
        <f t="shared" si="180"/>
        <v>#NUM!</v>
      </c>
      <c r="T186" s="9"/>
      <c r="U186" s="8" t="str">
        <f t="shared" si="194"/>
        <v>12</v>
      </c>
      <c r="V186" s="11" t="str">
        <f t="shared" si="195"/>
        <v>1</v>
      </c>
      <c r="W186" s="8" t="str">
        <f t="shared" si="167"/>
        <v>12</v>
      </c>
      <c r="X186" s="9">
        <v>2</v>
      </c>
      <c r="Y186" s="9">
        <v>1</v>
      </c>
      <c r="Z186" s="9">
        <v>1</v>
      </c>
      <c r="AA186" s="9"/>
      <c r="AB186" s="9">
        <v>2</v>
      </c>
      <c r="AC186" s="9">
        <v>60</v>
      </c>
      <c r="AD186" s="9">
        <v>1</v>
      </c>
      <c r="AE186" s="8" t="str">
        <f t="shared" si="192"/>
        <v>36</v>
      </c>
      <c r="AF186" s="9">
        <v>2</v>
      </c>
      <c r="AG186" s="9">
        <v>2</v>
      </c>
      <c r="AH186" s="11" t="str">
        <f t="shared" si="173"/>
        <v>36</v>
      </c>
      <c r="AI186" s="11" t="str">
        <f>IF(AH186&lt;35,0, IF(AH186&gt;35, "1"))</f>
        <v>1</v>
      </c>
      <c r="AJ186" s="9">
        <v>2</v>
      </c>
      <c r="AK186" s="9">
        <v>1</v>
      </c>
      <c r="AL186" s="9" t="s">
        <v>938</v>
      </c>
      <c r="AM186" s="8" t="s">
        <v>360</v>
      </c>
      <c r="AN186" s="8">
        <v>1</v>
      </c>
      <c r="AO186" s="8">
        <v>2.1800000000000002</v>
      </c>
      <c r="AP186" s="8"/>
      <c r="AQ186" s="8"/>
      <c r="AR186" s="9" t="e">
        <f t="shared" si="196"/>
        <v>#DIV/0!</v>
      </c>
      <c r="AS186" s="9">
        <v>1.58</v>
      </c>
      <c r="AT186" s="9">
        <f t="shared" si="182"/>
        <v>51.936086914255583</v>
      </c>
      <c r="AU186" s="9">
        <v>1.17</v>
      </c>
      <c r="AV186" s="9">
        <f t="shared" si="170"/>
        <v>73.558468741659468</v>
      </c>
      <c r="AW186" s="9"/>
      <c r="AX186" s="9"/>
      <c r="AY186" s="12" t="s">
        <v>155</v>
      </c>
      <c r="AZ186" s="12" t="s">
        <v>155</v>
      </c>
      <c r="BA186" s="12" t="s">
        <v>155</v>
      </c>
      <c r="BB186" s="12"/>
      <c r="BC186" s="8" t="s">
        <v>164</v>
      </c>
      <c r="BD186" s="8"/>
      <c r="BE186" s="8"/>
      <c r="BF186" s="8"/>
      <c r="BG186" s="12"/>
      <c r="BH186" s="8"/>
      <c r="BI186" s="8"/>
      <c r="BJ186" s="8">
        <v>51.1</v>
      </c>
      <c r="BK186" s="8">
        <v>170.4</v>
      </c>
      <c r="BL186" s="8">
        <f t="shared" si="183"/>
        <v>1.5858447152938382</v>
      </c>
      <c r="BM186" s="8">
        <f t="shared" si="144"/>
        <v>17.598745839670258</v>
      </c>
      <c r="BN186" s="8">
        <v>1</v>
      </c>
      <c r="BO186" s="7" t="s">
        <v>939</v>
      </c>
      <c r="BP186" s="8" t="s">
        <v>146</v>
      </c>
      <c r="BQ186" s="8">
        <v>47</v>
      </c>
      <c r="BR186" s="8">
        <v>79</v>
      </c>
      <c r="BS186" s="8">
        <v>170</v>
      </c>
      <c r="BT186" s="8">
        <f t="shared" si="184"/>
        <v>1.9051681190940801</v>
      </c>
      <c r="BU186" s="8">
        <f t="shared" si="145"/>
        <v>27.335640138408305</v>
      </c>
      <c r="BV186" s="8">
        <f t="shared" si="185"/>
        <v>0.83239095773233795</v>
      </c>
      <c r="BW186" s="8">
        <f t="shared" si="185"/>
        <v>0.64380222122338027</v>
      </c>
      <c r="BX186" s="8" t="s">
        <v>162</v>
      </c>
      <c r="BY186" s="8" t="s">
        <v>158</v>
      </c>
      <c r="BZ186" s="8" t="s">
        <v>148</v>
      </c>
      <c r="CA186" s="8" t="s">
        <v>149</v>
      </c>
      <c r="CB186" s="8">
        <v>4</v>
      </c>
      <c r="CC186" s="8" t="s">
        <v>150</v>
      </c>
      <c r="CD186" s="8">
        <v>2</v>
      </c>
      <c r="CE186" s="8" t="s">
        <v>150</v>
      </c>
      <c r="CF186" s="8" t="s">
        <v>150</v>
      </c>
      <c r="CG186" s="8">
        <v>2</v>
      </c>
      <c r="CH186" s="8" t="s">
        <v>150</v>
      </c>
      <c r="CI186" s="8" t="s">
        <v>150</v>
      </c>
      <c r="CJ186" s="8">
        <v>2</v>
      </c>
      <c r="CK186" s="8" t="s">
        <v>150</v>
      </c>
      <c r="CL186" s="8" t="s">
        <v>150</v>
      </c>
      <c r="CM186" s="8">
        <v>2</v>
      </c>
      <c r="CN186" s="8" t="s">
        <v>150</v>
      </c>
      <c r="CO186" s="8">
        <v>0</v>
      </c>
      <c r="CP186" s="8">
        <v>0</v>
      </c>
      <c r="CQ186" s="8">
        <v>4</v>
      </c>
      <c r="CR186" s="8"/>
      <c r="CS186" s="8">
        <v>0</v>
      </c>
      <c r="CT186" s="8"/>
      <c r="CU186" s="8"/>
      <c r="CV186" s="8"/>
      <c r="CW186" s="8"/>
      <c r="CX186" s="8"/>
      <c r="CY186" s="8">
        <v>0</v>
      </c>
      <c r="CZ186" s="8"/>
      <c r="DA186" s="8"/>
      <c r="DB186" s="8"/>
      <c r="DC186" s="8"/>
      <c r="DD186" s="8" t="s">
        <v>165</v>
      </c>
      <c r="DE186" s="8">
        <v>2</v>
      </c>
      <c r="DF186" s="8"/>
      <c r="DG186" s="8"/>
      <c r="DH186" s="8"/>
      <c r="DI186" s="8">
        <v>2</v>
      </c>
      <c r="DJ186" s="8"/>
      <c r="DK186" s="8">
        <v>2</v>
      </c>
      <c r="DL186" s="8">
        <v>0</v>
      </c>
      <c r="DM186" s="8">
        <v>2</v>
      </c>
      <c r="DN186" s="8"/>
      <c r="DO186" s="8" t="s">
        <v>143</v>
      </c>
      <c r="DP186" s="8">
        <v>2</v>
      </c>
      <c r="DQ186" s="8" t="s">
        <v>143</v>
      </c>
      <c r="DR186" s="8" t="s">
        <v>143</v>
      </c>
      <c r="DS186" s="8" t="s">
        <v>143</v>
      </c>
      <c r="DT186" s="8" t="s">
        <v>143</v>
      </c>
      <c r="DU186" s="8" t="s">
        <v>150</v>
      </c>
      <c r="DV186" s="8" t="s">
        <v>159</v>
      </c>
      <c r="DW186" s="8" t="s">
        <v>150</v>
      </c>
      <c r="DX186" s="8" t="s">
        <v>159</v>
      </c>
      <c r="DY186" s="8" t="s">
        <v>159</v>
      </c>
      <c r="DZ186" s="8"/>
      <c r="EA186" s="8"/>
      <c r="EB186" s="8" t="s">
        <v>150</v>
      </c>
      <c r="EC186" s="8" t="s">
        <v>150</v>
      </c>
      <c r="ED186" s="8" t="s">
        <v>150</v>
      </c>
      <c r="EE186" s="8"/>
      <c r="EF186" s="8" t="s">
        <v>159</v>
      </c>
      <c r="EG186" s="8" t="s">
        <v>150</v>
      </c>
      <c r="EH186" s="8"/>
      <c r="EI186" s="8" t="s">
        <v>159</v>
      </c>
      <c r="EJ186" s="8" t="s">
        <v>150</v>
      </c>
      <c r="EK186" s="8" t="s">
        <v>150</v>
      </c>
      <c r="EL186" s="8"/>
      <c r="EM186" s="8"/>
      <c r="EN186" s="8"/>
      <c r="EO186" s="8" t="s">
        <v>184</v>
      </c>
      <c r="EP186" s="8" t="s">
        <v>187</v>
      </c>
      <c r="EQ186" s="11" t="str">
        <f t="shared" si="175"/>
        <v>36</v>
      </c>
      <c r="ER186" s="11" t="str">
        <f>IF(EQ186&lt;35,0, IF(EQ186&gt;35, "1"))</f>
        <v>1</v>
      </c>
      <c r="ES186" s="11"/>
      <c r="ET186" s="13">
        <f t="shared" si="186"/>
        <v>1</v>
      </c>
      <c r="EU186" s="13">
        <f t="shared" si="187"/>
        <v>0.9</v>
      </c>
      <c r="EV186" s="14">
        <f t="shared" si="146"/>
        <v>-3.2000000000000001E-2</v>
      </c>
      <c r="EW186" s="14">
        <f t="shared" si="188"/>
        <v>-1.2</v>
      </c>
      <c r="EX186" s="14">
        <f t="shared" si="189"/>
        <v>-1.2</v>
      </c>
      <c r="EY186" s="11">
        <f t="shared" si="190"/>
        <v>-3.2000000000000001E-2</v>
      </c>
      <c r="EZ186" s="15" t="s">
        <v>152</v>
      </c>
      <c r="FA186" s="16" t="str">
        <f t="shared" si="191"/>
        <v>1</v>
      </c>
      <c r="FC186">
        <v>2</v>
      </c>
      <c r="FD186">
        <v>0</v>
      </c>
    </row>
    <row r="187" spans="1:160" ht="33.75">
      <c r="A187" s="6">
        <v>2878</v>
      </c>
      <c r="B187" s="8">
        <v>2</v>
      </c>
      <c r="C187" s="8" t="s">
        <v>139</v>
      </c>
      <c r="D187" s="8">
        <v>49</v>
      </c>
      <c r="E187" s="8">
        <v>44</v>
      </c>
      <c r="F187" s="8" t="s">
        <v>185</v>
      </c>
      <c r="G187" s="8">
        <v>4</v>
      </c>
      <c r="H187" s="8"/>
      <c r="I187" s="9"/>
      <c r="J187" s="9"/>
      <c r="K187" s="10">
        <v>43041</v>
      </c>
      <c r="L187" s="10"/>
      <c r="M187" s="9" t="e">
        <f t="shared" si="193"/>
        <v>#NUM!</v>
      </c>
      <c r="N187" s="9">
        <f t="shared" ca="1" si="179"/>
        <v>77</v>
      </c>
      <c r="O187" s="9">
        <v>60</v>
      </c>
      <c r="P187" s="9">
        <v>1</v>
      </c>
      <c r="Q187" s="9"/>
      <c r="R187" s="9"/>
      <c r="S187" s="9" t="e">
        <f t="shared" si="180"/>
        <v>#NUM!</v>
      </c>
      <c r="T187" s="9"/>
      <c r="U187" s="8" t="str">
        <f t="shared" si="194"/>
        <v>12</v>
      </c>
      <c r="V187" s="11" t="str">
        <f t="shared" si="195"/>
        <v>1</v>
      </c>
      <c r="W187" s="8" t="str">
        <f t="shared" si="167"/>
        <v>12</v>
      </c>
      <c r="X187" s="9">
        <v>2</v>
      </c>
      <c r="Y187" s="9">
        <v>1</v>
      </c>
      <c r="Z187" s="9">
        <v>1</v>
      </c>
      <c r="AA187" s="9"/>
      <c r="AB187" s="9">
        <v>2</v>
      </c>
      <c r="AC187" s="9">
        <v>60</v>
      </c>
      <c r="AD187" s="9">
        <v>1</v>
      </c>
      <c r="AE187" s="8" t="str">
        <f t="shared" si="192"/>
        <v>36</v>
      </c>
      <c r="AF187" s="9">
        <v>2</v>
      </c>
      <c r="AG187" s="9">
        <v>2</v>
      </c>
      <c r="AH187" s="11" t="str">
        <f t="shared" si="173"/>
        <v>36</v>
      </c>
      <c r="AI187" s="11" t="str">
        <f>IF(AH187&lt;35,0, IF(AH187&gt;35, "1"))</f>
        <v>1</v>
      </c>
      <c r="AJ187" s="9">
        <v>2</v>
      </c>
      <c r="AK187" s="9"/>
      <c r="AL187" s="9"/>
      <c r="AM187" s="8" t="s">
        <v>360</v>
      </c>
      <c r="AN187" s="8">
        <v>1</v>
      </c>
      <c r="AO187" s="8">
        <v>2.4700000000000002</v>
      </c>
      <c r="AP187" s="8"/>
      <c r="AQ187" s="8"/>
      <c r="AR187" s="9" t="e">
        <f t="shared" si="196"/>
        <v>#DIV/0!</v>
      </c>
      <c r="AS187" s="9">
        <v>1.46</v>
      </c>
      <c r="AT187" s="9">
        <f t="shared" si="182"/>
        <v>59.640510950097266</v>
      </c>
      <c r="AU187" s="9">
        <v>1.37</v>
      </c>
      <c r="AV187" s="9">
        <f t="shared" si="170"/>
        <v>63.576715354104714</v>
      </c>
      <c r="AW187" s="9"/>
      <c r="AX187" s="9"/>
      <c r="AY187" s="12" t="s">
        <v>155</v>
      </c>
      <c r="AZ187" s="12" t="s">
        <v>155</v>
      </c>
      <c r="BA187" s="12" t="s">
        <v>155</v>
      </c>
      <c r="BB187" s="12"/>
      <c r="BC187" s="8" t="s">
        <v>164</v>
      </c>
      <c r="BD187" s="8"/>
      <c r="BE187" s="8"/>
      <c r="BF187" s="8"/>
      <c r="BG187" s="12"/>
      <c r="BH187" s="8"/>
      <c r="BI187" s="8"/>
      <c r="BJ187" s="8">
        <v>76</v>
      </c>
      <c r="BK187" s="8">
        <v>181</v>
      </c>
      <c r="BL187" s="8">
        <f t="shared" si="183"/>
        <v>1.9612324355984125</v>
      </c>
      <c r="BM187" s="8">
        <f t="shared" si="144"/>
        <v>23.198315069747565</v>
      </c>
      <c r="BN187" s="8">
        <v>1</v>
      </c>
      <c r="BO187" s="7" t="s">
        <v>942</v>
      </c>
      <c r="BP187" s="8" t="s">
        <v>146</v>
      </c>
      <c r="BQ187" s="8">
        <v>44</v>
      </c>
      <c r="BR187" s="8">
        <v>54</v>
      </c>
      <c r="BS187" s="8">
        <v>162</v>
      </c>
      <c r="BT187" s="8">
        <f t="shared" si="184"/>
        <v>1.5650638389962552</v>
      </c>
      <c r="BU187" s="8">
        <f t="shared" si="145"/>
        <v>20.576131687242796</v>
      </c>
      <c r="BV187" s="8">
        <f t="shared" si="185"/>
        <v>1.2531325475235808</v>
      </c>
      <c r="BW187" s="8">
        <f t="shared" si="185"/>
        <v>1.1274381123897317</v>
      </c>
      <c r="BX187" s="8" t="s">
        <v>162</v>
      </c>
      <c r="BY187" s="8" t="s">
        <v>147</v>
      </c>
      <c r="BZ187" s="8" t="s">
        <v>148</v>
      </c>
      <c r="CA187" s="8" t="s">
        <v>149</v>
      </c>
      <c r="CB187" s="8">
        <v>6</v>
      </c>
      <c r="CC187" s="8" t="s">
        <v>150</v>
      </c>
      <c r="CD187" s="8">
        <v>2</v>
      </c>
      <c r="CE187" s="8" t="s">
        <v>159</v>
      </c>
      <c r="CF187" s="8" t="s">
        <v>150</v>
      </c>
      <c r="CG187" s="8">
        <v>2</v>
      </c>
      <c r="CH187" s="8" t="s">
        <v>150</v>
      </c>
      <c r="CI187" s="8" t="s">
        <v>150</v>
      </c>
      <c r="CJ187" s="8">
        <v>2</v>
      </c>
      <c r="CK187" s="8" t="s">
        <v>159</v>
      </c>
      <c r="CL187" s="8" t="s">
        <v>150</v>
      </c>
      <c r="CM187" s="8">
        <v>2</v>
      </c>
      <c r="CN187" s="8" t="s">
        <v>150</v>
      </c>
      <c r="CO187" s="8">
        <v>0</v>
      </c>
      <c r="CP187" s="8">
        <v>0</v>
      </c>
      <c r="CQ187" s="8">
        <v>4</v>
      </c>
      <c r="CR187" s="8"/>
      <c r="CS187" s="8">
        <v>0</v>
      </c>
      <c r="CT187" s="8"/>
      <c r="CU187" s="8"/>
      <c r="CV187" s="8"/>
      <c r="CW187" s="8"/>
      <c r="CX187" s="8"/>
      <c r="CY187" s="8">
        <v>0</v>
      </c>
      <c r="CZ187" s="8"/>
      <c r="DA187" s="8"/>
      <c r="DB187" s="8"/>
      <c r="DC187" s="8"/>
      <c r="DD187" s="8" t="s">
        <v>143</v>
      </c>
      <c r="DE187" s="8">
        <v>1</v>
      </c>
      <c r="DF187" s="8"/>
      <c r="DG187" s="8"/>
      <c r="DH187" s="8">
        <v>375</v>
      </c>
      <c r="DI187" s="8">
        <v>1</v>
      </c>
      <c r="DJ187" s="8"/>
      <c r="DK187" s="8">
        <v>2</v>
      </c>
      <c r="DL187" s="8">
        <v>3</v>
      </c>
      <c r="DM187" s="8">
        <v>1</v>
      </c>
      <c r="DN187" s="8"/>
      <c r="DO187" s="8" t="s">
        <v>143</v>
      </c>
      <c r="DP187" s="8">
        <v>2</v>
      </c>
      <c r="DQ187" s="8" t="s">
        <v>165</v>
      </c>
      <c r="DR187" s="8" t="s">
        <v>165</v>
      </c>
      <c r="DS187" s="8" t="s">
        <v>165</v>
      </c>
      <c r="DT187" s="8" t="s">
        <v>165</v>
      </c>
      <c r="DU187" s="8" t="s">
        <v>150</v>
      </c>
      <c r="DV187" s="8" t="s">
        <v>150</v>
      </c>
      <c r="DW187" s="8" t="s">
        <v>150</v>
      </c>
      <c r="DX187" s="8" t="s">
        <v>150</v>
      </c>
      <c r="DY187" s="8" t="s">
        <v>150</v>
      </c>
      <c r="DZ187" s="8"/>
      <c r="EA187" s="8"/>
      <c r="EB187" s="8" t="s">
        <v>150</v>
      </c>
      <c r="EC187" s="8" t="s">
        <v>150</v>
      </c>
      <c r="ED187" s="8" t="s">
        <v>150</v>
      </c>
      <c r="EE187" s="8"/>
      <c r="EF187" s="8" t="s">
        <v>159</v>
      </c>
      <c r="EG187" s="8" t="s">
        <v>150</v>
      </c>
      <c r="EH187" s="8"/>
      <c r="EI187" s="8" t="s">
        <v>159</v>
      </c>
      <c r="EJ187" s="8" t="s">
        <v>150</v>
      </c>
      <c r="EK187" s="8" t="s">
        <v>150</v>
      </c>
      <c r="EL187" s="8"/>
      <c r="EM187" s="8"/>
      <c r="EN187" s="8"/>
      <c r="EO187" s="8" t="s">
        <v>184</v>
      </c>
      <c r="EP187" s="8" t="s">
        <v>187</v>
      </c>
      <c r="EQ187" s="11" t="str">
        <f t="shared" si="175"/>
        <v>36</v>
      </c>
      <c r="ER187" s="11" t="str">
        <f>IF(EQ187&lt;35,0, IF(EQ187&gt;35, "1"))</f>
        <v>1</v>
      </c>
      <c r="ES187" s="11"/>
      <c r="ET187" s="13">
        <f t="shared" si="186"/>
        <v>1</v>
      </c>
      <c r="EU187" s="13">
        <f t="shared" si="187"/>
        <v>0.9</v>
      </c>
      <c r="EV187" s="14">
        <f t="shared" si="146"/>
        <v>-3.2000000000000001E-2</v>
      </c>
      <c r="EW187" s="14">
        <f t="shared" si="188"/>
        <v>-1.2</v>
      </c>
      <c r="EX187" s="14">
        <f t="shared" si="189"/>
        <v>-1.2</v>
      </c>
      <c r="EY187" s="11">
        <f t="shared" si="190"/>
        <v>-3.2000000000000001E-2</v>
      </c>
      <c r="EZ187" s="17" t="s">
        <v>152</v>
      </c>
      <c r="FA187" s="16" t="str">
        <f t="shared" si="191"/>
        <v>1</v>
      </c>
      <c r="FC187">
        <v>2</v>
      </c>
      <c r="FD187">
        <v>0</v>
      </c>
    </row>
    <row r="188" spans="1:160" ht="33.75">
      <c r="A188" s="6">
        <v>2881</v>
      </c>
      <c r="B188" s="8">
        <v>2</v>
      </c>
      <c r="C188" s="8" t="s">
        <v>139</v>
      </c>
      <c r="D188" s="8">
        <v>53</v>
      </c>
      <c r="E188" s="8">
        <v>48</v>
      </c>
      <c r="F188" s="8" t="s">
        <v>185</v>
      </c>
      <c r="G188" s="8">
        <v>4</v>
      </c>
      <c r="H188" s="8"/>
      <c r="I188" s="9"/>
      <c r="J188" s="9"/>
      <c r="K188" s="10">
        <v>43047</v>
      </c>
      <c r="L188" s="10"/>
      <c r="M188" s="9" t="e">
        <f t="shared" si="193"/>
        <v>#NUM!</v>
      </c>
      <c r="N188" s="9">
        <f t="shared" ca="1" si="179"/>
        <v>77</v>
      </c>
      <c r="O188" s="9">
        <v>59</v>
      </c>
      <c r="P188" s="9">
        <v>1</v>
      </c>
      <c r="Q188" s="9"/>
      <c r="R188" s="9"/>
      <c r="S188" s="9" t="e">
        <f t="shared" si="180"/>
        <v>#NUM!</v>
      </c>
      <c r="T188" s="9"/>
      <c r="U188" s="8" t="str">
        <f t="shared" si="194"/>
        <v>12</v>
      </c>
      <c r="V188" s="11" t="str">
        <f t="shared" si="195"/>
        <v>1</v>
      </c>
      <c r="W188" s="8" t="str">
        <f t="shared" si="167"/>
        <v>12</v>
      </c>
      <c r="X188" s="9">
        <v>2</v>
      </c>
      <c r="Y188" s="9">
        <v>1</v>
      </c>
      <c r="Z188" s="9">
        <v>1</v>
      </c>
      <c r="AA188" s="9"/>
      <c r="AB188" s="9">
        <v>2</v>
      </c>
      <c r="AC188" s="9">
        <v>59</v>
      </c>
      <c r="AD188" s="9">
        <v>1</v>
      </c>
      <c r="AE188" s="8" t="str">
        <f t="shared" si="192"/>
        <v>36</v>
      </c>
      <c r="AF188" s="9">
        <v>2</v>
      </c>
      <c r="AG188" s="9">
        <v>2</v>
      </c>
      <c r="AH188" s="11" t="str">
        <f t="shared" si="173"/>
        <v>36</v>
      </c>
      <c r="AI188" s="11">
        <v>1</v>
      </c>
      <c r="AJ188" s="9">
        <v>2</v>
      </c>
      <c r="AK188" s="9"/>
      <c r="AL188" s="9"/>
      <c r="AM188" s="8" t="s">
        <v>360</v>
      </c>
      <c r="AN188" s="8">
        <v>1</v>
      </c>
      <c r="AO188" s="8">
        <v>2.5499999999999998</v>
      </c>
      <c r="AP188" s="8"/>
      <c r="AQ188" s="8"/>
      <c r="AR188" s="9" t="e">
        <f t="shared" si="196"/>
        <v>#DIV/0!</v>
      </c>
      <c r="AS188" s="9">
        <v>1.28</v>
      </c>
      <c r="AT188" s="9">
        <f t="shared" si="182"/>
        <v>68.125356581190474</v>
      </c>
      <c r="AU188" s="9">
        <v>1.1399999999999999</v>
      </c>
      <c r="AV188" s="9">
        <f t="shared" si="170"/>
        <v>77.31662983778503</v>
      </c>
      <c r="AW188" s="9"/>
      <c r="AX188" s="9"/>
      <c r="AY188" s="12" t="s">
        <v>155</v>
      </c>
      <c r="AZ188" s="12" t="s">
        <v>155</v>
      </c>
      <c r="BA188" s="12" t="s">
        <v>155</v>
      </c>
      <c r="BB188" s="12"/>
      <c r="BC188" s="8" t="s">
        <v>164</v>
      </c>
      <c r="BD188" s="8"/>
      <c r="BE188" s="8"/>
      <c r="BF188" s="8"/>
      <c r="BG188" s="12"/>
      <c r="BH188" s="8"/>
      <c r="BI188" s="8"/>
      <c r="BJ188" s="8">
        <v>68</v>
      </c>
      <c r="BK188" s="8">
        <v>174</v>
      </c>
      <c r="BL188" s="8">
        <f t="shared" si="183"/>
        <v>1.8179453206415102</v>
      </c>
      <c r="BM188" s="8">
        <f t="shared" si="144"/>
        <v>22.460034350640772</v>
      </c>
      <c r="BN188" s="8">
        <v>1</v>
      </c>
      <c r="BO188" s="7" t="s">
        <v>945</v>
      </c>
      <c r="BP188" s="8" t="s">
        <v>146</v>
      </c>
      <c r="BQ188" s="8">
        <v>44</v>
      </c>
      <c r="BR188" s="8">
        <v>62.5</v>
      </c>
      <c r="BS188" s="8">
        <v>168</v>
      </c>
      <c r="BT188" s="8">
        <f t="shared" si="184"/>
        <v>1.7098757784603613</v>
      </c>
      <c r="BU188" s="8">
        <f t="shared" si="145"/>
        <v>22.144274376417233</v>
      </c>
      <c r="BV188" s="8">
        <f t="shared" si="185"/>
        <v>1.06320315402003</v>
      </c>
      <c r="BW188" s="8">
        <f t="shared" si="185"/>
        <v>1.0142592152199763</v>
      </c>
      <c r="BX188" s="8" t="s">
        <v>158</v>
      </c>
      <c r="BY188" s="8" t="s">
        <v>162</v>
      </c>
      <c r="BZ188" s="8" t="s">
        <v>148</v>
      </c>
      <c r="CA188" s="8" t="s">
        <v>149</v>
      </c>
      <c r="CB188" s="8">
        <v>6</v>
      </c>
      <c r="CC188" s="8" t="s">
        <v>150</v>
      </c>
      <c r="CD188" s="8">
        <v>2</v>
      </c>
      <c r="CE188" s="8" t="s">
        <v>159</v>
      </c>
      <c r="CF188" s="8" t="s">
        <v>150</v>
      </c>
      <c r="CG188" s="8">
        <v>2</v>
      </c>
      <c r="CH188" s="8" t="s">
        <v>150</v>
      </c>
      <c r="CI188" s="8" t="s">
        <v>150</v>
      </c>
      <c r="CJ188" s="8">
        <v>2</v>
      </c>
      <c r="CK188" s="8" t="s">
        <v>159</v>
      </c>
      <c r="CL188" s="8" t="s">
        <v>150</v>
      </c>
      <c r="CM188" s="8">
        <v>2</v>
      </c>
      <c r="CN188" s="8" t="s">
        <v>150</v>
      </c>
      <c r="CO188" s="8">
        <v>0</v>
      </c>
      <c r="CP188" s="8">
        <v>0</v>
      </c>
      <c r="CQ188" s="8">
        <v>4</v>
      </c>
      <c r="CR188" s="8"/>
      <c r="CS188" s="8">
        <v>0</v>
      </c>
      <c r="CT188" s="8"/>
      <c r="CU188" s="8"/>
      <c r="CV188" s="8"/>
      <c r="CW188" s="8"/>
      <c r="CX188" s="8"/>
      <c r="CY188" s="8">
        <v>0</v>
      </c>
      <c r="CZ188" s="8"/>
      <c r="DA188" s="8"/>
      <c r="DB188" s="8"/>
      <c r="DC188" s="8"/>
      <c r="DD188" s="8" t="s">
        <v>143</v>
      </c>
      <c r="DE188" s="8">
        <v>1</v>
      </c>
      <c r="DF188" s="8"/>
      <c r="DG188" s="8"/>
      <c r="DH188" s="8">
        <v>100</v>
      </c>
      <c r="DI188" s="8">
        <v>1</v>
      </c>
      <c r="DJ188" s="8"/>
      <c r="DK188" s="8">
        <v>2</v>
      </c>
      <c r="DL188" s="8">
        <v>11</v>
      </c>
      <c r="DM188" s="8">
        <v>1</v>
      </c>
      <c r="DN188" s="8"/>
      <c r="DO188" s="8" t="s">
        <v>143</v>
      </c>
      <c r="DP188" s="8">
        <v>2</v>
      </c>
      <c r="DQ188" s="8" t="s">
        <v>165</v>
      </c>
      <c r="DR188" s="8" t="s">
        <v>165</v>
      </c>
      <c r="DS188" s="8" t="s">
        <v>165</v>
      </c>
      <c r="DT188" s="8" t="s">
        <v>636</v>
      </c>
      <c r="DU188" s="8" t="s">
        <v>150</v>
      </c>
      <c r="DV188" s="8" t="s">
        <v>159</v>
      </c>
      <c r="DW188" s="8" t="s">
        <v>150</v>
      </c>
      <c r="DX188" s="8" t="s">
        <v>150</v>
      </c>
      <c r="DY188" s="8" t="s">
        <v>150</v>
      </c>
      <c r="DZ188" s="8"/>
      <c r="EA188" s="8"/>
      <c r="EB188" s="8" t="s">
        <v>150</v>
      </c>
      <c r="EC188" s="8" t="s">
        <v>150</v>
      </c>
      <c r="ED188" s="8" t="s">
        <v>150</v>
      </c>
      <c r="EE188" s="8"/>
      <c r="EF188" s="8" t="s">
        <v>159</v>
      </c>
      <c r="EG188" s="8" t="s">
        <v>150</v>
      </c>
      <c r="EH188" s="8"/>
      <c r="EI188" s="8" t="s">
        <v>159</v>
      </c>
      <c r="EJ188" s="8" t="s">
        <v>150</v>
      </c>
      <c r="EK188" s="8" t="s">
        <v>150</v>
      </c>
      <c r="EL188" s="8"/>
      <c r="EM188" s="8"/>
      <c r="EN188" s="8"/>
      <c r="EO188" s="8" t="s">
        <v>184</v>
      </c>
      <c r="EP188" s="8" t="s">
        <v>187</v>
      </c>
      <c r="EQ188" s="11" t="str">
        <f t="shared" si="175"/>
        <v>36</v>
      </c>
      <c r="ER188" s="11">
        <v>1</v>
      </c>
      <c r="ES188" s="11"/>
      <c r="ET188" s="13">
        <f t="shared" si="186"/>
        <v>1</v>
      </c>
      <c r="EU188" s="13">
        <f t="shared" si="187"/>
        <v>0.9</v>
      </c>
      <c r="EV188" s="14">
        <f t="shared" si="146"/>
        <v>-3.2000000000000001E-2</v>
      </c>
      <c r="EW188" s="14">
        <f t="shared" si="188"/>
        <v>-1.2</v>
      </c>
      <c r="EX188" s="14">
        <f t="shared" si="189"/>
        <v>-1.2</v>
      </c>
      <c r="EY188" s="11">
        <f t="shared" si="190"/>
        <v>-3.2000000000000001E-2</v>
      </c>
      <c r="EZ188" s="15" t="s">
        <v>152</v>
      </c>
      <c r="FA188" s="16" t="str">
        <f t="shared" si="191"/>
        <v>1</v>
      </c>
      <c r="FC188">
        <v>2</v>
      </c>
      <c r="FD188">
        <v>0</v>
      </c>
    </row>
    <row r="189" spans="1:160" ht="78.75">
      <c r="A189" s="6">
        <v>2883</v>
      </c>
      <c r="B189" s="8">
        <v>1</v>
      </c>
      <c r="C189" s="8" t="s">
        <v>146</v>
      </c>
      <c r="D189" s="8">
        <v>45</v>
      </c>
      <c r="E189" s="8">
        <v>40</v>
      </c>
      <c r="F189" s="8" t="s">
        <v>153</v>
      </c>
      <c r="G189" s="8">
        <v>3</v>
      </c>
      <c r="H189" s="8" t="s">
        <v>179</v>
      </c>
      <c r="I189" s="9" t="s">
        <v>950</v>
      </c>
      <c r="J189" s="9">
        <v>1</v>
      </c>
      <c r="K189" s="10">
        <v>43052</v>
      </c>
      <c r="L189" s="10"/>
      <c r="M189" s="9" t="e">
        <f t="shared" si="193"/>
        <v>#NUM!</v>
      </c>
      <c r="N189" s="9">
        <f t="shared" ca="1" si="179"/>
        <v>76</v>
      </c>
      <c r="O189" s="9">
        <v>59</v>
      </c>
      <c r="P189" s="9">
        <v>1</v>
      </c>
      <c r="Q189" s="9"/>
      <c r="R189" s="9"/>
      <c r="S189" s="9" t="e">
        <f t="shared" si="180"/>
        <v>#NUM!</v>
      </c>
      <c r="T189" s="9"/>
      <c r="U189" s="8" t="str">
        <f t="shared" si="194"/>
        <v>12</v>
      </c>
      <c r="V189" s="11" t="str">
        <f t="shared" si="195"/>
        <v>1</v>
      </c>
      <c r="W189" s="8" t="str">
        <f t="shared" si="167"/>
        <v>12</v>
      </c>
      <c r="X189" s="9">
        <v>2</v>
      </c>
      <c r="Y189" s="9">
        <v>1</v>
      </c>
      <c r="Z189" s="9">
        <v>1</v>
      </c>
      <c r="AA189" s="9"/>
      <c r="AB189" s="9">
        <v>2</v>
      </c>
      <c r="AC189" s="9">
        <v>59</v>
      </c>
      <c r="AD189" s="9">
        <v>1</v>
      </c>
      <c r="AE189" s="8" t="str">
        <f t="shared" si="192"/>
        <v>36</v>
      </c>
      <c r="AF189" s="9">
        <v>2</v>
      </c>
      <c r="AG189" s="9">
        <v>2</v>
      </c>
      <c r="AH189" s="11" t="str">
        <f t="shared" si="173"/>
        <v>36</v>
      </c>
      <c r="AI189" s="11" t="str">
        <f>IF(AH189&lt;35,0, IF(AH189&gt;35, "1"))</f>
        <v>1</v>
      </c>
      <c r="AJ189" s="9">
        <v>2</v>
      </c>
      <c r="AK189" s="9">
        <v>1</v>
      </c>
      <c r="AL189" s="9" t="s">
        <v>951</v>
      </c>
      <c r="AM189" s="8" t="s">
        <v>360</v>
      </c>
      <c r="AN189" s="8">
        <v>1</v>
      </c>
      <c r="AO189" s="8">
        <v>1.95</v>
      </c>
      <c r="AP189" s="8"/>
      <c r="AQ189" s="8"/>
      <c r="AR189" s="9" t="e">
        <f t="shared" si="196"/>
        <v>#DIV/0!</v>
      </c>
      <c r="AS189" s="9">
        <v>1.03</v>
      </c>
      <c r="AT189" s="9">
        <f t="shared" si="182"/>
        <v>69.561877030308295</v>
      </c>
      <c r="AU189" s="9">
        <v>1.07</v>
      </c>
      <c r="AV189" s="9">
        <f t="shared" si="170"/>
        <v>65.631663732683521</v>
      </c>
      <c r="AW189" s="9"/>
      <c r="AX189" s="9"/>
      <c r="AY189" s="12" t="s">
        <v>155</v>
      </c>
      <c r="AZ189" s="12" t="s">
        <v>155</v>
      </c>
      <c r="BA189" s="12" t="s">
        <v>155</v>
      </c>
      <c r="BB189" s="12"/>
      <c r="BC189" s="8" t="s">
        <v>164</v>
      </c>
      <c r="BD189" s="8"/>
      <c r="BE189" s="8"/>
      <c r="BF189" s="8"/>
      <c r="BG189" s="12"/>
      <c r="BH189" s="8"/>
      <c r="BI189" s="8"/>
      <c r="BJ189" s="8">
        <v>78.5</v>
      </c>
      <c r="BK189" s="8">
        <v>163</v>
      </c>
      <c r="BL189" s="8">
        <f t="shared" si="183"/>
        <v>1.8429855959976968</v>
      </c>
      <c r="BM189" s="8">
        <f t="shared" si="144"/>
        <v>29.545711167149687</v>
      </c>
      <c r="BN189" s="8">
        <v>1</v>
      </c>
      <c r="BO189" s="7" t="s">
        <v>952</v>
      </c>
      <c r="BP189" s="8" t="s">
        <v>139</v>
      </c>
      <c r="BQ189" s="8">
        <v>43</v>
      </c>
      <c r="BR189" s="8">
        <v>66</v>
      </c>
      <c r="BS189" s="8">
        <v>168</v>
      </c>
      <c r="BT189" s="8">
        <f t="shared" si="184"/>
        <v>1.7499342266302007</v>
      </c>
      <c r="BU189" s="8">
        <f t="shared" si="145"/>
        <v>23.3843537414966</v>
      </c>
      <c r="BV189" s="8">
        <f t="shared" si="185"/>
        <v>1.0531742096082564</v>
      </c>
      <c r="BW189" s="8">
        <f t="shared" si="185"/>
        <v>1.2634820484570193</v>
      </c>
      <c r="BX189" s="8" t="s">
        <v>953</v>
      </c>
      <c r="BY189" s="8" t="s">
        <v>158</v>
      </c>
      <c r="BZ189" s="8" t="s">
        <v>148</v>
      </c>
      <c r="CA189" s="8" t="s">
        <v>166</v>
      </c>
      <c r="CB189" s="8">
        <v>3</v>
      </c>
      <c r="CC189" s="8" t="s">
        <v>150</v>
      </c>
      <c r="CD189" s="8">
        <v>2</v>
      </c>
      <c r="CE189" s="8" t="s">
        <v>150</v>
      </c>
      <c r="CF189" s="8" t="s">
        <v>150</v>
      </c>
      <c r="CG189" s="8">
        <v>2</v>
      </c>
      <c r="CH189" s="8" t="s">
        <v>150</v>
      </c>
      <c r="CI189" s="8" t="s">
        <v>150</v>
      </c>
      <c r="CJ189" s="8">
        <v>2</v>
      </c>
      <c r="CK189" s="8" t="s">
        <v>150</v>
      </c>
      <c r="CL189" s="8" t="s">
        <v>150</v>
      </c>
      <c r="CM189" s="8">
        <v>2</v>
      </c>
      <c r="CN189" s="8" t="s">
        <v>150</v>
      </c>
      <c r="CO189" s="8">
        <v>0</v>
      </c>
      <c r="CP189" s="8">
        <v>0</v>
      </c>
      <c r="CQ189" s="8">
        <v>4</v>
      </c>
      <c r="CR189" s="8"/>
      <c r="CS189" s="8">
        <v>0</v>
      </c>
      <c r="CT189" s="8"/>
      <c r="CU189" s="8"/>
      <c r="CV189" s="8"/>
      <c r="CW189" s="8"/>
      <c r="CX189" s="8"/>
      <c r="CY189" s="8">
        <v>0</v>
      </c>
      <c r="CZ189" s="8"/>
      <c r="DA189" s="8"/>
      <c r="DB189" s="8"/>
      <c r="DC189" s="8"/>
      <c r="DD189" s="8" t="s">
        <v>165</v>
      </c>
      <c r="DE189" s="8">
        <v>2</v>
      </c>
      <c r="DF189" s="8"/>
      <c r="DG189" s="8"/>
      <c r="DH189" s="8"/>
      <c r="DI189" s="8">
        <v>2</v>
      </c>
      <c r="DJ189" s="8"/>
      <c r="DK189" s="8">
        <v>2</v>
      </c>
      <c r="DL189" s="8">
        <v>0</v>
      </c>
      <c r="DM189" s="8">
        <v>2</v>
      </c>
      <c r="DN189" s="8"/>
      <c r="DO189" s="8" t="s">
        <v>143</v>
      </c>
      <c r="DP189" s="8">
        <v>2</v>
      </c>
      <c r="DQ189" s="8" t="s">
        <v>165</v>
      </c>
      <c r="DR189" s="8" t="s">
        <v>165</v>
      </c>
      <c r="DS189" s="8" t="s">
        <v>165</v>
      </c>
      <c r="DT189" s="8" t="s">
        <v>165</v>
      </c>
      <c r="DU189" s="8" t="s">
        <v>150</v>
      </c>
      <c r="DV189" s="8" t="s">
        <v>159</v>
      </c>
      <c r="DW189" s="8" t="s">
        <v>150</v>
      </c>
      <c r="DX189" s="8" t="s">
        <v>150</v>
      </c>
      <c r="DY189" s="8" t="s">
        <v>150</v>
      </c>
      <c r="DZ189" s="8"/>
      <c r="EA189" s="8"/>
      <c r="EB189" s="8" t="s">
        <v>150</v>
      </c>
      <c r="EC189" s="8" t="s">
        <v>150</v>
      </c>
      <c r="ED189" s="8" t="s">
        <v>150</v>
      </c>
      <c r="EE189" s="8"/>
      <c r="EF189" s="8" t="s">
        <v>159</v>
      </c>
      <c r="EG189" s="8" t="s">
        <v>150</v>
      </c>
      <c r="EH189" s="8"/>
      <c r="EI189" s="8" t="s">
        <v>159</v>
      </c>
      <c r="EJ189" s="8" t="s">
        <v>150</v>
      </c>
      <c r="EK189" s="8" t="s">
        <v>150</v>
      </c>
      <c r="EL189" s="8"/>
      <c r="EM189" s="8"/>
      <c r="EN189" s="8"/>
      <c r="EO189" s="8"/>
      <c r="EP189" s="8" t="s">
        <v>187</v>
      </c>
      <c r="EQ189" s="11" t="str">
        <f t="shared" si="175"/>
        <v>36</v>
      </c>
      <c r="ER189" s="11" t="str">
        <f>IF(EQ189&lt;35,0, IF(EQ189&gt;35, "1"))</f>
        <v>1</v>
      </c>
      <c r="ES189" s="11"/>
      <c r="ET189" s="13">
        <f t="shared" si="186"/>
        <v>1.012</v>
      </c>
      <c r="EU189" s="13">
        <f t="shared" si="187"/>
        <v>0.7</v>
      </c>
      <c r="EV189" s="14">
        <f t="shared" si="146"/>
        <v>-0.24099999999999999</v>
      </c>
      <c r="EW189" s="14">
        <f t="shared" si="188"/>
        <v>-1.2</v>
      </c>
      <c r="EX189" s="14">
        <f t="shared" si="189"/>
        <v>-1.2</v>
      </c>
      <c r="EY189" s="11">
        <f t="shared" si="190"/>
        <v>-0.24099999999999999</v>
      </c>
      <c r="EZ189" s="15" t="s">
        <v>176</v>
      </c>
      <c r="FA189" s="16" t="str">
        <f t="shared" si="191"/>
        <v>3</v>
      </c>
      <c r="FC189">
        <v>2</v>
      </c>
      <c r="FD189">
        <v>0</v>
      </c>
    </row>
    <row r="190" spans="1:160" ht="180">
      <c r="A190" s="6">
        <v>2894</v>
      </c>
      <c r="B190" s="8">
        <v>2</v>
      </c>
      <c r="C190" s="8" t="s">
        <v>139</v>
      </c>
      <c r="D190" s="8">
        <v>64</v>
      </c>
      <c r="E190" s="8">
        <v>59</v>
      </c>
      <c r="F190" s="8" t="s">
        <v>153</v>
      </c>
      <c r="G190" s="8">
        <v>3</v>
      </c>
      <c r="H190" s="8" t="s">
        <v>886</v>
      </c>
      <c r="I190" s="9"/>
      <c r="J190" s="9"/>
      <c r="K190" s="10">
        <v>43069</v>
      </c>
      <c r="L190" s="10">
        <v>44308</v>
      </c>
      <c r="M190" s="9">
        <f>DATEDIF(K190, L190, "m")</f>
        <v>40</v>
      </c>
      <c r="N190" s="9">
        <f t="shared" ca="1" si="179"/>
        <v>76</v>
      </c>
      <c r="O190" s="9">
        <v>40</v>
      </c>
      <c r="P190" s="9">
        <v>0</v>
      </c>
      <c r="Q190" s="9"/>
      <c r="R190" s="9"/>
      <c r="S190" s="9" t="e">
        <f t="shared" si="180"/>
        <v>#NUM!</v>
      </c>
      <c r="T190" s="9"/>
      <c r="U190" s="8" t="str">
        <f t="shared" si="194"/>
        <v>12</v>
      </c>
      <c r="V190" s="11" t="str">
        <f t="shared" si="195"/>
        <v>1</v>
      </c>
      <c r="W190" s="8" t="str">
        <f t="shared" si="167"/>
        <v>12</v>
      </c>
      <c r="X190" s="9">
        <v>2</v>
      </c>
      <c r="Y190" s="9">
        <v>1</v>
      </c>
      <c r="Z190" s="9">
        <v>1</v>
      </c>
      <c r="AA190" s="9"/>
      <c r="AB190" s="9">
        <v>2</v>
      </c>
      <c r="AC190" s="9">
        <v>40</v>
      </c>
      <c r="AD190" s="9">
        <v>1</v>
      </c>
      <c r="AE190" s="8" t="str">
        <f t="shared" si="192"/>
        <v>36</v>
      </c>
      <c r="AF190" s="9">
        <v>2</v>
      </c>
      <c r="AG190" s="9">
        <v>2</v>
      </c>
      <c r="AH190" s="11" t="str">
        <f t="shared" si="173"/>
        <v>36</v>
      </c>
      <c r="AI190" s="11" t="str">
        <f>IF(AH190&lt;35,0, IF(AH190&gt;35, "1"))</f>
        <v>1</v>
      </c>
      <c r="AJ190" s="9">
        <v>2</v>
      </c>
      <c r="AK190" s="9">
        <v>1</v>
      </c>
      <c r="AL190" s="9" t="s">
        <v>956</v>
      </c>
      <c r="AM190" s="8" t="s">
        <v>360</v>
      </c>
      <c r="AN190" s="8">
        <v>1</v>
      </c>
      <c r="AO190" s="8">
        <v>2.13</v>
      </c>
      <c r="AP190" s="8"/>
      <c r="AQ190" s="8"/>
      <c r="AR190" s="9" t="e">
        <f t="shared" si="196"/>
        <v>#DIV/0!</v>
      </c>
      <c r="AS190" s="9">
        <v>1.65</v>
      </c>
      <c r="AT190" s="9">
        <f t="shared" si="182"/>
        <v>46.91037832684826</v>
      </c>
      <c r="AU190" s="9">
        <v>4.0199999999999996</v>
      </c>
      <c r="AV190" s="9">
        <f t="shared" si="170"/>
        <v>15.913891387535044</v>
      </c>
      <c r="AW190" s="9"/>
      <c r="AX190" s="9"/>
      <c r="AY190" s="12" t="s">
        <v>155</v>
      </c>
      <c r="AZ190" s="12" t="s">
        <v>155</v>
      </c>
      <c r="BA190" s="12" t="s">
        <v>155</v>
      </c>
      <c r="BB190" s="12"/>
      <c r="BC190" s="8" t="s">
        <v>957</v>
      </c>
      <c r="BD190" s="8"/>
      <c r="BE190" s="8"/>
      <c r="BF190" s="8" t="s">
        <v>744</v>
      </c>
      <c r="BG190" s="12">
        <v>44308</v>
      </c>
      <c r="BH190" s="8" t="s">
        <v>958</v>
      </c>
      <c r="BI190" s="8" t="s">
        <v>959</v>
      </c>
      <c r="BJ190" s="8">
        <v>62</v>
      </c>
      <c r="BK190" s="8">
        <v>166</v>
      </c>
      <c r="BL190" s="8">
        <f t="shared" si="183"/>
        <v>1.6893170117993124</v>
      </c>
      <c r="BM190" s="8">
        <f t="shared" si="144"/>
        <v>22.499637102627378</v>
      </c>
      <c r="BN190" s="8">
        <v>1</v>
      </c>
      <c r="BO190" s="7" t="s">
        <v>960</v>
      </c>
      <c r="BP190" s="8" t="s">
        <v>146</v>
      </c>
      <c r="BQ190" s="8">
        <v>56</v>
      </c>
      <c r="BR190" s="8">
        <v>45</v>
      </c>
      <c r="BS190" s="8">
        <v>149.19999999999999</v>
      </c>
      <c r="BT190" s="8">
        <f t="shared" si="184"/>
        <v>1.3644701486645792</v>
      </c>
      <c r="BU190" s="8">
        <f t="shared" si="145"/>
        <v>20.215052217725997</v>
      </c>
      <c r="BV190" s="8">
        <f t="shared" si="185"/>
        <v>1.2380754635436064</v>
      </c>
      <c r="BW190" s="8">
        <f t="shared" si="185"/>
        <v>1.1130140481605135</v>
      </c>
      <c r="BX190" s="8" t="s">
        <v>147</v>
      </c>
      <c r="BY190" s="8" t="s">
        <v>147</v>
      </c>
      <c r="BZ190" s="8" t="s">
        <v>148</v>
      </c>
      <c r="CA190" s="8" t="s">
        <v>149</v>
      </c>
      <c r="CB190" s="8">
        <v>5</v>
      </c>
      <c r="CC190" s="8" t="s">
        <v>150</v>
      </c>
      <c r="CD190" s="8">
        <v>2</v>
      </c>
      <c r="CE190" s="8" t="s">
        <v>150</v>
      </c>
      <c r="CF190" s="8" t="s">
        <v>150</v>
      </c>
      <c r="CG190" s="8">
        <v>2</v>
      </c>
      <c r="CH190" s="8" t="s">
        <v>150</v>
      </c>
      <c r="CI190" s="8" t="s">
        <v>150</v>
      </c>
      <c r="CJ190" s="8">
        <v>2</v>
      </c>
      <c r="CK190" s="8" t="s">
        <v>150</v>
      </c>
      <c r="CL190" s="8" t="s">
        <v>150</v>
      </c>
      <c r="CM190" s="8">
        <v>2</v>
      </c>
      <c r="CN190" s="8" t="s">
        <v>150</v>
      </c>
      <c r="CO190" s="8">
        <v>0</v>
      </c>
      <c r="CP190" s="8">
        <v>0</v>
      </c>
      <c r="CQ190" s="8">
        <v>4</v>
      </c>
      <c r="CR190" s="8"/>
      <c r="CS190" s="8">
        <v>0</v>
      </c>
      <c r="CT190" s="8"/>
      <c r="CU190" s="8"/>
      <c r="CV190" s="8"/>
      <c r="CW190" s="8"/>
      <c r="CX190" s="8"/>
      <c r="CY190" s="8">
        <v>0</v>
      </c>
      <c r="CZ190" s="8"/>
      <c r="DA190" s="8"/>
      <c r="DB190" s="8"/>
      <c r="DC190" s="8"/>
      <c r="DD190" s="8" t="s">
        <v>165</v>
      </c>
      <c r="DE190" s="8">
        <v>2</v>
      </c>
      <c r="DF190" s="8"/>
      <c r="DG190" s="8"/>
      <c r="DH190" s="8"/>
      <c r="DI190" s="8">
        <v>2</v>
      </c>
      <c r="DJ190" s="8"/>
      <c r="DK190" s="8">
        <v>2</v>
      </c>
      <c r="DL190" s="8">
        <v>0</v>
      </c>
      <c r="DM190" s="8">
        <v>2</v>
      </c>
      <c r="DN190" s="8"/>
      <c r="DO190" s="8" t="s">
        <v>143</v>
      </c>
      <c r="DP190" s="8">
        <v>2</v>
      </c>
      <c r="DQ190" s="8" t="s">
        <v>165</v>
      </c>
      <c r="DR190" s="8" t="s">
        <v>165</v>
      </c>
      <c r="DS190" s="8" t="s">
        <v>165</v>
      </c>
      <c r="DT190" s="8" t="s">
        <v>165</v>
      </c>
      <c r="DU190" s="8" t="s">
        <v>150</v>
      </c>
      <c r="DV190" s="8" t="s">
        <v>159</v>
      </c>
      <c r="DW190" s="8"/>
      <c r="DX190" s="8"/>
      <c r="DY190" s="8"/>
      <c r="DZ190" s="8"/>
      <c r="EA190" s="8"/>
      <c r="EB190" s="8" t="s">
        <v>150</v>
      </c>
      <c r="EC190" s="8" t="s">
        <v>150</v>
      </c>
      <c r="ED190" s="8"/>
      <c r="EE190" s="8"/>
      <c r="EF190" s="8" t="s">
        <v>159</v>
      </c>
      <c r="EG190" s="8" t="s">
        <v>150</v>
      </c>
      <c r="EH190" s="8"/>
      <c r="EI190" s="8" t="s">
        <v>159</v>
      </c>
      <c r="EJ190" s="8" t="s">
        <v>150</v>
      </c>
      <c r="EK190" s="8"/>
      <c r="EL190" s="8"/>
      <c r="EM190" s="8"/>
      <c r="EN190" s="8"/>
      <c r="EO190" s="8"/>
      <c r="EP190" s="8" t="s">
        <v>187</v>
      </c>
      <c r="EQ190" s="11" t="str">
        <f t="shared" si="175"/>
        <v>36</v>
      </c>
      <c r="ER190" s="11" t="str">
        <f>IF(EQ190&lt;35,0, IF(EQ190&gt;35, "1"))</f>
        <v>1</v>
      </c>
      <c r="ES190" s="11"/>
      <c r="ET190" s="13">
        <f t="shared" si="186"/>
        <v>1</v>
      </c>
      <c r="EU190" s="13">
        <f t="shared" si="187"/>
        <v>0.9</v>
      </c>
      <c r="EV190" s="14">
        <f t="shared" si="146"/>
        <v>-3.2000000000000001E-2</v>
      </c>
      <c r="EW190" s="14">
        <f t="shared" si="188"/>
        <v>-1.2</v>
      </c>
      <c r="EX190" s="14">
        <f t="shared" si="189"/>
        <v>-1.2</v>
      </c>
      <c r="EY190" s="11">
        <f t="shared" si="190"/>
        <v>-3.2000000000000001E-2</v>
      </c>
      <c r="EZ190" s="17" t="s">
        <v>152</v>
      </c>
      <c r="FA190" s="16" t="str">
        <f t="shared" si="191"/>
        <v>1</v>
      </c>
      <c r="FC190">
        <v>2</v>
      </c>
      <c r="FD190">
        <v>0</v>
      </c>
    </row>
    <row r="191" spans="1:160" ht="33.75">
      <c r="A191" s="6">
        <v>2898</v>
      </c>
      <c r="B191" s="8">
        <v>2</v>
      </c>
      <c r="C191" s="8" t="s">
        <v>139</v>
      </c>
      <c r="D191" s="8">
        <v>63</v>
      </c>
      <c r="E191" s="8">
        <v>58</v>
      </c>
      <c r="F191" s="8" t="s">
        <v>153</v>
      </c>
      <c r="G191" s="8">
        <v>3</v>
      </c>
      <c r="H191" s="8" t="s">
        <v>179</v>
      </c>
      <c r="I191" s="9"/>
      <c r="J191" s="9"/>
      <c r="K191" s="10">
        <v>43082</v>
      </c>
      <c r="L191" s="10"/>
      <c r="M191" s="9" t="e">
        <f t="shared" ref="M191:M199" si="197">DATEDIF(K191,L191,"m")</f>
        <v>#NUM!</v>
      </c>
      <c r="N191" s="9">
        <f t="shared" ca="1" si="179"/>
        <v>75</v>
      </c>
      <c r="O191" s="9">
        <v>58</v>
      </c>
      <c r="P191" s="9">
        <v>1</v>
      </c>
      <c r="Q191" s="9"/>
      <c r="R191" s="9"/>
      <c r="S191" s="9" t="e">
        <f t="shared" si="180"/>
        <v>#NUM!</v>
      </c>
      <c r="T191" s="9"/>
      <c r="U191" s="8" t="str">
        <f t="shared" si="194"/>
        <v>12</v>
      </c>
      <c r="V191" s="11" t="str">
        <f t="shared" si="195"/>
        <v>1</v>
      </c>
      <c r="W191" s="8" t="str">
        <f t="shared" si="167"/>
        <v>12</v>
      </c>
      <c r="X191" s="9">
        <v>2</v>
      </c>
      <c r="Y191" s="9">
        <v>1</v>
      </c>
      <c r="Z191" s="9">
        <v>1</v>
      </c>
      <c r="AA191" s="9"/>
      <c r="AB191" s="9">
        <v>2</v>
      </c>
      <c r="AC191" s="9">
        <v>58</v>
      </c>
      <c r="AD191" s="9">
        <v>1</v>
      </c>
      <c r="AE191" s="8" t="str">
        <f t="shared" si="192"/>
        <v>36</v>
      </c>
      <c r="AF191" s="9">
        <v>2</v>
      </c>
      <c r="AG191" s="9">
        <v>2</v>
      </c>
      <c r="AH191" s="11" t="str">
        <f t="shared" si="173"/>
        <v>36</v>
      </c>
      <c r="AI191" s="11" t="str">
        <f>IF(AH191&lt;35,0, IF(AH191&gt;35, "1"))</f>
        <v>1</v>
      </c>
      <c r="AJ191" s="9">
        <v>2</v>
      </c>
      <c r="AK191" s="9"/>
      <c r="AL191" s="9"/>
      <c r="AM191" s="8" t="s">
        <v>360</v>
      </c>
      <c r="AN191" s="8">
        <v>1</v>
      </c>
      <c r="AO191" s="8">
        <v>2.1</v>
      </c>
      <c r="AP191" s="8"/>
      <c r="AQ191" s="8"/>
      <c r="AR191" s="9" t="e">
        <v>#DIV/0!</v>
      </c>
      <c r="AS191" s="9">
        <v>1.82</v>
      </c>
      <c r="AT191" s="9">
        <f t="shared" si="182"/>
        <v>41.962853281889842</v>
      </c>
      <c r="AU191" s="9"/>
      <c r="AV191" s="9" t="e">
        <f t="shared" si="170"/>
        <v>#DIV/0!</v>
      </c>
      <c r="AW191" s="9"/>
      <c r="AX191" s="9"/>
      <c r="AY191" s="12" t="s">
        <v>155</v>
      </c>
      <c r="AZ191" s="12" t="s">
        <v>155</v>
      </c>
      <c r="BA191" s="12" t="s">
        <v>155</v>
      </c>
      <c r="BB191" s="12"/>
      <c r="BC191" s="8" t="s">
        <v>175</v>
      </c>
      <c r="BD191" s="8"/>
      <c r="BE191" s="8"/>
      <c r="BF191" s="8"/>
      <c r="BG191" s="12"/>
      <c r="BH191" s="8"/>
      <c r="BI191" s="8"/>
      <c r="BJ191" s="8">
        <v>71.900000000000006</v>
      </c>
      <c r="BK191" s="8">
        <v>175.4</v>
      </c>
      <c r="BL191" s="8">
        <f t="shared" si="183"/>
        <v>1.8723953509078501</v>
      </c>
      <c r="BM191" s="8">
        <f t="shared" si="144"/>
        <v>23.370591929312248</v>
      </c>
      <c r="BN191" s="8">
        <v>1</v>
      </c>
      <c r="BO191" s="7" t="s">
        <v>963</v>
      </c>
      <c r="BP191" s="8" t="s">
        <v>146</v>
      </c>
      <c r="BQ191" s="8">
        <v>54</v>
      </c>
      <c r="BR191" s="8">
        <v>49</v>
      </c>
      <c r="BS191" s="8">
        <v>157</v>
      </c>
      <c r="BT191" s="8">
        <f t="shared" si="184"/>
        <v>1.4680028734659782</v>
      </c>
      <c r="BU191" s="8">
        <f t="shared" si="145"/>
        <v>19.879102600511175</v>
      </c>
      <c r="BV191" s="8">
        <f t="shared" si="185"/>
        <v>1.2754711756708588</v>
      </c>
      <c r="BW191" s="8">
        <f t="shared" si="185"/>
        <v>1.1756361642155462</v>
      </c>
      <c r="BX191" s="8" t="s">
        <v>162</v>
      </c>
      <c r="BY191" s="8" t="s">
        <v>147</v>
      </c>
      <c r="BZ191" s="8" t="s">
        <v>148</v>
      </c>
      <c r="CA191" s="8" t="s">
        <v>149</v>
      </c>
      <c r="CB191" s="8">
        <v>6</v>
      </c>
      <c r="CC191" s="8" t="s">
        <v>150</v>
      </c>
      <c r="CD191" s="8">
        <v>2</v>
      </c>
      <c r="CE191" s="8" t="s">
        <v>159</v>
      </c>
      <c r="CF191" s="8" t="s">
        <v>150</v>
      </c>
      <c r="CG191" s="8">
        <v>2</v>
      </c>
      <c r="CH191" s="8" t="s">
        <v>150</v>
      </c>
      <c r="CI191" s="8" t="s">
        <v>150</v>
      </c>
      <c r="CJ191" s="8">
        <v>2</v>
      </c>
      <c r="CK191" s="8" t="s">
        <v>159</v>
      </c>
      <c r="CL191" s="8" t="s">
        <v>150</v>
      </c>
      <c r="CM191" s="8">
        <v>2</v>
      </c>
      <c r="CN191" s="8" t="s">
        <v>150</v>
      </c>
      <c r="CO191" s="8">
        <v>0</v>
      </c>
      <c r="CP191" s="8">
        <v>0</v>
      </c>
      <c r="CQ191" s="8">
        <v>4</v>
      </c>
      <c r="CR191" s="8"/>
      <c r="CS191" s="8">
        <v>0</v>
      </c>
      <c r="CT191" s="8"/>
      <c r="CU191" s="8"/>
      <c r="CV191" s="8"/>
      <c r="CW191" s="8"/>
      <c r="CX191" s="8"/>
      <c r="CY191" s="8">
        <v>0</v>
      </c>
      <c r="CZ191" s="8"/>
      <c r="DA191" s="8"/>
      <c r="DB191" s="8"/>
      <c r="DC191" s="8"/>
      <c r="DD191" s="8" t="s">
        <v>143</v>
      </c>
      <c r="DE191" s="8">
        <v>1</v>
      </c>
      <c r="DF191" s="8"/>
      <c r="DG191" s="8"/>
      <c r="DH191" s="8">
        <v>100</v>
      </c>
      <c r="DI191" s="8">
        <v>1</v>
      </c>
      <c r="DJ191" s="8"/>
      <c r="DK191" s="8">
        <v>2</v>
      </c>
      <c r="DL191" s="8">
        <v>3</v>
      </c>
      <c r="DM191" s="8">
        <v>1</v>
      </c>
      <c r="DN191" s="8"/>
      <c r="DO191" s="8" t="s">
        <v>143</v>
      </c>
      <c r="DP191" s="8">
        <v>2</v>
      </c>
      <c r="DQ191" s="8" t="s">
        <v>143</v>
      </c>
      <c r="DR191" s="8" t="s">
        <v>143</v>
      </c>
      <c r="DS191" s="8" t="s">
        <v>143</v>
      </c>
      <c r="DT191" s="8" t="s">
        <v>165</v>
      </c>
      <c r="DU191" s="8" t="s">
        <v>150</v>
      </c>
      <c r="DV191" s="8" t="s">
        <v>150</v>
      </c>
      <c r="DW191" s="8" t="s">
        <v>150</v>
      </c>
      <c r="DX191" s="8" t="s">
        <v>159</v>
      </c>
      <c r="DY191" s="8" t="s">
        <v>159</v>
      </c>
      <c r="DZ191" s="8"/>
      <c r="EA191" s="8"/>
      <c r="EB191" s="8" t="s">
        <v>150</v>
      </c>
      <c r="EC191" s="8" t="s">
        <v>150</v>
      </c>
      <c r="ED191" s="8" t="s">
        <v>150</v>
      </c>
      <c r="EE191" s="8"/>
      <c r="EF191" s="8" t="s">
        <v>159</v>
      </c>
      <c r="EG191" s="8" t="s">
        <v>150</v>
      </c>
      <c r="EH191" s="8"/>
      <c r="EI191" s="8" t="s">
        <v>159</v>
      </c>
      <c r="EJ191" s="8" t="s">
        <v>150</v>
      </c>
      <c r="EK191" s="8"/>
      <c r="EL191" s="8"/>
      <c r="EM191" s="8"/>
      <c r="EN191" s="8"/>
      <c r="EO191" s="8" t="s">
        <v>184</v>
      </c>
      <c r="EP191" s="8" t="s">
        <v>187</v>
      </c>
      <c r="EQ191" s="11" t="str">
        <f t="shared" si="175"/>
        <v>36</v>
      </c>
      <c r="ER191" s="11" t="str">
        <f>IF(EQ191&lt;35,0, IF(EQ191&gt;35, "1"))</f>
        <v>1</v>
      </c>
      <c r="ES191" s="11"/>
      <c r="ET191" s="13">
        <f t="shared" si="186"/>
        <v>1</v>
      </c>
      <c r="EU191" s="13">
        <f t="shared" si="187"/>
        <v>0.9</v>
      </c>
      <c r="EV191" s="14">
        <f t="shared" si="146"/>
        <v>-3.2000000000000001E-2</v>
      </c>
      <c r="EW191" s="14">
        <f t="shared" si="188"/>
        <v>-1.2</v>
      </c>
      <c r="EX191" s="14">
        <f t="shared" si="189"/>
        <v>-3.2000000000000001E-2</v>
      </c>
      <c r="EY191" s="11">
        <f t="shared" si="190"/>
        <v>-3.2000000000000001E-2</v>
      </c>
      <c r="EZ191" s="17" t="s">
        <v>152</v>
      </c>
      <c r="FA191" s="16" t="str">
        <f t="shared" si="191"/>
        <v>1</v>
      </c>
      <c r="FC191">
        <v>2</v>
      </c>
      <c r="FD191">
        <v>0</v>
      </c>
    </row>
    <row r="192" spans="1:160" ht="33.75">
      <c r="A192" s="6">
        <v>2899</v>
      </c>
      <c r="B192" s="8">
        <v>2</v>
      </c>
      <c r="C192" s="8" t="s">
        <v>139</v>
      </c>
      <c r="D192" s="8">
        <v>68</v>
      </c>
      <c r="E192" s="8">
        <v>64</v>
      </c>
      <c r="F192" s="8" t="s">
        <v>140</v>
      </c>
      <c r="G192" s="8">
        <v>1</v>
      </c>
      <c r="H192" s="8"/>
      <c r="I192" s="9"/>
      <c r="J192" s="9"/>
      <c r="K192" s="10">
        <v>43083</v>
      </c>
      <c r="L192" s="10"/>
      <c r="M192" s="9" t="e">
        <f t="shared" si="197"/>
        <v>#NUM!</v>
      </c>
      <c r="N192" s="9">
        <f t="shared" ca="1" si="179"/>
        <v>75</v>
      </c>
      <c r="O192" s="9">
        <v>58</v>
      </c>
      <c r="P192" s="9">
        <v>1</v>
      </c>
      <c r="Q192" s="9"/>
      <c r="R192" s="9"/>
      <c r="S192" s="9" t="e">
        <f t="shared" si="180"/>
        <v>#NUM!</v>
      </c>
      <c r="T192" s="9"/>
      <c r="U192" s="8" t="str">
        <f t="shared" si="194"/>
        <v>12</v>
      </c>
      <c r="V192" s="11" t="str">
        <f t="shared" si="195"/>
        <v>1</v>
      </c>
      <c r="W192" s="8" t="str">
        <f t="shared" ref="W192:W219" si="198">IF(O192&lt;12,O192, IF(O192&gt;12, "12"))</f>
        <v>12</v>
      </c>
      <c r="X192" s="9">
        <v>2</v>
      </c>
      <c r="Y192" s="9">
        <v>1</v>
      </c>
      <c r="Z192" s="9">
        <v>1</v>
      </c>
      <c r="AA192" s="9"/>
      <c r="AB192" s="9">
        <v>2</v>
      </c>
      <c r="AC192" s="9">
        <v>58</v>
      </c>
      <c r="AD192" s="9">
        <v>1</v>
      </c>
      <c r="AE192" s="8" t="str">
        <f t="shared" si="192"/>
        <v>36</v>
      </c>
      <c r="AF192" s="9">
        <v>2</v>
      </c>
      <c r="AG192" s="9">
        <v>2</v>
      </c>
      <c r="AH192" s="11" t="str">
        <f t="shared" si="173"/>
        <v>36</v>
      </c>
      <c r="AI192" s="11" t="str">
        <f>IF(AH192&lt;35,0, IF(AH192&gt;35, "1"))</f>
        <v>1</v>
      </c>
      <c r="AJ192" s="9">
        <v>2</v>
      </c>
      <c r="AK192" s="9"/>
      <c r="AL192" s="9"/>
      <c r="AM192" s="8" t="s">
        <v>360</v>
      </c>
      <c r="AN192" s="8">
        <v>1</v>
      </c>
      <c r="AO192" s="8">
        <v>1.38</v>
      </c>
      <c r="AP192" s="8"/>
      <c r="AQ192" s="8"/>
      <c r="AR192" s="9" t="e">
        <f t="shared" ref="AR192:AR198" si="199">141*((AQ192/EU192)^EV192)*0.9938^(E192)*ET192</f>
        <v>#DIV/0!</v>
      </c>
      <c r="AS192" s="9">
        <v>1.36</v>
      </c>
      <c r="AT192" s="9">
        <f t="shared" si="182"/>
        <v>57.345314719980422</v>
      </c>
      <c r="AU192" s="9">
        <v>1.0900000000000001</v>
      </c>
      <c r="AV192" s="9">
        <f t="shared" si="170"/>
        <v>73.863659051709774</v>
      </c>
      <c r="AW192" s="9"/>
      <c r="AX192" s="9"/>
      <c r="AY192" s="12" t="s">
        <v>155</v>
      </c>
      <c r="AZ192" s="12" t="s">
        <v>155</v>
      </c>
      <c r="BA192" s="12" t="s">
        <v>155</v>
      </c>
      <c r="BB192" s="12"/>
      <c r="BC192" s="8" t="s">
        <v>164</v>
      </c>
      <c r="BD192" s="8"/>
      <c r="BE192" s="8"/>
      <c r="BF192" s="8"/>
      <c r="BG192" s="12"/>
      <c r="BH192" s="8"/>
      <c r="BI192" s="8"/>
      <c r="BJ192" s="8">
        <v>77.400000000000006</v>
      </c>
      <c r="BK192" s="8">
        <v>168</v>
      </c>
      <c r="BL192" s="8">
        <f t="shared" si="183"/>
        <v>1.8725372302185099</v>
      </c>
      <c r="BM192" s="8">
        <f t="shared" si="144"/>
        <v>27.423469387755105</v>
      </c>
      <c r="BN192" s="8">
        <v>1</v>
      </c>
      <c r="BO192" s="7" t="s">
        <v>966</v>
      </c>
      <c r="BP192" s="8" t="s">
        <v>146</v>
      </c>
      <c r="BQ192" s="8">
        <v>58</v>
      </c>
      <c r="BR192" s="8">
        <v>56</v>
      </c>
      <c r="BS192" s="8">
        <v>157</v>
      </c>
      <c r="BT192" s="8">
        <f t="shared" si="184"/>
        <v>1.5537226008157963</v>
      </c>
      <c r="BU192" s="8">
        <f t="shared" si="145"/>
        <v>22.718974400584202</v>
      </c>
      <c r="BV192" s="8">
        <f t="shared" si="185"/>
        <v>1.2051940476603205</v>
      </c>
      <c r="BW192" s="8">
        <f t="shared" si="185"/>
        <v>1.2070733873906707</v>
      </c>
      <c r="BX192" s="8" t="s">
        <v>147</v>
      </c>
      <c r="BY192" s="8" t="s">
        <v>162</v>
      </c>
      <c r="BZ192" s="8" t="s">
        <v>148</v>
      </c>
      <c r="CA192" s="8" t="s">
        <v>149</v>
      </c>
      <c r="CB192" s="8">
        <v>4</v>
      </c>
      <c r="CC192" s="8" t="s">
        <v>150</v>
      </c>
      <c r="CD192" s="8">
        <v>2</v>
      </c>
      <c r="CE192" s="8" t="s">
        <v>159</v>
      </c>
      <c r="CF192" s="8" t="s">
        <v>150</v>
      </c>
      <c r="CG192" s="8">
        <v>2</v>
      </c>
      <c r="CH192" s="8" t="s">
        <v>150</v>
      </c>
      <c r="CI192" s="8" t="s">
        <v>150</v>
      </c>
      <c r="CJ192" s="8">
        <v>2</v>
      </c>
      <c r="CK192" s="8" t="s">
        <v>159</v>
      </c>
      <c r="CL192" s="8" t="s">
        <v>150</v>
      </c>
      <c r="CM192" s="8">
        <v>2</v>
      </c>
      <c r="CN192" s="8" t="s">
        <v>150</v>
      </c>
      <c r="CO192" s="8">
        <v>0</v>
      </c>
      <c r="CP192" s="8">
        <v>0</v>
      </c>
      <c r="CQ192" s="8">
        <v>4</v>
      </c>
      <c r="CR192" s="8"/>
      <c r="CS192" s="8">
        <v>0</v>
      </c>
      <c r="CT192" s="8"/>
      <c r="CU192" s="8"/>
      <c r="CV192" s="8"/>
      <c r="CW192" s="8"/>
      <c r="CX192" s="8"/>
      <c r="CY192" s="8">
        <v>0</v>
      </c>
      <c r="CZ192" s="8"/>
      <c r="DA192" s="8"/>
      <c r="DB192" s="8"/>
      <c r="DC192" s="8"/>
      <c r="DD192" s="8" t="s">
        <v>143</v>
      </c>
      <c r="DE192" s="8">
        <v>1</v>
      </c>
      <c r="DF192" s="8"/>
      <c r="DG192" s="8"/>
      <c r="DH192" s="8">
        <v>100</v>
      </c>
      <c r="DI192" s="8">
        <v>1</v>
      </c>
      <c r="DJ192" s="8"/>
      <c r="DK192" s="8">
        <v>2</v>
      </c>
      <c r="DL192" s="8">
        <v>4</v>
      </c>
      <c r="DM192" s="8">
        <v>1</v>
      </c>
      <c r="DN192" s="8" t="s">
        <v>165</v>
      </c>
      <c r="DO192" s="8" t="s">
        <v>143</v>
      </c>
      <c r="DP192" s="8">
        <v>2</v>
      </c>
      <c r="DQ192" s="8" t="s">
        <v>143</v>
      </c>
      <c r="DR192" s="8" t="s">
        <v>143</v>
      </c>
      <c r="DS192" s="8" t="s">
        <v>143</v>
      </c>
      <c r="DT192" s="8" t="s">
        <v>165</v>
      </c>
      <c r="DU192" s="8" t="s">
        <v>150</v>
      </c>
      <c r="DV192" s="8" t="s">
        <v>159</v>
      </c>
      <c r="DW192" s="8" t="s">
        <v>150</v>
      </c>
      <c r="DX192" s="8" t="s">
        <v>150</v>
      </c>
      <c r="DY192" s="8"/>
      <c r="DZ192" s="8"/>
      <c r="EA192" s="8"/>
      <c r="EB192" s="8" t="s">
        <v>150</v>
      </c>
      <c r="EC192" s="8" t="s">
        <v>150</v>
      </c>
      <c r="ED192" s="8" t="s">
        <v>150</v>
      </c>
      <c r="EE192" s="8"/>
      <c r="EF192" s="8" t="s">
        <v>159</v>
      </c>
      <c r="EG192" s="8" t="s">
        <v>150</v>
      </c>
      <c r="EH192" s="8"/>
      <c r="EI192" s="8" t="s">
        <v>159</v>
      </c>
      <c r="EJ192" s="8" t="s">
        <v>150</v>
      </c>
      <c r="EK192" s="8"/>
      <c r="EL192" s="8"/>
      <c r="EM192" s="8"/>
      <c r="EN192" s="8"/>
      <c r="EO192" s="8" t="s">
        <v>184</v>
      </c>
      <c r="EP192" s="8" t="s">
        <v>187</v>
      </c>
      <c r="EQ192" s="11" t="str">
        <f t="shared" si="175"/>
        <v>36</v>
      </c>
      <c r="ER192" s="11" t="str">
        <f>IF(EQ192&lt;35,0, IF(EQ192&gt;35, "1"))</f>
        <v>1</v>
      </c>
      <c r="ES192" s="11"/>
      <c r="ET192" s="13">
        <f t="shared" si="186"/>
        <v>1</v>
      </c>
      <c r="EU192" s="13">
        <f t="shared" si="187"/>
        <v>0.9</v>
      </c>
      <c r="EV192" s="14">
        <f t="shared" si="146"/>
        <v>-3.2000000000000001E-2</v>
      </c>
      <c r="EW192" s="14">
        <f t="shared" si="188"/>
        <v>-1.2</v>
      </c>
      <c r="EX192" s="14">
        <f t="shared" si="189"/>
        <v>-1.2</v>
      </c>
      <c r="EY192" s="11">
        <f t="shared" si="190"/>
        <v>-3.2000000000000001E-2</v>
      </c>
      <c r="EZ192" s="15" t="s">
        <v>152</v>
      </c>
      <c r="FA192" s="16" t="str">
        <f t="shared" si="191"/>
        <v>1</v>
      </c>
      <c r="FC192">
        <v>2</v>
      </c>
      <c r="FD192">
        <v>0</v>
      </c>
    </row>
    <row r="193" spans="1:160" ht="33.75">
      <c r="A193" s="6">
        <v>2901</v>
      </c>
      <c r="B193" s="8">
        <v>2</v>
      </c>
      <c r="C193" s="8" t="s">
        <v>139</v>
      </c>
      <c r="D193" s="8">
        <v>53</v>
      </c>
      <c r="E193" s="8">
        <v>49</v>
      </c>
      <c r="F193" s="8" t="s">
        <v>180</v>
      </c>
      <c r="G193" s="8">
        <v>5</v>
      </c>
      <c r="H193" s="8"/>
      <c r="I193" s="9"/>
      <c r="J193" s="9"/>
      <c r="K193" s="10">
        <v>43089</v>
      </c>
      <c r="L193" s="10"/>
      <c r="M193" s="9" t="e">
        <f t="shared" si="197"/>
        <v>#NUM!</v>
      </c>
      <c r="N193" s="9">
        <f t="shared" ca="1" si="179"/>
        <v>75</v>
      </c>
      <c r="O193" s="9">
        <v>58</v>
      </c>
      <c r="P193" s="9">
        <v>1</v>
      </c>
      <c r="Q193" s="9"/>
      <c r="R193" s="9"/>
      <c r="S193" s="9" t="e">
        <f t="shared" si="180"/>
        <v>#NUM!</v>
      </c>
      <c r="T193" s="9"/>
      <c r="U193" s="8" t="str">
        <f t="shared" si="194"/>
        <v>12</v>
      </c>
      <c r="V193" s="11" t="str">
        <f t="shared" si="195"/>
        <v>1</v>
      </c>
      <c r="W193" s="8" t="str">
        <f t="shared" si="198"/>
        <v>12</v>
      </c>
      <c r="X193" s="9">
        <v>2</v>
      </c>
      <c r="Y193" s="9">
        <v>1</v>
      </c>
      <c r="Z193" s="9">
        <v>1</v>
      </c>
      <c r="AA193" s="9"/>
      <c r="AB193" s="9">
        <v>2</v>
      </c>
      <c r="AC193" s="9">
        <v>58</v>
      </c>
      <c r="AD193" s="9">
        <v>1</v>
      </c>
      <c r="AE193" s="8" t="str">
        <f t="shared" si="192"/>
        <v>36</v>
      </c>
      <c r="AF193" s="9">
        <v>2</v>
      </c>
      <c r="AG193" s="9">
        <v>2</v>
      </c>
      <c r="AH193" s="11" t="str">
        <f t="shared" si="173"/>
        <v>36</v>
      </c>
      <c r="AI193" s="11" t="str">
        <f>IF(AH193&lt;35,0, IF(AH193&gt;35, "1"))</f>
        <v>1</v>
      </c>
      <c r="AJ193" s="9">
        <v>2</v>
      </c>
      <c r="AK193" s="9"/>
      <c r="AL193" s="9"/>
      <c r="AM193" s="8" t="s">
        <v>360</v>
      </c>
      <c r="AN193" s="8">
        <v>1</v>
      </c>
      <c r="AO193" s="8">
        <v>1.51</v>
      </c>
      <c r="AP193" s="8"/>
      <c r="AQ193" s="8"/>
      <c r="AR193" s="9" t="e">
        <f t="shared" si="199"/>
        <v>#DIV/0!</v>
      </c>
      <c r="AS193" s="9">
        <v>1.23</v>
      </c>
      <c r="AT193" s="9">
        <f t="shared" si="182"/>
        <v>71.018845942671845</v>
      </c>
      <c r="AU193" s="9">
        <v>1.1499999999999999</v>
      </c>
      <c r="AV193" s="9">
        <f t="shared" si="170"/>
        <v>76.036185381392727</v>
      </c>
      <c r="AW193" s="9"/>
      <c r="AX193" s="9"/>
      <c r="AY193" s="12" t="s">
        <v>155</v>
      </c>
      <c r="AZ193" s="12" t="s">
        <v>155</v>
      </c>
      <c r="BA193" s="12" t="s">
        <v>155</v>
      </c>
      <c r="BB193" s="12"/>
      <c r="BC193" s="8" t="s">
        <v>164</v>
      </c>
      <c r="BD193" s="8"/>
      <c r="BE193" s="8"/>
      <c r="BF193" s="8"/>
      <c r="BG193" s="12"/>
      <c r="BH193" s="8"/>
      <c r="BI193" s="8"/>
      <c r="BJ193" s="8">
        <v>70</v>
      </c>
      <c r="BK193" s="8">
        <v>176</v>
      </c>
      <c r="BL193" s="8">
        <f t="shared" si="183"/>
        <v>1.8557936092936049</v>
      </c>
      <c r="BM193" s="8">
        <f t="shared" si="144"/>
        <v>22.598140495867771</v>
      </c>
      <c r="BN193" s="8">
        <v>1</v>
      </c>
      <c r="BO193" s="7" t="s">
        <v>969</v>
      </c>
      <c r="BP193" s="8" t="s">
        <v>146</v>
      </c>
      <c r="BQ193" s="8">
        <v>52</v>
      </c>
      <c r="BR193" s="8">
        <v>51</v>
      </c>
      <c r="BS193" s="8">
        <v>154</v>
      </c>
      <c r="BT193" s="8">
        <f t="shared" si="184"/>
        <v>1.4724351321080393</v>
      </c>
      <c r="BU193" s="8">
        <f t="shared" si="145"/>
        <v>21.504469556417607</v>
      </c>
      <c r="BV193" s="8">
        <f t="shared" si="185"/>
        <v>1.2603567850467703</v>
      </c>
      <c r="BW193" s="8">
        <f t="shared" si="185"/>
        <v>1.0508578431372551</v>
      </c>
      <c r="BX193" s="8" t="s">
        <v>162</v>
      </c>
      <c r="BY193" s="8" t="s">
        <v>147</v>
      </c>
      <c r="BZ193" s="8" t="s">
        <v>148</v>
      </c>
      <c r="CA193" s="8" t="s">
        <v>149</v>
      </c>
      <c r="CB193" s="8">
        <v>4</v>
      </c>
      <c r="CC193" s="8" t="s">
        <v>150</v>
      </c>
      <c r="CD193" s="8">
        <v>2</v>
      </c>
      <c r="CE193" s="8" t="s">
        <v>159</v>
      </c>
      <c r="CF193" s="8" t="s">
        <v>150</v>
      </c>
      <c r="CG193" s="8">
        <v>2</v>
      </c>
      <c r="CH193" s="8" t="s">
        <v>150</v>
      </c>
      <c r="CI193" s="8" t="s">
        <v>150</v>
      </c>
      <c r="CJ193" s="8">
        <v>2</v>
      </c>
      <c r="CK193" s="8" t="s">
        <v>159</v>
      </c>
      <c r="CL193" s="8" t="s">
        <v>150</v>
      </c>
      <c r="CM193" s="8">
        <v>2</v>
      </c>
      <c r="CN193" s="8" t="s">
        <v>150</v>
      </c>
      <c r="CO193" s="8">
        <v>0</v>
      </c>
      <c r="CP193" s="8">
        <v>0</v>
      </c>
      <c r="CQ193" s="8">
        <v>4</v>
      </c>
      <c r="CR193" s="8"/>
      <c r="CS193" s="8">
        <v>0</v>
      </c>
      <c r="CT193" s="8"/>
      <c r="CU193" s="8"/>
      <c r="CV193" s="8"/>
      <c r="CW193" s="8"/>
      <c r="CX193" s="8"/>
      <c r="CY193" s="8">
        <v>0</v>
      </c>
      <c r="CZ193" s="8"/>
      <c r="DA193" s="8"/>
      <c r="DB193" s="8"/>
      <c r="DC193" s="8"/>
      <c r="DD193" s="8" t="s">
        <v>143</v>
      </c>
      <c r="DE193" s="8">
        <v>1</v>
      </c>
      <c r="DF193" s="8"/>
      <c r="DG193" s="8"/>
      <c r="DH193" s="8">
        <v>100</v>
      </c>
      <c r="DI193" s="8">
        <v>1</v>
      </c>
      <c r="DJ193" s="8"/>
      <c r="DK193" s="8">
        <v>2</v>
      </c>
      <c r="DL193" s="8">
        <v>3</v>
      </c>
      <c r="DM193" s="8">
        <v>1</v>
      </c>
      <c r="DN193" s="8"/>
      <c r="DO193" s="8" t="s">
        <v>143</v>
      </c>
      <c r="DP193" s="8">
        <v>2</v>
      </c>
      <c r="DQ193" s="8" t="s">
        <v>143</v>
      </c>
      <c r="DR193" s="8" t="s">
        <v>143</v>
      </c>
      <c r="DS193" s="8" t="s">
        <v>143</v>
      </c>
      <c r="DT193" s="8" t="s">
        <v>143</v>
      </c>
      <c r="DU193" s="8" t="s">
        <v>150</v>
      </c>
      <c r="DV193" s="8" t="s">
        <v>150</v>
      </c>
      <c r="DW193" s="8" t="s">
        <v>150</v>
      </c>
      <c r="DX193" s="8" t="s">
        <v>150</v>
      </c>
      <c r="DY193" s="8" t="s">
        <v>150</v>
      </c>
      <c r="DZ193" s="8"/>
      <c r="EA193" s="8"/>
      <c r="EB193" s="8" t="s">
        <v>150</v>
      </c>
      <c r="EC193" s="8" t="s">
        <v>150</v>
      </c>
      <c r="ED193" s="8" t="s">
        <v>150</v>
      </c>
      <c r="EE193" s="8"/>
      <c r="EF193" s="8" t="s">
        <v>159</v>
      </c>
      <c r="EG193" s="8" t="s">
        <v>150</v>
      </c>
      <c r="EH193" s="8"/>
      <c r="EI193" s="8" t="s">
        <v>159</v>
      </c>
      <c r="EJ193" s="8" t="s">
        <v>150</v>
      </c>
      <c r="EK193" s="8"/>
      <c r="EL193" s="8"/>
      <c r="EM193" s="8"/>
      <c r="EN193" s="8"/>
      <c r="EO193" s="8"/>
      <c r="EP193" s="8" t="s">
        <v>187</v>
      </c>
      <c r="EQ193" s="11" t="str">
        <f t="shared" si="175"/>
        <v>36</v>
      </c>
      <c r="ER193" s="11" t="str">
        <f>IF(EQ193&lt;35,0, IF(EQ193&gt;35, "1"))</f>
        <v>1</v>
      </c>
      <c r="ES193" s="11"/>
      <c r="ET193" s="13">
        <f t="shared" si="186"/>
        <v>1</v>
      </c>
      <c r="EU193" s="13">
        <f t="shared" si="187"/>
        <v>0.9</v>
      </c>
      <c r="EV193" s="14">
        <f t="shared" si="146"/>
        <v>-3.2000000000000001E-2</v>
      </c>
      <c r="EW193" s="14">
        <f t="shared" si="188"/>
        <v>-1.2</v>
      </c>
      <c r="EX193" s="14">
        <f t="shared" si="189"/>
        <v>-1.2</v>
      </c>
      <c r="EY193" s="11">
        <f t="shared" si="190"/>
        <v>-3.2000000000000001E-2</v>
      </c>
      <c r="EZ193" s="15" t="s">
        <v>152</v>
      </c>
      <c r="FA193" s="16" t="str">
        <f t="shared" si="191"/>
        <v>1</v>
      </c>
      <c r="FC193">
        <v>2</v>
      </c>
      <c r="FD193">
        <v>0</v>
      </c>
    </row>
    <row r="194" spans="1:160" ht="33.75">
      <c r="A194" s="6">
        <v>2910</v>
      </c>
      <c r="B194" s="8">
        <v>2</v>
      </c>
      <c r="C194" s="8" t="s">
        <v>139</v>
      </c>
      <c r="D194" s="8">
        <v>58</v>
      </c>
      <c r="E194" s="8">
        <v>54</v>
      </c>
      <c r="F194" s="8" t="s">
        <v>140</v>
      </c>
      <c r="G194" s="8">
        <v>1</v>
      </c>
      <c r="H194" s="8"/>
      <c r="I194" s="9"/>
      <c r="J194" s="9"/>
      <c r="K194" s="10">
        <v>43108</v>
      </c>
      <c r="L194" s="10"/>
      <c r="M194" s="9" t="e">
        <f t="shared" si="197"/>
        <v>#NUM!</v>
      </c>
      <c r="N194" s="9">
        <f t="shared" ca="1" si="179"/>
        <v>75</v>
      </c>
      <c r="O194" s="9">
        <v>57</v>
      </c>
      <c r="P194" s="9">
        <v>1</v>
      </c>
      <c r="Q194" s="9"/>
      <c r="R194" s="9"/>
      <c r="S194" s="9" t="e">
        <f t="shared" si="180"/>
        <v>#NUM!</v>
      </c>
      <c r="T194" s="9"/>
      <c r="U194" s="8" t="str">
        <f t="shared" si="194"/>
        <v>12</v>
      </c>
      <c r="V194" s="11" t="str">
        <f t="shared" si="195"/>
        <v>1</v>
      </c>
      <c r="W194" s="8" t="str">
        <f t="shared" si="198"/>
        <v>12</v>
      </c>
      <c r="X194" s="9">
        <v>2</v>
      </c>
      <c r="Y194" s="9">
        <v>1</v>
      </c>
      <c r="Z194" s="9">
        <v>1</v>
      </c>
      <c r="AA194" s="9"/>
      <c r="AB194" s="9">
        <v>2</v>
      </c>
      <c r="AC194" s="9">
        <v>57</v>
      </c>
      <c r="AD194" s="9">
        <v>1</v>
      </c>
      <c r="AE194" s="8" t="str">
        <f t="shared" si="192"/>
        <v>36</v>
      </c>
      <c r="AF194" s="9">
        <v>2</v>
      </c>
      <c r="AG194" s="9">
        <v>2</v>
      </c>
      <c r="AH194" s="11" t="str">
        <f t="shared" si="173"/>
        <v>36</v>
      </c>
      <c r="AI194" s="11">
        <v>1</v>
      </c>
      <c r="AJ194" s="9">
        <v>2</v>
      </c>
      <c r="AK194" s="9">
        <v>0</v>
      </c>
      <c r="AL194" s="9"/>
      <c r="AM194" s="8" t="s">
        <v>360</v>
      </c>
      <c r="AN194" s="8">
        <v>1</v>
      </c>
      <c r="AO194" s="8">
        <v>2.5299999999999998</v>
      </c>
      <c r="AP194" s="8"/>
      <c r="AQ194" s="8"/>
      <c r="AR194" s="9" t="e">
        <f t="shared" si="199"/>
        <v>#DIV/0!</v>
      </c>
      <c r="AS194" s="9">
        <v>1.41</v>
      </c>
      <c r="AT194" s="9">
        <f t="shared" si="182"/>
        <v>58.437519255530589</v>
      </c>
      <c r="AU194" s="9">
        <v>1.33</v>
      </c>
      <c r="AV194" s="9">
        <f t="shared" si="170"/>
        <v>61.905711889460086</v>
      </c>
      <c r="AW194" s="9"/>
      <c r="AX194" s="9"/>
      <c r="AY194" s="12" t="s">
        <v>155</v>
      </c>
      <c r="AZ194" s="12" t="s">
        <v>155</v>
      </c>
      <c r="BA194" s="12" t="s">
        <v>155</v>
      </c>
      <c r="BB194" s="12"/>
      <c r="BC194" s="8" t="s">
        <v>164</v>
      </c>
      <c r="BD194" s="8"/>
      <c r="BE194" s="8"/>
      <c r="BF194" s="8"/>
      <c r="BG194" s="12"/>
      <c r="BH194" s="8"/>
      <c r="BI194" s="8"/>
      <c r="BJ194" s="8">
        <v>69.25</v>
      </c>
      <c r="BK194" s="8">
        <v>163.80000000000001</v>
      </c>
      <c r="BL194" s="8">
        <f t="shared" si="183"/>
        <v>1.7535667611402468</v>
      </c>
      <c r="BM194" s="8">
        <f t="shared" si="144"/>
        <v>25.810236432947054</v>
      </c>
      <c r="BN194" s="8">
        <v>1</v>
      </c>
      <c r="BO194" s="7" t="s">
        <v>973</v>
      </c>
      <c r="BP194" s="8" t="s">
        <v>146</v>
      </c>
      <c r="BQ194" s="8">
        <v>53</v>
      </c>
      <c r="BR194" s="8">
        <v>56</v>
      </c>
      <c r="BS194" s="8">
        <v>164</v>
      </c>
      <c r="BT194" s="8">
        <f t="shared" si="184"/>
        <v>1.6036442262405806</v>
      </c>
      <c r="BU194" s="8">
        <f t="shared" si="145"/>
        <v>20.820939916716242</v>
      </c>
      <c r="BV194" s="8">
        <f t="shared" si="185"/>
        <v>1.0934886506910135</v>
      </c>
      <c r="BW194" s="8">
        <f t="shared" si="185"/>
        <v>1.2396287841081142</v>
      </c>
      <c r="BX194" s="8" t="s">
        <v>147</v>
      </c>
      <c r="BY194" s="8" t="s">
        <v>158</v>
      </c>
      <c r="BZ194" s="8" t="s">
        <v>148</v>
      </c>
      <c r="CA194" s="8" t="s">
        <v>149</v>
      </c>
      <c r="CB194" s="8">
        <v>5</v>
      </c>
      <c r="CC194" s="8" t="s">
        <v>150</v>
      </c>
      <c r="CD194" s="8">
        <v>2</v>
      </c>
      <c r="CE194" s="8" t="s">
        <v>150</v>
      </c>
      <c r="CF194" s="8" t="s">
        <v>150</v>
      </c>
      <c r="CG194" s="8">
        <v>2</v>
      </c>
      <c r="CH194" s="8" t="s">
        <v>150</v>
      </c>
      <c r="CI194" s="8" t="s">
        <v>150</v>
      </c>
      <c r="CJ194" s="8">
        <v>2</v>
      </c>
      <c r="CK194" s="8" t="s">
        <v>150</v>
      </c>
      <c r="CL194" s="8" t="s">
        <v>150</v>
      </c>
      <c r="CM194" s="8">
        <v>2</v>
      </c>
      <c r="CN194" s="8" t="s">
        <v>150</v>
      </c>
      <c r="CO194" s="8">
        <v>0</v>
      </c>
      <c r="CP194" s="8">
        <v>0</v>
      </c>
      <c r="CQ194" s="8">
        <v>4</v>
      </c>
      <c r="CR194" s="8"/>
      <c r="CS194" s="8">
        <v>0</v>
      </c>
      <c r="CT194" s="8"/>
      <c r="CU194" s="8"/>
      <c r="CV194" s="8"/>
      <c r="CW194" s="8"/>
      <c r="CX194" s="8"/>
      <c r="CY194" s="8">
        <v>0</v>
      </c>
      <c r="CZ194" s="8"/>
      <c r="DA194" s="8"/>
      <c r="DB194" s="8"/>
      <c r="DC194" s="8"/>
      <c r="DD194" s="8" t="s">
        <v>165</v>
      </c>
      <c r="DE194" s="8">
        <v>2</v>
      </c>
      <c r="DF194" s="8"/>
      <c r="DG194" s="8"/>
      <c r="DH194" s="8"/>
      <c r="DI194" s="8">
        <v>2</v>
      </c>
      <c r="DJ194" s="8"/>
      <c r="DK194" s="8">
        <v>2</v>
      </c>
      <c r="DL194" s="8">
        <v>0</v>
      </c>
      <c r="DM194" s="8">
        <v>2</v>
      </c>
      <c r="DN194" s="8"/>
      <c r="DO194" s="8" t="s">
        <v>143</v>
      </c>
      <c r="DP194" s="8">
        <v>2</v>
      </c>
      <c r="DQ194" s="8" t="s">
        <v>143</v>
      </c>
      <c r="DR194" s="8" t="s">
        <v>143</v>
      </c>
      <c r="DS194" s="8" t="s">
        <v>143</v>
      </c>
      <c r="DT194" s="8" t="s">
        <v>165</v>
      </c>
      <c r="DU194" s="8" t="s">
        <v>150</v>
      </c>
      <c r="DV194" s="8" t="s">
        <v>150</v>
      </c>
      <c r="DW194" s="8" t="s">
        <v>150</v>
      </c>
      <c r="DX194" s="8" t="s">
        <v>150</v>
      </c>
      <c r="DY194" s="8" t="s">
        <v>150</v>
      </c>
      <c r="DZ194" s="8"/>
      <c r="EA194" s="8"/>
      <c r="EB194" s="8" t="s">
        <v>150</v>
      </c>
      <c r="EC194" s="8" t="s">
        <v>150</v>
      </c>
      <c r="ED194" s="8" t="s">
        <v>150</v>
      </c>
      <c r="EE194" s="8"/>
      <c r="EF194" s="8" t="s">
        <v>159</v>
      </c>
      <c r="EG194" s="8" t="s">
        <v>150</v>
      </c>
      <c r="EH194" s="8"/>
      <c r="EI194" s="8" t="s">
        <v>159</v>
      </c>
      <c r="EJ194" s="8" t="s">
        <v>150</v>
      </c>
      <c r="EK194" s="8"/>
      <c r="EL194" s="8"/>
      <c r="EM194" s="8"/>
      <c r="EN194" s="8"/>
      <c r="EO194" s="8" t="s">
        <v>173</v>
      </c>
      <c r="EP194" s="8" t="s">
        <v>187</v>
      </c>
      <c r="EQ194" s="11" t="str">
        <f t="shared" si="175"/>
        <v>36</v>
      </c>
      <c r="ER194" s="11">
        <v>1</v>
      </c>
      <c r="ES194" s="11"/>
      <c r="ET194" s="13">
        <f t="shared" si="186"/>
        <v>1</v>
      </c>
      <c r="EU194" s="13">
        <f t="shared" si="187"/>
        <v>0.9</v>
      </c>
      <c r="EV194" s="14">
        <f t="shared" si="146"/>
        <v>-3.2000000000000001E-2</v>
      </c>
      <c r="EW194" s="14">
        <f t="shared" si="188"/>
        <v>-1.2</v>
      </c>
      <c r="EX194" s="14">
        <f t="shared" si="189"/>
        <v>-1.2</v>
      </c>
      <c r="EY194" s="11">
        <f t="shared" si="190"/>
        <v>-3.2000000000000001E-2</v>
      </c>
      <c r="EZ194" s="17" t="s">
        <v>176</v>
      </c>
      <c r="FA194" s="16" t="str">
        <f t="shared" si="191"/>
        <v>3</v>
      </c>
      <c r="FB194" t="s">
        <v>1943</v>
      </c>
      <c r="FC194">
        <v>1</v>
      </c>
      <c r="FD194">
        <v>10</v>
      </c>
    </row>
    <row r="195" spans="1:160" ht="33.75">
      <c r="A195" s="6">
        <v>2917</v>
      </c>
      <c r="B195" s="8">
        <v>2</v>
      </c>
      <c r="C195" s="8" t="s">
        <v>139</v>
      </c>
      <c r="D195" s="8">
        <v>62</v>
      </c>
      <c r="E195" s="8">
        <v>57</v>
      </c>
      <c r="F195" s="8" t="s">
        <v>140</v>
      </c>
      <c r="G195" s="8">
        <v>1</v>
      </c>
      <c r="H195" s="8"/>
      <c r="I195" s="9"/>
      <c r="J195" s="9"/>
      <c r="K195" s="10">
        <v>43118</v>
      </c>
      <c r="L195" s="10"/>
      <c r="M195" s="9" t="e">
        <f t="shared" si="197"/>
        <v>#NUM!</v>
      </c>
      <c r="N195" s="9">
        <f t="shared" ca="1" si="179"/>
        <v>74</v>
      </c>
      <c r="O195" s="9">
        <v>57</v>
      </c>
      <c r="P195" s="9">
        <v>1</v>
      </c>
      <c r="Q195" s="9"/>
      <c r="R195" s="9"/>
      <c r="S195" s="9" t="e">
        <f t="shared" si="180"/>
        <v>#NUM!</v>
      </c>
      <c r="T195" s="9"/>
      <c r="U195" s="8" t="str">
        <f t="shared" si="194"/>
        <v>12</v>
      </c>
      <c r="V195" s="11" t="str">
        <f t="shared" si="195"/>
        <v>1</v>
      </c>
      <c r="W195" s="8" t="str">
        <f t="shared" si="198"/>
        <v>12</v>
      </c>
      <c r="X195" s="9">
        <v>2</v>
      </c>
      <c r="Y195" s="9">
        <v>1</v>
      </c>
      <c r="Z195" s="9">
        <v>1</v>
      </c>
      <c r="AA195" s="9"/>
      <c r="AB195" s="9">
        <v>2</v>
      </c>
      <c r="AC195" s="9">
        <v>57</v>
      </c>
      <c r="AD195" s="9">
        <v>1</v>
      </c>
      <c r="AE195" s="8" t="str">
        <f t="shared" si="192"/>
        <v>36</v>
      </c>
      <c r="AF195" s="9">
        <v>2</v>
      </c>
      <c r="AG195" s="9">
        <v>2</v>
      </c>
      <c r="AH195" s="11" t="str">
        <f t="shared" si="173"/>
        <v>36</v>
      </c>
      <c r="AI195" s="11" t="str">
        <f t="shared" ref="AI195:AI199" si="200">IF(AH195&lt;35,0, IF(AH195&gt;35, "1"))</f>
        <v>1</v>
      </c>
      <c r="AJ195" s="9">
        <v>2</v>
      </c>
      <c r="AK195" s="9"/>
      <c r="AL195" s="9"/>
      <c r="AM195" s="8" t="s">
        <v>273</v>
      </c>
      <c r="AN195" s="8">
        <v>2</v>
      </c>
      <c r="AO195" s="8">
        <v>5.83</v>
      </c>
      <c r="AP195" s="8"/>
      <c r="AQ195" s="8"/>
      <c r="AR195" s="9" t="e">
        <f t="shared" si="199"/>
        <v>#DIV/0!</v>
      </c>
      <c r="AS195" s="9">
        <v>1.41</v>
      </c>
      <c r="AT195" s="9">
        <f t="shared" si="182"/>
        <v>57.357306484801171</v>
      </c>
      <c r="AU195" s="9">
        <v>1.01</v>
      </c>
      <c r="AV195" s="9">
        <f t="shared" si="170"/>
        <v>84.540345819297457</v>
      </c>
      <c r="AW195" s="9"/>
      <c r="AX195" s="9"/>
      <c r="AY195" s="12" t="s">
        <v>155</v>
      </c>
      <c r="AZ195" s="12" t="s">
        <v>155</v>
      </c>
      <c r="BA195" s="12" t="s">
        <v>155</v>
      </c>
      <c r="BB195" s="12"/>
      <c r="BC195" s="8" t="s">
        <v>164</v>
      </c>
      <c r="BD195" s="8" t="s">
        <v>165</v>
      </c>
      <c r="BE195" s="8"/>
      <c r="BF195" s="8"/>
      <c r="BG195" s="12"/>
      <c r="BH195" s="8"/>
      <c r="BI195" s="8"/>
      <c r="BJ195" s="8">
        <v>71.650000000000006</v>
      </c>
      <c r="BK195" s="8">
        <v>170.3</v>
      </c>
      <c r="BL195" s="8">
        <f t="shared" si="183"/>
        <v>1.8300536688139883</v>
      </c>
      <c r="BM195" s="8">
        <f t="shared" ref="BM195:BM258" si="201">BJ195/(BK195*BK195/10000)</f>
        <v>24.7051160795653</v>
      </c>
      <c r="BN195" s="8">
        <v>1</v>
      </c>
      <c r="BO195" s="7" t="s">
        <v>978</v>
      </c>
      <c r="BP195" s="8" t="s">
        <v>146</v>
      </c>
      <c r="BQ195" s="8">
        <v>56</v>
      </c>
      <c r="BR195" s="8">
        <v>60</v>
      </c>
      <c r="BS195" s="8">
        <v>158</v>
      </c>
      <c r="BT195" s="8">
        <f t="shared" si="184"/>
        <v>1.6073371890346106</v>
      </c>
      <c r="BU195" s="8">
        <f t="shared" ref="BU195:BU258" si="202">BR195/(BS195*BS195/10000)</f>
        <v>24.034609838166961</v>
      </c>
      <c r="BV195" s="8">
        <f t="shared" si="185"/>
        <v>1.1385623883394027</v>
      </c>
      <c r="BW195" s="8">
        <f t="shared" si="185"/>
        <v>1.0278975296837802</v>
      </c>
      <c r="BX195" s="8" t="s">
        <v>147</v>
      </c>
      <c r="BY195" s="8" t="s">
        <v>162</v>
      </c>
      <c r="BZ195" s="8" t="s">
        <v>148</v>
      </c>
      <c r="CA195" s="8" t="s">
        <v>149</v>
      </c>
      <c r="CB195" s="8">
        <v>4</v>
      </c>
      <c r="CC195" s="8" t="s">
        <v>150</v>
      </c>
      <c r="CD195" s="8">
        <v>2</v>
      </c>
      <c r="CE195" s="8" t="s">
        <v>159</v>
      </c>
      <c r="CF195" s="8" t="s">
        <v>150</v>
      </c>
      <c r="CG195" s="8">
        <v>2</v>
      </c>
      <c r="CH195" s="8" t="s">
        <v>150</v>
      </c>
      <c r="CI195" s="8" t="s">
        <v>150</v>
      </c>
      <c r="CJ195" s="8">
        <v>2</v>
      </c>
      <c r="CK195" s="8" t="s">
        <v>150</v>
      </c>
      <c r="CL195" s="8" t="s">
        <v>150</v>
      </c>
      <c r="CM195" s="8">
        <v>2</v>
      </c>
      <c r="CN195" s="8" t="s">
        <v>150</v>
      </c>
      <c r="CO195" s="8">
        <v>0</v>
      </c>
      <c r="CP195" s="8">
        <v>0</v>
      </c>
      <c r="CQ195" s="8">
        <v>4</v>
      </c>
      <c r="CR195" s="8"/>
      <c r="CS195" s="8">
        <v>0</v>
      </c>
      <c r="CT195" s="8"/>
      <c r="CU195" s="8"/>
      <c r="CV195" s="8"/>
      <c r="CW195" s="8"/>
      <c r="CX195" s="8"/>
      <c r="CY195" s="8">
        <v>0</v>
      </c>
      <c r="CZ195" s="8"/>
      <c r="DA195" s="8"/>
      <c r="DB195" s="8"/>
      <c r="DC195" s="8"/>
      <c r="DD195" s="8" t="s">
        <v>143</v>
      </c>
      <c r="DE195" s="8">
        <v>1</v>
      </c>
      <c r="DF195" s="8"/>
      <c r="DG195" s="8"/>
      <c r="DH195" s="8">
        <v>100</v>
      </c>
      <c r="DI195" s="8">
        <v>1</v>
      </c>
      <c r="DJ195" s="8"/>
      <c r="DK195" s="8">
        <v>2</v>
      </c>
      <c r="DL195" s="8">
        <v>2</v>
      </c>
      <c r="DM195" s="8">
        <v>1</v>
      </c>
      <c r="DN195" s="8"/>
      <c r="DO195" s="8" t="s">
        <v>143</v>
      </c>
      <c r="DP195" s="8">
        <v>2</v>
      </c>
      <c r="DQ195" s="8" t="s">
        <v>143</v>
      </c>
      <c r="DR195" s="8" t="s">
        <v>143</v>
      </c>
      <c r="DS195" s="8" t="s">
        <v>143</v>
      </c>
      <c r="DT195" s="8" t="s">
        <v>165</v>
      </c>
      <c r="DU195" s="8" t="s">
        <v>150</v>
      </c>
      <c r="DV195" s="8" t="s">
        <v>159</v>
      </c>
      <c r="DW195" s="8" t="s">
        <v>150</v>
      </c>
      <c r="DX195" s="8" t="s">
        <v>150</v>
      </c>
      <c r="DY195" s="8" t="s">
        <v>159</v>
      </c>
      <c r="DZ195" s="8"/>
      <c r="EA195" s="8"/>
      <c r="EB195" s="8" t="s">
        <v>150</v>
      </c>
      <c r="EC195" s="8" t="s">
        <v>150</v>
      </c>
      <c r="ED195" s="8" t="s">
        <v>150</v>
      </c>
      <c r="EE195" s="8"/>
      <c r="EF195" s="8" t="s">
        <v>159</v>
      </c>
      <c r="EG195" s="8" t="s">
        <v>150</v>
      </c>
      <c r="EH195" s="8"/>
      <c r="EI195" s="8" t="s">
        <v>159</v>
      </c>
      <c r="EJ195" s="8" t="s">
        <v>150</v>
      </c>
      <c r="EK195" s="8"/>
      <c r="EL195" s="8"/>
      <c r="EM195" s="8"/>
      <c r="EN195" s="8"/>
      <c r="EO195" s="8" t="s">
        <v>184</v>
      </c>
      <c r="EP195" s="8" t="s">
        <v>187</v>
      </c>
      <c r="EQ195" s="11" t="str">
        <f t="shared" si="175"/>
        <v>36</v>
      </c>
      <c r="ER195" s="11" t="str">
        <f t="shared" ref="ER195:ER199" si="203">IF(EQ195&lt;35,0, IF(EQ195&gt;35, "1"))</f>
        <v>1</v>
      </c>
      <c r="ES195" s="11"/>
      <c r="ET195" s="13">
        <f t="shared" si="186"/>
        <v>1</v>
      </c>
      <c r="EU195" s="13">
        <f t="shared" si="187"/>
        <v>0.9</v>
      </c>
      <c r="EV195" s="14">
        <f t="shared" ref="EV195:EV258" si="204">IF(B195=1,IF(AQ195&lt;0.7,-0.241,-1.2),IF(AQ195&lt;0.9,-0.032,-1.2))</f>
        <v>-3.2000000000000001E-2</v>
      </c>
      <c r="EW195" s="14">
        <f t="shared" si="188"/>
        <v>-1.2</v>
      </c>
      <c r="EX195" s="14">
        <f t="shared" si="189"/>
        <v>-1.2</v>
      </c>
      <c r="EY195" s="11">
        <f t="shared" si="190"/>
        <v>-3.2000000000000001E-2</v>
      </c>
      <c r="EZ195" s="15" t="s">
        <v>152</v>
      </c>
      <c r="FA195" s="16" t="str">
        <f t="shared" si="191"/>
        <v>1</v>
      </c>
      <c r="FC195">
        <v>2</v>
      </c>
      <c r="FD195">
        <v>0</v>
      </c>
    </row>
    <row r="196" spans="1:160" ht="78.75">
      <c r="A196" s="6">
        <v>2918</v>
      </c>
      <c r="B196" s="8">
        <v>2</v>
      </c>
      <c r="C196" s="8" t="s">
        <v>139</v>
      </c>
      <c r="D196" s="8">
        <v>61</v>
      </c>
      <c r="E196" s="8">
        <v>56</v>
      </c>
      <c r="F196" s="8" t="s">
        <v>180</v>
      </c>
      <c r="G196" s="8">
        <v>5</v>
      </c>
      <c r="H196" s="8"/>
      <c r="I196" s="9"/>
      <c r="J196" s="9"/>
      <c r="K196" s="10">
        <v>43122</v>
      </c>
      <c r="L196" s="10"/>
      <c r="M196" s="9" t="e">
        <f t="shared" si="197"/>
        <v>#NUM!</v>
      </c>
      <c r="N196" s="9">
        <f t="shared" ca="1" si="179"/>
        <v>74</v>
      </c>
      <c r="O196" s="9">
        <v>57</v>
      </c>
      <c r="P196" s="9">
        <v>1</v>
      </c>
      <c r="Q196" s="9"/>
      <c r="R196" s="9"/>
      <c r="S196" s="9" t="e">
        <f t="shared" si="180"/>
        <v>#NUM!</v>
      </c>
      <c r="T196" s="9"/>
      <c r="U196" s="8" t="str">
        <f t="shared" si="194"/>
        <v>12</v>
      </c>
      <c r="V196" s="11" t="str">
        <f t="shared" si="195"/>
        <v>1</v>
      </c>
      <c r="W196" s="8" t="str">
        <f t="shared" si="198"/>
        <v>12</v>
      </c>
      <c r="X196" s="9">
        <v>2</v>
      </c>
      <c r="Y196" s="9">
        <v>1</v>
      </c>
      <c r="Z196" s="9">
        <v>1</v>
      </c>
      <c r="AA196" s="9"/>
      <c r="AB196" s="9">
        <v>2</v>
      </c>
      <c r="AC196" s="9">
        <v>57</v>
      </c>
      <c r="AD196" s="9">
        <v>1</v>
      </c>
      <c r="AE196" s="8" t="str">
        <f t="shared" si="192"/>
        <v>36</v>
      </c>
      <c r="AF196" s="9">
        <v>2</v>
      </c>
      <c r="AG196" s="9">
        <v>2</v>
      </c>
      <c r="AH196" s="11" t="str">
        <f t="shared" si="173"/>
        <v>36</v>
      </c>
      <c r="AI196" s="11" t="str">
        <f t="shared" si="200"/>
        <v>1</v>
      </c>
      <c r="AJ196" s="9">
        <v>2</v>
      </c>
      <c r="AK196" s="9">
        <v>1</v>
      </c>
      <c r="AL196" s="9" t="s">
        <v>981</v>
      </c>
      <c r="AM196" s="8" t="s">
        <v>360</v>
      </c>
      <c r="AN196" s="8">
        <v>1</v>
      </c>
      <c r="AO196" s="8">
        <v>1.55</v>
      </c>
      <c r="AP196" s="8"/>
      <c r="AQ196" s="8"/>
      <c r="AR196" s="9" t="e">
        <f t="shared" si="199"/>
        <v>#DIV/0!</v>
      </c>
      <c r="AS196" s="9">
        <v>1.57</v>
      </c>
      <c r="AT196" s="9">
        <f t="shared" si="182"/>
        <v>50.730963239168325</v>
      </c>
      <c r="AU196" s="9">
        <v>1.37</v>
      </c>
      <c r="AV196" s="9">
        <f t="shared" ref="AV196:AV222" si="205">141*((AU196/EU196)^EX196)*0.9938^(E196+3)*ET196</f>
        <v>59.004616981020412</v>
      </c>
      <c r="AW196" s="9"/>
      <c r="AX196" s="9"/>
      <c r="AY196" s="12" t="s">
        <v>155</v>
      </c>
      <c r="AZ196" s="12" t="s">
        <v>155</v>
      </c>
      <c r="BA196" s="12" t="s">
        <v>155</v>
      </c>
      <c r="BB196" s="12"/>
      <c r="BC196" s="8" t="s">
        <v>164</v>
      </c>
      <c r="BD196" s="8"/>
      <c r="BE196" s="8"/>
      <c r="BF196" s="8"/>
      <c r="BG196" s="12"/>
      <c r="BH196" s="8"/>
      <c r="BI196" s="8"/>
      <c r="BJ196" s="8">
        <v>60.35</v>
      </c>
      <c r="BK196" s="8">
        <v>162.80000000000001</v>
      </c>
      <c r="BL196" s="8">
        <f t="shared" si="183"/>
        <v>1.6466587479137302</v>
      </c>
      <c r="BM196" s="8">
        <f t="shared" si="201"/>
        <v>22.770285362422953</v>
      </c>
      <c r="BN196" s="8">
        <v>1</v>
      </c>
      <c r="BO196" s="7" t="s">
        <v>982</v>
      </c>
      <c r="BP196" s="8" t="s">
        <v>146</v>
      </c>
      <c r="BQ196" s="8">
        <v>57</v>
      </c>
      <c r="BR196" s="8">
        <v>61</v>
      </c>
      <c r="BS196" s="8">
        <v>156</v>
      </c>
      <c r="BT196" s="8">
        <f t="shared" si="184"/>
        <v>1.6037875483961979</v>
      </c>
      <c r="BU196" s="8">
        <f t="shared" si="202"/>
        <v>25.06574621959237</v>
      </c>
      <c r="BV196" s="8">
        <f t="shared" si="185"/>
        <v>1.0267312210775075</v>
      </c>
      <c r="BW196" s="8">
        <f t="shared" si="185"/>
        <v>0.90842240095069682</v>
      </c>
      <c r="BX196" s="8" t="s">
        <v>147</v>
      </c>
      <c r="BY196" s="8" t="s">
        <v>158</v>
      </c>
      <c r="BZ196" s="8" t="s">
        <v>148</v>
      </c>
      <c r="CA196" s="8" t="s">
        <v>149</v>
      </c>
      <c r="CB196" s="8">
        <v>3</v>
      </c>
      <c r="CC196" s="8" t="s">
        <v>150</v>
      </c>
      <c r="CD196" s="8">
        <v>2</v>
      </c>
      <c r="CE196" s="8" t="s">
        <v>150</v>
      </c>
      <c r="CF196" s="8" t="s">
        <v>150</v>
      </c>
      <c r="CG196" s="8">
        <v>2</v>
      </c>
      <c r="CH196" s="8" t="s">
        <v>150</v>
      </c>
      <c r="CI196" s="8" t="s">
        <v>150</v>
      </c>
      <c r="CJ196" s="8">
        <v>2</v>
      </c>
      <c r="CK196" s="8" t="s">
        <v>150</v>
      </c>
      <c r="CL196" s="8" t="s">
        <v>150</v>
      </c>
      <c r="CM196" s="8">
        <v>2</v>
      </c>
      <c r="CN196" s="8" t="s">
        <v>150</v>
      </c>
      <c r="CO196" s="8">
        <v>0</v>
      </c>
      <c r="CP196" s="8">
        <v>0</v>
      </c>
      <c r="CQ196" s="8">
        <v>4</v>
      </c>
      <c r="CR196" s="8"/>
      <c r="CS196" s="8">
        <v>0</v>
      </c>
      <c r="CT196" s="8"/>
      <c r="CU196" s="8"/>
      <c r="CV196" s="8"/>
      <c r="CW196" s="8"/>
      <c r="CX196" s="8"/>
      <c r="CY196" s="8">
        <v>0</v>
      </c>
      <c r="CZ196" s="8"/>
      <c r="DA196" s="8"/>
      <c r="DB196" s="8"/>
      <c r="DC196" s="8"/>
      <c r="DD196" s="8" t="s">
        <v>165</v>
      </c>
      <c r="DE196" s="8">
        <v>2</v>
      </c>
      <c r="DF196" s="8"/>
      <c r="DG196" s="8"/>
      <c r="DH196" s="8"/>
      <c r="DI196" s="8">
        <v>2</v>
      </c>
      <c r="DJ196" s="8"/>
      <c r="DK196" s="8">
        <v>2</v>
      </c>
      <c r="DL196" s="8">
        <v>0</v>
      </c>
      <c r="DM196" s="8">
        <v>2</v>
      </c>
      <c r="DN196" s="8"/>
      <c r="DO196" s="8" t="s">
        <v>143</v>
      </c>
      <c r="DP196" s="8">
        <v>2</v>
      </c>
      <c r="DQ196" s="8" t="s">
        <v>165</v>
      </c>
      <c r="DR196" s="8" t="s">
        <v>165</v>
      </c>
      <c r="DS196" s="8" t="s">
        <v>165</v>
      </c>
      <c r="DT196" s="8" t="s">
        <v>165</v>
      </c>
      <c r="DU196" s="8" t="s">
        <v>150</v>
      </c>
      <c r="DV196" s="8" t="s">
        <v>150</v>
      </c>
      <c r="DW196" s="8" t="s">
        <v>150</v>
      </c>
      <c r="DX196" s="8" t="s">
        <v>150</v>
      </c>
      <c r="DY196" s="8" t="s">
        <v>150</v>
      </c>
      <c r="DZ196" s="8"/>
      <c r="EA196" s="8"/>
      <c r="EB196" s="8" t="s">
        <v>150</v>
      </c>
      <c r="EC196" s="8" t="s">
        <v>150</v>
      </c>
      <c r="ED196" s="8" t="s">
        <v>150</v>
      </c>
      <c r="EE196" s="8"/>
      <c r="EF196" s="8" t="s">
        <v>159</v>
      </c>
      <c r="EG196" s="8" t="s">
        <v>150</v>
      </c>
      <c r="EH196" s="8"/>
      <c r="EI196" s="8" t="s">
        <v>159</v>
      </c>
      <c r="EJ196" s="8" t="s">
        <v>150</v>
      </c>
      <c r="EK196" s="8"/>
      <c r="EL196" s="8"/>
      <c r="EM196" s="8"/>
      <c r="EN196" s="8"/>
      <c r="EO196" s="8" t="s">
        <v>184</v>
      </c>
      <c r="EP196" s="8" t="s">
        <v>187</v>
      </c>
      <c r="EQ196" s="11" t="str">
        <f t="shared" si="175"/>
        <v>36</v>
      </c>
      <c r="ER196" s="11" t="str">
        <f t="shared" si="203"/>
        <v>1</v>
      </c>
      <c r="ES196" s="11"/>
      <c r="ET196" s="13">
        <f t="shared" si="186"/>
        <v>1</v>
      </c>
      <c r="EU196" s="13">
        <f t="shared" si="187"/>
        <v>0.9</v>
      </c>
      <c r="EV196" s="14">
        <f t="shared" si="204"/>
        <v>-3.2000000000000001E-2</v>
      </c>
      <c r="EW196" s="14">
        <f t="shared" si="188"/>
        <v>-1.2</v>
      </c>
      <c r="EX196" s="14">
        <f t="shared" si="189"/>
        <v>-1.2</v>
      </c>
      <c r="EY196" s="11">
        <f t="shared" si="190"/>
        <v>-3.2000000000000001E-2</v>
      </c>
      <c r="EZ196" s="17" t="s">
        <v>176</v>
      </c>
      <c r="FA196" s="16" t="str">
        <f t="shared" si="191"/>
        <v>3</v>
      </c>
      <c r="FB196" t="s">
        <v>1944</v>
      </c>
      <c r="FC196">
        <v>1</v>
      </c>
      <c r="FD196">
        <v>5</v>
      </c>
    </row>
    <row r="197" spans="1:160" ht="33.75">
      <c r="A197" s="6">
        <v>2938</v>
      </c>
      <c r="B197" s="8">
        <v>2</v>
      </c>
      <c r="C197" s="8" t="s">
        <v>139</v>
      </c>
      <c r="D197" s="8">
        <v>66</v>
      </c>
      <c r="E197" s="8">
        <v>62</v>
      </c>
      <c r="F197" s="8" t="s">
        <v>180</v>
      </c>
      <c r="G197" s="8">
        <v>5</v>
      </c>
      <c r="H197" s="8"/>
      <c r="I197" s="9"/>
      <c r="J197" s="9"/>
      <c r="K197" s="10">
        <v>43173</v>
      </c>
      <c r="L197" s="10"/>
      <c r="M197" s="9" t="e">
        <f t="shared" si="197"/>
        <v>#NUM!</v>
      </c>
      <c r="N197" s="9">
        <f t="shared" ca="1" si="179"/>
        <v>72</v>
      </c>
      <c r="O197" s="9">
        <v>55</v>
      </c>
      <c r="P197" s="9">
        <v>1</v>
      </c>
      <c r="Q197" s="9"/>
      <c r="R197" s="9"/>
      <c r="S197" s="9" t="e">
        <f t="shared" si="180"/>
        <v>#NUM!</v>
      </c>
      <c r="T197" s="9"/>
      <c r="U197" s="8" t="str">
        <f t="shared" si="194"/>
        <v>12</v>
      </c>
      <c r="V197" s="11" t="str">
        <f t="shared" si="195"/>
        <v>1</v>
      </c>
      <c r="W197" s="8" t="str">
        <f t="shared" si="198"/>
        <v>12</v>
      </c>
      <c r="X197" s="9">
        <v>2</v>
      </c>
      <c r="Y197" s="9">
        <v>1</v>
      </c>
      <c r="Z197" s="9">
        <v>1</v>
      </c>
      <c r="AA197" s="9"/>
      <c r="AB197" s="9">
        <v>2</v>
      </c>
      <c r="AC197" s="9">
        <v>55</v>
      </c>
      <c r="AD197" s="9">
        <v>1</v>
      </c>
      <c r="AE197" s="8" t="str">
        <f t="shared" si="192"/>
        <v>36</v>
      </c>
      <c r="AF197" s="9">
        <v>2</v>
      </c>
      <c r="AG197" s="9">
        <v>2</v>
      </c>
      <c r="AH197" s="11" t="str">
        <f t="shared" si="173"/>
        <v>36</v>
      </c>
      <c r="AI197" s="11" t="str">
        <f t="shared" si="200"/>
        <v>1</v>
      </c>
      <c r="AJ197" s="9">
        <v>2</v>
      </c>
      <c r="AK197" s="9">
        <v>0</v>
      </c>
      <c r="AL197" s="9"/>
      <c r="AM197" s="8" t="s">
        <v>360</v>
      </c>
      <c r="AN197" s="8">
        <v>1</v>
      </c>
      <c r="AO197" s="8">
        <v>4.08</v>
      </c>
      <c r="AP197" s="8"/>
      <c r="AQ197" s="8"/>
      <c r="AR197" s="9" t="e">
        <f t="shared" si="199"/>
        <v>#DIV/0!</v>
      </c>
      <c r="AS197" s="9">
        <v>1.37</v>
      </c>
      <c r="AT197" s="9">
        <f t="shared" si="182"/>
        <v>57.554855142129384</v>
      </c>
      <c r="AU197" s="9">
        <v>1.2</v>
      </c>
      <c r="AV197" s="9">
        <f t="shared" si="205"/>
        <v>66.638795004613172</v>
      </c>
      <c r="AW197" s="9"/>
      <c r="AX197" s="9"/>
      <c r="AY197" s="12" t="s">
        <v>155</v>
      </c>
      <c r="AZ197" s="12" t="s">
        <v>155</v>
      </c>
      <c r="BA197" s="12" t="s">
        <v>155</v>
      </c>
      <c r="BB197" s="12"/>
      <c r="BC197" s="8" t="s">
        <v>164</v>
      </c>
      <c r="BD197" s="8"/>
      <c r="BE197" s="8"/>
      <c r="BF197" s="8"/>
      <c r="BG197" s="12"/>
      <c r="BH197" s="8"/>
      <c r="BI197" s="8"/>
      <c r="BJ197" s="8">
        <v>61.65</v>
      </c>
      <c r="BK197" s="8">
        <v>164.2</v>
      </c>
      <c r="BL197" s="8">
        <f t="shared" si="183"/>
        <v>1.6719890112808253</v>
      </c>
      <c r="BM197" s="8">
        <f t="shared" si="201"/>
        <v>22.865819735001285</v>
      </c>
      <c r="BN197" s="8">
        <v>1</v>
      </c>
      <c r="BO197" s="7" t="s">
        <v>989</v>
      </c>
      <c r="BP197" s="8" t="s">
        <v>146</v>
      </c>
      <c r="BQ197" s="8">
        <v>58</v>
      </c>
      <c r="BR197" s="8">
        <v>55</v>
      </c>
      <c r="BS197" s="8">
        <v>159</v>
      </c>
      <c r="BT197" s="8">
        <f t="shared" si="184"/>
        <v>1.5560852347162786</v>
      </c>
      <c r="BU197" s="8">
        <f t="shared" si="202"/>
        <v>21.755468533681423</v>
      </c>
      <c r="BV197" s="8">
        <f t="shared" si="185"/>
        <v>1.0744842081775035</v>
      </c>
      <c r="BW197" s="8">
        <f t="shared" si="185"/>
        <v>1.051037797673759</v>
      </c>
      <c r="BX197" s="8" t="s">
        <v>147</v>
      </c>
      <c r="BY197" s="8" t="s">
        <v>147</v>
      </c>
      <c r="BZ197" s="8" t="s">
        <v>148</v>
      </c>
      <c r="CA197" s="8" t="s">
        <v>149</v>
      </c>
      <c r="CB197" s="8">
        <v>5</v>
      </c>
      <c r="CC197" s="8" t="s">
        <v>150</v>
      </c>
      <c r="CD197" s="8">
        <v>2</v>
      </c>
      <c r="CE197" s="8" t="s">
        <v>150</v>
      </c>
      <c r="CF197" s="8" t="s">
        <v>150</v>
      </c>
      <c r="CG197" s="8">
        <v>2</v>
      </c>
      <c r="CH197" s="8" t="s">
        <v>150</v>
      </c>
      <c r="CI197" s="8" t="s">
        <v>150</v>
      </c>
      <c r="CJ197" s="8">
        <v>2</v>
      </c>
      <c r="CK197" s="8" t="s">
        <v>150</v>
      </c>
      <c r="CL197" s="8" t="s">
        <v>150</v>
      </c>
      <c r="CM197" s="8">
        <v>2</v>
      </c>
      <c r="CN197" s="8" t="s">
        <v>150</v>
      </c>
      <c r="CO197" s="8">
        <v>0</v>
      </c>
      <c r="CP197" s="8">
        <v>0</v>
      </c>
      <c r="CQ197" s="8">
        <v>4</v>
      </c>
      <c r="CR197" s="8"/>
      <c r="CS197" s="8">
        <v>0</v>
      </c>
      <c r="CT197" s="8"/>
      <c r="CU197" s="8"/>
      <c r="CV197" s="8"/>
      <c r="CW197" s="8"/>
      <c r="CX197" s="8"/>
      <c r="CY197" s="8">
        <v>0</v>
      </c>
      <c r="CZ197" s="8"/>
      <c r="DA197" s="8"/>
      <c r="DB197" s="8"/>
      <c r="DC197" s="8"/>
      <c r="DD197" s="8" t="s">
        <v>165</v>
      </c>
      <c r="DE197" s="8">
        <v>2</v>
      </c>
      <c r="DF197" s="8"/>
      <c r="DG197" s="8"/>
      <c r="DH197" s="8"/>
      <c r="DI197" s="8">
        <v>2</v>
      </c>
      <c r="DJ197" s="8"/>
      <c r="DK197" s="8">
        <v>2</v>
      </c>
      <c r="DL197" s="8">
        <v>0</v>
      </c>
      <c r="DM197" s="8">
        <v>2</v>
      </c>
      <c r="DN197" s="8"/>
      <c r="DO197" s="8" t="s">
        <v>143</v>
      </c>
      <c r="DP197" s="8">
        <v>2</v>
      </c>
      <c r="DQ197" s="8" t="s">
        <v>143</v>
      </c>
      <c r="DR197" s="8" t="s">
        <v>143</v>
      </c>
      <c r="DS197" s="8" t="s">
        <v>143</v>
      </c>
      <c r="DT197" s="8" t="s">
        <v>165</v>
      </c>
      <c r="DU197" s="8" t="s">
        <v>150</v>
      </c>
      <c r="DV197" s="8" t="s">
        <v>159</v>
      </c>
      <c r="DW197" s="8" t="s">
        <v>150</v>
      </c>
      <c r="DX197" s="8" t="s">
        <v>150</v>
      </c>
      <c r="DY197" s="8" t="s">
        <v>150</v>
      </c>
      <c r="DZ197" s="8"/>
      <c r="EA197" s="8"/>
      <c r="EB197" s="8" t="s">
        <v>150</v>
      </c>
      <c r="EC197" s="8" t="s">
        <v>150</v>
      </c>
      <c r="ED197" s="8" t="s">
        <v>150</v>
      </c>
      <c r="EE197" s="8"/>
      <c r="EF197" s="8" t="s">
        <v>159</v>
      </c>
      <c r="EG197" s="8" t="s">
        <v>150</v>
      </c>
      <c r="EH197" s="8"/>
      <c r="EI197" s="8" t="s">
        <v>159</v>
      </c>
      <c r="EJ197" s="8" t="s">
        <v>150</v>
      </c>
      <c r="EK197" s="8"/>
      <c r="EL197" s="8"/>
      <c r="EM197" s="8"/>
      <c r="EN197" s="8"/>
      <c r="EO197" s="8" t="s">
        <v>173</v>
      </c>
      <c r="EP197" s="8" t="s">
        <v>187</v>
      </c>
      <c r="EQ197" s="11" t="str">
        <f t="shared" si="175"/>
        <v>36</v>
      </c>
      <c r="ER197" s="11" t="str">
        <f t="shared" si="203"/>
        <v>1</v>
      </c>
      <c r="ES197" s="11"/>
      <c r="ET197" s="13">
        <f t="shared" si="186"/>
        <v>1</v>
      </c>
      <c r="EU197" s="13">
        <f t="shared" si="187"/>
        <v>0.9</v>
      </c>
      <c r="EV197" s="14">
        <f t="shared" si="204"/>
        <v>-3.2000000000000001E-2</v>
      </c>
      <c r="EW197" s="14">
        <f t="shared" si="188"/>
        <v>-1.2</v>
      </c>
      <c r="EX197" s="14">
        <f t="shared" si="189"/>
        <v>-1.2</v>
      </c>
      <c r="EY197" s="11">
        <f t="shared" si="190"/>
        <v>-3.2000000000000001E-2</v>
      </c>
      <c r="EZ197" s="17" t="s">
        <v>163</v>
      </c>
      <c r="FA197" s="16" t="str">
        <f t="shared" si="191"/>
        <v>2</v>
      </c>
      <c r="FC197">
        <v>2</v>
      </c>
      <c r="FD197">
        <v>0</v>
      </c>
    </row>
    <row r="198" spans="1:160" ht="33.75">
      <c r="A198" s="6">
        <v>2940</v>
      </c>
      <c r="B198" s="8">
        <v>2</v>
      </c>
      <c r="C198" s="8" t="s">
        <v>139</v>
      </c>
      <c r="D198" s="8">
        <v>61</v>
      </c>
      <c r="E198" s="8">
        <v>57</v>
      </c>
      <c r="F198" s="8" t="s">
        <v>140</v>
      </c>
      <c r="G198" s="8">
        <v>1</v>
      </c>
      <c r="H198" s="8"/>
      <c r="I198" s="9"/>
      <c r="J198" s="9"/>
      <c r="K198" s="10">
        <v>43180</v>
      </c>
      <c r="L198" s="10"/>
      <c r="M198" s="9" t="e">
        <f t="shared" si="197"/>
        <v>#NUM!</v>
      </c>
      <c r="N198" s="9">
        <f t="shared" ca="1" si="179"/>
        <v>72</v>
      </c>
      <c r="O198" s="9">
        <v>55</v>
      </c>
      <c r="P198" s="9">
        <v>1</v>
      </c>
      <c r="Q198" s="9"/>
      <c r="R198" s="9"/>
      <c r="S198" s="9" t="e">
        <f t="shared" si="180"/>
        <v>#NUM!</v>
      </c>
      <c r="T198" s="9"/>
      <c r="U198" s="8" t="str">
        <f t="shared" si="194"/>
        <v>12</v>
      </c>
      <c r="V198" s="11" t="str">
        <f t="shared" si="195"/>
        <v>1</v>
      </c>
      <c r="W198" s="8" t="str">
        <f t="shared" si="198"/>
        <v>12</v>
      </c>
      <c r="X198" s="9">
        <v>2</v>
      </c>
      <c r="Y198" s="9">
        <v>1</v>
      </c>
      <c r="Z198" s="9">
        <v>1</v>
      </c>
      <c r="AA198" s="9"/>
      <c r="AB198" s="9">
        <v>2</v>
      </c>
      <c r="AC198" s="9">
        <v>55</v>
      </c>
      <c r="AD198" s="9">
        <v>1</v>
      </c>
      <c r="AE198" s="8" t="str">
        <f t="shared" si="192"/>
        <v>36</v>
      </c>
      <c r="AF198" s="9">
        <v>2</v>
      </c>
      <c r="AG198" s="9">
        <v>2</v>
      </c>
      <c r="AH198" s="11" t="str">
        <f t="shared" si="173"/>
        <v>36</v>
      </c>
      <c r="AI198" s="11" t="str">
        <f t="shared" si="200"/>
        <v>1</v>
      </c>
      <c r="AJ198" s="9">
        <v>2</v>
      </c>
      <c r="AK198" s="9">
        <v>0</v>
      </c>
      <c r="AL198" s="9"/>
      <c r="AM198" s="8" t="s">
        <v>273</v>
      </c>
      <c r="AN198" s="8">
        <v>2</v>
      </c>
      <c r="AO198" s="8">
        <v>4.57</v>
      </c>
      <c r="AP198" s="8"/>
      <c r="AQ198" s="8"/>
      <c r="AR198" s="9" t="e">
        <f t="shared" si="199"/>
        <v>#DIV/0!</v>
      </c>
      <c r="AS198" s="9">
        <v>1.1499999999999999</v>
      </c>
      <c r="AT198" s="9">
        <f t="shared" si="182"/>
        <v>73.25112099978513</v>
      </c>
      <c r="AU198" s="9">
        <v>1.22</v>
      </c>
      <c r="AV198" s="9">
        <f t="shared" si="205"/>
        <v>67.393478310146875</v>
      </c>
      <c r="AW198" s="9"/>
      <c r="AX198" s="9"/>
      <c r="AY198" s="12" t="s">
        <v>155</v>
      </c>
      <c r="AZ198" s="12" t="s">
        <v>155</v>
      </c>
      <c r="BA198" s="12" t="s">
        <v>155</v>
      </c>
      <c r="BB198" s="12"/>
      <c r="BC198" s="8" t="s">
        <v>164</v>
      </c>
      <c r="BD198" s="8"/>
      <c r="BE198" s="8"/>
      <c r="BF198" s="8"/>
      <c r="BG198" s="12"/>
      <c r="BH198" s="8"/>
      <c r="BI198" s="8"/>
      <c r="BJ198" s="8">
        <v>72.25</v>
      </c>
      <c r="BK198" s="8">
        <v>172.2</v>
      </c>
      <c r="BL198" s="8">
        <f t="shared" si="183"/>
        <v>1.8513837272541604</v>
      </c>
      <c r="BM198" s="8">
        <f t="shared" si="201"/>
        <v>24.365288451291683</v>
      </c>
      <c r="BN198" s="8">
        <v>1</v>
      </c>
      <c r="BO198" s="7" t="s">
        <v>992</v>
      </c>
      <c r="BP198" s="8" t="s">
        <v>146</v>
      </c>
      <c r="BQ198" s="8">
        <v>55</v>
      </c>
      <c r="BR198" s="8">
        <v>52.7</v>
      </c>
      <c r="BS198" s="8">
        <v>159</v>
      </c>
      <c r="BT198" s="8">
        <f t="shared" si="184"/>
        <v>1.528089354690354</v>
      </c>
      <c r="BU198" s="8">
        <f t="shared" si="202"/>
        <v>20.845694395000201</v>
      </c>
      <c r="BV198" s="8">
        <f t="shared" si="185"/>
        <v>1.2115677146571822</v>
      </c>
      <c r="BW198" s="8">
        <f t="shared" si="185"/>
        <v>1.1688403365030453</v>
      </c>
      <c r="BX198" s="8" t="s">
        <v>171</v>
      </c>
      <c r="BY198" s="8" t="s">
        <v>147</v>
      </c>
      <c r="BZ198" s="8" t="s">
        <v>148</v>
      </c>
      <c r="CA198" s="8" t="s">
        <v>149</v>
      </c>
      <c r="CB198" s="8">
        <v>6</v>
      </c>
      <c r="CC198" s="8" t="s">
        <v>150</v>
      </c>
      <c r="CD198" s="8">
        <v>2</v>
      </c>
      <c r="CE198" s="8" t="s">
        <v>159</v>
      </c>
      <c r="CF198" s="8" t="s">
        <v>150</v>
      </c>
      <c r="CG198" s="8">
        <v>2</v>
      </c>
      <c r="CH198" s="8" t="s">
        <v>150</v>
      </c>
      <c r="CI198" s="8" t="s">
        <v>150</v>
      </c>
      <c r="CJ198" s="8">
        <v>2</v>
      </c>
      <c r="CK198" s="8" t="s">
        <v>159</v>
      </c>
      <c r="CL198" s="8" t="s">
        <v>150</v>
      </c>
      <c r="CM198" s="8">
        <v>2</v>
      </c>
      <c r="CN198" s="8" t="s">
        <v>150</v>
      </c>
      <c r="CO198" s="8">
        <v>8.3000000000000007</v>
      </c>
      <c r="CP198" s="8">
        <v>0</v>
      </c>
      <c r="CQ198" s="8">
        <v>4</v>
      </c>
      <c r="CR198" s="8" t="s">
        <v>0</v>
      </c>
      <c r="CS198" s="8">
        <v>0</v>
      </c>
      <c r="CT198" s="8"/>
      <c r="CU198" s="8"/>
      <c r="CV198" s="8"/>
      <c r="CW198" s="8"/>
      <c r="CX198" s="8" t="s">
        <v>562</v>
      </c>
      <c r="CY198" s="8">
        <v>1</v>
      </c>
      <c r="CZ198" s="8" t="s">
        <v>1811</v>
      </c>
      <c r="DA198" s="8">
        <v>1224</v>
      </c>
      <c r="DB198" s="8" t="s">
        <v>1812</v>
      </c>
      <c r="DC198" s="8">
        <v>2</v>
      </c>
      <c r="DD198" s="8" t="s">
        <v>165</v>
      </c>
      <c r="DE198" s="8">
        <v>2</v>
      </c>
      <c r="DF198" s="8"/>
      <c r="DG198" s="8"/>
      <c r="DH198" s="8">
        <v>375</v>
      </c>
      <c r="DI198" s="8">
        <v>1</v>
      </c>
      <c r="DJ198" s="8"/>
      <c r="DK198" s="8">
        <v>2</v>
      </c>
      <c r="DL198" s="8">
        <v>0</v>
      </c>
      <c r="DM198" s="8">
        <v>2</v>
      </c>
      <c r="DN198" s="8"/>
      <c r="DO198" s="8" t="s">
        <v>143</v>
      </c>
      <c r="DP198" s="8">
        <v>2</v>
      </c>
      <c r="DQ198" s="8" t="s">
        <v>165</v>
      </c>
      <c r="DR198" s="8" t="s">
        <v>165</v>
      </c>
      <c r="DS198" s="8" t="s">
        <v>165</v>
      </c>
      <c r="DT198" s="8" t="s">
        <v>636</v>
      </c>
      <c r="DU198" s="8" t="s">
        <v>150</v>
      </c>
      <c r="DV198" s="8" t="s">
        <v>159</v>
      </c>
      <c r="DW198" s="8" t="s">
        <v>150</v>
      </c>
      <c r="DX198" s="8" t="s">
        <v>150</v>
      </c>
      <c r="DY198" s="8" t="s">
        <v>159</v>
      </c>
      <c r="DZ198" s="8"/>
      <c r="EA198" s="8"/>
      <c r="EB198" s="8" t="s">
        <v>150</v>
      </c>
      <c r="EC198" s="8" t="s">
        <v>150</v>
      </c>
      <c r="ED198" s="8" t="s">
        <v>150</v>
      </c>
      <c r="EE198" s="8"/>
      <c r="EF198" s="8" t="s">
        <v>159</v>
      </c>
      <c r="EG198" s="8" t="s">
        <v>159</v>
      </c>
      <c r="EH198" s="8"/>
      <c r="EI198" s="8" t="s">
        <v>159</v>
      </c>
      <c r="EJ198" s="8" t="s">
        <v>150</v>
      </c>
      <c r="EK198" s="8"/>
      <c r="EL198" s="8"/>
      <c r="EM198" s="8"/>
      <c r="EN198" s="8"/>
      <c r="EO198" s="8" t="s">
        <v>184</v>
      </c>
      <c r="EP198" s="8" t="s">
        <v>187</v>
      </c>
      <c r="EQ198" s="11" t="str">
        <f t="shared" si="175"/>
        <v>36</v>
      </c>
      <c r="ER198" s="11" t="str">
        <f t="shared" si="203"/>
        <v>1</v>
      </c>
      <c r="ES198" s="11"/>
      <c r="ET198" s="13">
        <f t="shared" si="186"/>
        <v>1</v>
      </c>
      <c r="EU198" s="13">
        <f t="shared" si="187"/>
        <v>0.9</v>
      </c>
      <c r="EV198" s="14">
        <f t="shared" si="204"/>
        <v>-3.2000000000000001E-2</v>
      </c>
      <c r="EW198" s="14">
        <f t="shared" si="188"/>
        <v>-1.2</v>
      </c>
      <c r="EX198" s="14">
        <f t="shared" si="189"/>
        <v>-1.2</v>
      </c>
      <c r="EY198" s="11">
        <f t="shared" si="190"/>
        <v>-3.2000000000000001E-2</v>
      </c>
      <c r="EZ198" s="17" t="s">
        <v>152</v>
      </c>
      <c r="FA198" s="16" t="str">
        <f t="shared" si="191"/>
        <v>1</v>
      </c>
      <c r="FC198">
        <v>2</v>
      </c>
      <c r="FD198">
        <v>0</v>
      </c>
    </row>
    <row r="199" spans="1:160" ht="33.75">
      <c r="A199" s="6">
        <v>2942</v>
      </c>
      <c r="B199" s="8">
        <v>2</v>
      </c>
      <c r="C199" s="8" t="s">
        <v>139</v>
      </c>
      <c r="D199" s="8">
        <v>46</v>
      </c>
      <c r="E199" s="8">
        <v>42</v>
      </c>
      <c r="F199" s="8" t="s">
        <v>140</v>
      </c>
      <c r="G199" s="8">
        <v>1</v>
      </c>
      <c r="H199" s="8"/>
      <c r="I199" s="9"/>
      <c r="J199" s="9"/>
      <c r="K199" s="10">
        <v>43188</v>
      </c>
      <c r="L199" s="10"/>
      <c r="M199" s="9" t="e">
        <f t="shared" si="197"/>
        <v>#NUM!</v>
      </c>
      <c r="N199" s="9">
        <f t="shared" ca="1" si="179"/>
        <v>72</v>
      </c>
      <c r="O199" s="9">
        <v>55</v>
      </c>
      <c r="P199" s="9">
        <v>1</v>
      </c>
      <c r="Q199" s="9"/>
      <c r="R199" s="9"/>
      <c r="S199" s="9" t="e">
        <f t="shared" si="180"/>
        <v>#NUM!</v>
      </c>
      <c r="T199" s="9"/>
      <c r="U199" s="8" t="str">
        <f t="shared" si="194"/>
        <v>12</v>
      </c>
      <c r="V199" s="11" t="str">
        <f t="shared" si="195"/>
        <v>1</v>
      </c>
      <c r="W199" s="8" t="str">
        <f t="shared" si="198"/>
        <v>12</v>
      </c>
      <c r="X199" s="9">
        <v>2</v>
      </c>
      <c r="Y199" s="9">
        <v>1</v>
      </c>
      <c r="Z199" s="9">
        <v>1</v>
      </c>
      <c r="AA199" s="9"/>
      <c r="AB199" s="9">
        <v>2</v>
      </c>
      <c r="AC199" s="9">
        <v>55</v>
      </c>
      <c r="AD199" s="9">
        <v>1</v>
      </c>
      <c r="AE199" s="8" t="str">
        <f t="shared" si="192"/>
        <v>36</v>
      </c>
      <c r="AF199" s="9">
        <v>2</v>
      </c>
      <c r="AG199" s="9">
        <v>2</v>
      </c>
      <c r="AH199" s="11" t="str">
        <f t="shared" ref="AH199:AH226" si="206">IF(O199&lt;36,O199, IF(O199&gt;36, "36"))</f>
        <v>36</v>
      </c>
      <c r="AI199" s="11" t="str">
        <f t="shared" si="200"/>
        <v>1</v>
      </c>
      <c r="AJ199" s="9">
        <v>2</v>
      </c>
      <c r="AK199" s="9"/>
      <c r="AL199" s="9"/>
      <c r="AM199" s="8" t="s">
        <v>360</v>
      </c>
      <c r="AN199" s="8">
        <v>1</v>
      </c>
      <c r="AO199" s="8">
        <v>1.95</v>
      </c>
      <c r="AP199" s="8"/>
      <c r="AQ199" s="8"/>
      <c r="AR199" s="9" t="e">
        <v>#DIV/0!</v>
      </c>
      <c r="AS199" s="9">
        <v>1.2</v>
      </c>
      <c r="AT199" s="9">
        <f t="shared" si="182"/>
        <v>76.409842120150088</v>
      </c>
      <c r="AU199" s="9">
        <v>0.87</v>
      </c>
      <c r="AV199" s="9">
        <f t="shared" si="205"/>
        <v>106.69520822103775</v>
      </c>
      <c r="AW199" s="9"/>
      <c r="AX199" s="9"/>
      <c r="AY199" s="12" t="s">
        <v>155</v>
      </c>
      <c r="AZ199" s="12" t="s">
        <v>155</v>
      </c>
      <c r="BA199" s="12" t="s">
        <v>155</v>
      </c>
      <c r="BB199" s="12"/>
      <c r="BC199" s="8" t="s">
        <v>164</v>
      </c>
      <c r="BD199" s="8"/>
      <c r="BE199" s="8"/>
      <c r="BF199" s="8"/>
      <c r="BG199" s="12"/>
      <c r="BH199" s="8"/>
      <c r="BI199" s="8"/>
      <c r="BJ199" s="8">
        <v>60.5</v>
      </c>
      <c r="BK199" s="8">
        <v>170.2</v>
      </c>
      <c r="BL199" s="8">
        <f t="shared" si="183"/>
        <v>1.7023859870826525</v>
      </c>
      <c r="BM199" s="8">
        <f t="shared" si="201"/>
        <v>20.885085770386951</v>
      </c>
      <c r="BN199" s="8">
        <v>1</v>
      </c>
      <c r="BO199" s="7" t="s">
        <v>997</v>
      </c>
      <c r="BP199" s="8" t="s">
        <v>146</v>
      </c>
      <c r="BQ199" s="8">
        <v>41</v>
      </c>
      <c r="BR199" s="8">
        <v>51</v>
      </c>
      <c r="BS199" s="8">
        <v>159</v>
      </c>
      <c r="BT199" s="8">
        <f t="shared" si="184"/>
        <v>1.5069420914592366</v>
      </c>
      <c r="BU199" s="8">
        <f t="shared" si="202"/>
        <v>20.173252640322772</v>
      </c>
      <c r="BV199" s="8">
        <f t="shared" si="185"/>
        <v>1.1296956908504421</v>
      </c>
      <c r="BW199" s="8">
        <f t="shared" si="185"/>
        <v>1.0352859869826521</v>
      </c>
      <c r="BX199" s="8" t="s">
        <v>158</v>
      </c>
      <c r="BY199" s="8" t="s">
        <v>162</v>
      </c>
      <c r="BZ199" s="8" t="s">
        <v>148</v>
      </c>
      <c r="CA199" s="8" t="s">
        <v>149</v>
      </c>
      <c r="CB199" s="8">
        <v>4</v>
      </c>
      <c r="CC199" s="8" t="s">
        <v>150</v>
      </c>
      <c r="CD199" s="8">
        <v>2</v>
      </c>
      <c r="CE199" s="8" t="s">
        <v>159</v>
      </c>
      <c r="CF199" s="8" t="s">
        <v>150</v>
      </c>
      <c r="CG199" s="8">
        <v>2</v>
      </c>
      <c r="CH199" s="8" t="s">
        <v>150</v>
      </c>
      <c r="CI199" s="8" t="s">
        <v>150</v>
      </c>
      <c r="CJ199" s="8">
        <v>2</v>
      </c>
      <c r="CK199" s="8" t="s">
        <v>159</v>
      </c>
      <c r="CL199" s="8" t="s">
        <v>150</v>
      </c>
      <c r="CM199" s="8">
        <v>2</v>
      </c>
      <c r="CN199" s="8" t="s">
        <v>150</v>
      </c>
      <c r="CO199" s="8">
        <v>0</v>
      </c>
      <c r="CP199" s="8">
        <v>0</v>
      </c>
      <c r="CQ199" s="8">
        <v>4</v>
      </c>
      <c r="CR199" s="8"/>
      <c r="CS199" s="8">
        <v>0</v>
      </c>
      <c r="CT199" s="8"/>
      <c r="CU199" s="8"/>
      <c r="CV199" s="8"/>
      <c r="CW199" s="8"/>
      <c r="CX199" s="8"/>
      <c r="CY199" s="8">
        <v>0</v>
      </c>
      <c r="CZ199" s="8"/>
      <c r="DA199" s="8"/>
      <c r="DB199" s="8"/>
      <c r="DC199" s="8"/>
      <c r="DD199" s="8" t="s">
        <v>143</v>
      </c>
      <c r="DE199" s="8">
        <v>1</v>
      </c>
      <c r="DF199" s="8"/>
      <c r="DG199" s="8"/>
      <c r="DH199" s="8">
        <v>375</v>
      </c>
      <c r="DI199" s="8">
        <v>1</v>
      </c>
      <c r="DJ199" s="8"/>
      <c r="DK199" s="8">
        <v>2</v>
      </c>
      <c r="DL199" s="8">
        <v>4</v>
      </c>
      <c r="DM199" s="8">
        <v>1</v>
      </c>
      <c r="DN199" s="8"/>
      <c r="DO199" s="8" t="s">
        <v>143</v>
      </c>
      <c r="DP199" s="8">
        <v>2</v>
      </c>
      <c r="DQ199" s="8" t="s">
        <v>165</v>
      </c>
      <c r="DR199" s="8" t="s">
        <v>165</v>
      </c>
      <c r="DS199" s="8" t="s">
        <v>165</v>
      </c>
      <c r="DT199" s="8" t="s">
        <v>636</v>
      </c>
      <c r="DU199" s="8" t="s">
        <v>150</v>
      </c>
      <c r="DV199" s="8" t="s">
        <v>159</v>
      </c>
      <c r="DW199" s="8" t="s">
        <v>150</v>
      </c>
      <c r="DX199" s="8" t="s">
        <v>150</v>
      </c>
      <c r="DY199" s="8" t="s">
        <v>150</v>
      </c>
      <c r="DZ199" s="8"/>
      <c r="EA199" s="8"/>
      <c r="EB199" s="8" t="s">
        <v>150</v>
      </c>
      <c r="EC199" s="8" t="s">
        <v>150</v>
      </c>
      <c r="ED199" s="8" t="s">
        <v>150</v>
      </c>
      <c r="EE199" s="8"/>
      <c r="EF199" s="8" t="s">
        <v>159</v>
      </c>
      <c r="EG199" s="8" t="s">
        <v>150</v>
      </c>
      <c r="EH199" s="8"/>
      <c r="EI199" s="8" t="s">
        <v>159</v>
      </c>
      <c r="EJ199" s="8" t="s">
        <v>150</v>
      </c>
      <c r="EK199" s="8"/>
      <c r="EL199" s="8"/>
      <c r="EM199" s="8"/>
      <c r="EN199" s="8"/>
      <c r="EO199" s="8" t="s">
        <v>184</v>
      </c>
      <c r="EP199" s="8" t="s">
        <v>187</v>
      </c>
      <c r="EQ199" s="11" t="str">
        <f t="shared" ref="EQ199:EQ226" si="207">IF(O199&lt;36,O199, IF(O199&gt;36, "36"))</f>
        <v>36</v>
      </c>
      <c r="ER199" s="11" t="str">
        <f t="shared" si="203"/>
        <v>1</v>
      </c>
      <c r="ES199" s="11"/>
      <c r="ET199" s="13">
        <f t="shared" si="186"/>
        <v>1</v>
      </c>
      <c r="EU199" s="13">
        <f t="shared" si="187"/>
        <v>0.9</v>
      </c>
      <c r="EV199" s="14">
        <f t="shared" si="204"/>
        <v>-3.2000000000000001E-2</v>
      </c>
      <c r="EW199" s="14">
        <f t="shared" si="188"/>
        <v>-1.2</v>
      </c>
      <c r="EX199" s="14">
        <f t="shared" si="189"/>
        <v>-3.2000000000000001E-2</v>
      </c>
      <c r="EY199" s="11">
        <f t="shared" si="190"/>
        <v>-3.2000000000000001E-2</v>
      </c>
      <c r="EZ199" s="17" t="s">
        <v>176</v>
      </c>
      <c r="FA199" s="16" t="str">
        <f t="shared" si="191"/>
        <v>3</v>
      </c>
      <c r="FC199">
        <v>2</v>
      </c>
      <c r="FD199">
        <v>0</v>
      </c>
    </row>
    <row r="200" spans="1:160" ht="33.75">
      <c r="A200" s="6">
        <v>2947</v>
      </c>
      <c r="B200" s="8">
        <v>2</v>
      </c>
      <c r="C200" s="8" t="s">
        <v>139</v>
      </c>
      <c r="D200" s="8">
        <v>67</v>
      </c>
      <c r="E200" s="8">
        <v>62</v>
      </c>
      <c r="F200" s="8" t="s">
        <v>140</v>
      </c>
      <c r="G200" s="8">
        <v>1</v>
      </c>
      <c r="H200" s="8"/>
      <c r="I200" s="9"/>
      <c r="J200" s="9"/>
      <c r="K200" s="10">
        <v>43201</v>
      </c>
      <c r="L200" s="10">
        <v>43259</v>
      </c>
      <c r="M200" s="9">
        <f t="shared" ref="M200:M204" si="208">DATEDIF(K200,L200,"m")</f>
        <v>1</v>
      </c>
      <c r="N200" s="9">
        <f t="shared" ca="1" si="179"/>
        <v>71</v>
      </c>
      <c r="O200" s="9">
        <v>1</v>
      </c>
      <c r="P200" s="9">
        <v>0</v>
      </c>
      <c r="Q200" s="9"/>
      <c r="R200" s="9"/>
      <c r="S200" s="9" t="e">
        <f t="shared" si="180"/>
        <v>#NUM!</v>
      </c>
      <c r="T200" s="9"/>
      <c r="U200" s="8">
        <f t="shared" si="194"/>
        <v>1</v>
      </c>
      <c r="V200" s="11">
        <f t="shared" si="195"/>
        <v>0</v>
      </c>
      <c r="W200" s="8">
        <f t="shared" si="198"/>
        <v>1</v>
      </c>
      <c r="X200" s="9">
        <v>2</v>
      </c>
      <c r="Y200" s="9">
        <v>1</v>
      </c>
      <c r="Z200" s="9"/>
      <c r="AA200" s="9"/>
      <c r="AB200" s="9">
        <v>2</v>
      </c>
      <c r="AC200" s="9">
        <v>1</v>
      </c>
      <c r="AD200" s="9">
        <v>1</v>
      </c>
      <c r="AE200" s="8">
        <f t="shared" si="192"/>
        <v>1</v>
      </c>
      <c r="AF200" s="9">
        <v>2</v>
      </c>
      <c r="AG200" s="9">
        <v>2</v>
      </c>
      <c r="AH200" s="11">
        <f t="shared" si="206"/>
        <v>1</v>
      </c>
      <c r="AI200" s="11">
        <v>0</v>
      </c>
      <c r="AJ200" s="9">
        <v>2</v>
      </c>
      <c r="AK200" s="9"/>
      <c r="AL200" s="9"/>
      <c r="AM200" s="8" t="s">
        <v>273</v>
      </c>
      <c r="AN200" s="8">
        <v>2</v>
      </c>
      <c r="AO200" s="8">
        <v>6.48</v>
      </c>
      <c r="AP200" s="8"/>
      <c r="AQ200" s="8"/>
      <c r="AR200" s="9" t="e">
        <f t="shared" ref="AR200:AR206" si="209">141*((AQ200/EU200)^EV200)*0.9938^(E200)*ET200</f>
        <v>#DIV/0!</v>
      </c>
      <c r="AS200" s="9"/>
      <c r="AT200" s="9" t="e">
        <f t="shared" si="182"/>
        <v>#DIV/0!</v>
      </c>
      <c r="AU200" s="9"/>
      <c r="AV200" s="9" t="e">
        <f t="shared" si="205"/>
        <v>#DIV/0!</v>
      </c>
      <c r="AW200" s="9"/>
      <c r="AX200" s="9"/>
      <c r="AY200" s="12" t="s">
        <v>167</v>
      </c>
      <c r="AZ200" s="12" t="s">
        <v>167</v>
      </c>
      <c r="BA200" s="12" t="s">
        <v>167</v>
      </c>
      <c r="BB200" s="12" t="s">
        <v>167</v>
      </c>
      <c r="BC200" s="8" t="s">
        <v>142</v>
      </c>
      <c r="BD200" s="8" t="s">
        <v>143</v>
      </c>
      <c r="BE200" s="8" t="s">
        <v>1004</v>
      </c>
      <c r="BF200" s="8"/>
      <c r="BG200" s="12"/>
      <c r="BH200" s="8"/>
      <c r="BI200" s="8"/>
      <c r="BJ200" s="8">
        <v>63.4</v>
      </c>
      <c r="BK200" s="8">
        <v>163.5</v>
      </c>
      <c r="BL200" s="8">
        <f t="shared" si="183"/>
        <v>1.6867651986984689</v>
      </c>
      <c r="BM200" s="8">
        <f t="shared" si="201"/>
        <v>23.716671810266625</v>
      </c>
      <c r="BN200" s="8">
        <v>1</v>
      </c>
      <c r="BO200" s="7" t="s">
        <v>1005</v>
      </c>
      <c r="BP200" s="8" t="s">
        <v>146</v>
      </c>
      <c r="BQ200" s="8">
        <v>59</v>
      </c>
      <c r="BR200" s="8">
        <v>52</v>
      </c>
      <c r="BS200" s="8">
        <v>155.6</v>
      </c>
      <c r="BT200" s="8">
        <f t="shared" si="184"/>
        <v>1.4958040314168586</v>
      </c>
      <c r="BU200" s="8">
        <f t="shared" si="202"/>
        <v>21.477521295788424</v>
      </c>
      <c r="BV200" s="8">
        <f t="shared" si="185"/>
        <v>1.1276645625167407</v>
      </c>
      <c r="BW200" s="8">
        <f t="shared" si="185"/>
        <v>1.1042555369234941</v>
      </c>
      <c r="BX200" s="8" t="s">
        <v>162</v>
      </c>
      <c r="BY200" s="8" t="s">
        <v>147</v>
      </c>
      <c r="BZ200" s="8" t="s">
        <v>148</v>
      </c>
      <c r="CA200" s="8" t="s">
        <v>149</v>
      </c>
      <c r="CB200" s="8">
        <v>5</v>
      </c>
      <c r="CC200" s="8" t="s">
        <v>150</v>
      </c>
      <c r="CD200" s="8">
        <v>2</v>
      </c>
      <c r="CE200" s="8" t="s">
        <v>159</v>
      </c>
      <c r="CF200" s="8" t="s">
        <v>150</v>
      </c>
      <c r="CG200" s="8">
        <v>2</v>
      </c>
      <c r="CH200" s="8" t="s">
        <v>150</v>
      </c>
      <c r="CI200" s="8" t="s">
        <v>150</v>
      </c>
      <c r="CJ200" s="8">
        <v>2</v>
      </c>
      <c r="CK200" s="8" t="s">
        <v>159</v>
      </c>
      <c r="CL200" s="8" t="s">
        <v>150</v>
      </c>
      <c r="CM200" s="8">
        <v>2</v>
      </c>
      <c r="CN200" s="8" t="s">
        <v>150</v>
      </c>
      <c r="CO200" s="8">
        <v>0</v>
      </c>
      <c r="CP200" s="8">
        <v>0</v>
      </c>
      <c r="CQ200" s="8">
        <v>4</v>
      </c>
      <c r="CR200" s="8"/>
      <c r="CS200" s="8">
        <v>0</v>
      </c>
      <c r="CT200" s="8"/>
      <c r="CU200" s="8"/>
      <c r="CV200" s="8"/>
      <c r="CW200" s="8"/>
      <c r="CX200" s="8"/>
      <c r="CY200" s="8">
        <v>0</v>
      </c>
      <c r="CZ200" s="8"/>
      <c r="DA200" s="8"/>
      <c r="DB200" s="8"/>
      <c r="DC200" s="8"/>
      <c r="DD200" s="8" t="s">
        <v>143</v>
      </c>
      <c r="DE200" s="8">
        <v>1</v>
      </c>
      <c r="DF200" s="8"/>
      <c r="DG200" s="8"/>
      <c r="DH200" s="8">
        <v>375</v>
      </c>
      <c r="DI200" s="8">
        <v>1</v>
      </c>
      <c r="DJ200" s="8"/>
      <c r="DK200" s="8">
        <v>2</v>
      </c>
      <c r="DL200" s="8">
        <v>3</v>
      </c>
      <c r="DM200" s="8">
        <v>1</v>
      </c>
      <c r="DN200" s="8"/>
      <c r="DO200" s="8" t="s">
        <v>143</v>
      </c>
      <c r="DP200" s="8">
        <v>2</v>
      </c>
      <c r="DQ200" s="8" t="s">
        <v>143</v>
      </c>
      <c r="DR200" s="8" t="s">
        <v>143</v>
      </c>
      <c r="DS200" s="8" t="s">
        <v>143</v>
      </c>
      <c r="DT200" s="8" t="s">
        <v>636</v>
      </c>
      <c r="DU200" s="8" t="s">
        <v>150</v>
      </c>
      <c r="DV200" s="8" t="s">
        <v>159</v>
      </c>
      <c r="DW200" s="8" t="s">
        <v>150</v>
      </c>
      <c r="DX200" s="8" t="s">
        <v>150</v>
      </c>
      <c r="DY200" s="8" t="s">
        <v>159</v>
      </c>
      <c r="DZ200" s="8"/>
      <c r="EA200" s="8"/>
      <c r="EB200" s="8" t="s">
        <v>150</v>
      </c>
      <c r="EC200" s="8" t="s">
        <v>150</v>
      </c>
      <c r="ED200" s="8" t="s">
        <v>150</v>
      </c>
      <c r="EE200" s="8"/>
      <c r="EF200" s="8" t="s">
        <v>159</v>
      </c>
      <c r="EG200" s="8" t="s">
        <v>150</v>
      </c>
      <c r="EH200" s="8"/>
      <c r="EI200" s="8" t="s">
        <v>159</v>
      </c>
      <c r="EJ200" s="8" t="s">
        <v>150</v>
      </c>
      <c r="EK200" s="8"/>
      <c r="EL200" s="8"/>
      <c r="EM200" s="8"/>
      <c r="EN200" s="8"/>
      <c r="EO200" s="8" t="s">
        <v>184</v>
      </c>
      <c r="EP200" s="8" t="s">
        <v>187</v>
      </c>
      <c r="EQ200" s="11">
        <f t="shared" si="207"/>
        <v>1</v>
      </c>
      <c r="ER200" s="11">
        <v>0</v>
      </c>
      <c r="ES200" s="11"/>
      <c r="ET200" s="13">
        <f t="shared" si="186"/>
        <v>1</v>
      </c>
      <c r="EU200" s="13">
        <f t="shared" si="187"/>
        <v>0.9</v>
      </c>
      <c r="EV200" s="14">
        <f t="shared" si="204"/>
        <v>-3.2000000000000001E-2</v>
      </c>
      <c r="EW200" s="14">
        <f t="shared" si="188"/>
        <v>-3.2000000000000001E-2</v>
      </c>
      <c r="EX200" s="14">
        <f t="shared" si="189"/>
        <v>-3.2000000000000001E-2</v>
      </c>
      <c r="EY200" s="11">
        <f t="shared" si="190"/>
        <v>-3.2000000000000001E-2</v>
      </c>
      <c r="EZ200" s="15" t="s">
        <v>176</v>
      </c>
      <c r="FA200" s="16" t="str">
        <f t="shared" si="191"/>
        <v>3</v>
      </c>
      <c r="FC200">
        <v>2</v>
      </c>
      <c r="FD200">
        <v>0</v>
      </c>
    </row>
    <row r="201" spans="1:160" ht="33.75">
      <c r="A201" s="6">
        <v>2956</v>
      </c>
      <c r="B201" s="8">
        <v>2</v>
      </c>
      <c r="C201" s="8" t="s">
        <v>139</v>
      </c>
      <c r="D201" s="8">
        <v>45</v>
      </c>
      <c r="E201" s="8">
        <v>41</v>
      </c>
      <c r="F201" s="8" t="s">
        <v>140</v>
      </c>
      <c r="G201" s="8">
        <v>1</v>
      </c>
      <c r="H201" s="8"/>
      <c r="I201" s="9"/>
      <c r="J201" s="9"/>
      <c r="K201" s="10">
        <v>43216</v>
      </c>
      <c r="L201" s="10"/>
      <c r="M201" s="9" t="e">
        <f t="shared" si="208"/>
        <v>#NUM!</v>
      </c>
      <c r="N201" s="9">
        <f t="shared" ca="1" si="179"/>
        <v>71</v>
      </c>
      <c r="O201" s="9">
        <v>54</v>
      </c>
      <c r="P201" s="9">
        <v>1</v>
      </c>
      <c r="Q201" s="9"/>
      <c r="R201" s="9"/>
      <c r="S201" s="9" t="e">
        <f t="shared" si="180"/>
        <v>#NUM!</v>
      </c>
      <c r="T201" s="9"/>
      <c r="U201" s="8" t="str">
        <f t="shared" si="194"/>
        <v>12</v>
      </c>
      <c r="V201" s="11" t="str">
        <f t="shared" si="195"/>
        <v>1</v>
      </c>
      <c r="W201" s="8" t="str">
        <f t="shared" si="198"/>
        <v>12</v>
      </c>
      <c r="X201" s="9">
        <v>2</v>
      </c>
      <c r="Y201" s="9">
        <v>1</v>
      </c>
      <c r="Z201" s="9">
        <v>1</v>
      </c>
      <c r="AA201" s="9"/>
      <c r="AB201" s="9">
        <v>2</v>
      </c>
      <c r="AC201" s="9">
        <v>54</v>
      </c>
      <c r="AD201" s="9">
        <v>1</v>
      </c>
      <c r="AE201" s="8" t="str">
        <f t="shared" si="192"/>
        <v>36</v>
      </c>
      <c r="AF201" s="9">
        <v>2</v>
      </c>
      <c r="AG201" s="9">
        <v>2</v>
      </c>
      <c r="AH201" s="11" t="str">
        <f t="shared" si="206"/>
        <v>36</v>
      </c>
      <c r="AI201" s="11" t="str">
        <f>IF(AH201&lt;35,0, IF(AH201&gt;35, "1"))</f>
        <v>1</v>
      </c>
      <c r="AJ201" s="9">
        <v>2</v>
      </c>
      <c r="AK201" s="9"/>
      <c r="AL201" s="9"/>
      <c r="AM201" s="8" t="s">
        <v>273</v>
      </c>
      <c r="AN201" s="8">
        <v>2</v>
      </c>
      <c r="AO201" s="8">
        <v>3.11</v>
      </c>
      <c r="AP201" s="8"/>
      <c r="AQ201" s="8"/>
      <c r="AR201" s="9" t="e">
        <f t="shared" si="209"/>
        <v>#DIV/0!</v>
      </c>
      <c r="AS201" s="9">
        <v>1.34</v>
      </c>
      <c r="AT201" s="9">
        <f t="shared" si="182"/>
        <v>67.350689653556614</v>
      </c>
      <c r="AU201" s="9">
        <v>0.97</v>
      </c>
      <c r="AV201" s="9">
        <f t="shared" si="205"/>
        <v>98.025645063446547</v>
      </c>
      <c r="AW201" s="9"/>
      <c r="AX201" s="9"/>
      <c r="AY201" s="12" t="s">
        <v>155</v>
      </c>
      <c r="AZ201" s="12" t="s">
        <v>155</v>
      </c>
      <c r="BA201" s="12" t="s">
        <v>155</v>
      </c>
      <c r="BB201" s="12"/>
      <c r="BC201" s="8" t="s">
        <v>164</v>
      </c>
      <c r="BD201" s="8"/>
      <c r="BE201" s="8"/>
      <c r="BF201" s="8"/>
      <c r="BG201" s="12"/>
      <c r="BH201" s="8"/>
      <c r="BI201" s="8"/>
      <c r="BJ201" s="8">
        <v>87.4</v>
      </c>
      <c r="BK201" s="8">
        <v>173</v>
      </c>
      <c r="BL201" s="8">
        <f t="shared" si="183"/>
        <v>2.0141513756394542</v>
      </c>
      <c r="BM201" s="8">
        <f t="shared" si="201"/>
        <v>29.2024457883658</v>
      </c>
      <c r="BN201" s="8">
        <v>1</v>
      </c>
      <c r="BO201" s="7" t="s">
        <v>1008</v>
      </c>
      <c r="BP201" s="8" t="s">
        <v>146</v>
      </c>
      <c r="BQ201" s="8">
        <v>38</v>
      </c>
      <c r="BR201" s="8">
        <v>55</v>
      </c>
      <c r="BS201" s="8">
        <v>163</v>
      </c>
      <c r="BT201" s="8">
        <f t="shared" si="184"/>
        <v>1.5843695236633084</v>
      </c>
      <c r="BU201" s="8">
        <f t="shared" si="202"/>
        <v>20.700816741315069</v>
      </c>
      <c r="BV201" s="8">
        <f t="shared" si="185"/>
        <v>1.2712636449749573</v>
      </c>
      <c r="BW201" s="8">
        <f t="shared" si="185"/>
        <v>1.4106905130019833</v>
      </c>
      <c r="BX201" s="8" t="s">
        <v>158</v>
      </c>
      <c r="BY201" s="8" t="s">
        <v>147</v>
      </c>
      <c r="BZ201" s="8" t="s">
        <v>148</v>
      </c>
      <c r="CA201" s="8" t="s">
        <v>149</v>
      </c>
      <c r="CB201" s="8">
        <v>3</v>
      </c>
      <c r="CC201" s="8" t="s">
        <v>150</v>
      </c>
      <c r="CD201" s="8">
        <v>2</v>
      </c>
      <c r="CE201" s="8" t="s">
        <v>159</v>
      </c>
      <c r="CF201" s="8" t="s">
        <v>150</v>
      </c>
      <c r="CG201" s="8">
        <v>2</v>
      </c>
      <c r="CH201" s="8" t="s">
        <v>150</v>
      </c>
      <c r="CI201" s="8" t="s">
        <v>150</v>
      </c>
      <c r="CJ201" s="8">
        <v>2</v>
      </c>
      <c r="CK201" s="8" t="s">
        <v>159</v>
      </c>
      <c r="CL201" s="8" t="s">
        <v>150</v>
      </c>
      <c r="CM201" s="8">
        <v>2</v>
      </c>
      <c r="CN201" s="8" t="s">
        <v>150</v>
      </c>
      <c r="CO201" s="8">
        <v>0</v>
      </c>
      <c r="CP201" s="8">
        <v>0</v>
      </c>
      <c r="CQ201" s="8">
        <v>4</v>
      </c>
      <c r="CR201" s="8"/>
      <c r="CS201" s="8">
        <v>0</v>
      </c>
      <c r="CT201" s="8"/>
      <c r="CU201" s="8"/>
      <c r="CV201" s="8"/>
      <c r="CW201" s="8"/>
      <c r="CX201" s="8"/>
      <c r="CY201" s="8">
        <v>0</v>
      </c>
      <c r="CZ201" s="8"/>
      <c r="DA201" s="8"/>
      <c r="DB201" s="8"/>
      <c r="DC201" s="8"/>
      <c r="DD201" s="8" t="s">
        <v>143</v>
      </c>
      <c r="DE201" s="8">
        <v>1</v>
      </c>
      <c r="DF201" s="8"/>
      <c r="DG201" s="8"/>
      <c r="DH201" s="8">
        <v>100</v>
      </c>
      <c r="DI201" s="8">
        <v>1</v>
      </c>
      <c r="DJ201" s="8"/>
      <c r="DK201" s="8">
        <v>2</v>
      </c>
      <c r="DL201" s="8">
        <v>2</v>
      </c>
      <c r="DM201" s="8">
        <v>1</v>
      </c>
      <c r="DN201" s="8"/>
      <c r="DO201" s="8" t="s">
        <v>143</v>
      </c>
      <c r="DP201" s="8">
        <v>2</v>
      </c>
      <c r="DQ201" s="8" t="s">
        <v>165</v>
      </c>
      <c r="DR201" s="8" t="s">
        <v>165</v>
      </c>
      <c r="DS201" s="8" t="s">
        <v>165</v>
      </c>
      <c r="DT201" s="8" t="s">
        <v>636</v>
      </c>
      <c r="DU201" s="8" t="s">
        <v>150</v>
      </c>
      <c r="DV201" s="8" t="s">
        <v>159</v>
      </c>
      <c r="DW201" s="8" t="s">
        <v>150</v>
      </c>
      <c r="DX201" s="8" t="s">
        <v>150</v>
      </c>
      <c r="DY201" s="8"/>
      <c r="DZ201" s="8"/>
      <c r="EA201" s="8"/>
      <c r="EB201" s="8" t="s">
        <v>150</v>
      </c>
      <c r="EC201" s="8" t="s">
        <v>150</v>
      </c>
      <c r="ED201" s="8" t="s">
        <v>150</v>
      </c>
      <c r="EE201" s="8"/>
      <c r="EF201" s="8" t="s">
        <v>159</v>
      </c>
      <c r="EG201" s="8" t="s">
        <v>150</v>
      </c>
      <c r="EH201" s="8"/>
      <c r="EI201" s="8" t="s">
        <v>159</v>
      </c>
      <c r="EJ201" s="8" t="s">
        <v>150</v>
      </c>
      <c r="EK201" s="8"/>
      <c r="EL201" s="8"/>
      <c r="EM201" s="8"/>
      <c r="EN201" s="8"/>
      <c r="EO201" s="8"/>
      <c r="EP201" s="8" t="s">
        <v>187</v>
      </c>
      <c r="EQ201" s="11" t="str">
        <f t="shared" si="207"/>
        <v>36</v>
      </c>
      <c r="ER201" s="11" t="str">
        <f>IF(EQ201&lt;35,0, IF(EQ201&gt;35, "1"))</f>
        <v>1</v>
      </c>
      <c r="ES201" s="11"/>
      <c r="ET201" s="13">
        <f t="shared" si="186"/>
        <v>1</v>
      </c>
      <c r="EU201" s="13">
        <f t="shared" si="187"/>
        <v>0.9</v>
      </c>
      <c r="EV201" s="14">
        <f t="shared" si="204"/>
        <v>-3.2000000000000001E-2</v>
      </c>
      <c r="EW201" s="14">
        <f t="shared" si="188"/>
        <v>-1.2</v>
      </c>
      <c r="EX201" s="14">
        <f t="shared" si="189"/>
        <v>-1.2</v>
      </c>
      <c r="EY201" s="11">
        <f t="shared" si="190"/>
        <v>-3.2000000000000001E-2</v>
      </c>
      <c r="EZ201" s="17" t="s">
        <v>152</v>
      </c>
      <c r="FA201" s="16" t="str">
        <f t="shared" si="191"/>
        <v>1</v>
      </c>
      <c r="FB201" t="s">
        <v>1940</v>
      </c>
      <c r="FC201">
        <v>1</v>
      </c>
      <c r="FD201">
        <v>7</v>
      </c>
    </row>
    <row r="202" spans="1:160" ht="33.75">
      <c r="A202" s="6">
        <v>2962</v>
      </c>
      <c r="B202" s="8">
        <v>2</v>
      </c>
      <c r="C202" s="8" t="s">
        <v>139</v>
      </c>
      <c r="D202" s="8">
        <v>67</v>
      </c>
      <c r="E202" s="8">
        <v>63</v>
      </c>
      <c r="F202" s="8" t="s">
        <v>140</v>
      </c>
      <c r="G202" s="8">
        <v>1</v>
      </c>
      <c r="H202" s="8"/>
      <c r="I202" s="9"/>
      <c r="J202" s="9"/>
      <c r="K202" s="10">
        <v>43230</v>
      </c>
      <c r="L202" s="10"/>
      <c r="M202" s="9" t="e">
        <f t="shared" si="208"/>
        <v>#NUM!</v>
      </c>
      <c r="N202" s="9">
        <f t="shared" ca="1" si="179"/>
        <v>70</v>
      </c>
      <c r="O202" s="9">
        <v>53</v>
      </c>
      <c r="P202" s="9">
        <v>1</v>
      </c>
      <c r="Q202" s="9"/>
      <c r="R202" s="9"/>
      <c r="S202" s="9" t="e">
        <f t="shared" si="180"/>
        <v>#NUM!</v>
      </c>
      <c r="T202" s="9"/>
      <c r="U202" s="8" t="str">
        <f t="shared" si="194"/>
        <v>12</v>
      </c>
      <c r="V202" s="11" t="str">
        <f t="shared" si="195"/>
        <v>1</v>
      </c>
      <c r="W202" s="8" t="str">
        <f t="shared" si="198"/>
        <v>12</v>
      </c>
      <c r="X202" s="9">
        <v>2</v>
      </c>
      <c r="Y202" s="9">
        <v>1</v>
      </c>
      <c r="Z202" s="9">
        <v>1</v>
      </c>
      <c r="AA202" s="9"/>
      <c r="AB202" s="9">
        <v>2</v>
      </c>
      <c r="AC202" s="9">
        <v>53</v>
      </c>
      <c r="AD202" s="9">
        <v>1</v>
      </c>
      <c r="AE202" s="8" t="str">
        <f t="shared" si="192"/>
        <v>36</v>
      </c>
      <c r="AF202" s="9">
        <v>2</v>
      </c>
      <c r="AG202" s="9">
        <v>2</v>
      </c>
      <c r="AH202" s="11" t="str">
        <f t="shared" si="206"/>
        <v>36</v>
      </c>
      <c r="AI202" s="11" t="str">
        <f>IF(AH202&lt;35,0, IF(AH202&gt;35, "1"))</f>
        <v>1</v>
      </c>
      <c r="AJ202" s="9">
        <v>2</v>
      </c>
      <c r="AK202" s="9"/>
      <c r="AL202" s="9"/>
      <c r="AM202" s="8" t="s">
        <v>360</v>
      </c>
      <c r="AN202" s="8">
        <v>1</v>
      </c>
      <c r="AO202" s="8">
        <v>2.3199999999999998</v>
      </c>
      <c r="AP202" s="8"/>
      <c r="AQ202" s="8"/>
      <c r="AR202" s="9" t="e">
        <f t="shared" si="209"/>
        <v>#DIV/0!</v>
      </c>
      <c r="AS202" s="9">
        <v>1.56</v>
      </c>
      <c r="AT202" s="9">
        <f t="shared" si="182"/>
        <v>48.943623650269657</v>
      </c>
      <c r="AU202" s="9">
        <v>1.38</v>
      </c>
      <c r="AV202" s="9">
        <f t="shared" si="205"/>
        <v>56.000089271473158</v>
      </c>
      <c r="AW202" s="9"/>
      <c r="AX202" s="9"/>
      <c r="AY202" s="12" t="s">
        <v>155</v>
      </c>
      <c r="AZ202" s="12" t="s">
        <v>155</v>
      </c>
      <c r="BA202" s="12" t="s">
        <v>155</v>
      </c>
      <c r="BB202" s="12"/>
      <c r="BC202" s="8" t="s">
        <v>164</v>
      </c>
      <c r="BD202" s="8"/>
      <c r="BE202" s="8"/>
      <c r="BF202" s="8"/>
      <c r="BG202" s="12"/>
      <c r="BH202" s="8"/>
      <c r="BI202" s="8"/>
      <c r="BJ202" s="8">
        <v>83.6</v>
      </c>
      <c r="BK202" s="8">
        <v>168.4</v>
      </c>
      <c r="BL202" s="8">
        <f t="shared" si="183"/>
        <v>1.9382152431286979</v>
      </c>
      <c r="BM202" s="8">
        <f t="shared" si="201"/>
        <v>29.479635073148987</v>
      </c>
      <c r="BN202" s="8">
        <v>1</v>
      </c>
      <c r="BO202" s="7" t="s">
        <v>1014</v>
      </c>
      <c r="BP202" s="8" t="s">
        <v>146</v>
      </c>
      <c r="BQ202" s="8">
        <v>64</v>
      </c>
      <c r="BR202" s="8">
        <v>55</v>
      </c>
      <c r="BS202" s="8">
        <v>161</v>
      </c>
      <c r="BT202" s="8">
        <f t="shared" si="184"/>
        <v>1.5702515357098739</v>
      </c>
      <c r="BU202" s="8">
        <f t="shared" si="202"/>
        <v>21.218317194552682</v>
      </c>
      <c r="BV202" s="8">
        <f t="shared" si="185"/>
        <v>1.2343342445785135</v>
      </c>
      <c r="BW202" s="8">
        <f t="shared" si="185"/>
        <v>1.3893484013292632</v>
      </c>
      <c r="BX202" s="8" t="s">
        <v>158</v>
      </c>
      <c r="BY202" s="8" t="s">
        <v>162</v>
      </c>
      <c r="BZ202" s="8" t="s">
        <v>148</v>
      </c>
      <c r="CA202" s="8" t="s">
        <v>149</v>
      </c>
      <c r="CB202" s="8">
        <v>5</v>
      </c>
      <c r="CC202" s="8" t="s">
        <v>150</v>
      </c>
      <c r="CD202" s="8">
        <v>2</v>
      </c>
      <c r="CE202" s="8" t="s">
        <v>159</v>
      </c>
      <c r="CF202" s="8" t="s">
        <v>150</v>
      </c>
      <c r="CG202" s="8">
        <v>2</v>
      </c>
      <c r="CH202" s="8" t="s">
        <v>150</v>
      </c>
      <c r="CI202" s="8" t="s">
        <v>150</v>
      </c>
      <c r="CJ202" s="8">
        <v>2</v>
      </c>
      <c r="CK202" s="8" t="s">
        <v>150</v>
      </c>
      <c r="CL202" s="8" t="s">
        <v>150</v>
      </c>
      <c r="CM202" s="8">
        <v>2</v>
      </c>
      <c r="CN202" s="8" t="s">
        <v>150</v>
      </c>
      <c r="CO202" s="8">
        <v>0</v>
      </c>
      <c r="CP202" s="8">
        <v>0</v>
      </c>
      <c r="CQ202" s="8">
        <v>4</v>
      </c>
      <c r="CR202" s="8"/>
      <c r="CS202" s="8">
        <v>0</v>
      </c>
      <c r="CT202" s="8"/>
      <c r="CU202" s="8"/>
      <c r="CV202" s="8"/>
      <c r="CW202" s="8"/>
      <c r="CX202" s="8"/>
      <c r="CY202" s="8">
        <v>0</v>
      </c>
      <c r="CZ202" s="8"/>
      <c r="DA202" s="8"/>
      <c r="DB202" s="8"/>
      <c r="DC202" s="8"/>
      <c r="DD202" s="8" t="s">
        <v>143</v>
      </c>
      <c r="DE202" s="8">
        <v>1</v>
      </c>
      <c r="DF202" s="8"/>
      <c r="DG202" s="8"/>
      <c r="DH202" s="8">
        <v>100</v>
      </c>
      <c r="DI202" s="8">
        <v>1</v>
      </c>
      <c r="DJ202" s="8"/>
      <c r="DK202" s="8">
        <v>2</v>
      </c>
      <c r="DL202" s="8">
        <v>8</v>
      </c>
      <c r="DM202" s="8">
        <v>1</v>
      </c>
      <c r="DN202" s="8"/>
      <c r="DO202" s="8" t="s">
        <v>143</v>
      </c>
      <c r="DP202" s="8">
        <v>2</v>
      </c>
      <c r="DQ202" s="8" t="s">
        <v>165</v>
      </c>
      <c r="DR202" s="8" t="s">
        <v>165</v>
      </c>
      <c r="DS202" s="8" t="s">
        <v>165</v>
      </c>
      <c r="DT202" s="8" t="s">
        <v>636</v>
      </c>
      <c r="DU202" s="8" t="s">
        <v>150</v>
      </c>
      <c r="DV202" s="8" t="s">
        <v>159</v>
      </c>
      <c r="DW202" s="8" t="s">
        <v>150</v>
      </c>
      <c r="DX202" s="8" t="s">
        <v>150</v>
      </c>
      <c r="DY202" s="8" t="s">
        <v>159</v>
      </c>
      <c r="DZ202" s="8"/>
      <c r="EA202" s="8"/>
      <c r="EB202" s="8" t="s">
        <v>150</v>
      </c>
      <c r="EC202" s="8" t="s">
        <v>150</v>
      </c>
      <c r="ED202" s="8" t="s">
        <v>150</v>
      </c>
      <c r="EE202" s="8"/>
      <c r="EF202" s="8" t="s">
        <v>159</v>
      </c>
      <c r="EG202" s="8" t="s">
        <v>150</v>
      </c>
      <c r="EH202" s="8"/>
      <c r="EI202" s="8" t="s">
        <v>159</v>
      </c>
      <c r="EJ202" s="8" t="s">
        <v>150</v>
      </c>
      <c r="EK202" s="8" t="s">
        <v>150</v>
      </c>
      <c r="EL202" s="8"/>
      <c r="EM202" s="8"/>
      <c r="EN202" s="8"/>
      <c r="EO202" s="8" t="s">
        <v>173</v>
      </c>
      <c r="EP202" s="8" t="s">
        <v>187</v>
      </c>
      <c r="EQ202" s="11" t="str">
        <f t="shared" si="207"/>
        <v>36</v>
      </c>
      <c r="ER202" s="11" t="str">
        <f>IF(EQ202&lt;35,0, IF(EQ202&gt;35, "1"))</f>
        <v>1</v>
      </c>
      <c r="ES202" s="11"/>
      <c r="ET202" s="13">
        <f t="shared" si="186"/>
        <v>1</v>
      </c>
      <c r="EU202" s="13">
        <f t="shared" si="187"/>
        <v>0.9</v>
      </c>
      <c r="EV202" s="14">
        <f t="shared" si="204"/>
        <v>-3.2000000000000001E-2</v>
      </c>
      <c r="EW202" s="14">
        <f t="shared" si="188"/>
        <v>-1.2</v>
      </c>
      <c r="EX202" s="14">
        <f t="shared" si="189"/>
        <v>-1.2</v>
      </c>
      <c r="EY202" s="11">
        <f t="shared" si="190"/>
        <v>-3.2000000000000001E-2</v>
      </c>
      <c r="EZ202" s="17" t="s">
        <v>176</v>
      </c>
      <c r="FA202" s="16" t="str">
        <f t="shared" si="191"/>
        <v>3</v>
      </c>
      <c r="FC202">
        <v>2</v>
      </c>
      <c r="FD202">
        <v>0</v>
      </c>
    </row>
    <row r="203" spans="1:160" ht="33.75">
      <c r="A203" s="6">
        <v>2966</v>
      </c>
      <c r="B203" s="8">
        <v>2</v>
      </c>
      <c r="C203" s="8" t="s">
        <v>139</v>
      </c>
      <c r="D203" s="8">
        <v>53</v>
      </c>
      <c r="E203" s="8">
        <v>49</v>
      </c>
      <c r="F203" s="8" t="s">
        <v>153</v>
      </c>
      <c r="G203" s="8">
        <v>3</v>
      </c>
      <c r="H203" s="8" t="s">
        <v>179</v>
      </c>
      <c r="I203" s="9"/>
      <c r="J203" s="9"/>
      <c r="K203" s="10">
        <v>43244</v>
      </c>
      <c r="L203" s="10">
        <v>44036</v>
      </c>
      <c r="M203" s="9">
        <f t="shared" si="208"/>
        <v>26</v>
      </c>
      <c r="N203" s="9">
        <f t="shared" ca="1" si="179"/>
        <v>70</v>
      </c>
      <c r="O203" s="9">
        <v>26</v>
      </c>
      <c r="P203" s="9">
        <v>0</v>
      </c>
      <c r="Q203" s="9"/>
      <c r="R203" s="9"/>
      <c r="S203" s="9" t="e">
        <f t="shared" si="180"/>
        <v>#NUM!</v>
      </c>
      <c r="T203" s="9"/>
      <c r="U203" s="8" t="str">
        <f t="shared" si="194"/>
        <v>12</v>
      </c>
      <c r="V203" s="11" t="str">
        <f t="shared" si="195"/>
        <v>1</v>
      </c>
      <c r="W203" s="8" t="str">
        <f t="shared" si="198"/>
        <v>12</v>
      </c>
      <c r="X203" s="9">
        <v>2</v>
      </c>
      <c r="Y203" s="9">
        <v>1</v>
      </c>
      <c r="Z203" s="9"/>
      <c r="AA203" s="9"/>
      <c r="AB203" s="9">
        <v>2</v>
      </c>
      <c r="AC203" s="9">
        <v>26</v>
      </c>
      <c r="AD203" s="9">
        <v>1</v>
      </c>
      <c r="AE203" s="8">
        <f t="shared" si="192"/>
        <v>26</v>
      </c>
      <c r="AF203" s="9">
        <v>2</v>
      </c>
      <c r="AG203" s="9">
        <v>2</v>
      </c>
      <c r="AH203" s="11">
        <f t="shared" si="206"/>
        <v>26</v>
      </c>
      <c r="AI203" s="11">
        <f>IF(AH203&lt;35,0, IF(AH203&gt;35, "1"))</f>
        <v>0</v>
      </c>
      <c r="AJ203" s="9">
        <v>2</v>
      </c>
      <c r="AK203" s="9"/>
      <c r="AL203" s="9"/>
      <c r="AM203" s="8" t="s">
        <v>360</v>
      </c>
      <c r="AN203" s="8">
        <v>1</v>
      </c>
      <c r="AO203" s="8">
        <v>1.26</v>
      </c>
      <c r="AP203" s="8"/>
      <c r="AQ203" s="8"/>
      <c r="AR203" s="9" t="e">
        <f t="shared" si="209"/>
        <v>#DIV/0!</v>
      </c>
      <c r="AS203" s="9">
        <v>6.46</v>
      </c>
      <c r="AT203" s="9">
        <f t="shared" si="182"/>
        <v>9.7046688993726296</v>
      </c>
      <c r="AU203" s="9">
        <v>7.81</v>
      </c>
      <c r="AV203" s="9">
        <f t="shared" si="205"/>
        <v>7.6326700464860666</v>
      </c>
      <c r="AW203" s="9"/>
      <c r="AX203" s="9"/>
      <c r="AY203" s="12" t="s">
        <v>155</v>
      </c>
      <c r="AZ203" s="12" t="s">
        <v>155</v>
      </c>
      <c r="BA203" s="12" t="s">
        <v>167</v>
      </c>
      <c r="BB203" s="12" t="s">
        <v>167</v>
      </c>
      <c r="BC203" s="8" t="s">
        <v>142</v>
      </c>
      <c r="BD203" s="8" t="s">
        <v>143</v>
      </c>
      <c r="BE203" s="8" t="s">
        <v>141</v>
      </c>
      <c r="BF203" s="8"/>
      <c r="BG203" s="12"/>
      <c r="BH203" s="8"/>
      <c r="BI203" s="8"/>
      <c r="BJ203" s="8">
        <v>73.7</v>
      </c>
      <c r="BK203" s="8">
        <v>164.4</v>
      </c>
      <c r="BL203" s="8">
        <f t="shared" si="183"/>
        <v>1.8053808045383295</v>
      </c>
      <c r="BM203" s="8">
        <f t="shared" si="201"/>
        <v>27.268664050058902</v>
      </c>
      <c r="BN203" s="8">
        <v>1</v>
      </c>
      <c r="BO203" s="7" t="s">
        <v>1017</v>
      </c>
      <c r="BP203" s="8" t="s">
        <v>146</v>
      </c>
      <c r="BQ203" s="8">
        <v>47</v>
      </c>
      <c r="BR203" s="8">
        <v>52</v>
      </c>
      <c r="BS203" s="8">
        <v>148</v>
      </c>
      <c r="BT203" s="8">
        <f t="shared" si="184"/>
        <v>1.4424723208452723</v>
      </c>
      <c r="BU203" s="8">
        <f t="shared" si="202"/>
        <v>23.739956172388606</v>
      </c>
      <c r="BV203" s="8">
        <f t="shared" si="185"/>
        <v>1.2515878318416516</v>
      </c>
      <c r="BW203" s="8">
        <f t="shared" si="185"/>
        <v>1.1486400333701734</v>
      </c>
      <c r="BX203" s="8" t="s">
        <v>162</v>
      </c>
      <c r="BY203" s="8" t="s">
        <v>147</v>
      </c>
      <c r="BZ203" s="8" t="s">
        <v>148</v>
      </c>
      <c r="CA203" s="8" t="s">
        <v>149</v>
      </c>
      <c r="CB203" s="8">
        <v>6</v>
      </c>
      <c r="CC203" s="8" t="s">
        <v>150</v>
      </c>
      <c r="CD203" s="8">
        <v>2</v>
      </c>
      <c r="CE203" s="8" t="s">
        <v>159</v>
      </c>
      <c r="CF203" s="8" t="s">
        <v>150</v>
      </c>
      <c r="CG203" s="8">
        <v>2</v>
      </c>
      <c r="CH203" s="8" t="s">
        <v>150</v>
      </c>
      <c r="CI203" s="8" t="s">
        <v>150</v>
      </c>
      <c r="CJ203" s="8">
        <v>2</v>
      </c>
      <c r="CK203" s="8" t="s">
        <v>159</v>
      </c>
      <c r="CL203" s="8" t="s">
        <v>150</v>
      </c>
      <c r="CM203" s="8">
        <v>2</v>
      </c>
      <c r="CN203" s="8" t="s">
        <v>150</v>
      </c>
      <c r="CO203" s="8">
        <v>0</v>
      </c>
      <c r="CP203" s="8">
        <v>0</v>
      </c>
      <c r="CQ203" s="8">
        <v>4</v>
      </c>
      <c r="CR203" s="8"/>
      <c r="CS203" s="8">
        <v>0</v>
      </c>
      <c r="CT203" s="8"/>
      <c r="CU203" s="8"/>
      <c r="CV203" s="8"/>
      <c r="CW203" s="8"/>
      <c r="CX203" s="8"/>
      <c r="CY203" s="8">
        <v>0</v>
      </c>
      <c r="CZ203" s="8"/>
      <c r="DA203" s="8"/>
      <c r="DB203" s="8"/>
      <c r="DC203" s="8"/>
      <c r="DD203" s="8" t="s">
        <v>143</v>
      </c>
      <c r="DE203" s="8">
        <v>1</v>
      </c>
      <c r="DF203" s="8"/>
      <c r="DG203" s="8"/>
      <c r="DH203" s="8">
        <v>100</v>
      </c>
      <c r="DI203" s="8">
        <v>1</v>
      </c>
      <c r="DJ203" s="8"/>
      <c r="DK203" s="8">
        <v>2</v>
      </c>
      <c r="DL203" s="8">
        <v>4</v>
      </c>
      <c r="DM203" s="8">
        <v>1</v>
      </c>
      <c r="DN203" s="8"/>
      <c r="DO203" s="8" t="s">
        <v>143</v>
      </c>
      <c r="DP203" s="8">
        <v>2</v>
      </c>
      <c r="DQ203" s="8" t="s">
        <v>143</v>
      </c>
      <c r="DR203" s="8" t="s">
        <v>143</v>
      </c>
      <c r="DS203" s="8" t="s">
        <v>143</v>
      </c>
      <c r="DT203" s="8" t="s">
        <v>636</v>
      </c>
      <c r="DU203" s="8" t="s">
        <v>150</v>
      </c>
      <c r="DV203" s="8" t="s">
        <v>159</v>
      </c>
      <c r="DW203" s="8" t="s">
        <v>150</v>
      </c>
      <c r="DX203" s="8" t="s">
        <v>150</v>
      </c>
      <c r="DY203" s="8" t="s">
        <v>159</v>
      </c>
      <c r="DZ203" s="8"/>
      <c r="EA203" s="8"/>
      <c r="EB203" s="8" t="s">
        <v>150</v>
      </c>
      <c r="EC203" s="8" t="s">
        <v>150</v>
      </c>
      <c r="ED203" s="8" t="s">
        <v>150</v>
      </c>
      <c r="EE203" s="8"/>
      <c r="EF203" s="8" t="s">
        <v>159</v>
      </c>
      <c r="EG203" s="8" t="s">
        <v>150</v>
      </c>
      <c r="EH203" s="8"/>
      <c r="EI203" s="8" t="s">
        <v>159</v>
      </c>
      <c r="EJ203" s="8" t="s">
        <v>150</v>
      </c>
      <c r="EK203" s="8" t="s">
        <v>150</v>
      </c>
      <c r="EL203" s="8"/>
      <c r="EM203" s="8"/>
      <c r="EN203" s="8"/>
      <c r="EO203" s="8" t="s">
        <v>184</v>
      </c>
      <c r="EP203" s="8" t="s">
        <v>187</v>
      </c>
      <c r="EQ203" s="11">
        <f t="shared" si="207"/>
        <v>26</v>
      </c>
      <c r="ER203" s="11">
        <f>IF(EQ203&lt;35,0, IF(EQ203&gt;35, "1"))</f>
        <v>0</v>
      </c>
      <c r="ES203" s="11"/>
      <c r="ET203" s="13">
        <f t="shared" si="186"/>
        <v>1</v>
      </c>
      <c r="EU203" s="13">
        <f t="shared" si="187"/>
        <v>0.9</v>
      </c>
      <c r="EV203" s="14">
        <f t="shared" si="204"/>
        <v>-3.2000000000000001E-2</v>
      </c>
      <c r="EW203" s="14">
        <f t="shared" si="188"/>
        <v>-1.2</v>
      </c>
      <c r="EX203" s="14">
        <f t="shared" si="189"/>
        <v>-1.2</v>
      </c>
      <c r="EY203" s="11">
        <f t="shared" si="190"/>
        <v>-3.2000000000000001E-2</v>
      </c>
      <c r="EZ203" s="17" t="s">
        <v>152</v>
      </c>
      <c r="FA203" s="16" t="str">
        <f t="shared" si="191"/>
        <v>1</v>
      </c>
      <c r="FC203">
        <v>2</v>
      </c>
      <c r="FD203">
        <v>0</v>
      </c>
    </row>
    <row r="204" spans="1:160" ht="33.75">
      <c r="A204" s="6">
        <v>2969</v>
      </c>
      <c r="B204" s="8">
        <v>2</v>
      </c>
      <c r="C204" s="8" t="s">
        <v>139</v>
      </c>
      <c r="D204" s="8">
        <v>69</v>
      </c>
      <c r="E204" s="8">
        <v>64</v>
      </c>
      <c r="F204" s="8" t="s">
        <v>140</v>
      </c>
      <c r="G204" s="8">
        <v>1</v>
      </c>
      <c r="H204" s="8"/>
      <c r="I204" s="9"/>
      <c r="J204" s="9"/>
      <c r="K204" s="10">
        <v>43250</v>
      </c>
      <c r="L204" s="10"/>
      <c r="M204" s="9" t="e">
        <f t="shared" si="208"/>
        <v>#NUM!</v>
      </c>
      <c r="N204" s="9">
        <f t="shared" ca="1" si="179"/>
        <v>70</v>
      </c>
      <c r="O204" s="9">
        <v>53</v>
      </c>
      <c r="P204" s="9">
        <v>1</v>
      </c>
      <c r="Q204" s="9"/>
      <c r="R204" s="9"/>
      <c r="S204" s="9" t="e">
        <f t="shared" si="180"/>
        <v>#NUM!</v>
      </c>
      <c r="T204" s="9"/>
      <c r="U204" s="8" t="str">
        <f t="shared" si="194"/>
        <v>12</v>
      </c>
      <c r="V204" s="11" t="str">
        <f t="shared" si="195"/>
        <v>1</v>
      </c>
      <c r="W204" s="8" t="str">
        <f t="shared" si="198"/>
        <v>12</v>
      </c>
      <c r="X204" s="9">
        <v>2</v>
      </c>
      <c r="Y204" s="9">
        <v>1</v>
      </c>
      <c r="Z204" s="9">
        <v>1</v>
      </c>
      <c r="AA204" s="9"/>
      <c r="AB204" s="9">
        <v>2</v>
      </c>
      <c r="AC204" s="9">
        <v>53</v>
      </c>
      <c r="AD204" s="9">
        <v>1</v>
      </c>
      <c r="AE204" s="8" t="str">
        <f t="shared" si="192"/>
        <v>36</v>
      </c>
      <c r="AF204" s="9">
        <v>2</v>
      </c>
      <c r="AG204" s="9">
        <v>2</v>
      </c>
      <c r="AH204" s="11" t="str">
        <f t="shared" si="206"/>
        <v>36</v>
      </c>
      <c r="AI204" s="11" t="str">
        <f>IF(AH204&lt;35,0, IF(AH204&gt;35, "1"))</f>
        <v>1</v>
      </c>
      <c r="AJ204" s="9">
        <v>2</v>
      </c>
      <c r="AK204" s="9"/>
      <c r="AL204" s="9"/>
      <c r="AM204" s="8" t="s">
        <v>360</v>
      </c>
      <c r="AN204" s="8">
        <v>1</v>
      </c>
      <c r="AO204" s="8">
        <v>2.06</v>
      </c>
      <c r="AP204" s="8"/>
      <c r="AQ204" s="8"/>
      <c r="AR204" s="9" t="e">
        <f t="shared" si="209"/>
        <v>#DIV/0!</v>
      </c>
      <c r="AS204" s="9">
        <v>1.77</v>
      </c>
      <c r="AT204" s="9">
        <f t="shared" si="182"/>
        <v>41.800041308894862</v>
      </c>
      <c r="AU204" s="9">
        <v>2.0099999999999998</v>
      </c>
      <c r="AV204" s="9">
        <f t="shared" si="205"/>
        <v>35.441112544069405</v>
      </c>
      <c r="AW204" s="9"/>
      <c r="AX204" s="9"/>
      <c r="AY204" s="12" t="s">
        <v>155</v>
      </c>
      <c r="AZ204" s="12" t="s">
        <v>155</v>
      </c>
      <c r="BA204" s="12" t="s">
        <v>155</v>
      </c>
      <c r="BB204" s="12"/>
      <c r="BC204" s="8" t="s">
        <v>164</v>
      </c>
      <c r="BD204" s="8"/>
      <c r="BE204" s="8"/>
      <c r="BF204" s="8"/>
      <c r="BG204" s="12"/>
      <c r="BH204" s="8"/>
      <c r="BI204" s="8"/>
      <c r="BJ204" s="8">
        <v>65.099999999999994</v>
      </c>
      <c r="BK204" s="8">
        <v>165.1</v>
      </c>
      <c r="BL204" s="8">
        <f t="shared" si="183"/>
        <v>1.7179276587649637</v>
      </c>
      <c r="BM204" s="8">
        <f t="shared" si="201"/>
        <v>23.882888002462398</v>
      </c>
      <c r="BN204" s="8">
        <v>1</v>
      </c>
      <c r="BO204" s="7" t="s">
        <v>1022</v>
      </c>
      <c r="BP204" s="8" t="s">
        <v>146</v>
      </c>
      <c r="BQ204" s="8">
        <v>60</v>
      </c>
      <c r="BR204" s="8">
        <v>77</v>
      </c>
      <c r="BS204" s="8">
        <v>162</v>
      </c>
      <c r="BT204" s="8">
        <f t="shared" si="184"/>
        <v>1.8197983520055196</v>
      </c>
      <c r="BU204" s="8">
        <f t="shared" si="202"/>
        <v>29.340039628105473</v>
      </c>
      <c r="BV204" s="8">
        <f t="shared" si="185"/>
        <v>0.94402088938684403</v>
      </c>
      <c r="BW204" s="8">
        <f t="shared" si="185"/>
        <v>0.81400326329431583</v>
      </c>
      <c r="BX204" s="8" t="s">
        <v>147</v>
      </c>
      <c r="BY204" s="8" t="s">
        <v>162</v>
      </c>
      <c r="BZ204" s="8" t="s">
        <v>148</v>
      </c>
      <c r="CA204" s="8" t="s">
        <v>149</v>
      </c>
      <c r="CB204" s="8">
        <v>6</v>
      </c>
      <c r="CC204" s="8" t="s">
        <v>150</v>
      </c>
      <c r="CD204" s="8">
        <v>2</v>
      </c>
      <c r="CE204" s="8" t="s">
        <v>159</v>
      </c>
      <c r="CF204" s="8" t="s">
        <v>150</v>
      </c>
      <c r="CG204" s="8">
        <v>2</v>
      </c>
      <c r="CH204" s="8" t="s">
        <v>150</v>
      </c>
      <c r="CI204" s="8" t="s">
        <v>150</v>
      </c>
      <c r="CJ204" s="8">
        <v>2</v>
      </c>
      <c r="CK204" s="8" t="s">
        <v>159</v>
      </c>
      <c r="CL204" s="8" t="s">
        <v>150</v>
      </c>
      <c r="CM204" s="8">
        <v>2</v>
      </c>
      <c r="CN204" s="8" t="s">
        <v>150</v>
      </c>
      <c r="CO204" s="8">
        <v>0</v>
      </c>
      <c r="CP204" s="8">
        <v>0</v>
      </c>
      <c r="CQ204" s="8">
        <v>4</v>
      </c>
      <c r="CR204" s="8"/>
      <c r="CS204" s="8">
        <v>0</v>
      </c>
      <c r="CT204" s="8"/>
      <c r="CU204" s="8"/>
      <c r="CV204" s="8"/>
      <c r="CW204" s="8"/>
      <c r="CX204" s="8"/>
      <c r="CY204" s="8">
        <v>0</v>
      </c>
      <c r="CZ204" s="8"/>
      <c r="DA204" s="8"/>
      <c r="DB204" s="8"/>
      <c r="DC204" s="8"/>
      <c r="DD204" s="8" t="s">
        <v>143</v>
      </c>
      <c r="DE204" s="8">
        <v>1</v>
      </c>
      <c r="DF204" s="8"/>
      <c r="DG204" s="8"/>
      <c r="DH204" s="8">
        <v>100</v>
      </c>
      <c r="DI204" s="8">
        <v>1</v>
      </c>
      <c r="DJ204" s="8"/>
      <c r="DK204" s="8">
        <v>2</v>
      </c>
      <c r="DL204" s="8">
        <v>4</v>
      </c>
      <c r="DM204" s="8">
        <v>1</v>
      </c>
      <c r="DN204" s="8"/>
      <c r="DO204" s="8" t="s">
        <v>143</v>
      </c>
      <c r="DP204" s="8">
        <v>2</v>
      </c>
      <c r="DQ204" s="8" t="s">
        <v>165</v>
      </c>
      <c r="DR204" s="8" t="s">
        <v>165</v>
      </c>
      <c r="DS204" s="8" t="s">
        <v>165</v>
      </c>
      <c r="DT204" s="8" t="s">
        <v>636</v>
      </c>
      <c r="DU204" s="8" t="s">
        <v>150</v>
      </c>
      <c r="DV204" s="8" t="s">
        <v>159</v>
      </c>
      <c r="DW204" s="8" t="s">
        <v>150</v>
      </c>
      <c r="DX204" s="8" t="s">
        <v>150</v>
      </c>
      <c r="DY204" s="8" t="s">
        <v>159</v>
      </c>
      <c r="DZ204" s="8"/>
      <c r="EA204" s="8"/>
      <c r="EB204" s="8" t="s">
        <v>150</v>
      </c>
      <c r="EC204" s="8" t="s">
        <v>150</v>
      </c>
      <c r="ED204" s="8" t="s">
        <v>150</v>
      </c>
      <c r="EE204" s="8"/>
      <c r="EF204" s="8" t="s">
        <v>159</v>
      </c>
      <c r="EG204" s="8" t="s">
        <v>150</v>
      </c>
      <c r="EH204" s="8"/>
      <c r="EI204" s="8" t="s">
        <v>159</v>
      </c>
      <c r="EJ204" s="8" t="s">
        <v>150</v>
      </c>
      <c r="EK204" s="8"/>
      <c r="EL204" s="8"/>
      <c r="EM204" s="8"/>
      <c r="EN204" s="8"/>
      <c r="EO204" s="8" t="s">
        <v>184</v>
      </c>
      <c r="EP204" s="8" t="s">
        <v>187</v>
      </c>
      <c r="EQ204" s="11" t="str">
        <f t="shared" si="207"/>
        <v>36</v>
      </c>
      <c r="ER204" s="11" t="str">
        <f>IF(EQ204&lt;35,0, IF(EQ204&gt;35, "1"))</f>
        <v>1</v>
      </c>
      <c r="ES204" s="11"/>
      <c r="ET204" s="13">
        <f t="shared" si="186"/>
        <v>1</v>
      </c>
      <c r="EU204" s="13">
        <f t="shared" si="187"/>
        <v>0.9</v>
      </c>
      <c r="EV204" s="14">
        <f t="shared" si="204"/>
        <v>-3.2000000000000001E-2</v>
      </c>
      <c r="EW204" s="14">
        <f t="shared" si="188"/>
        <v>-1.2</v>
      </c>
      <c r="EX204" s="14">
        <f t="shared" si="189"/>
        <v>-1.2</v>
      </c>
      <c r="EY204" s="11">
        <f t="shared" si="190"/>
        <v>-3.2000000000000001E-2</v>
      </c>
      <c r="EZ204" s="15" t="s">
        <v>152</v>
      </c>
      <c r="FA204" s="16" t="str">
        <f t="shared" si="191"/>
        <v>1</v>
      </c>
      <c r="FC204">
        <v>2</v>
      </c>
      <c r="FD204">
        <v>0</v>
      </c>
    </row>
    <row r="205" spans="1:160" ht="33.75">
      <c r="A205" s="6">
        <v>2975</v>
      </c>
      <c r="B205" s="8">
        <v>1</v>
      </c>
      <c r="C205" s="8" t="s">
        <v>146</v>
      </c>
      <c r="D205" s="8">
        <v>56</v>
      </c>
      <c r="E205" s="8">
        <v>52</v>
      </c>
      <c r="F205" s="8" t="s">
        <v>153</v>
      </c>
      <c r="G205" s="8">
        <v>3</v>
      </c>
      <c r="H205" s="8"/>
      <c r="I205" s="9"/>
      <c r="J205" s="9"/>
      <c r="K205" s="10">
        <v>43271</v>
      </c>
      <c r="L205" s="10"/>
      <c r="M205" s="9" t="e">
        <f>DATEDIF(K205, L205, "m")</f>
        <v>#NUM!</v>
      </c>
      <c r="N205" s="9">
        <f t="shared" ca="1" si="179"/>
        <v>69</v>
      </c>
      <c r="O205" s="9">
        <v>52</v>
      </c>
      <c r="P205" s="9">
        <v>1</v>
      </c>
      <c r="Q205" s="9"/>
      <c r="R205" s="9"/>
      <c r="S205" s="9" t="e">
        <f t="shared" si="180"/>
        <v>#NUM!</v>
      </c>
      <c r="T205" s="9"/>
      <c r="U205" s="8">
        <v>12</v>
      </c>
      <c r="V205" s="11">
        <v>1</v>
      </c>
      <c r="W205" s="8" t="str">
        <f t="shared" si="198"/>
        <v>12</v>
      </c>
      <c r="X205" s="9">
        <v>1</v>
      </c>
      <c r="Y205" s="9">
        <v>1</v>
      </c>
      <c r="Z205" s="9">
        <v>1</v>
      </c>
      <c r="AA205" s="9"/>
      <c r="AB205" s="9">
        <v>2</v>
      </c>
      <c r="AC205" s="9">
        <v>52</v>
      </c>
      <c r="AD205" s="9">
        <v>1</v>
      </c>
      <c r="AE205" s="8" t="str">
        <f t="shared" si="192"/>
        <v>36</v>
      </c>
      <c r="AF205" s="9">
        <v>2</v>
      </c>
      <c r="AG205" s="9">
        <v>2</v>
      </c>
      <c r="AH205" s="11" t="str">
        <f t="shared" si="206"/>
        <v>36</v>
      </c>
      <c r="AI205" s="11">
        <v>0</v>
      </c>
      <c r="AJ205" s="9">
        <v>2</v>
      </c>
      <c r="AK205" s="9"/>
      <c r="AL205" s="9"/>
      <c r="AM205" s="8" t="s">
        <v>360</v>
      </c>
      <c r="AN205" s="8">
        <v>1</v>
      </c>
      <c r="AO205" s="8">
        <v>1.44</v>
      </c>
      <c r="AP205" s="8"/>
      <c r="AQ205" s="8"/>
      <c r="AR205" s="9" t="e">
        <f t="shared" si="209"/>
        <v>#DIV/0!</v>
      </c>
      <c r="AS205" s="9">
        <v>0.7</v>
      </c>
      <c r="AT205" s="9">
        <f t="shared" si="182"/>
        <v>102.62335835520587</v>
      </c>
      <c r="AU205" s="9">
        <v>0.64</v>
      </c>
      <c r="AV205" s="9">
        <f t="shared" si="205"/>
        <v>103.56749250966213</v>
      </c>
      <c r="AW205" s="9"/>
      <c r="AX205" s="9"/>
      <c r="AY205" s="12" t="s">
        <v>155</v>
      </c>
      <c r="AZ205" s="12" t="s">
        <v>155</v>
      </c>
      <c r="BA205" s="12" t="s">
        <v>155</v>
      </c>
      <c r="BB205" s="12"/>
      <c r="BC205" s="8" t="s">
        <v>164</v>
      </c>
      <c r="BD205" s="8"/>
      <c r="BE205" s="8"/>
      <c r="BF205" s="8"/>
      <c r="BG205" s="12"/>
      <c r="BH205" s="8"/>
      <c r="BI205" s="8"/>
      <c r="BJ205" s="8">
        <v>50.1</v>
      </c>
      <c r="BK205" s="8">
        <v>157.30000000000001</v>
      </c>
      <c r="BL205" s="8">
        <f t="shared" si="183"/>
        <v>1.483971912609291</v>
      </c>
      <c r="BM205" s="8">
        <f t="shared" si="201"/>
        <v>20.247913676798838</v>
      </c>
      <c r="BN205" s="8">
        <v>1</v>
      </c>
      <c r="BO205" s="7" t="s">
        <v>1025</v>
      </c>
      <c r="BP205" s="8" t="s">
        <v>139</v>
      </c>
      <c r="BQ205" s="8">
        <v>57</v>
      </c>
      <c r="BR205" s="8">
        <v>78</v>
      </c>
      <c r="BS205" s="8">
        <v>170</v>
      </c>
      <c r="BT205" s="8">
        <f t="shared" si="184"/>
        <v>1.8948812472696039</v>
      </c>
      <c r="BU205" s="8">
        <f t="shared" si="202"/>
        <v>26.989619377162629</v>
      </c>
      <c r="BV205" s="8">
        <f t="shared" si="185"/>
        <v>0.7831477116297364</v>
      </c>
      <c r="BW205" s="8">
        <f t="shared" si="185"/>
        <v>0.75021116058908521</v>
      </c>
      <c r="BX205" s="8" t="s">
        <v>147</v>
      </c>
      <c r="BY205" s="8" t="s">
        <v>162</v>
      </c>
      <c r="BZ205" s="8" t="s">
        <v>148</v>
      </c>
      <c r="CA205" s="8" t="s">
        <v>149</v>
      </c>
      <c r="CB205" s="8">
        <v>5</v>
      </c>
      <c r="CC205" s="8" t="s">
        <v>150</v>
      </c>
      <c r="CD205" s="8">
        <v>2</v>
      </c>
      <c r="CE205" s="8" t="s">
        <v>159</v>
      </c>
      <c r="CF205" s="8" t="s">
        <v>150</v>
      </c>
      <c r="CG205" s="8">
        <v>2</v>
      </c>
      <c r="CH205" s="8" t="s">
        <v>150</v>
      </c>
      <c r="CI205" s="8" t="s">
        <v>150</v>
      </c>
      <c r="CJ205" s="8">
        <v>2</v>
      </c>
      <c r="CK205" s="8" t="s">
        <v>159</v>
      </c>
      <c r="CL205" s="8" t="s">
        <v>150</v>
      </c>
      <c r="CM205" s="8">
        <v>2</v>
      </c>
      <c r="CN205" s="8" t="s">
        <v>150</v>
      </c>
      <c r="CO205" s="8">
        <v>0</v>
      </c>
      <c r="CP205" s="8">
        <v>0</v>
      </c>
      <c r="CQ205" s="8">
        <v>4</v>
      </c>
      <c r="CR205" s="8" t="s">
        <v>0</v>
      </c>
      <c r="CS205" s="8">
        <v>0</v>
      </c>
      <c r="CT205" s="8"/>
      <c r="CU205" s="8"/>
      <c r="CV205" s="8"/>
      <c r="CW205" s="8"/>
      <c r="CX205" s="8" t="s">
        <v>0</v>
      </c>
      <c r="CY205" s="8">
        <v>0</v>
      </c>
      <c r="CZ205" s="8"/>
      <c r="DA205" s="8"/>
      <c r="DB205" s="8"/>
      <c r="DC205" s="8"/>
      <c r="DD205" s="8" t="s">
        <v>143</v>
      </c>
      <c r="DE205" s="8">
        <v>1</v>
      </c>
      <c r="DF205" s="8"/>
      <c r="DG205" s="8"/>
      <c r="DH205" s="8">
        <v>100</v>
      </c>
      <c r="DI205" s="8">
        <v>1</v>
      </c>
      <c r="DJ205" s="8"/>
      <c r="DK205" s="8">
        <v>2</v>
      </c>
      <c r="DL205" s="8">
        <v>3</v>
      </c>
      <c r="DM205" s="8">
        <v>1</v>
      </c>
      <c r="DN205" s="8"/>
      <c r="DO205" s="8" t="s">
        <v>143</v>
      </c>
      <c r="DP205" s="8" t="str">
        <f t="shared" ref="DP205:DP222" si="210">IF(DO205= "Y", "2","1")</f>
        <v>2</v>
      </c>
      <c r="DQ205" s="8" t="s">
        <v>165</v>
      </c>
      <c r="DR205" s="8" t="s">
        <v>165</v>
      </c>
      <c r="DS205" s="8" t="s">
        <v>165</v>
      </c>
      <c r="DT205" s="8" t="s">
        <v>636</v>
      </c>
      <c r="DU205" s="8" t="s">
        <v>150</v>
      </c>
      <c r="DV205" s="8" t="s">
        <v>159</v>
      </c>
      <c r="DW205" s="8" t="s">
        <v>150</v>
      </c>
      <c r="DX205" s="8" t="s">
        <v>159</v>
      </c>
      <c r="DY205" s="8" t="s">
        <v>159</v>
      </c>
      <c r="DZ205" s="8"/>
      <c r="EA205" s="8"/>
      <c r="EB205" s="8" t="s">
        <v>150</v>
      </c>
      <c r="EC205" s="8" t="s">
        <v>150</v>
      </c>
      <c r="ED205" s="8" t="s">
        <v>150</v>
      </c>
      <c r="EE205" s="8"/>
      <c r="EF205" s="8" t="s">
        <v>159</v>
      </c>
      <c r="EG205" s="8" t="s">
        <v>150</v>
      </c>
      <c r="EH205" s="8"/>
      <c r="EI205" s="8" t="s">
        <v>159</v>
      </c>
      <c r="EJ205" s="8" t="s">
        <v>150</v>
      </c>
      <c r="EK205" s="8" t="s">
        <v>150</v>
      </c>
      <c r="EL205" s="8"/>
      <c r="EM205" s="8"/>
      <c r="EN205" s="8"/>
      <c r="EO205" s="8" t="s">
        <v>184</v>
      </c>
      <c r="EP205" s="8" t="s">
        <v>187</v>
      </c>
      <c r="EQ205" s="11" t="str">
        <f t="shared" si="207"/>
        <v>36</v>
      </c>
      <c r="ER205" s="11">
        <v>0</v>
      </c>
      <c r="ES205" s="11"/>
      <c r="ET205" s="13">
        <f t="shared" si="186"/>
        <v>1.012</v>
      </c>
      <c r="EU205" s="13">
        <f t="shared" si="187"/>
        <v>0.7</v>
      </c>
      <c r="EV205" s="14">
        <f t="shared" si="204"/>
        <v>-0.24099999999999999</v>
      </c>
      <c r="EW205" s="14">
        <f t="shared" si="188"/>
        <v>-1.2</v>
      </c>
      <c r="EX205" s="14">
        <f t="shared" si="189"/>
        <v>-0.24099999999999999</v>
      </c>
      <c r="EY205" s="11">
        <f t="shared" si="190"/>
        <v>-0.24099999999999999</v>
      </c>
      <c r="EZ205" s="15" t="s">
        <v>152</v>
      </c>
      <c r="FA205" s="16" t="str">
        <f t="shared" si="191"/>
        <v>1</v>
      </c>
      <c r="FC205">
        <v>2</v>
      </c>
      <c r="FD205">
        <v>0</v>
      </c>
    </row>
    <row r="206" spans="1:160" ht="33.75">
      <c r="A206" s="6">
        <v>2981</v>
      </c>
      <c r="B206" s="8">
        <v>1</v>
      </c>
      <c r="C206" s="8" t="s">
        <v>146</v>
      </c>
      <c r="D206" s="8">
        <v>60</v>
      </c>
      <c r="E206" s="8">
        <v>55</v>
      </c>
      <c r="F206" s="8" t="s">
        <v>153</v>
      </c>
      <c r="G206" s="8">
        <v>3</v>
      </c>
      <c r="H206" s="8"/>
      <c r="I206" s="9" t="s">
        <v>1028</v>
      </c>
      <c r="J206" s="9">
        <v>2</v>
      </c>
      <c r="K206" s="10">
        <v>43279</v>
      </c>
      <c r="L206" s="10"/>
      <c r="M206" s="9" t="e">
        <f t="shared" ref="M206:M211" si="211">DATEDIF(K206,L206,"m")</f>
        <v>#NUM!</v>
      </c>
      <c r="N206" s="9">
        <f t="shared" ca="1" si="179"/>
        <v>69</v>
      </c>
      <c r="O206" s="9">
        <v>52</v>
      </c>
      <c r="P206" s="9">
        <v>1</v>
      </c>
      <c r="Q206" s="9"/>
      <c r="R206" s="9"/>
      <c r="S206" s="9" t="e">
        <f t="shared" si="180"/>
        <v>#NUM!</v>
      </c>
      <c r="T206" s="9"/>
      <c r="U206" s="8" t="str">
        <f t="shared" ref="U206:U218" si="212">IF(O206&lt;12,O206, IF(O206&gt;12, "12"))</f>
        <v>12</v>
      </c>
      <c r="V206" s="11" t="str">
        <f t="shared" ref="V206:V218" si="213">IF(U206&lt;12,0, IF(U206&gt;12, "1"))</f>
        <v>1</v>
      </c>
      <c r="W206" s="8" t="str">
        <f t="shared" si="198"/>
        <v>12</v>
      </c>
      <c r="X206" s="9">
        <v>2</v>
      </c>
      <c r="Y206" s="9">
        <v>1</v>
      </c>
      <c r="Z206" s="9">
        <v>1</v>
      </c>
      <c r="AA206" s="9"/>
      <c r="AB206" s="9">
        <v>2</v>
      </c>
      <c r="AC206" s="9">
        <v>52</v>
      </c>
      <c r="AD206" s="9">
        <v>1</v>
      </c>
      <c r="AE206" s="8" t="str">
        <f t="shared" si="192"/>
        <v>36</v>
      </c>
      <c r="AF206" s="9">
        <v>2</v>
      </c>
      <c r="AG206" s="9">
        <v>2</v>
      </c>
      <c r="AH206" s="11" t="str">
        <f t="shared" si="206"/>
        <v>36</v>
      </c>
      <c r="AI206" s="11" t="str">
        <f t="shared" ref="AI206:AI213" si="214">IF(AH206&lt;35,0, IF(AH206&gt;35, "1"))</f>
        <v>1</v>
      </c>
      <c r="AJ206" s="9">
        <v>2</v>
      </c>
      <c r="AK206" s="9"/>
      <c r="AL206" s="9"/>
      <c r="AM206" s="8" t="s">
        <v>360</v>
      </c>
      <c r="AN206" s="8">
        <v>1</v>
      </c>
      <c r="AO206" s="8">
        <v>1.91</v>
      </c>
      <c r="AP206" s="8"/>
      <c r="AQ206" s="8"/>
      <c r="AR206" s="9" t="e">
        <f t="shared" si="209"/>
        <v>#DIV/0!</v>
      </c>
      <c r="AS206" s="9">
        <v>1.01</v>
      </c>
      <c r="AT206" s="9">
        <f t="shared" si="182"/>
        <v>64.874675653562022</v>
      </c>
      <c r="AU206" s="9">
        <v>1.1599999999999999</v>
      </c>
      <c r="AV206" s="9">
        <f t="shared" si="205"/>
        <v>54.263680360156044</v>
      </c>
      <c r="AW206" s="9"/>
      <c r="AX206" s="9"/>
      <c r="AY206" s="12" t="s">
        <v>155</v>
      </c>
      <c r="AZ206" s="12" t="s">
        <v>155</v>
      </c>
      <c r="BA206" s="12" t="s">
        <v>155</v>
      </c>
      <c r="BB206" s="12"/>
      <c r="BC206" s="8" t="s">
        <v>164</v>
      </c>
      <c r="BD206" s="8"/>
      <c r="BE206" s="8"/>
      <c r="BF206" s="8"/>
      <c r="BG206" s="12"/>
      <c r="BH206" s="8"/>
      <c r="BI206" s="8"/>
      <c r="BJ206" s="8">
        <v>57.35</v>
      </c>
      <c r="BK206" s="8">
        <v>156.19999999999999</v>
      </c>
      <c r="BL206" s="8">
        <f t="shared" si="183"/>
        <v>1.5637300229983071</v>
      </c>
      <c r="BM206" s="8">
        <f t="shared" si="201"/>
        <v>23.505601177780225</v>
      </c>
      <c r="BN206" s="8">
        <v>1</v>
      </c>
      <c r="BO206" s="7" t="s">
        <v>1029</v>
      </c>
      <c r="BP206" s="8" t="s">
        <v>139</v>
      </c>
      <c r="BQ206" s="8">
        <v>53</v>
      </c>
      <c r="BR206" s="8">
        <v>71.3</v>
      </c>
      <c r="BS206" s="8">
        <v>167.6</v>
      </c>
      <c r="BT206" s="8">
        <f t="shared" si="184"/>
        <v>1.8052112618393152</v>
      </c>
      <c r="BU206" s="8">
        <f t="shared" si="202"/>
        <v>25.382915339967305</v>
      </c>
      <c r="BV206" s="8">
        <f t="shared" si="185"/>
        <v>0.86623103680675861</v>
      </c>
      <c r="BW206" s="8">
        <f t="shared" si="185"/>
        <v>0.9260402464790517</v>
      </c>
      <c r="BX206" s="8" t="s">
        <v>162</v>
      </c>
      <c r="BY206" s="8" t="s">
        <v>147</v>
      </c>
      <c r="BZ206" s="8" t="s">
        <v>148</v>
      </c>
      <c r="CA206" s="8" t="s">
        <v>149</v>
      </c>
      <c r="CB206" s="8">
        <v>6</v>
      </c>
      <c r="CC206" s="8" t="s">
        <v>150</v>
      </c>
      <c r="CD206" s="8">
        <v>2</v>
      </c>
      <c r="CE206" s="8" t="s">
        <v>159</v>
      </c>
      <c r="CF206" s="8" t="s">
        <v>150</v>
      </c>
      <c r="CG206" s="8">
        <v>2</v>
      </c>
      <c r="CH206" s="8" t="s">
        <v>150</v>
      </c>
      <c r="CI206" s="8" t="s">
        <v>150</v>
      </c>
      <c r="CJ206" s="8">
        <v>2</v>
      </c>
      <c r="CK206" s="8" t="s">
        <v>159</v>
      </c>
      <c r="CL206" s="8" t="s">
        <v>150</v>
      </c>
      <c r="CM206" s="8">
        <v>2</v>
      </c>
      <c r="CN206" s="8" t="s">
        <v>150</v>
      </c>
      <c r="CO206" s="8">
        <v>0</v>
      </c>
      <c r="CP206" s="8">
        <v>0</v>
      </c>
      <c r="CQ206" s="8">
        <v>4</v>
      </c>
      <c r="CR206" s="8"/>
      <c r="CS206" s="8">
        <v>0</v>
      </c>
      <c r="CT206" s="8"/>
      <c r="CU206" s="8"/>
      <c r="CV206" s="8"/>
      <c r="CW206" s="8"/>
      <c r="CX206" s="8"/>
      <c r="CY206" s="8">
        <v>0</v>
      </c>
      <c r="CZ206" s="8"/>
      <c r="DA206" s="8"/>
      <c r="DB206" s="8"/>
      <c r="DC206" s="8"/>
      <c r="DD206" s="8" t="s">
        <v>143</v>
      </c>
      <c r="DE206" s="8">
        <v>1</v>
      </c>
      <c r="DF206" s="8"/>
      <c r="DG206" s="8"/>
      <c r="DH206" s="8">
        <v>100</v>
      </c>
      <c r="DI206" s="8">
        <v>1</v>
      </c>
      <c r="DJ206" s="8"/>
      <c r="DK206" s="8">
        <v>2</v>
      </c>
      <c r="DL206" s="8">
        <v>2</v>
      </c>
      <c r="DM206" s="8">
        <v>1</v>
      </c>
      <c r="DN206" s="8"/>
      <c r="DO206" s="8" t="s">
        <v>143</v>
      </c>
      <c r="DP206" s="8" t="str">
        <f t="shared" si="210"/>
        <v>2</v>
      </c>
      <c r="DQ206" s="8" t="s">
        <v>143</v>
      </c>
      <c r="DR206" s="8" t="s">
        <v>143</v>
      </c>
      <c r="DS206" s="8" t="s">
        <v>143</v>
      </c>
      <c r="DT206" s="8" t="s">
        <v>636</v>
      </c>
      <c r="DU206" s="8" t="s">
        <v>150</v>
      </c>
      <c r="DV206" s="8" t="s">
        <v>159</v>
      </c>
      <c r="DW206" s="8" t="s">
        <v>150</v>
      </c>
      <c r="DX206" s="8" t="s">
        <v>159</v>
      </c>
      <c r="DY206" s="8" t="s">
        <v>159</v>
      </c>
      <c r="DZ206" s="8"/>
      <c r="EA206" s="8"/>
      <c r="EB206" s="8" t="s">
        <v>150</v>
      </c>
      <c r="EC206" s="8" t="s">
        <v>150</v>
      </c>
      <c r="ED206" s="8" t="s">
        <v>150</v>
      </c>
      <c r="EE206" s="8"/>
      <c r="EF206" s="8" t="s">
        <v>159</v>
      </c>
      <c r="EG206" s="8" t="s">
        <v>150</v>
      </c>
      <c r="EH206" s="8"/>
      <c r="EI206" s="8" t="s">
        <v>159</v>
      </c>
      <c r="EJ206" s="8" t="s">
        <v>150</v>
      </c>
      <c r="EK206" s="8" t="s">
        <v>150</v>
      </c>
      <c r="EL206" s="8"/>
      <c r="EM206" s="8"/>
      <c r="EN206" s="8"/>
      <c r="EO206" s="8" t="s">
        <v>184</v>
      </c>
      <c r="EP206" s="8" t="s">
        <v>187</v>
      </c>
      <c r="EQ206" s="11" t="str">
        <f t="shared" si="207"/>
        <v>36</v>
      </c>
      <c r="ER206" s="11" t="str">
        <f t="shared" ref="ER206:ER213" si="215">IF(EQ206&lt;35,0, IF(EQ206&gt;35, "1"))</f>
        <v>1</v>
      </c>
      <c r="ES206" s="11"/>
      <c r="ET206" s="13">
        <f t="shared" si="186"/>
        <v>1.012</v>
      </c>
      <c r="EU206" s="13">
        <f t="shared" si="187"/>
        <v>0.7</v>
      </c>
      <c r="EV206" s="14">
        <f t="shared" si="204"/>
        <v>-0.24099999999999999</v>
      </c>
      <c r="EW206" s="14">
        <f t="shared" si="188"/>
        <v>-1.2</v>
      </c>
      <c r="EX206" s="14">
        <f t="shared" si="189"/>
        <v>-1.2</v>
      </c>
      <c r="EY206" s="11">
        <f t="shared" si="190"/>
        <v>-0.24099999999999999</v>
      </c>
      <c r="EZ206" s="15" t="s">
        <v>163</v>
      </c>
      <c r="FA206" s="16" t="str">
        <f t="shared" si="191"/>
        <v>2</v>
      </c>
      <c r="FC206">
        <v>2</v>
      </c>
      <c r="FD206">
        <v>0</v>
      </c>
    </row>
    <row r="207" spans="1:160" s="68" customFormat="1" ht="33.75">
      <c r="A207" s="6">
        <v>2984</v>
      </c>
      <c r="B207" s="8">
        <v>2</v>
      </c>
      <c r="C207" s="8" t="s">
        <v>139</v>
      </c>
      <c r="D207" s="8">
        <v>45</v>
      </c>
      <c r="E207" s="8">
        <v>41</v>
      </c>
      <c r="F207" s="8" t="s">
        <v>174</v>
      </c>
      <c r="G207" s="8">
        <v>2</v>
      </c>
      <c r="H207" s="8"/>
      <c r="I207" s="9"/>
      <c r="J207" s="9"/>
      <c r="K207" s="10">
        <v>43286</v>
      </c>
      <c r="L207" s="10">
        <v>43484</v>
      </c>
      <c r="M207" s="9">
        <f t="shared" si="211"/>
        <v>6</v>
      </c>
      <c r="N207" s="9">
        <f t="shared" ca="1" si="179"/>
        <v>69</v>
      </c>
      <c r="O207" s="9">
        <v>6</v>
      </c>
      <c r="P207" s="9">
        <v>0</v>
      </c>
      <c r="Q207" s="9"/>
      <c r="R207" s="9"/>
      <c r="S207" s="9" t="e">
        <f t="shared" si="180"/>
        <v>#NUM!</v>
      </c>
      <c r="T207" s="9"/>
      <c r="U207" s="8">
        <f t="shared" si="212"/>
        <v>6</v>
      </c>
      <c r="V207" s="64">
        <f t="shared" si="213"/>
        <v>0</v>
      </c>
      <c r="W207" s="8">
        <f t="shared" si="198"/>
        <v>6</v>
      </c>
      <c r="X207" s="9">
        <v>1</v>
      </c>
      <c r="Y207" s="9">
        <v>1</v>
      </c>
      <c r="Z207" s="9"/>
      <c r="AA207" s="9"/>
      <c r="AB207" s="9">
        <v>2</v>
      </c>
      <c r="AC207" s="9">
        <v>6</v>
      </c>
      <c r="AD207" s="9">
        <v>1</v>
      </c>
      <c r="AE207" s="8">
        <f t="shared" si="192"/>
        <v>6</v>
      </c>
      <c r="AF207" s="9">
        <v>1</v>
      </c>
      <c r="AG207" s="9">
        <v>2</v>
      </c>
      <c r="AH207" s="64">
        <f t="shared" si="206"/>
        <v>6</v>
      </c>
      <c r="AI207" s="64">
        <f t="shared" si="214"/>
        <v>0</v>
      </c>
      <c r="AJ207" s="9">
        <v>2</v>
      </c>
      <c r="AK207" s="9"/>
      <c r="AL207" s="9"/>
      <c r="AM207" s="8" t="s">
        <v>360</v>
      </c>
      <c r="AN207" s="8">
        <v>1</v>
      </c>
      <c r="AO207" s="8">
        <v>2.14</v>
      </c>
      <c r="AP207" s="8"/>
      <c r="AQ207" s="8"/>
      <c r="AR207" s="9" t="e">
        <v>#DIV/0!</v>
      </c>
      <c r="AS207" s="9"/>
      <c r="AT207" s="9" t="e">
        <f t="shared" si="182"/>
        <v>#DIV/0!</v>
      </c>
      <c r="AU207" s="9"/>
      <c r="AV207" s="9" t="e">
        <f t="shared" si="205"/>
        <v>#DIV/0!</v>
      </c>
      <c r="AW207" s="9"/>
      <c r="AX207" s="9"/>
      <c r="AY207" s="12" t="s">
        <v>167</v>
      </c>
      <c r="AZ207" s="12" t="s">
        <v>167</v>
      </c>
      <c r="BA207" s="12" t="s">
        <v>167</v>
      </c>
      <c r="BB207" s="12" t="s">
        <v>167</v>
      </c>
      <c r="BC207" s="8" t="s">
        <v>142</v>
      </c>
      <c r="BD207" s="8" t="s">
        <v>143</v>
      </c>
      <c r="BE207" s="8" t="s">
        <v>1032</v>
      </c>
      <c r="BF207" s="8"/>
      <c r="BG207" s="12"/>
      <c r="BH207" s="8"/>
      <c r="BI207" s="8"/>
      <c r="BJ207" s="8">
        <v>88.5</v>
      </c>
      <c r="BK207" s="8">
        <v>180.7</v>
      </c>
      <c r="BL207" s="8">
        <f t="shared" si="183"/>
        <v>2.0898344031234677</v>
      </c>
      <c r="BM207" s="8">
        <f t="shared" si="201"/>
        <v>27.103599143587523</v>
      </c>
      <c r="BN207" s="8">
        <v>1</v>
      </c>
      <c r="BO207" s="7" t="s">
        <v>1033</v>
      </c>
      <c r="BP207" s="8" t="s">
        <v>146</v>
      </c>
      <c r="BQ207" s="8">
        <v>40</v>
      </c>
      <c r="BR207" s="8">
        <v>50</v>
      </c>
      <c r="BS207" s="8">
        <v>163</v>
      </c>
      <c r="BT207" s="8">
        <f t="shared" si="184"/>
        <v>1.5214741872939956</v>
      </c>
      <c r="BU207" s="8">
        <f t="shared" si="202"/>
        <v>18.818924310286427</v>
      </c>
      <c r="BV207" s="8">
        <f t="shared" si="185"/>
        <v>1.3735588947718687</v>
      </c>
      <c r="BW207" s="8">
        <f t="shared" si="185"/>
        <v>1.4402310512919536</v>
      </c>
      <c r="BX207" s="8" t="s">
        <v>158</v>
      </c>
      <c r="BY207" s="8" t="s">
        <v>162</v>
      </c>
      <c r="BZ207" s="8" t="s">
        <v>148</v>
      </c>
      <c r="CA207" s="8" t="s">
        <v>149</v>
      </c>
      <c r="CB207" s="8">
        <v>6</v>
      </c>
      <c r="CC207" s="8" t="s">
        <v>150</v>
      </c>
      <c r="CD207" s="8">
        <v>2</v>
      </c>
      <c r="CE207" s="8" t="s">
        <v>159</v>
      </c>
      <c r="CF207" s="8" t="s">
        <v>150</v>
      </c>
      <c r="CG207" s="8">
        <v>2</v>
      </c>
      <c r="CH207" s="8" t="s">
        <v>150</v>
      </c>
      <c r="CI207" s="8" t="s">
        <v>150</v>
      </c>
      <c r="CJ207" s="8">
        <v>2</v>
      </c>
      <c r="CK207" s="8" t="s">
        <v>159</v>
      </c>
      <c r="CL207" s="8" t="s">
        <v>150</v>
      </c>
      <c r="CM207" s="8">
        <v>2</v>
      </c>
      <c r="CN207" s="8" t="s">
        <v>150</v>
      </c>
      <c r="CO207" s="8">
        <v>0</v>
      </c>
      <c r="CP207" s="8">
        <v>20</v>
      </c>
      <c r="CQ207" s="8">
        <v>4</v>
      </c>
      <c r="CR207" s="8" t="s">
        <v>0</v>
      </c>
      <c r="CS207" s="8">
        <v>0</v>
      </c>
      <c r="CT207" s="8"/>
      <c r="CU207" s="8"/>
      <c r="CV207" s="8"/>
      <c r="CW207" s="8"/>
      <c r="CX207" s="8" t="s">
        <v>0</v>
      </c>
      <c r="CY207" s="8">
        <v>0</v>
      </c>
      <c r="CZ207" s="8"/>
      <c r="DA207" s="8"/>
      <c r="DB207" s="8"/>
      <c r="DC207" s="8"/>
      <c r="DD207" s="8" t="s">
        <v>143</v>
      </c>
      <c r="DE207" s="8">
        <v>1</v>
      </c>
      <c r="DF207" s="8"/>
      <c r="DG207" s="8"/>
      <c r="DH207" s="8">
        <v>100</v>
      </c>
      <c r="DI207" s="8">
        <v>1</v>
      </c>
      <c r="DJ207" s="8"/>
      <c r="DK207" s="8">
        <v>2</v>
      </c>
      <c r="DL207" s="8">
        <v>6</v>
      </c>
      <c r="DM207" s="8">
        <v>1</v>
      </c>
      <c r="DN207" s="8"/>
      <c r="DO207" s="8" t="s">
        <v>143</v>
      </c>
      <c r="DP207" s="8" t="str">
        <f t="shared" si="210"/>
        <v>2</v>
      </c>
      <c r="DQ207" s="8" t="s">
        <v>165</v>
      </c>
      <c r="DR207" s="8" t="s">
        <v>165</v>
      </c>
      <c r="DS207" s="8" t="s">
        <v>165</v>
      </c>
      <c r="DT207" s="8" t="s">
        <v>636</v>
      </c>
      <c r="DU207" s="8" t="s">
        <v>150</v>
      </c>
      <c r="DV207" s="8" t="s">
        <v>159</v>
      </c>
      <c r="DW207" s="8" t="s">
        <v>150</v>
      </c>
      <c r="DX207" s="8" t="s">
        <v>150</v>
      </c>
      <c r="DY207" s="8"/>
      <c r="DZ207" s="8"/>
      <c r="EA207" s="8"/>
      <c r="EB207" s="8" t="s">
        <v>150</v>
      </c>
      <c r="EC207" s="8" t="s">
        <v>150</v>
      </c>
      <c r="ED207" s="8" t="s">
        <v>150</v>
      </c>
      <c r="EE207" s="8"/>
      <c r="EF207" s="8" t="s">
        <v>159</v>
      </c>
      <c r="EG207" s="8" t="s">
        <v>150</v>
      </c>
      <c r="EH207" s="8"/>
      <c r="EI207" s="8" t="s">
        <v>159</v>
      </c>
      <c r="EJ207" s="8" t="s">
        <v>150</v>
      </c>
      <c r="EK207" s="8" t="s">
        <v>150</v>
      </c>
      <c r="EL207" s="8"/>
      <c r="EM207" s="8"/>
      <c r="EN207" s="8"/>
      <c r="EO207" s="8"/>
      <c r="EP207" s="8" t="s">
        <v>187</v>
      </c>
      <c r="EQ207" s="64">
        <f t="shared" si="207"/>
        <v>6</v>
      </c>
      <c r="ER207" s="64">
        <f t="shared" si="215"/>
        <v>0</v>
      </c>
      <c r="ES207" s="64"/>
      <c r="ET207" s="65">
        <f t="shared" si="186"/>
        <v>1</v>
      </c>
      <c r="EU207" s="65">
        <f t="shared" si="187"/>
        <v>0.9</v>
      </c>
      <c r="EV207" s="14">
        <f t="shared" si="204"/>
        <v>-3.2000000000000001E-2</v>
      </c>
      <c r="EW207" s="66">
        <f t="shared" si="188"/>
        <v>-3.2000000000000001E-2</v>
      </c>
      <c r="EX207" s="66">
        <f t="shared" si="189"/>
        <v>-3.2000000000000001E-2</v>
      </c>
      <c r="EY207" s="64">
        <f t="shared" si="190"/>
        <v>-3.2000000000000001E-2</v>
      </c>
      <c r="EZ207" s="8" t="s">
        <v>152</v>
      </c>
      <c r="FA207" s="67" t="str">
        <f t="shared" si="191"/>
        <v>1</v>
      </c>
      <c r="FC207">
        <v>2</v>
      </c>
      <c r="FD207">
        <v>0</v>
      </c>
    </row>
    <row r="208" spans="1:160" ht="33.75">
      <c r="A208" s="6">
        <v>2987</v>
      </c>
      <c r="B208" s="8">
        <v>2</v>
      </c>
      <c r="C208" s="8" t="s">
        <v>139</v>
      </c>
      <c r="D208" s="8">
        <v>62</v>
      </c>
      <c r="E208" s="8">
        <v>58</v>
      </c>
      <c r="F208" s="8" t="s">
        <v>140</v>
      </c>
      <c r="G208" s="8">
        <v>1</v>
      </c>
      <c r="H208" s="8"/>
      <c r="I208" s="9"/>
      <c r="J208" s="9"/>
      <c r="K208" s="10">
        <v>43293</v>
      </c>
      <c r="L208" s="10"/>
      <c r="M208" s="9" t="e">
        <f t="shared" si="211"/>
        <v>#NUM!</v>
      </c>
      <c r="N208" s="9">
        <f t="shared" ca="1" si="179"/>
        <v>68</v>
      </c>
      <c r="O208" s="9">
        <v>51</v>
      </c>
      <c r="P208" s="9">
        <v>1</v>
      </c>
      <c r="Q208" s="9"/>
      <c r="R208" s="9"/>
      <c r="S208" s="9" t="e">
        <f t="shared" si="180"/>
        <v>#NUM!</v>
      </c>
      <c r="T208" s="9"/>
      <c r="U208" s="8" t="str">
        <f t="shared" si="212"/>
        <v>12</v>
      </c>
      <c r="V208" s="11" t="str">
        <f t="shared" si="213"/>
        <v>1</v>
      </c>
      <c r="W208" s="8" t="str">
        <f t="shared" si="198"/>
        <v>12</v>
      </c>
      <c r="X208" s="9">
        <v>2</v>
      </c>
      <c r="Y208" s="9">
        <v>1</v>
      </c>
      <c r="Z208" s="9">
        <v>1</v>
      </c>
      <c r="AA208" s="9"/>
      <c r="AB208" s="9">
        <v>2</v>
      </c>
      <c r="AC208" s="9">
        <v>51</v>
      </c>
      <c r="AD208" s="9">
        <v>1</v>
      </c>
      <c r="AE208" s="8" t="str">
        <f t="shared" si="192"/>
        <v>36</v>
      </c>
      <c r="AF208" s="9">
        <v>2</v>
      </c>
      <c r="AG208" s="9">
        <v>2</v>
      </c>
      <c r="AH208" s="11" t="str">
        <f t="shared" si="206"/>
        <v>36</v>
      </c>
      <c r="AI208" s="11" t="str">
        <f t="shared" si="214"/>
        <v>1</v>
      </c>
      <c r="AJ208" s="9">
        <v>2</v>
      </c>
      <c r="AK208" s="9"/>
      <c r="AL208" s="9"/>
      <c r="AM208" s="8" t="s">
        <v>360</v>
      </c>
      <c r="AN208" s="8">
        <v>1</v>
      </c>
      <c r="AO208" s="8">
        <v>2.12</v>
      </c>
      <c r="AP208" s="8"/>
      <c r="AQ208" s="8"/>
      <c r="AR208" s="9" t="e">
        <f t="shared" ref="AR208:AR214" si="216">141*((AQ208/EU208)^EV208)*0.9938^(E208)*ET208</f>
        <v>#DIV/0!</v>
      </c>
      <c r="AS208" s="9">
        <v>1.5</v>
      </c>
      <c r="AT208" s="9">
        <f t="shared" si="182"/>
        <v>52.922599155069001</v>
      </c>
      <c r="AU208" s="9">
        <v>1.34</v>
      </c>
      <c r="AV208" s="9">
        <f t="shared" si="205"/>
        <v>59.844315368685805</v>
      </c>
      <c r="AW208" s="9"/>
      <c r="AX208" s="9"/>
      <c r="AY208" s="12" t="s">
        <v>155</v>
      </c>
      <c r="AZ208" s="12" t="s">
        <v>155</v>
      </c>
      <c r="BA208" s="12" t="s">
        <v>155</v>
      </c>
      <c r="BB208" s="12"/>
      <c r="BC208" s="8" t="s">
        <v>164</v>
      </c>
      <c r="BD208" s="8"/>
      <c r="BE208" s="8"/>
      <c r="BF208" s="8"/>
      <c r="BG208" s="12"/>
      <c r="BH208" s="8"/>
      <c r="BI208" s="8"/>
      <c r="BJ208" s="8">
        <v>77</v>
      </c>
      <c r="BK208" s="8">
        <v>180</v>
      </c>
      <c r="BL208" s="8">
        <f t="shared" si="183"/>
        <v>1.9642531037672764</v>
      </c>
      <c r="BM208" s="8">
        <f t="shared" si="201"/>
        <v>23.76543209876543</v>
      </c>
      <c r="BN208" s="8">
        <v>1</v>
      </c>
      <c r="BO208" s="7" t="s">
        <v>1037</v>
      </c>
      <c r="BP208" s="8" t="s">
        <v>146</v>
      </c>
      <c r="BQ208" s="8">
        <v>56</v>
      </c>
      <c r="BR208" s="8">
        <v>63.9</v>
      </c>
      <c r="BS208" s="8">
        <v>161.1</v>
      </c>
      <c r="BT208" s="8">
        <f t="shared" si="184"/>
        <v>1.6743585153094616</v>
      </c>
      <c r="BU208" s="8">
        <f t="shared" si="202"/>
        <v>24.621231824502637</v>
      </c>
      <c r="BV208" s="8">
        <f t="shared" si="185"/>
        <v>1.1731377036681032</v>
      </c>
      <c r="BW208" s="8">
        <f t="shared" si="185"/>
        <v>0.96524139280125176</v>
      </c>
      <c r="BX208" s="8" t="s">
        <v>162</v>
      </c>
      <c r="BY208" s="8" t="s">
        <v>147</v>
      </c>
      <c r="BZ208" s="8" t="s">
        <v>148</v>
      </c>
      <c r="CA208" s="8" t="s">
        <v>149</v>
      </c>
      <c r="CB208" s="8">
        <v>5</v>
      </c>
      <c r="CC208" s="8"/>
      <c r="CD208" s="8">
        <v>2</v>
      </c>
      <c r="CE208" s="8" t="s">
        <v>159</v>
      </c>
      <c r="CF208" s="8" t="s">
        <v>150</v>
      </c>
      <c r="CG208" s="8">
        <v>2</v>
      </c>
      <c r="CH208" s="8" t="s">
        <v>150</v>
      </c>
      <c r="CI208" s="8" t="s">
        <v>150</v>
      </c>
      <c r="CJ208" s="8">
        <v>2</v>
      </c>
      <c r="CK208" s="8" t="s">
        <v>159</v>
      </c>
      <c r="CL208" s="8" t="s">
        <v>150</v>
      </c>
      <c r="CM208" s="8">
        <v>2</v>
      </c>
      <c r="CN208" s="8" t="s">
        <v>150</v>
      </c>
      <c r="CO208" s="8">
        <v>8.3000000000000007</v>
      </c>
      <c r="CP208" s="8">
        <v>0</v>
      </c>
      <c r="CQ208" s="8">
        <v>4</v>
      </c>
      <c r="CR208" s="8" t="s">
        <v>0</v>
      </c>
      <c r="CS208" s="8">
        <v>0</v>
      </c>
      <c r="CT208" s="8"/>
      <c r="CU208" s="8"/>
      <c r="CV208" s="8"/>
      <c r="CW208" s="8"/>
      <c r="CX208" s="8" t="s">
        <v>0</v>
      </c>
      <c r="CY208" s="8">
        <v>0</v>
      </c>
      <c r="CZ208" s="8"/>
      <c r="DA208" s="8"/>
      <c r="DB208" s="8"/>
      <c r="DC208" s="8"/>
      <c r="DD208" s="8" t="s">
        <v>143</v>
      </c>
      <c r="DE208" s="8">
        <v>1</v>
      </c>
      <c r="DF208" s="8"/>
      <c r="DG208" s="8"/>
      <c r="DH208" s="8"/>
      <c r="DI208" s="8">
        <v>2</v>
      </c>
      <c r="DJ208" s="8"/>
      <c r="DK208" s="8">
        <v>2</v>
      </c>
      <c r="DL208" s="8">
        <v>2</v>
      </c>
      <c r="DM208" s="8">
        <v>1</v>
      </c>
      <c r="DN208" s="8"/>
      <c r="DO208" s="8" t="s">
        <v>143</v>
      </c>
      <c r="DP208" s="8" t="str">
        <f t="shared" si="210"/>
        <v>2</v>
      </c>
      <c r="DQ208" s="8" t="s">
        <v>165</v>
      </c>
      <c r="DR208" s="8" t="s">
        <v>165</v>
      </c>
      <c r="DS208" s="8" t="s">
        <v>165</v>
      </c>
      <c r="DT208" s="8" t="s">
        <v>636</v>
      </c>
      <c r="DU208" s="8" t="s">
        <v>150</v>
      </c>
      <c r="DV208" s="8" t="s">
        <v>159</v>
      </c>
      <c r="DW208" s="8" t="s">
        <v>150</v>
      </c>
      <c r="DX208" s="8" t="s">
        <v>150</v>
      </c>
      <c r="DY208" s="8" t="s">
        <v>150</v>
      </c>
      <c r="DZ208" s="8"/>
      <c r="EA208" s="8"/>
      <c r="EB208" s="8" t="s">
        <v>150</v>
      </c>
      <c r="EC208" s="8" t="s">
        <v>150</v>
      </c>
      <c r="ED208" s="8" t="s">
        <v>150</v>
      </c>
      <c r="EE208" s="8"/>
      <c r="EF208" s="8" t="s">
        <v>159</v>
      </c>
      <c r="EG208" s="8" t="s">
        <v>150</v>
      </c>
      <c r="EH208" s="8"/>
      <c r="EI208" s="8" t="s">
        <v>159</v>
      </c>
      <c r="EJ208" s="8" t="s">
        <v>150</v>
      </c>
      <c r="EK208" s="8" t="s">
        <v>150</v>
      </c>
      <c r="EL208" s="8"/>
      <c r="EM208" s="8"/>
      <c r="EN208" s="8"/>
      <c r="EO208" s="8"/>
      <c r="EP208" s="8" t="s">
        <v>187</v>
      </c>
      <c r="EQ208" s="11" t="str">
        <f t="shared" si="207"/>
        <v>36</v>
      </c>
      <c r="ER208" s="11" t="str">
        <f t="shared" si="215"/>
        <v>1</v>
      </c>
      <c r="ES208" s="11"/>
      <c r="ET208" s="13">
        <f t="shared" si="186"/>
        <v>1</v>
      </c>
      <c r="EU208" s="13">
        <f t="shared" si="187"/>
        <v>0.9</v>
      </c>
      <c r="EV208" s="14">
        <f t="shared" si="204"/>
        <v>-3.2000000000000001E-2</v>
      </c>
      <c r="EW208" s="14">
        <f t="shared" si="188"/>
        <v>-1.2</v>
      </c>
      <c r="EX208" s="14">
        <f t="shared" si="189"/>
        <v>-1.2</v>
      </c>
      <c r="EY208" s="11">
        <f t="shared" si="190"/>
        <v>-3.2000000000000001E-2</v>
      </c>
      <c r="EZ208" s="15" t="s">
        <v>152</v>
      </c>
      <c r="FA208" s="16" t="str">
        <f t="shared" si="191"/>
        <v>1</v>
      </c>
      <c r="FC208">
        <v>2</v>
      </c>
      <c r="FD208">
        <v>0</v>
      </c>
    </row>
    <row r="209" spans="1:160" ht="33.75">
      <c r="A209" s="6">
        <v>2992</v>
      </c>
      <c r="B209" s="8">
        <v>2</v>
      </c>
      <c r="C209" s="8" t="s">
        <v>139</v>
      </c>
      <c r="D209" s="8">
        <v>57</v>
      </c>
      <c r="E209" s="8">
        <v>53</v>
      </c>
      <c r="F209" s="8" t="s">
        <v>140</v>
      </c>
      <c r="G209" s="8">
        <v>1</v>
      </c>
      <c r="H209" s="8"/>
      <c r="I209" s="9"/>
      <c r="J209" s="9"/>
      <c r="K209" s="10">
        <v>43311</v>
      </c>
      <c r="L209" s="10">
        <v>44117</v>
      </c>
      <c r="M209" s="9">
        <f t="shared" si="211"/>
        <v>26</v>
      </c>
      <c r="N209" s="9">
        <f t="shared" ca="1" si="179"/>
        <v>68</v>
      </c>
      <c r="O209" s="9">
        <v>26</v>
      </c>
      <c r="P209" s="9">
        <v>0</v>
      </c>
      <c r="Q209" s="10">
        <v>44117</v>
      </c>
      <c r="R209" s="10"/>
      <c r="S209" s="9">
        <f t="shared" si="180"/>
        <v>26</v>
      </c>
      <c r="T209" s="9" t="s">
        <v>1040</v>
      </c>
      <c r="U209" s="8" t="str">
        <f t="shared" si="212"/>
        <v>12</v>
      </c>
      <c r="V209" s="11" t="str">
        <f t="shared" si="213"/>
        <v>1</v>
      </c>
      <c r="W209" s="8" t="str">
        <f t="shared" si="198"/>
        <v>12</v>
      </c>
      <c r="X209" s="9">
        <v>2</v>
      </c>
      <c r="Y209" s="9">
        <v>1</v>
      </c>
      <c r="Z209" s="9">
        <v>1</v>
      </c>
      <c r="AA209" s="9">
        <v>1</v>
      </c>
      <c r="AB209" s="9">
        <v>2</v>
      </c>
      <c r="AC209" s="9">
        <v>26</v>
      </c>
      <c r="AD209" s="9">
        <v>0</v>
      </c>
      <c r="AE209" s="8">
        <f t="shared" si="192"/>
        <v>26</v>
      </c>
      <c r="AF209" s="9">
        <v>1</v>
      </c>
      <c r="AG209" s="9">
        <v>1</v>
      </c>
      <c r="AH209" s="11">
        <f t="shared" si="206"/>
        <v>26</v>
      </c>
      <c r="AI209" s="11">
        <f t="shared" si="214"/>
        <v>0</v>
      </c>
      <c r="AJ209" s="9">
        <v>1</v>
      </c>
      <c r="AK209" s="9"/>
      <c r="AL209" s="9"/>
      <c r="AM209" s="8" t="s">
        <v>360</v>
      </c>
      <c r="AN209" s="8">
        <v>1</v>
      </c>
      <c r="AO209" s="8">
        <v>2.41</v>
      </c>
      <c r="AP209" s="8"/>
      <c r="AQ209" s="8"/>
      <c r="AR209" s="9" t="e">
        <f t="shared" si="216"/>
        <v>#DIV/0!</v>
      </c>
      <c r="AS209" s="9">
        <v>0.95</v>
      </c>
      <c r="AT209" s="9">
        <f t="shared" si="182"/>
        <v>94.446830401366299</v>
      </c>
      <c r="AU209" s="9">
        <v>6.62</v>
      </c>
      <c r="AV209" s="9">
        <f t="shared" si="205"/>
        <v>9.0787093284939608</v>
      </c>
      <c r="AW209" s="9"/>
      <c r="AX209" s="9"/>
      <c r="AY209" s="12" t="s">
        <v>155</v>
      </c>
      <c r="AZ209" s="12" t="s">
        <v>155</v>
      </c>
      <c r="BA209" s="12" t="s">
        <v>167</v>
      </c>
      <c r="BB209" s="12" t="s">
        <v>167</v>
      </c>
      <c r="BC209" s="8" t="s">
        <v>142</v>
      </c>
      <c r="BD209" s="8" t="s">
        <v>143</v>
      </c>
      <c r="BE209" s="8" t="s">
        <v>141</v>
      </c>
      <c r="BF209" s="8"/>
      <c r="BG209" s="12"/>
      <c r="BH209" s="8"/>
      <c r="BI209" s="8"/>
      <c r="BJ209" s="8">
        <v>58</v>
      </c>
      <c r="BK209" s="8">
        <v>167</v>
      </c>
      <c r="BL209" s="8">
        <f t="shared" si="183"/>
        <v>1.6492734300407768</v>
      </c>
      <c r="BM209" s="8">
        <f t="shared" si="201"/>
        <v>20.796729893506402</v>
      </c>
      <c r="BN209" s="8">
        <v>1</v>
      </c>
      <c r="BO209" s="7" t="s">
        <v>1041</v>
      </c>
      <c r="BP209" s="8" t="s">
        <v>146</v>
      </c>
      <c r="BQ209" s="8">
        <v>46</v>
      </c>
      <c r="BR209" s="8">
        <v>80</v>
      </c>
      <c r="BS209" s="8">
        <v>160.5</v>
      </c>
      <c r="BT209" s="8">
        <f t="shared" si="184"/>
        <v>1.8371684126451806</v>
      </c>
      <c r="BU209" s="8">
        <f t="shared" si="202"/>
        <v>31.055599227491967</v>
      </c>
      <c r="BV209" s="8">
        <f t="shared" si="185"/>
        <v>0.89772577118617558</v>
      </c>
      <c r="BW209" s="8">
        <f t="shared" si="185"/>
        <v>0.66966120154899789</v>
      </c>
      <c r="BX209" s="8" t="s">
        <v>158</v>
      </c>
      <c r="BY209" s="8" t="s">
        <v>147</v>
      </c>
      <c r="BZ209" s="8" t="s">
        <v>148</v>
      </c>
      <c r="CA209" s="8" t="s">
        <v>149</v>
      </c>
      <c r="CB209" s="8">
        <v>4</v>
      </c>
      <c r="CC209" s="8" t="s">
        <v>150</v>
      </c>
      <c r="CD209" s="8">
        <v>2</v>
      </c>
      <c r="CE209" s="8" t="s">
        <v>159</v>
      </c>
      <c r="CF209" s="8" t="s">
        <v>150</v>
      </c>
      <c r="CG209" s="8">
        <v>2</v>
      </c>
      <c r="CH209" s="8" t="s">
        <v>150</v>
      </c>
      <c r="CI209" s="8" t="s">
        <v>150</v>
      </c>
      <c r="CJ209" s="8">
        <v>2</v>
      </c>
      <c r="CK209" s="8" t="s">
        <v>159</v>
      </c>
      <c r="CL209" s="8" t="s">
        <v>150</v>
      </c>
      <c r="CM209" s="8">
        <v>2</v>
      </c>
      <c r="CN209" s="8" t="s">
        <v>150</v>
      </c>
      <c r="CO209" s="8">
        <v>0</v>
      </c>
      <c r="CP209" s="8">
        <v>0</v>
      </c>
      <c r="CQ209" s="8">
        <v>4</v>
      </c>
      <c r="CR209" s="8"/>
      <c r="CS209" s="8">
        <v>0</v>
      </c>
      <c r="CT209" s="8"/>
      <c r="CU209" s="8"/>
      <c r="CV209" s="8"/>
      <c r="CW209" s="8"/>
      <c r="CX209" s="8"/>
      <c r="CY209" s="8">
        <v>0</v>
      </c>
      <c r="CZ209" s="8"/>
      <c r="DA209" s="8"/>
      <c r="DB209" s="8"/>
      <c r="DC209" s="8"/>
      <c r="DD209" s="8" t="s">
        <v>143</v>
      </c>
      <c r="DE209" s="8">
        <v>1</v>
      </c>
      <c r="DF209" s="8"/>
      <c r="DG209" s="8"/>
      <c r="DH209" s="8">
        <v>100</v>
      </c>
      <c r="DI209" s="8">
        <v>1</v>
      </c>
      <c r="DJ209" s="8"/>
      <c r="DK209" s="8">
        <v>2</v>
      </c>
      <c r="DL209" s="8">
        <v>8</v>
      </c>
      <c r="DM209" s="8">
        <v>1</v>
      </c>
      <c r="DN209" s="8"/>
      <c r="DO209" s="8" t="s">
        <v>143</v>
      </c>
      <c r="DP209" s="8" t="str">
        <f t="shared" si="210"/>
        <v>2</v>
      </c>
      <c r="DQ209" s="8" t="s">
        <v>143</v>
      </c>
      <c r="DR209" s="8" t="s">
        <v>143</v>
      </c>
      <c r="DS209" s="8" t="s">
        <v>143</v>
      </c>
      <c r="DT209" s="8" t="s">
        <v>636</v>
      </c>
      <c r="DU209" s="8" t="s">
        <v>150</v>
      </c>
      <c r="DV209" s="8" t="s">
        <v>159</v>
      </c>
      <c r="DW209" s="8" t="s">
        <v>150</v>
      </c>
      <c r="DX209" s="8" t="s">
        <v>150</v>
      </c>
      <c r="DY209" s="8" t="s">
        <v>159</v>
      </c>
      <c r="DZ209" s="8"/>
      <c r="EA209" s="8"/>
      <c r="EB209" s="8" t="s">
        <v>150</v>
      </c>
      <c r="EC209" s="8" t="s">
        <v>150</v>
      </c>
      <c r="ED209" s="8" t="s">
        <v>150</v>
      </c>
      <c r="EE209" s="8"/>
      <c r="EF209" s="8" t="s">
        <v>159</v>
      </c>
      <c r="EG209" s="8" t="s">
        <v>150</v>
      </c>
      <c r="EH209" s="8"/>
      <c r="EI209" s="8" t="s">
        <v>159</v>
      </c>
      <c r="EJ209" s="8" t="s">
        <v>150</v>
      </c>
      <c r="EK209" s="8" t="s">
        <v>150</v>
      </c>
      <c r="EL209" s="8"/>
      <c r="EM209" s="8"/>
      <c r="EN209" s="8"/>
      <c r="EO209" s="8" t="s">
        <v>184</v>
      </c>
      <c r="EP209" s="8" t="s">
        <v>187</v>
      </c>
      <c r="EQ209" s="11">
        <f t="shared" si="207"/>
        <v>26</v>
      </c>
      <c r="ER209" s="11">
        <f t="shared" si="215"/>
        <v>0</v>
      </c>
      <c r="ES209" s="11"/>
      <c r="ET209" s="13">
        <f t="shared" si="186"/>
        <v>1</v>
      </c>
      <c r="EU209" s="13">
        <f t="shared" si="187"/>
        <v>0.9</v>
      </c>
      <c r="EV209" s="14">
        <f t="shared" si="204"/>
        <v>-3.2000000000000001E-2</v>
      </c>
      <c r="EW209" s="14">
        <f t="shared" si="188"/>
        <v>-1.2</v>
      </c>
      <c r="EX209" s="14">
        <f t="shared" si="189"/>
        <v>-1.2</v>
      </c>
      <c r="EY209" s="11">
        <f t="shared" si="190"/>
        <v>-3.2000000000000001E-2</v>
      </c>
      <c r="EZ209" s="17" t="s">
        <v>152</v>
      </c>
      <c r="FA209" s="16" t="str">
        <f t="shared" si="191"/>
        <v>1</v>
      </c>
      <c r="FC209">
        <v>2</v>
      </c>
      <c r="FD209">
        <v>0</v>
      </c>
    </row>
    <row r="210" spans="1:160" ht="33.75">
      <c r="A210" s="6">
        <v>3010</v>
      </c>
      <c r="B210" s="8">
        <v>1</v>
      </c>
      <c r="C210" s="8" t="s">
        <v>146</v>
      </c>
      <c r="D210" s="8">
        <v>53</v>
      </c>
      <c r="E210" s="8">
        <v>49</v>
      </c>
      <c r="F210" s="8" t="s">
        <v>140</v>
      </c>
      <c r="G210" s="8">
        <v>1</v>
      </c>
      <c r="H210" s="8"/>
      <c r="I210" s="9"/>
      <c r="J210" s="9"/>
      <c r="K210" s="10">
        <v>43348</v>
      </c>
      <c r="L210" s="10"/>
      <c r="M210" s="9" t="e">
        <f t="shared" si="211"/>
        <v>#NUM!</v>
      </c>
      <c r="N210" s="9">
        <f t="shared" ca="1" si="179"/>
        <v>67</v>
      </c>
      <c r="O210" s="9">
        <v>49</v>
      </c>
      <c r="P210" s="9">
        <v>1</v>
      </c>
      <c r="Q210" s="9"/>
      <c r="R210" s="9"/>
      <c r="S210" s="9" t="e">
        <f t="shared" si="180"/>
        <v>#NUM!</v>
      </c>
      <c r="T210" s="9"/>
      <c r="U210" s="8" t="str">
        <f t="shared" si="212"/>
        <v>12</v>
      </c>
      <c r="V210" s="11" t="str">
        <f t="shared" si="213"/>
        <v>1</v>
      </c>
      <c r="W210" s="8" t="str">
        <f t="shared" si="198"/>
        <v>12</v>
      </c>
      <c r="X210" s="9">
        <v>2</v>
      </c>
      <c r="Y210" s="9">
        <v>1</v>
      </c>
      <c r="Z210" s="9">
        <v>1</v>
      </c>
      <c r="AA210" s="9"/>
      <c r="AB210" s="9">
        <v>2</v>
      </c>
      <c r="AC210" s="9">
        <v>49</v>
      </c>
      <c r="AD210" s="9">
        <v>1</v>
      </c>
      <c r="AE210" s="8" t="str">
        <f t="shared" ref="AE210:AE235" si="217">IF($O210&lt;36,$O210, IF($O210&gt;36, "36"))</f>
        <v>36</v>
      </c>
      <c r="AF210" s="9">
        <v>2</v>
      </c>
      <c r="AG210" s="9">
        <v>2</v>
      </c>
      <c r="AH210" s="11" t="str">
        <f t="shared" si="206"/>
        <v>36</v>
      </c>
      <c r="AI210" s="11" t="str">
        <f t="shared" si="214"/>
        <v>1</v>
      </c>
      <c r="AJ210" s="9">
        <v>2</v>
      </c>
      <c r="AK210" s="9">
        <v>0</v>
      </c>
      <c r="AL210" s="9"/>
      <c r="AM210" s="8" t="s">
        <v>360</v>
      </c>
      <c r="AN210" s="8">
        <v>1</v>
      </c>
      <c r="AO210" s="8">
        <v>2.5499999999999998</v>
      </c>
      <c r="AP210" s="8"/>
      <c r="AQ210" s="8"/>
      <c r="AR210" s="9" t="e">
        <f t="shared" si="216"/>
        <v>#DIV/0!</v>
      </c>
      <c r="AS210" s="9">
        <v>0.67</v>
      </c>
      <c r="AT210" s="9">
        <f t="shared" si="182"/>
        <v>105.66565411002313</v>
      </c>
      <c r="AU210" s="9">
        <v>0.77</v>
      </c>
      <c r="AV210" s="9">
        <f t="shared" si="205"/>
        <v>92.103473330866763</v>
      </c>
      <c r="AW210" s="9"/>
      <c r="AX210" s="9"/>
      <c r="AY210" s="12" t="s">
        <v>155</v>
      </c>
      <c r="AZ210" s="12" t="s">
        <v>155</v>
      </c>
      <c r="BA210" s="12" t="s">
        <v>155</v>
      </c>
      <c r="BB210" s="12"/>
      <c r="BC210" s="8" t="s">
        <v>164</v>
      </c>
      <c r="BD210" s="8"/>
      <c r="BE210" s="8"/>
      <c r="BF210" s="8"/>
      <c r="BG210" s="12"/>
      <c r="BH210" s="8"/>
      <c r="BI210" s="8"/>
      <c r="BJ210" s="8">
        <v>70</v>
      </c>
      <c r="BK210" s="8">
        <v>162</v>
      </c>
      <c r="BL210" s="8">
        <f t="shared" si="183"/>
        <v>1.747557105399699</v>
      </c>
      <c r="BM210" s="8">
        <f t="shared" si="201"/>
        <v>26.672763298277701</v>
      </c>
      <c r="BN210" s="8">
        <v>1</v>
      </c>
      <c r="BO210" s="7" t="s">
        <v>1047</v>
      </c>
      <c r="BP210" s="8" t="s">
        <v>139</v>
      </c>
      <c r="BQ210" s="8">
        <v>53</v>
      </c>
      <c r="BR210" s="8">
        <v>65</v>
      </c>
      <c r="BS210" s="8">
        <v>176</v>
      </c>
      <c r="BT210" s="8">
        <f t="shared" si="184"/>
        <v>1.7982546185606285</v>
      </c>
      <c r="BU210" s="8">
        <f t="shared" si="202"/>
        <v>20.983987603305785</v>
      </c>
      <c r="BV210" s="8">
        <f t="shared" si="185"/>
        <v>0.97180737775526516</v>
      </c>
      <c r="BW210" s="8">
        <f t="shared" si="185"/>
        <v>1.2711007937345387</v>
      </c>
      <c r="BX210" s="8" t="s">
        <v>147</v>
      </c>
      <c r="BY210" s="8" t="s">
        <v>147</v>
      </c>
      <c r="BZ210" s="8" t="s">
        <v>148</v>
      </c>
      <c r="CA210" s="8" t="s">
        <v>166</v>
      </c>
      <c r="CB210" s="8">
        <v>3</v>
      </c>
      <c r="CC210" s="8" t="s">
        <v>150</v>
      </c>
      <c r="CD210" s="8">
        <v>2</v>
      </c>
      <c r="CE210" s="8" t="s">
        <v>150</v>
      </c>
      <c r="CF210" s="8" t="s">
        <v>150</v>
      </c>
      <c r="CG210" s="8">
        <v>2</v>
      </c>
      <c r="CH210" s="8" t="s">
        <v>150</v>
      </c>
      <c r="CI210" s="8" t="s">
        <v>150</v>
      </c>
      <c r="CJ210" s="8">
        <v>2</v>
      </c>
      <c r="CK210" s="8" t="s">
        <v>150</v>
      </c>
      <c r="CL210" s="8" t="s">
        <v>150</v>
      </c>
      <c r="CM210" s="8">
        <v>2</v>
      </c>
      <c r="CN210" s="8" t="s">
        <v>150</v>
      </c>
      <c r="CO210" s="8">
        <v>0</v>
      </c>
      <c r="CP210" s="8">
        <v>0</v>
      </c>
      <c r="CQ210" s="8">
        <v>4</v>
      </c>
      <c r="CR210" s="8"/>
      <c r="CS210" s="8">
        <v>0</v>
      </c>
      <c r="CT210" s="8"/>
      <c r="CU210" s="8"/>
      <c r="CV210" s="8"/>
      <c r="CW210" s="8"/>
      <c r="CX210" s="8"/>
      <c r="CY210" s="8">
        <v>0</v>
      </c>
      <c r="CZ210" s="8"/>
      <c r="DA210" s="8"/>
      <c r="DB210" s="8"/>
      <c r="DC210" s="8"/>
      <c r="DD210" s="8" t="s">
        <v>165</v>
      </c>
      <c r="DE210" s="8">
        <v>2</v>
      </c>
      <c r="DF210" s="8"/>
      <c r="DG210" s="8"/>
      <c r="DH210" s="8"/>
      <c r="DI210" s="8">
        <v>2</v>
      </c>
      <c r="DJ210" s="8"/>
      <c r="DK210" s="8">
        <v>2</v>
      </c>
      <c r="DL210" s="8">
        <v>0</v>
      </c>
      <c r="DM210" s="8">
        <v>2</v>
      </c>
      <c r="DN210" s="8" t="s">
        <v>143</v>
      </c>
      <c r="DO210" s="8"/>
      <c r="DP210" s="8" t="str">
        <f t="shared" si="210"/>
        <v>1</v>
      </c>
      <c r="DQ210" s="8" t="s">
        <v>165</v>
      </c>
      <c r="DR210" s="8" t="s">
        <v>165</v>
      </c>
      <c r="DS210" s="8" t="s">
        <v>165</v>
      </c>
      <c r="DT210" s="8" t="s">
        <v>636</v>
      </c>
      <c r="DU210" s="8" t="s">
        <v>150</v>
      </c>
      <c r="DV210" s="8" t="s">
        <v>159</v>
      </c>
      <c r="DW210" s="8" t="s">
        <v>150</v>
      </c>
      <c r="DX210" s="8" t="s">
        <v>150</v>
      </c>
      <c r="DY210" s="8" t="s">
        <v>150</v>
      </c>
      <c r="DZ210" s="8"/>
      <c r="EA210" s="8"/>
      <c r="EB210" s="8" t="s">
        <v>150</v>
      </c>
      <c r="EC210" s="8" t="s">
        <v>150</v>
      </c>
      <c r="ED210" s="8" t="s">
        <v>150</v>
      </c>
      <c r="EE210" s="8"/>
      <c r="EF210" s="8" t="s">
        <v>159</v>
      </c>
      <c r="EG210" s="8" t="s">
        <v>159</v>
      </c>
      <c r="EH210" s="8"/>
      <c r="EI210" s="8" t="s">
        <v>159</v>
      </c>
      <c r="EJ210" s="8" t="s">
        <v>150</v>
      </c>
      <c r="EK210" s="8"/>
      <c r="EL210" s="8"/>
      <c r="EM210" s="8"/>
      <c r="EN210" s="8"/>
      <c r="EO210" s="8" t="s">
        <v>184</v>
      </c>
      <c r="EP210" s="8" t="s">
        <v>187</v>
      </c>
      <c r="EQ210" s="11" t="str">
        <f t="shared" si="207"/>
        <v>36</v>
      </c>
      <c r="ER210" s="11" t="str">
        <f t="shared" si="215"/>
        <v>1</v>
      </c>
      <c r="ES210" s="11"/>
      <c r="ET210" s="13">
        <f t="shared" si="186"/>
        <v>1.012</v>
      </c>
      <c r="EU210" s="13">
        <f t="shared" si="187"/>
        <v>0.7</v>
      </c>
      <c r="EV210" s="14">
        <f t="shared" si="204"/>
        <v>-0.24099999999999999</v>
      </c>
      <c r="EW210" s="14">
        <f t="shared" si="188"/>
        <v>-0.24099999999999999</v>
      </c>
      <c r="EX210" s="14">
        <f t="shared" si="189"/>
        <v>-1.2</v>
      </c>
      <c r="EY210" s="11">
        <f t="shared" si="190"/>
        <v>-0.24099999999999999</v>
      </c>
      <c r="EZ210" s="17" t="s">
        <v>152</v>
      </c>
      <c r="FA210" s="16" t="str">
        <f t="shared" si="191"/>
        <v>1</v>
      </c>
      <c r="FC210">
        <v>2</v>
      </c>
      <c r="FD210">
        <v>0</v>
      </c>
    </row>
    <row r="211" spans="1:160" ht="33.75">
      <c r="A211" s="6">
        <v>3012</v>
      </c>
      <c r="B211" s="8">
        <v>2</v>
      </c>
      <c r="C211" s="8" t="s">
        <v>139</v>
      </c>
      <c r="D211" s="8">
        <v>48</v>
      </c>
      <c r="E211" s="8">
        <v>44</v>
      </c>
      <c r="F211" s="8" t="s">
        <v>153</v>
      </c>
      <c r="G211" s="8">
        <v>3</v>
      </c>
      <c r="H211" s="8" t="s">
        <v>179</v>
      </c>
      <c r="I211" s="9"/>
      <c r="J211" s="9"/>
      <c r="K211" s="10">
        <v>43353</v>
      </c>
      <c r="L211" s="10"/>
      <c r="M211" s="9" t="e">
        <f t="shared" si="211"/>
        <v>#NUM!</v>
      </c>
      <c r="N211" s="9">
        <f t="shared" ca="1" si="179"/>
        <v>66</v>
      </c>
      <c r="O211" s="9">
        <v>49</v>
      </c>
      <c r="P211" s="9">
        <v>1</v>
      </c>
      <c r="Q211" s="9"/>
      <c r="R211" s="9"/>
      <c r="S211" s="9" t="e">
        <f t="shared" si="180"/>
        <v>#NUM!</v>
      </c>
      <c r="T211" s="9"/>
      <c r="U211" s="8" t="str">
        <f t="shared" si="212"/>
        <v>12</v>
      </c>
      <c r="V211" s="11" t="str">
        <f t="shared" si="213"/>
        <v>1</v>
      </c>
      <c r="W211" s="8" t="str">
        <f t="shared" si="198"/>
        <v>12</v>
      </c>
      <c r="X211" s="9">
        <v>2</v>
      </c>
      <c r="Y211" s="9">
        <v>1</v>
      </c>
      <c r="Z211" s="9">
        <v>1</v>
      </c>
      <c r="AA211" s="9"/>
      <c r="AB211" s="9">
        <v>2</v>
      </c>
      <c r="AC211" s="9">
        <v>49</v>
      </c>
      <c r="AD211" s="9">
        <v>1</v>
      </c>
      <c r="AE211" s="8" t="str">
        <f t="shared" si="217"/>
        <v>36</v>
      </c>
      <c r="AF211" s="9">
        <v>2</v>
      </c>
      <c r="AG211" s="9">
        <v>2</v>
      </c>
      <c r="AH211" s="11" t="str">
        <f t="shared" si="206"/>
        <v>36</v>
      </c>
      <c r="AI211" s="11" t="str">
        <f t="shared" si="214"/>
        <v>1</v>
      </c>
      <c r="AJ211" s="9">
        <v>2</v>
      </c>
      <c r="AK211" s="9"/>
      <c r="AL211" s="9"/>
      <c r="AM211" s="8" t="s">
        <v>360</v>
      </c>
      <c r="AN211" s="8">
        <v>1</v>
      </c>
      <c r="AO211" s="8">
        <v>1.49</v>
      </c>
      <c r="AP211" s="8"/>
      <c r="AQ211" s="8"/>
      <c r="AR211" s="9" t="e">
        <f t="shared" si="216"/>
        <v>#DIV/0!</v>
      </c>
      <c r="AS211" s="9">
        <v>1.38</v>
      </c>
      <c r="AT211" s="9">
        <f t="shared" si="182"/>
        <v>63.813105266647121</v>
      </c>
      <c r="AU211" s="9">
        <v>1.31</v>
      </c>
      <c r="AV211" s="9">
        <f t="shared" si="205"/>
        <v>67.086820955573344</v>
      </c>
      <c r="AW211" s="9"/>
      <c r="AX211" s="9"/>
      <c r="AY211" s="12" t="s">
        <v>155</v>
      </c>
      <c r="AZ211" s="12" t="s">
        <v>155</v>
      </c>
      <c r="BA211" s="12" t="s">
        <v>155</v>
      </c>
      <c r="BB211" s="12"/>
      <c r="BC211" s="8" t="s">
        <v>164</v>
      </c>
      <c r="BD211" s="8"/>
      <c r="BE211" s="8"/>
      <c r="BF211" s="8"/>
      <c r="BG211" s="12"/>
      <c r="BH211" s="8"/>
      <c r="BI211" s="8"/>
      <c r="BJ211" s="8">
        <v>69</v>
      </c>
      <c r="BK211" s="8">
        <v>170</v>
      </c>
      <c r="BL211" s="8">
        <f t="shared" si="183"/>
        <v>1.7986748212204242</v>
      </c>
      <c r="BM211" s="8">
        <f t="shared" si="201"/>
        <v>23.875432525951556</v>
      </c>
      <c r="BN211" s="8">
        <v>1</v>
      </c>
      <c r="BO211" s="7" t="s">
        <v>1050</v>
      </c>
      <c r="BP211" s="8" t="s">
        <v>146</v>
      </c>
      <c r="BQ211" s="8">
        <v>41</v>
      </c>
      <c r="BR211" s="8">
        <v>55.45</v>
      </c>
      <c r="BS211" s="8">
        <v>158.5</v>
      </c>
      <c r="BT211" s="8">
        <f t="shared" si="184"/>
        <v>1.5579219665449311</v>
      </c>
      <c r="BU211" s="8">
        <f t="shared" si="202"/>
        <v>22.072067589487407</v>
      </c>
      <c r="BV211" s="8">
        <f t="shared" si="185"/>
        <v>1.1545346043290095</v>
      </c>
      <c r="BW211" s="8">
        <f t="shared" si="185"/>
        <v>1.0817034892246826</v>
      </c>
      <c r="BX211" s="8" t="s">
        <v>147</v>
      </c>
      <c r="BY211" s="8" t="s">
        <v>171</v>
      </c>
      <c r="BZ211" s="8" t="s">
        <v>148</v>
      </c>
      <c r="CA211" s="8" t="s">
        <v>166</v>
      </c>
      <c r="CB211" s="8">
        <v>4</v>
      </c>
      <c r="CC211" s="8" t="s">
        <v>150</v>
      </c>
      <c r="CD211" s="8">
        <v>2</v>
      </c>
      <c r="CE211" s="8" t="s">
        <v>159</v>
      </c>
      <c r="CF211" s="8" t="s">
        <v>150</v>
      </c>
      <c r="CG211" s="8">
        <v>2</v>
      </c>
      <c r="CH211" s="8" t="s">
        <v>150</v>
      </c>
      <c r="CI211" s="8" t="s">
        <v>150</v>
      </c>
      <c r="CJ211" s="8">
        <v>2</v>
      </c>
      <c r="CK211" s="8" t="s">
        <v>159</v>
      </c>
      <c r="CL211" s="8" t="s">
        <v>150</v>
      </c>
      <c r="CM211" s="8">
        <v>2</v>
      </c>
      <c r="CN211" s="8" t="s">
        <v>150</v>
      </c>
      <c r="CO211" s="8">
        <v>0</v>
      </c>
      <c r="CP211" s="8">
        <v>0</v>
      </c>
      <c r="CQ211" s="8">
        <v>4</v>
      </c>
      <c r="CR211" s="8"/>
      <c r="CS211" s="8">
        <v>0</v>
      </c>
      <c r="CT211" s="8"/>
      <c r="CU211" s="8"/>
      <c r="CV211" s="8"/>
      <c r="CW211" s="8"/>
      <c r="CX211" s="8"/>
      <c r="CY211" s="8">
        <v>0</v>
      </c>
      <c r="CZ211" s="8"/>
      <c r="DA211" s="8"/>
      <c r="DB211" s="8"/>
      <c r="DC211" s="8"/>
      <c r="DD211" s="8" t="s">
        <v>143</v>
      </c>
      <c r="DE211" s="8">
        <v>1</v>
      </c>
      <c r="DF211" s="8"/>
      <c r="DG211" s="8"/>
      <c r="DH211" s="8">
        <v>375</v>
      </c>
      <c r="DI211" s="8">
        <v>1</v>
      </c>
      <c r="DJ211" s="8"/>
      <c r="DK211" s="8">
        <v>2</v>
      </c>
      <c r="DL211" s="8">
        <v>3</v>
      </c>
      <c r="DM211" s="8">
        <v>1</v>
      </c>
      <c r="DN211" s="8"/>
      <c r="DO211" s="8" t="s">
        <v>143</v>
      </c>
      <c r="DP211" s="8" t="str">
        <f t="shared" si="210"/>
        <v>2</v>
      </c>
      <c r="DQ211" s="8" t="s">
        <v>165</v>
      </c>
      <c r="DR211" s="8" t="s">
        <v>165</v>
      </c>
      <c r="DS211" s="8" t="s">
        <v>165</v>
      </c>
      <c r="DT211" s="8" t="s">
        <v>636</v>
      </c>
      <c r="DU211" s="8" t="s">
        <v>150</v>
      </c>
      <c r="DV211" s="8" t="s">
        <v>159</v>
      </c>
      <c r="DW211" s="8" t="s">
        <v>150</v>
      </c>
      <c r="DX211" s="8" t="s">
        <v>150</v>
      </c>
      <c r="DY211" s="8" t="s">
        <v>150</v>
      </c>
      <c r="DZ211" s="8"/>
      <c r="EA211" s="8"/>
      <c r="EB211" s="8" t="s">
        <v>150</v>
      </c>
      <c r="EC211" s="8" t="s">
        <v>150</v>
      </c>
      <c r="ED211" s="8" t="s">
        <v>150</v>
      </c>
      <c r="EE211" s="8"/>
      <c r="EF211" s="8" t="s">
        <v>159</v>
      </c>
      <c r="EG211" s="8" t="s">
        <v>150</v>
      </c>
      <c r="EH211" s="8"/>
      <c r="EI211" s="8" t="s">
        <v>159</v>
      </c>
      <c r="EJ211" s="8" t="s">
        <v>150</v>
      </c>
      <c r="EK211" s="8"/>
      <c r="EL211" s="8"/>
      <c r="EM211" s="8"/>
      <c r="EN211" s="8"/>
      <c r="EO211" s="8" t="s">
        <v>184</v>
      </c>
      <c r="EP211" s="8" t="s">
        <v>187</v>
      </c>
      <c r="EQ211" s="11" t="str">
        <f t="shared" si="207"/>
        <v>36</v>
      </c>
      <c r="ER211" s="11" t="str">
        <f t="shared" si="215"/>
        <v>1</v>
      </c>
      <c r="ES211" s="11"/>
      <c r="ET211" s="13">
        <f t="shared" si="186"/>
        <v>1</v>
      </c>
      <c r="EU211" s="13">
        <f t="shared" si="187"/>
        <v>0.9</v>
      </c>
      <c r="EV211" s="14">
        <f t="shared" si="204"/>
        <v>-3.2000000000000001E-2</v>
      </c>
      <c r="EW211" s="14">
        <f t="shared" si="188"/>
        <v>-1.2</v>
      </c>
      <c r="EX211" s="14">
        <f t="shared" si="189"/>
        <v>-1.2</v>
      </c>
      <c r="EY211" s="11">
        <f t="shared" si="190"/>
        <v>-3.2000000000000001E-2</v>
      </c>
      <c r="EZ211" s="17" t="s">
        <v>152</v>
      </c>
      <c r="FA211" s="16" t="str">
        <f t="shared" si="191"/>
        <v>1</v>
      </c>
      <c r="FC211">
        <v>2</v>
      </c>
      <c r="FD211">
        <v>0</v>
      </c>
    </row>
    <row r="212" spans="1:160" ht="33.75">
      <c r="A212" s="6">
        <v>3014</v>
      </c>
      <c r="B212" s="8">
        <v>2</v>
      </c>
      <c r="C212" s="8" t="s">
        <v>139</v>
      </c>
      <c r="D212" s="8">
        <v>58</v>
      </c>
      <c r="E212" s="8">
        <v>54</v>
      </c>
      <c r="F212" s="8" t="s">
        <v>140</v>
      </c>
      <c r="G212" s="8">
        <v>1</v>
      </c>
      <c r="H212" s="8"/>
      <c r="I212" s="9"/>
      <c r="J212" s="9"/>
      <c r="K212" s="10">
        <v>43356</v>
      </c>
      <c r="L212" s="10"/>
      <c r="M212" s="9" t="e">
        <f>DATEDIF(K212, L212, "m")</f>
        <v>#NUM!</v>
      </c>
      <c r="N212" s="9">
        <f t="shared" ca="1" si="179"/>
        <v>66</v>
      </c>
      <c r="O212" s="9">
        <v>49</v>
      </c>
      <c r="P212" s="9">
        <v>1</v>
      </c>
      <c r="Q212" s="9"/>
      <c r="R212" s="9"/>
      <c r="S212" s="9" t="e">
        <f t="shared" si="180"/>
        <v>#NUM!</v>
      </c>
      <c r="T212" s="9"/>
      <c r="U212" s="8" t="str">
        <f t="shared" si="212"/>
        <v>12</v>
      </c>
      <c r="V212" s="11" t="str">
        <f t="shared" si="213"/>
        <v>1</v>
      </c>
      <c r="W212" s="8" t="str">
        <f t="shared" si="198"/>
        <v>12</v>
      </c>
      <c r="X212" s="9">
        <v>2</v>
      </c>
      <c r="Y212" s="9">
        <v>1</v>
      </c>
      <c r="Z212" s="9">
        <v>1</v>
      </c>
      <c r="AA212" s="9"/>
      <c r="AB212" s="9">
        <v>2</v>
      </c>
      <c r="AC212" s="9">
        <v>49</v>
      </c>
      <c r="AD212" s="9">
        <v>1</v>
      </c>
      <c r="AE212" s="8" t="str">
        <f t="shared" si="217"/>
        <v>36</v>
      </c>
      <c r="AF212" s="9">
        <v>2</v>
      </c>
      <c r="AG212" s="9">
        <v>2</v>
      </c>
      <c r="AH212" s="11" t="str">
        <f t="shared" si="206"/>
        <v>36</v>
      </c>
      <c r="AI212" s="11" t="str">
        <f t="shared" si="214"/>
        <v>1</v>
      </c>
      <c r="AJ212" s="9">
        <v>2</v>
      </c>
      <c r="AK212" s="9">
        <v>0</v>
      </c>
      <c r="AL212" s="9"/>
      <c r="AM212" s="8" t="s">
        <v>360</v>
      </c>
      <c r="AN212" s="8">
        <v>1</v>
      </c>
      <c r="AO212" s="8">
        <v>1.7</v>
      </c>
      <c r="AP212" s="8"/>
      <c r="AQ212" s="8"/>
      <c r="AR212" s="9" t="e">
        <f t="shared" si="216"/>
        <v>#DIV/0!</v>
      </c>
      <c r="AS212" s="9">
        <v>1.61</v>
      </c>
      <c r="AT212" s="9">
        <f t="shared" si="182"/>
        <v>49.838349951932116</v>
      </c>
      <c r="AU212" s="9">
        <v>1.25</v>
      </c>
      <c r="AV212" s="9">
        <f t="shared" si="205"/>
        <v>66.689993596042996</v>
      </c>
      <c r="AW212" s="9"/>
      <c r="AX212" s="9"/>
      <c r="AY212" s="12" t="s">
        <v>155</v>
      </c>
      <c r="AZ212" s="12" t="s">
        <v>155</v>
      </c>
      <c r="BA212" s="12" t="s">
        <v>155</v>
      </c>
      <c r="BB212" s="12"/>
      <c r="BC212" s="8" t="s">
        <v>164</v>
      </c>
      <c r="BD212" s="8"/>
      <c r="BE212" s="8"/>
      <c r="BF212" s="8"/>
      <c r="BG212" s="12"/>
      <c r="BH212" s="8"/>
      <c r="BI212" s="8"/>
      <c r="BJ212" s="8">
        <v>80</v>
      </c>
      <c r="BK212" s="8">
        <v>168</v>
      </c>
      <c r="BL212" s="8">
        <f t="shared" si="183"/>
        <v>1.8990167587325684</v>
      </c>
      <c r="BM212" s="8">
        <f t="shared" si="201"/>
        <v>28.344671201814059</v>
      </c>
      <c r="BN212" s="8">
        <v>1</v>
      </c>
      <c r="BO212" s="7" t="s">
        <v>1053</v>
      </c>
      <c r="BP212" s="8" t="s">
        <v>146</v>
      </c>
      <c r="BQ212" s="8">
        <v>53</v>
      </c>
      <c r="BR212" s="8">
        <v>46</v>
      </c>
      <c r="BS212" s="8">
        <v>151</v>
      </c>
      <c r="BT212" s="8">
        <f t="shared" si="184"/>
        <v>1.389302089569578</v>
      </c>
      <c r="BU212" s="8">
        <f t="shared" si="202"/>
        <v>20.174553747642648</v>
      </c>
      <c r="BV212" s="8">
        <f t="shared" si="185"/>
        <v>1.3668854117400095</v>
      </c>
      <c r="BW212" s="8">
        <f t="shared" si="185"/>
        <v>1.4049714088533964</v>
      </c>
      <c r="BX212" s="8" t="s">
        <v>162</v>
      </c>
      <c r="BY212" s="8" t="s">
        <v>158</v>
      </c>
      <c r="BZ212" s="8" t="s">
        <v>148</v>
      </c>
      <c r="CA212" s="8" t="s">
        <v>166</v>
      </c>
      <c r="CB212" s="8">
        <v>4</v>
      </c>
      <c r="CC212" s="8" t="s">
        <v>150</v>
      </c>
      <c r="CD212" s="8">
        <v>2</v>
      </c>
      <c r="CE212" s="8" t="s">
        <v>150</v>
      </c>
      <c r="CF212" s="8" t="s">
        <v>150</v>
      </c>
      <c r="CG212" s="8">
        <v>2</v>
      </c>
      <c r="CH212" s="8" t="s">
        <v>150</v>
      </c>
      <c r="CI212" s="8" t="s">
        <v>150</v>
      </c>
      <c r="CJ212" s="8">
        <v>2</v>
      </c>
      <c r="CK212" s="8" t="s">
        <v>150</v>
      </c>
      <c r="CL212" s="8" t="s">
        <v>150</v>
      </c>
      <c r="CM212" s="8">
        <v>2</v>
      </c>
      <c r="CN212" s="8" t="s">
        <v>150</v>
      </c>
      <c r="CO212" s="8">
        <v>0</v>
      </c>
      <c r="CP212" s="8">
        <v>0</v>
      </c>
      <c r="CQ212" s="8">
        <v>4</v>
      </c>
      <c r="CR212" s="8"/>
      <c r="CS212" s="8">
        <v>0</v>
      </c>
      <c r="CT212" s="8"/>
      <c r="CU212" s="8"/>
      <c r="CV212" s="8"/>
      <c r="CW212" s="8"/>
      <c r="CX212" s="8"/>
      <c r="CY212" s="8">
        <v>0</v>
      </c>
      <c r="CZ212" s="8"/>
      <c r="DA212" s="8"/>
      <c r="DB212" s="8"/>
      <c r="DC212" s="8"/>
      <c r="DD212" s="8" t="s">
        <v>165</v>
      </c>
      <c r="DE212" s="8">
        <v>2</v>
      </c>
      <c r="DF212" s="8"/>
      <c r="DG212" s="8"/>
      <c r="DH212" s="8"/>
      <c r="DI212" s="8">
        <v>2</v>
      </c>
      <c r="DJ212" s="8"/>
      <c r="DK212" s="8">
        <v>2</v>
      </c>
      <c r="DL212" s="8">
        <v>0</v>
      </c>
      <c r="DM212" s="8">
        <v>2</v>
      </c>
      <c r="DN212" s="8"/>
      <c r="DO212" s="8" t="s">
        <v>143</v>
      </c>
      <c r="DP212" s="8" t="str">
        <f t="shared" si="210"/>
        <v>2</v>
      </c>
      <c r="DQ212" s="8" t="s">
        <v>165</v>
      </c>
      <c r="DR212" s="8" t="s">
        <v>165</v>
      </c>
      <c r="DS212" s="8" t="s">
        <v>165</v>
      </c>
      <c r="DT212" s="8" t="s">
        <v>636</v>
      </c>
      <c r="DU212" s="8" t="s">
        <v>150</v>
      </c>
      <c r="DV212" s="8" t="s">
        <v>159</v>
      </c>
      <c r="DW212" s="8" t="s">
        <v>150</v>
      </c>
      <c r="DX212" s="8" t="s">
        <v>150</v>
      </c>
      <c r="DY212" s="8" t="s">
        <v>159</v>
      </c>
      <c r="DZ212" s="8"/>
      <c r="EA212" s="8"/>
      <c r="EB212" s="8" t="s">
        <v>150</v>
      </c>
      <c r="EC212" s="8" t="s">
        <v>150</v>
      </c>
      <c r="ED212" s="8" t="s">
        <v>150</v>
      </c>
      <c r="EE212" s="8"/>
      <c r="EF212" s="8" t="s">
        <v>159</v>
      </c>
      <c r="EG212" s="8" t="s">
        <v>150</v>
      </c>
      <c r="EH212" s="8"/>
      <c r="EI212" s="8" t="s">
        <v>159</v>
      </c>
      <c r="EJ212" s="8" t="s">
        <v>150</v>
      </c>
      <c r="EK212" s="8"/>
      <c r="EL212" s="8"/>
      <c r="EM212" s="8"/>
      <c r="EN212" s="8"/>
      <c r="EO212" s="8" t="s">
        <v>184</v>
      </c>
      <c r="EP212" s="8" t="s">
        <v>187</v>
      </c>
      <c r="EQ212" s="11" t="str">
        <f t="shared" si="207"/>
        <v>36</v>
      </c>
      <c r="ER212" s="11" t="str">
        <f t="shared" si="215"/>
        <v>1</v>
      </c>
      <c r="ES212" s="11"/>
      <c r="ET212" s="13">
        <f t="shared" si="186"/>
        <v>1</v>
      </c>
      <c r="EU212" s="13">
        <f t="shared" si="187"/>
        <v>0.9</v>
      </c>
      <c r="EV212" s="14">
        <f t="shared" si="204"/>
        <v>-3.2000000000000001E-2</v>
      </c>
      <c r="EW212" s="14">
        <f t="shared" si="188"/>
        <v>-1.2</v>
      </c>
      <c r="EX212" s="14">
        <f t="shared" si="189"/>
        <v>-1.2</v>
      </c>
      <c r="EY212" s="11">
        <f t="shared" si="190"/>
        <v>-3.2000000000000001E-2</v>
      </c>
      <c r="EZ212" s="17" t="s">
        <v>176</v>
      </c>
      <c r="FA212" s="16" t="str">
        <f t="shared" si="191"/>
        <v>3</v>
      </c>
      <c r="FC212">
        <v>2</v>
      </c>
      <c r="FD212">
        <v>0</v>
      </c>
    </row>
    <row r="213" spans="1:160" ht="33.75">
      <c r="A213" s="6">
        <v>3018</v>
      </c>
      <c r="B213" s="8">
        <v>2</v>
      </c>
      <c r="C213" s="8" t="s">
        <v>139</v>
      </c>
      <c r="D213" s="8">
        <v>48</v>
      </c>
      <c r="E213" s="8">
        <v>44</v>
      </c>
      <c r="F213" s="8" t="s">
        <v>180</v>
      </c>
      <c r="G213" s="8">
        <v>5</v>
      </c>
      <c r="H213" s="8"/>
      <c r="I213" s="9"/>
      <c r="J213" s="9"/>
      <c r="K213" s="10">
        <v>43374</v>
      </c>
      <c r="L213" s="10"/>
      <c r="M213" s="9" t="e">
        <f t="shared" ref="M213:M219" si="218">DATEDIF(K213,L213,"m")</f>
        <v>#NUM!</v>
      </c>
      <c r="N213" s="9">
        <f t="shared" ca="1" si="179"/>
        <v>66</v>
      </c>
      <c r="O213" s="9">
        <v>49</v>
      </c>
      <c r="P213" s="9">
        <v>1</v>
      </c>
      <c r="Q213" s="9"/>
      <c r="R213" s="9"/>
      <c r="S213" s="9" t="e">
        <f t="shared" si="180"/>
        <v>#NUM!</v>
      </c>
      <c r="T213" s="9"/>
      <c r="U213" s="8" t="str">
        <f t="shared" si="212"/>
        <v>12</v>
      </c>
      <c r="V213" s="11" t="str">
        <f t="shared" si="213"/>
        <v>1</v>
      </c>
      <c r="W213" s="8" t="str">
        <f t="shared" si="198"/>
        <v>12</v>
      </c>
      <c r="X213" s="9">
        <v>2</v>
      </c>
      <c r="Y213" s="9">
        <v>1</v>
      </c>
      <c r="Z213" s="9">
        <v>1</v>
      </c>
      <c r="AA213" s="9"/>
      <c r="AB213" s="9">
        <v>2</v>
      </c>
      <c r="AC213" s="9">
        <v>49</v>
      </c>
      <c r="AD213" s="9">
        <v>1</v>
      </c>
      <c r="AE213" s="8" t="str">
        <f t="shared" si="217"/>
        <v>36</v>
      </c>
      <c r="AF213" s="9">
        <v>2</v>
      </c>
      <c r="AG213" s="9">
        <v>2</v>
      </c>
      <c r="AH213" s="11" t="str">
        <f t="shared" si="206"/>
        <v>36</v>
      </c>
      <c r="AI213" s="11" t="str">
        <f t="shared" si="214"/>
        <v>1</v>
      </c>
      <c r="AJ213" s="9">
        <v>2</v>
      </c>
      <c r="AK213" s="9">
        <v>0</v>
      </c>
      <c r="AL213" s="9"/>
      <c r="AM213" s="8" t="s">
        <v>360</v>
      </c>
      <c r="AN213" s="8">
        <v>1</v>
      </c>
      <c r="AO213" s="8">
        <v>1.6</v>
      </c>
      <c r="AP213" s="8"/>
      <c r="AQ213" s="8"/>
      <c r="AR213" s="9" t="e">
        <f t="shared" si="216"/>
        <v>#DIV/0!</v>
      </c>
      <c r="AS213" s="9">
        <v>1.41</v>
      </c>
      <c r="AT213" s="9">
        <f t="shared" si="182"/>
        <v>62.187320886303958</v>
      </c>
      <c r="AU213" s="9">
        <v>1.23</v>
      </c>
      <c r="AV213" s="9">
        <f t="shared" si="205"/>
        <v>72.356347109503446</v>
      </c>
      <c r="AW213" s="9"/>
      <c r="AX213" s="9"/>
      <c r="AY213" s="12" t="s">
        <v>155</v>
      </c>
      <c r="AZ213" s="12" t="s">
        <v>155</v>
      </c>
      <c r="BA213" s="12" t="s">
        <v>155</v>
      </c>
      <c r="BB213" s="12"/>
      <c r="BC213" s="8" t="s">
        <v>164</v>
      </c>
      <c r="BD213" s="8"/>
      <c r="BE213" s="8"/>
      <c r="BF213" s="8"/>
      <c r="BG213" s="12"/>
      <c r="BH213" s="8"/>
      <c r="BI213" s="8"/>
      <c r="BJ213" s="8">
        <v>65</v>
      </c>
      <c r="BK213" s="8">
        <v>178.6</v>
      </c>
      <c r="BL213" s="8">
        <f t="shared" si="183"/>
        <v>1.8174754564977911</v>
      </c>
      <c r="BM213" s="8">
        <f t="shared" si="201"/>
        <v>20.377478685157296</v>
      </c>
      <c r="BN213" s="8">
        <v>1</v>
      </c>
      <c r="BO213" s="7" t="s">
        <v>1056</v>
      </c>
      <c r="BP213" s="8" t="s">
        <v>146</v>
      </c>
      <c r="BQ213" s="8">
        <v>43</v>
      </c>
      <c r="BR213" s="8">
        <v>53</v>
      </c>
      <c r="BS213" s="8">
        <v>158</v>
      </c>
      <c r="BT213" s="8">
        <f t="shared" si="184"/>
        <v>1.5247897233464196</v>
      </c>
      <c r="BU213" s="8">
        <f t="shared" si="202"/>
        <v>21.230572023714149</v>
      </c>
      <c r="BV213" s="8">
        <f t="shared" si="185"/>
        <v>1.1919515384121433</v>
      </c>
      <c r="BW213" s="8">
        <f t="shared" si="185"/>
        <v>0.9598176941438995</v>
      </c>
      <c r="BX213" s="8" t="s">
        <v>158</v>
      </c>
      <c r="BY213" s="8" t="s">
        <v>158</v>
      </c>
      <c r="BZ213" s="8" t="s">
        <v>148</v>
      </c>
      <c r="CA213" s="8" t="s">
        <v>149</v>
      </c>
      <c r="CB213" s="8">
        <v>4</v>
      </c>
      <c r="CC213" s="8" t="s">
        <v>150</v>
      </c>
      <c r="CD213" s="8">
        <v>2</v>
      </c>
      <c r="CE213" s="8" t="s">
        <v>150</v>
      </c>
      <c r="CF213" s="8" t="s">
        <v>150</v>
      </c>
      <c r="CG213" s="8">
        <v>2</v>
      </c>
      <c r="CH213" s="8" t="s">
        <v>150</v>
      </c>
      <c r="CI213" s="8" t="s">
        <v>150</v>
      </c>
      <c r="CJ213" s="8">
        <v>2</v>
      </c>
      <c r="CK213" s="8" t="s">
        <v>150</v>
      </c>
      <c r="CL213" s="8" t="s">
        <v>150</v>
      </c>
      <c r="CM213" s="8">
        <v>2</v>
      </c>
      <c r="CN213" s="8" t="s">
        <v>150</v>
      </c>
      <c r="CO213" s="8">
        <v>0</v>
      </c>
      <c r="CP213" s="8">
        <v>0</v>
      </c>
      <c r="CQ213" s="8">
        <v>4</v>
      </c>
      <c r="CR213" s="8"/>
      <c r="CS213" s="8">
        <v>0</v>
      </c>
      <c r="CT213" s="8"/>
      <c r="CU213" s="8"/>
      <c r="CV213" s="8"/>
      <c r="CW213" s="8"/>
      <c r="CX213" s="8"/>
      <c r="CY213" s="8">
        <v>0</v>
      </c>
      <c r="CZ213" s="8"/>
      <c r="DA213" s="8"/>
      <c r="DB213" s="8"/>
      <c r="DC213" s="8"/>
      <c r="DD213" s="8" t="s">
        <v>165</v>
      </c>
      <c r="DE213" s="8">
        <v>2</v>
      </c>
      <c r="DF213" s="8"/>
      <c r="DG213" s="8"/>
      <c r="DH213" s="8"/>
      <c r="DI213" s="8">
        <v>2</v>
      </c>
      <c r="DJ213" s="8"/>
      <c r="DK213" s="8">
        <v>2</v>
      </c>
      <c r="DL213" s="8">
        <v>0</v>
      </c>
      <c r="DM213" s="8">
        <v>2</v>
      </c>
      <c r="DN213" s="8"/>
      <c r="DO213" s="8" t="s">
        <v>143</v>
      </c>
      <c r="DP213" s="8" t="str">
        <f t="shared" si="210"/>
        <v>2</v>
      </c>
      <c r="DQ213" s="8" t="s">
        <v>165</v>
      </c>
      <c r="DR213" s="8" t="s">
        <v>165</v>
      </c>
      <c r="DS213" s="8" t="s">
        <v>165</v>
      </c>
      <c r="DT213" s="8" t="s">
        <v>636</v>
      </c>
      <c r="DU213" s="8" t="s">
        <v>150</v>
      </c>
      <c r="DV213" s="8" t="s">
        <v>159</v>
      </c>
      <c r="DW213" s="8" t="s">
        <v>150</v>
      </c>
      <c r="DX213" s="8" t="s">
        <v>150</v>
      </c>
      <c r="DY213" s="8" t="s">
        <v>150</v>
      </c>
      <c r="DZ213" s="8"/>
      <c r="EA213" s="8"/>
      <c r="EB213" s="8" t="s">
        <v>159</v>
      </c>
      <c r="EC213" s="8" t="s">
        <v>150</v>
      </c>
      <c r="ED213" s="8" t="s">
        <v>150</v>
      </c>
      <c r="EE213" s="8"/>
      <c r="EF213" s="8" t="s">
        <v>159</v>
      </c>
      <c r="EG213" s="8" t="s">
        <v>150</v>
      </c>
      <c r="EH213" s="8"/>
      <c r="EI213" s="8" t="s">
        <v>159</v>
      </c>
      <c r="EJ213" s="8" t="s">
        <v>150</v>
      </c>
      <c r="EK213" s="8"/>
      <c r="EL213" s="8"/>
      <c r="EM213" s="8"/>
      <c r="EN213" s="8"/>
      <c r="EO213" s="8" t="s">
        <v>184</v>
      </c>
      <c r="EP213" s="8" t="s">
        <v>187</v>
      </c>
      <c r="EQ213" s="11" t="str">
        <f t="shared" si="207"/>
        <v>36</v>
      </c>
      <c r="ER213" s="11" t="str">
        <f t="shared" si="215"/>
        <v>1</v>
      </c>
      <c r="ES213" s="11"/>
      <c r="ET213" s="13">
        <f t="shared" si="186"/>
        <v>1</v>
      </c>
      <c r="EU213" s="13">
        <f t="shared" si="187"/>
        <v>0.9</v>
      </c>
      <c r="EV213" s="14">
        <f t="shared" si="204"/>
        <v>-3.2000000000000001E-2</v>
      </c>
      <c r="EW213" s="14">
        <f t="shared" si="188"/>
        <v>-1.2</v>
      </c>
      <c r="EX213" s="14">
        <f t="shared" si="189"/>
        <v>-1.2</v>
      </c>
      <c r="EY213" s="11">
        <f t="shared" si="190"/>
        <v>-3.2000000000000001E-2</v>
      </c>
      <c r="EZ213" s="17" t="s">
        <v>176</v>
      </c>
      <c r="FA213" s="16" t="str">
        <f t="shared" si="191"/>
        <v>3</v>
      </c>
      <c r="FC213">
        <v>2</v>
      </c>
      <c r="FD213">
        <v>0</v>
      </c>
    </row>
    <row r="214" spans="1:160" ht="33.75">
      <c r="A214" s="6">
        <v>3031</v>
      </c>
      <c r="B214" s="8">
        <v>2</v>
      </c>
      <c r="C214" s="8" t="s">
        <v>139</v>
      </c>
      <c r="D214" s="8">
        <v>58</v>
      </c>
      <c r="E214" s="8">
        <v>54</v>
      </c>
      <c r="F214" s="8" t="s">
        <v>180</v>
      </c>
      <c r="G214" s="8">
        <v>5</v>
      </c>
      <c r="H214" s="8"/>
      <c r="I214" s="9"/>
      <c r="J214" s="9"/>
      <c r="K214" s="10">
        <v>43402</v>
      </c>
      <c r="L214" s="10"/>
      <c r="M214" s="9" t="e">
        <f t="shared" si="218"/>
        <v>#NUM!</v>
      </c>
      <c r="N214" s="9">
        <f t="shared" ca="1" si="179"/>
        <v>65</v>
      </c>
      <c r="O214" s="9">
        <v>48</v>
      </c>
      <c r="P214" s="9">
        <v>1</v>
      </c>
      <c r="Q214" s="9"/>
      <c r="R214" s="9"/>
      <c r="S214" s="9" t="e">
        <f t="shared" si="180"/>
        <v>#NUM!</v>
      </c>
      <c r="T214" s="9"/>
      <c r="U214" s="8" t="str">
        <f t="shared" si="212"/>
        <v>12</v>
      </c>
      <c r="V214" s="11" t="str">
        <f t="shared" si="213"/>
        <v>1</v>
      </c>
      <c r="W214" s="8" t="str">
        <f t="shared" si="198"/>
        <v>12</v>
      </c>
      <c r="X214" s="9">
        <v>2</v>
      </c>
      <c r="Y214" s="9">
        <v>1</v>
      </c>
      <c r="Z214" s="9">
        <v>1</v>
      </c>
      <c r="AA214" s="9"/>
      <c r="AB214" s="9">
        <v>2</v>
      </c>
      <c r="AC214" s="9">
        <v>48</v>
      </c>
      <c r="AD214" s="9">
        <v>1</v>
      </c>
      <c r="AE214" s="8" t="str">
        <f t="shared" si="217"/>
        <v>36</v>
      </c>
      <c r="AF214" s="9">
        <v>2</v>
      </c>
      <c r="AG214" s="9">
        <v>2</v>
      </c>
      <c r="AH214" s="11" t="str">
        <f t="shared" si="206"/>
        <v>36</v>
      </c>
      <c r="AI214" s="11">
        <v>0</v>
      </c>
      <c r="AJ214" s="9">
        <v>2</v>
      </c>
      <c r="AK214" s="9">
        <v>0</v>
      </c>
      <c r="AL214" s="9"/>
      <c r="AM214" s="8" t="s">
        <v>360</v>
      </c>
      <c r="AN214" s="8">
        <v>1</v>
      </c>
      <c r="AO214" s="8">
        <v>1.36</v>
      </c>
      <c r="AP214" s="8"/>
      <c r="AQ214" s="8"/>
      <c r="AR214" s="9" t="e">
        <f t="shared" si="216"/>
        <v>#DIV/0!</v>
      </c>
      <c r="AS214" s="9">
        <v>1.1000000000000001</v>
      </c>
      <c r="AT214" s="9">
        <f t="shared" si="182"/>
        <v>78.719709784625763</v>
      </c>
      <c r="AU214" s="9">
        <v>1.04</v>
      </c>
      <c r="AV214" s="9">
        <f t="shared" si="205"/>
        <v>83.159656002865546</v>
      </c>
      <c r="AW214" s="9"/>
      <c r="AX214" s="9"/>
      <c r="AY214" s="12" t="s">
        <v>155</v>
      </c>
      <c r="AZ214" s="12" t="s">
        <v>155</v>
      </c>
      <c r="BA214" s="12" t="s">
        <v>155</v>
      </c>
      <c r="BB214" s="12"/>
      <c r="BC214" s="8" t="s">
        <v>164</v>
      </c>
      <c r="BD214" s="8"/>
      <c r="BE214" s="8"/>
      <c r="BF214" s="8"/>
      <c r="BG214" s="12"/>
      <c r="BH214" s="8"/>
      <c r="BI214" s="8"/>
      <c r="BJ214" s="8">
        <v>85</v>
      </c>
      <c r="BK214" s="8">
        <v>171</v>
      </c>
      <c r="BL214" s="8">
        <f t="shared" si="183"/>
        <v>1.9737472918251275</v>
      </c>
      <c r="BM214" s="8">
        <f t="shared" si="201"/>
        <v>29.068773297766832</v>
      </c>
      <c r="BN214" s="8">
        <v>1</v>
      </c>
      <c r="BO214" s="7" t="s">
        <v>1062</v>
      </c>
      <c r="BP214" s="8" t="s">
        <v>146</v>
      </c>
      <c r="BQ214" s="8">
        <v>49</v>
      </c>
      <c r="BR214" s="8">
        <v>57.2</v>
      </c>
      <c r="BS214" s="8">
        <v>153</v>
      </c>
      <c r="BT214" s="8">
        <f t="shared" si="184"/>
        <v>1.5387246928864839</v>
      </c>
      <c r="BU214" s="8">
        <f t="shared" si="202"/>
        <v>24.435046349694563</v>
      </c>
      <c r="BV214" s="8">
        <f t="shared" si="185"/>
        <v>1.2827163305754115</v>
      </c>
      <c r="BW214" s="8">
        <f t="shared" si="185"/>
        <v>1.1896344652577338</v>
      </c>
      <c r="BX214" s="8" t="s">
        <v>158</v>
      </c>
      <c r="BY214" s="8" t="s">
        <v>158</v>
      </c>
      <c r="BZ214" s="8" t="s">
        <v>148</v>
      </c>
      <c r="CA214" s="8" t="s">
        <v>149</v>
      </c>
      <c r="CB214" s="8">
        <v>5</v>
      </c>
      <c r="CC214" s="8" t="s">
        <v>150</v>
      </c>
      <c r="CD214" s="8">
        <v>2</v>
      </c>
      <c r="CE214" s="8" t="s">
        <v>150</v>
      </c>
      <c r="CF214" s="8" t="s">
        <v>150</v>
      </c>
      <c r="CG214" s="8">
        <v>2</v>
      </c>
      <c r="CH214" s="8" t="s">
        <v>150</v>
      </c>
      <c r="CI214" s="8" t="s">
        <v>150</v>
      </c>
      <c r="CJ214" s="8">
        <v>2</v>
      </c>
      <c r="CK214" s="8" t="s">
        <v>150</v>
      </c>
      <c r="CL214" s="8" t="s">
        <v>150</v>
      </c>
      <c r="CM214" s="8">
        <v>2</v>
      </c>
      <c r="CN214" s="8" t="s">
        <v>150</v>
      </c>
      <c r="CO214" s="8">
        <v>0</v>
      </c>
      <c r="CP214" s="8">
        <v>0</v>
      </c>
      <c r="CQ214" s="8">
        <v>4</v>
      </c>
      <c r="CR214" s="8"/>
      <c r="CS214" s="8">
        <v>0</v>
      </c>
      <c r="CT214" s="8"/>
      <c r="CU214" s="8"/>
      <c r="CV214" s="8"/>
      <c r="CW214" s="8"/>
      <c r="CX214" s="8"/>
      <c r="CY214" s="8">
        <v>0</v>
      </c>
      <c r="CZ214" s="8"/>
      <c r="DA214" s="8"/>
      <c r="DB214" s="8"/>
      <c r="DC214" s="8"/>
      <c r="DD214" s="8" t="s">
        <v>165</v>
      </c>
      <c r="DE214" s="8">
        <v>2</v>
      </c>
      <c r="DF214" s="8"/>
      <c r="DG214" s="8"/>
      <c r="DH214" s="8"/>
      <c r="DI214" s="8">
        <v>2</v>
      </c>
      <c r="DJ214" s="8"/>
      <c r="DK214" s="8">
        <v>2</v>
      </c>
      <c r="DL214" s="8">
        <v>0</v>
      </c>
      <c r="DM214" s="8">
        <v>2</v>
      </c>
      <c r="DN214" s="8"/>
      <c r="DO214" s="8" t="s">
        <v>143</v>
      </c>
      <c r="DP214" s="8" t="str">
        <f t="shared" si="210"/>
        <v>2</v>
      </c>
      <c r="DQ214" s="8" t="s">
        <v>165</v>
      </c>
      <c r="DR214" s="8" t="s">
        <v>165</v>
      </c>
      <c r="DS214" s="8" t="s">
        <v>165</v>
      </c>
      <c r="DT214" s="8" t="s">
        <v>636</v>
      </c>
      <c r="DU214" s="8" t="s">
        <v>150</v>
      </c>
      <c r="DV214" s="8" t="s">
        <v>159</v>
      </c>
      <c r="DW214" s="8" t="s">
        <v>150</v>
      </c>
      <c r="DX214" s="8" t="s">
        <v>159</v>
      </c>
      <c r="DY214" s="8" t="s">
        <v>159</v>
      </c>
      <c r="DZ214" s="8"/>
      <c r="EA214" s="8"/>
      <c r="EB214" s="8" t="s">
        <v>150</v>
      </c>
      <c r="EC214" s="8" t="s">
        <v>150</v>
      </c>
      <c r="ED214" s="8" t="s">
        <v>150</v>
      </c>
      <c r="EE214" s="8"/>
      <c r="EF214" s="8" t="s">
        <v>159</v>
      </c>
      <c r="EG214" s="8" t="s">
        <v>150</v>
      </c>
      <c r="EH214" s="8"/>
      <c r="EI214" s="8" t="s">
        <v>159</v>
      </c>
      <c r="EJ214" s="8" t="s">
        <v>150</v>
      </c>
      <c r="EK214" s="8"/>
      <c r="EL214" s="8"/>
      <c r="EM214" s="8"/>
      <c r="EN214" s="8"/>
      <c r="EO214" s="8"/>
      <c r="EP214" s="8" t="s">
        <v>187</v>
      </c>
      <c r="EQ214" s="11" t="str">
        <f t="shared" si="207"/>
        <v>36</v>
      </c>
      <c r="ER214" s="11">
        <v>0</v>
      </c>
      <c r="ES214" s="11"/>
      <c r="ET214" s="13">
        <f t="shared" si="186"/>
        <v>1</v>
      </c>
      <c r="EU214" s="13">
        <f t="shared" si="187"/>
        <v>0.9</v>
      </c>
      <c r="EV214" s="14">
        <f t="shared" si="204"/>
        <v>-3.2000000000000001E-2</v>
      </c>
      <c r="EW214" s="14">
        <f t="shared" si="188"/>
        <v>-1.2</v>
      </c>
      <c r="EX214" s="14">
        <f t="shared" si="189"/>
        <v>-1.2</v>
      </c>
      <c r="EY214" s="11">
        <f t="shared" si="190"/>
        <v>-3.2000000000000001E-2</v>
      </c>
      <c r="EZ214" s="15" t="s">
        <v>152</v>
      </c>
      <c r="FA214" s="16" t="str">
        <f t="shared" si="191"/>
        <v>1</v>
      </c>
      <c r="FC214">
        <v>2</v>
      </c>
      <c r="FD214">
        <v>0</v>
      </c>
    </row>
    <row r="215" spans="1:160" ht="33.75">
      <c r="A215" s="6">
        <v>3032</v>
      </c>
      <c r="B215" s="8">
        <v>2</v>
      </c>
      <c r="C215" s="8" t="s">
        <v>139</v>
      </c>
      <c r="D215" s="8">
        <v>49</v>
      </c>
      <c r="E215" s="8">
        <v>45</v>
      </c>
      <c r="F215" s="8" t="s">
        <v>180</v>
      </c>
      <c r="G215" s="8">
        <v>5</v>
      </c>
      <c r="H215" s="8"/>
      <c r="I215" s="9"/>
      <c r="J215" s="9"/>
      <c r="K215" s="10">
        <v>43404</v>
      </c>
      <c r="L215" s="10"/>
      <c r="M215" s="9" t="e">
        <f t="shared" si="218"/>
        <v>#NUM!</v>
      </c>
      <c r="N215" s="9">
        <f t="shared" ca="1" si="179"/>
        <v>65</v>
      </c>
      <c r="O215" s="9">
        <v>48</v>
      </c>
      <c r="P215" s="9">
        <v>1</v>
      </c>
      <c r="Q215" s="9"/>
      <c r="R215" s="9"/>
      <c r="S215" s="9" t="e">
        <f t="shared" si="180"/>
        <v>#NUM!</v>
      </c>
      <c r="T215" s="9"/>
      <c r="U215" s="8" t="str">
        <f t="shared" si="212"/>
        <v>12</v>
      </c>
      <c r="V215" s="11" t="str">
        <f t="shared" si="213"/>
        <v>1</v>
      </c>
      <c r="W215" s="8" t="str">
        <f t="shared" si="198"/>
        <v>12</v>
      </c>
      <c r="X215" s="9">
        <v>2</v>
      </c>
      <c r="Y215" s="9">
        <v>1</v>
      </c>
      <c r="Z215" s="9">
        <v>1</v>
      </c>
      <c r="AA215" s="9"/>
      <c r="AB215" s="9">
        <v>2</v>
      </c>
      <c r="AC215" s="9">
        <v>48</v>
      </c>
      <c r="AD215" s="9">
        <v>1</v>
      </c>
      <c r="AE215" s="8" t="str">
        <f t="shared" si="217"/>
        <v>36</v>
      </c>
      <c r="AF215" s="9">
        <v>2</v>
      </c>
      <c r="AG215" s="9">
        <v>2</v>
      </c>
      <c r="AH215" s="11" t="str">
        <f t="shared" si="206"/>
        <v>36</v>
      </c>
      <c r="AI215" s="11" t="str">
        <f>IF(AH215&lt;35,0, IF(AH215&gt;35, "1"))</f>
        <v>1</v>
      </c>
      <c r="AJ215" s="9">
        <v>2</v>
      </c>
      <c r="AK215" s="9"/>
      <c r="AL215" s="9"/>
      <c r="AM215" s="8" t="s">
        <v>360</v>
      </c>
      <c r="AN215" s="8">
        <v>1</v>
      </c>
      <c r="AO215" s="8">
        <v>2.39</v>
      </c>
      <c r="AP215" s="8"/>
      <c r="AQ215" s="8"/>
      <c r="AR215" s="9" t="e">
        <v>#DIV/0!</v>
      </c>
      <c r="AS215" s="9">
        <v>1.77</v>
      </c>
      <c r="AT215" s="9">
        <f t="shared" si="182"/>
        <v>47.043091601217327</v>
      </c>
      <c r="AU215" s="9">
        <v>1.65</v>
      </c>
      <c r="AV215" s="9">
        <f t="shared" si="205"/>
        <v>50.545328868056615</v>
      </c>
      <c r="AW215" s="9"/>
      <c r="AX215" s="9"/>
      <c r="AY215" s="12" t="s">
        <v>155</v>
      </c>
      <c r="AZ215" s="12" t="s">
        <v>155</v>
      </c>
      <c r="BA215" s="12" t="s">
        <v>155</v>
      </c>
      <c r="BB215" s="12"/>
      <c r="BC215" s="8" t="s">
        <v>164</v>
      </c>
      <c r="BD215" s="8"/>
      <c r="BE215" s="8"/>
      <c r="BF215" s="8"/>
      <c r="BG215" s="12"/>
      <c r="BH215" s="8"/>
      <c r="BI215" s="8"/>
      <c r="BJ215" s="8">
        <v>65</v>
      </c>
      <c r="BK215" s="8">
        <v>178</v>
      </c>
      <c r="BL215" s="8">
        <f t="shared" si="183"/>
        <v>1.8130467468359359</v>
      </c>
      <c r="BM215" s="8">
        <f t="shared" si="201"/>
        <v>20.515086478979924</v>
      </c>
      <c r="BN215" s="8">
        <v>1</v>
      </c>
      <c r="BO215" s="7" t="s">
        <v>1065</v>
      </c>
      <c r="BP215" s="8" t="s">
        <v>146</v>
      </c>
      <c r="BQ215" s="8">
        <v>42</v>
      </c>
      <c r="BR215" s="8">
        <v>50</v>
      </c>
      <c r="BS215" s="8">
        <v>161</v>
      </c>
      <c r="BT215" s="8">
        <f t="shared" si="184"/>
        <v>1.5079166466275904</v>
      </c>
      <c r="BU215" s="8">
        <f t="shared" si="202"/>
        <v>19.289379267775164</v>
      </c>
      <c r="BV215" s="8">
        <f t="shared" si="185"/>
        <v>1.2023521000917123</v>
      </c>
      <c r="BW215" s="8">
        <f t="shared" si="185"/>
        <v>1.0635431132432771</v>
      </c>
      <c r="BX215" s="8" t="s">
        <v>162</v>
      </c>
      <c r="BY215" s="8" t="s">
        <v>171</v>
      </c>
      <c r="BZ215" s="8" t="s">
        <v>148</v>
      </c>
      <c r="CA215" s="8" t="s">
        <v>149</v>
      </c>
      <c r="CB215" s="8">
        <v>5</v>
      </c>
      <c r="CC215" s="8" t="s">
        <v>150</v>
      </c>
      <c r="CD215" s="8">
        <v>2</v>
      </c>
      <c r="CE215" s="8" t="s">
        <v>159</v>
      </c>
      <c r="CF215" s="8" t="s">
        <v>150</v>
      </c>
      <c r="CG215" s="8">
        <v>2</v>
      </c>
      <c r="CH215" s="8" t="s">
        <v>150</v>
      </c>
      <c r="CI215" s="8" t="s">
        <v>150</v>
      </c>
      <c r="CJ215" s="8">
        <v>2</v>
      </c>
      <c r="CK215" s="8" t="s">
        <v>159</v>
      </c>
      <c r="CL215" s="8" t="s">
        <v>150</v>
      </c>
      <c r="CM215" s="8">
        <v>2</v>
      </c>
      <c r="CN215" s="8" t="s">
        <v>150</v>
      </c>
      <c r="CO215" s="8">
        <v>0</v>
      </c>
      <c r="CP215" s="8">
        <v>0</v>
      </c>
      <c r="CQ215" s="8">
        <v>4</v>
      </c>
      <c r="CR215" s="8"/>
      <c r="CS215" s="8">
        <v>0</v>
      </c>
      <c r="CT215" s="8"/>
      <c r="CU215" s="8"/>
      <c r="CV215" s="8"/>
      <c r="CW215" s="8"/>
      <c r="CX215" s="8"/>
      <c r="CY215" s="8"/>
      <c r="CZ215" s="8"/>
      <c r="DA215" s="8"/>
      <c r="DB215" s="8"/>
      <c r="DC215" s="8"/>
      <c r="DD215" s="8" t="s">
        <v>143</v>
      </c>
      <c r="DE215" s="8">
        <v>1</v>
      </c>
      <c r="DF215" s="8"/>
      <c r="DG215" s="8"/>
      <c r="DH215" s="8">
        <v>375</v>
      </c>
      <c r="DI215" s="8">
        <v>1</v>
      </c>
      <c r="DJ215" s="8"/>
      <c r="DK215" s="8">
        <v>2</v>
      </c>
      <c r="DL215" s="8">
        <v>2</v>
      </c>
      <c r="DM215" s="8">
        <v>1</v>
      </c>
      <c r="DN215" s="8"/>
      <c r="DO215" s="8" t="s">
        <v>143</v>
      </c>
      <c r="DP215" s="8" t="str">
        <f t="shared" si="210"/>
        <v>2</v>
      </c>
      <c r="DQ215" s="8" t="s">
        <v>165</v>
      </c>
      <c r="DR215" s="8" t="s">
        <v>165</v>
      </c>
      <c r="DS215" s="8" t="s">
        <v>165</v>
      </c>
      <c r="DT215" s="8" t="s">
        <v>636</v>
      </c>
      <c r="DU215" s="8" t="s">
        <v>150</v>
      </c>
      <c r="DV215" s="8" t="s">
        <v>159</v>
      </c>
      <c r="DW215" s="8" t="s">
        <v>150</v>
      </c>
      <c r="DX215" s="8" t="s">
        <v>150</v>
      </c>
      <c r="DY215" s="8" t="s">
        <v>150</v>
      </c>
      <c r="DZ215" s="8"/>
      <c r="EA215" s="8"/>
      <c r="EB215" s="8" t="s">
        <v>150</v>
      </c>
      <c r="EC215" s="8" t="s">
        <v>150</v>
      </c>
      <c r="ED215" s="8" t="s">
        <v>150</v>
      </c>
      <c r="EE215" s="8"/>
      <c r="EF215" s="8" t="s">
        <v>159</v>
      </c>
      <c r="EG215" s="8" t="s">
        <v>150</v>
      </c>
      <c r="EH215" s="8"/>
      <c r="EI215" s="8" t="s">
        <v>159</v>
      </c>
      <c r="EJ215" s="8" t="s">
        <v>150</v>
      </c>
      <c r="EK215" s="8"/>
      <c r="EL215" s="8"/>
      <c r="EM215" s="8"/>
      <c r="EN215" s="8"/>
      <c r="EO215" s="8" t="s">
        <v>184</v>
      </c>
      <c r="EP215" s="8" t="s">
        <v>187</v>
      </c>
      <c r="EQ215" s="11" t="str">
        <f t="shared" si="207"/>
        <v>36</v>
      </c>
      <c r="ER215" s="11" t="str">
        <f>IF(EQ215&lt;35,0, IF(EQ215&gt;35, "1"))</f>
        <v>1</v>
      </c>
      <c r="ES215" s="11"/>
      <c r="ET215" s="13">
        <f t="shared" si="186"/>
        <v>1</v>
      </c>
      <c r="EU215" s="13">
        <f t="shared" si="187"/>
        <v>0.9</v>
      </c>
      <c r="EV215" s="14">
        <f t="shared" si="204"/>
        <v>-3.2000000000000001E-2</v>
      </c>
      <c r="EW215" s="14">
        <f t="shared" si="188"/>
        <v>-1.2</v>
      </c>
      <c r="EX215" s="14">
        <f t="shared" si="189"/>
        <v>-1.2</v>
      </c>
      <c r="EY215" s="11">
        <f t="shared" si="190"/>
        <v>-3.2000000000000001E-2</v>
      </c>
      <c r="EZ215" s="17" t="s">
        <v>152</v>
      </c>
      <c r="FA215" s="16" t="str">
        <f t="shared" si="191"/>
        <v>1</v>
      </c>
      <c r="FC215">
        <v>2</v>
      </c>
      <c r="FD215">
        <v>0</v>
      </c>
    </row>
    <row r="216" spans="1:160" ht="56.25">
      <c r="A216" s="6">
        <v>3044</v>
      </c>
      <c r="B216" s="8">
        <v>2</v>
      </c>
      <c r="C216" s="8" t="s">
        <v>139</v>
      </c>
      <c r="D216" s="8">
        <v>62</v>
      </c>
      <c r="E216" s="8">
        <v>58</v>
      </c>
      <c r="F216" s="8" t="s">
        <v>140</v>
      </c>
      <c r="G216" s="8">
        <v>1</v>
      </c>
      <c r="H216" s="8"/>
      <c r="I216" s="9"/>
      <c r="J216" s="9"/>
      <c r="K216" s="10">
        <v>43432</v>
      </c>
      <c r="L216" s="10">
        <v>44834</v>
      </c>
      <c r="M216" s="9">
        <f t="shared" si="218"/>
        <v>46</v>
      </c>
      <c r="N216" s="9">
        <f t="shared" ca="1" si="179"/>
        <v>64</v>
      </c>
      <c r="O216" s="9">
        <v>46</v>
      </c>
      <c r="P216" s="9">
        <v>0</v>
      </c>
      <c r="Q216" s="10">
        <v>44646</v>
      </c>
      <c r="R216" s="10"/>
      <c r="S216" s="9">
        <f t="shared" si="180"/>
        <v>39</v>
      </c>
      <c r="T216" s="9" t="s">
        <v>1068</v>
      </c>
      <c r="U216" s="8" t="str">
        <f t="shared" si="212"/>
        <v>12</v>
      </c>
      <c r="V216" s="11" t="str">
        <f t="shared" si="213"/>
        <v>1</v>
      </c>
      <c r="W216" s="8" t="str">
        <f t="shared" si="198"/>
        <v>12</v>
      </c>
      <c r="X216" s="9">
        <v>2</v>
      </c>
      <c r="Y216" s="9">
        <v>1</v>
      </c>
      <c r="Z216" s="9">
        <v>1</v>
      </c>
      <c r="AA216" s="9">
        <v>1</v>
      </c>
      <c r="AB216" s="9">
        <v>2</v>
      </c>
      <c r="AC216" s="9">
        <v>46</v>
      </c>
      <c r="AD216" s="9">
        <v>0</v>
      </c>
      <c r="AE216" s="8" t="str">
        <f t="shared" si="217"/>
        <v>36</v>
      </c>
      <c r="AF216" s="9">
        <v>2</v>
      </c>
      <c r="AG216" s="9">
        <v>2</v>
      </c>
      <c r="AH216" s="11" t="str">
        <f t="shared" si="206"/>
        <v>36</v>
      </c>
      <c r="AI216" s="11" t="str">
        <f>IF(AH216&lt;35,0, IF(AH216&gt;35, "1"))</f>
        <v>1</v>
      </c>
      <c r="AJ216" s="9">
        <v>1</v>
      </c>
      <c r="AK216" s="9"/>
      <c r="AL216" s="9"/>
      <c r="AM216" s="8" t="s">
        <v>273</v>
      </c>
      <c r="AN216" s="8">
        <v>2</v>
      </c>
      <c r="AO216" s="8">
        <v>8.17</v>
      </c>
      <c r="AP216" s="8"/>
      <c r="AQ216" s="8"/>
      <c r="AR216" s="9" t="e">
        <f t="shared" ref="AR216:AR222" si="219">141*((AQ216/EU216)^EV216)*0.9938^(E216)*ET216</f>
        <v>#DIV/0!</v>
      </c>
      <c r="AS216" s="9">
        <v>2.85</v>
      </c>
      <c r="AT216" s="9">
        <f t="shared" si="182"/>
        <v>24.498350516597018</v>
      </c>
      <c r="AU216" s="9">
        <v>4.6500000000000004</v>
      </c>
      <c r="AV216" s="9">
        <f t="shared" si="205"/>
        <v>13.446371859299189</v>
      </c>
      <c r="AW216" s="9"/>
      <c r="AX216" s="9"/>
      <c r="AY216" s="12" t="s">
        <v>155</v>
      </c>
      <c r="AZ216" s="12" t="s">
        <v>155</v>
      </c>
      <c r="BA216" s="12" t="s">
        <v>155</v>
      </c>
      <c r="BB216" s="12" t="s">
        <v>167</v>
      </c>
      <c r="BC216" s="8" t="s">
        <v>142</v>
      </c>
      <c r="BD216" s="8" t="s">
        <v>143</v>
      </c>
      <c r="BE216" s="8" t="s">
        <v>309</v>
      </c>
      <c r="BF216" s="8" t="s">
        <v>143</v>
      </c>
      <c r="BG216" s="12">
        <v>44835</v>
      </c>
      <c r="BH216" s="8" t="s">
        <v>168</v>
      </c>
      <c r="BI216" s="8" t="s">
        <v>1058</v>
      </c>
      <c r="BJ216" s="8">
        <v>69</v>
      </c>
      <c r="BK216" s="8">
        <v>169</v>
      </c>
      <c r="BL216" s="8">
        <f t="shared" si="183"/>
        <v>1.7909977822280132</v>
      </c>
      <c r="BM216" s="8">
        <f t="shared" si="201"/>
        <v>24.158817968558523</v>
      </c>
      <c r="BN216" s="8">
        <v>1</v>
      </c>
      <c r="BO216" s="7" t="s">
        <v>1069</v>
      </c>
      <c r="BP216" s="8" t="s">
        <v>146</v>
      </c>
      <c r="BQ216" s="8">
        <v>53</v>
      </c>
      <c r="BR216" s="8">
        <v>49</v>
      </c>
      <c r="BS216" s="8">
        <v>152</v>
      </c>
      <c r="BT216" s="8">
        <f t="shared" si="184"/>
        <v>1.4339574311242396</v>
      </c>
      <c r="BU216" s="8">
        <f t="shared" si="202"/>
        <v>21.208448753462605</v>
      </c>
      <c r="BV216" s="8">
        <f t="shared" si="185"/>
        <v>1.2489895050955939</v>
      </c>
      <c r="BW216" s="8">
        <f t="shared" si="185"/>
        <v>1.1391129190726044</v>
      </c>
      <c r="BX216" s="8" t="s">
        <v>162</v>
      </c>
      <c r="BY216" s="8" t="s">
        <v>147</v>
      </c>
      <c r="BZ216" s="8" t="s">
        <v>148</v>
      </c>
      <c r="CA216" s="8" t="s">
        <v>166</v>
      </c>
      <c r="CB216" s="8">
        <v>3</v>
      </c>
      <c r="CC216" s="8" t="s">
        <v>150</v>
      </c>
      <c r="CD216" s="8">
        <v>2</v>
      </c>
      <c r="CE216" s="8" t="s">
        <v>159</v>
      </c>
      <c r="CF216" s="8" t="s">
        <v>150</v>
      </c>
      <c r="CG216" s="8">
        <v>2</v>
      </c>
      <c r="CH216" s="8" t="s">
        <v>150</v>
      </c>
      <c r="CI216" s="8" t="s">
        <v>150</v>
      </c>
      <c r="CJ216" s="8">
        <v>2</v>
      </c>
      <c r="CK216" s="8" t="s">
        <v>159</v>
      </c>
      <c r="CL216" s="8" t="s">
        <v>150</v>
      </c>
      <c r="CM216" s="8">
        <v>2</v>
      </c>
      <c r="CN216" s="8" t="s">
        <v>150</v>
      </c>
      <c r="CO216" s="8">
        <v>16.7</v>
      </c>
      <c r="CP216" s="8">
        <v>0</v>
      </c>
      <c r="CQ216" s="8">
        <v>4</v>
      </c>
      <c r="CR216" s="8" t="s">
        <v>0</v>
      </c>
      <c r="CS216" s="8">
        <v>0</v>
      </c>
      <c r="CT216" s="8"/>
      <c r="CU216" s="8"/>
      <c r="CV216" s="8"/>
      <c r="CW216" s="8"/>
      <c r="CX216" s="8" t="s">
        <v>0</v>
      </c>
      <c r="CY216" s="8">
        <v>0</v>
      </c>
      <c r="CZ216" s="8"/>
      <c r="DA216" s="8"/>
      <c r="DB216" s="8"/>
      <c r="DC216" s="8"/>
      <c r="DD216" s="8" t="s">
        <v>143</v>
      </c>
      <c r="DE216" s="8">
        <v>1</v>
      </c>
      <c r="DF216" s="8"/>
      <c r="DG216" s="8"/>
      <c r="DH216" s="8">
        <v>375</v>
      </c>
      <c r="DI216" s="8">
        <v>1</v>
      </c>
      <c r="DJ216" s="8"/>
      <c r="DK216" s="8">
        <v>2</v>
      </c>
      <c r="DL216" s="8">
        <v>2</v>
      </c>
      <c r="DM216" s="8">
        <v>1</v>
      </c>
      <c r="DN216" s="8"/>
      <c r="DO216" s="8" t="s">
        <v>143</v>
      </c>
      <c r="DP216" s="8" t="str">
        <f t="shared" si="210"/>
        <v>2</v>
      </c>
      <c r="DQ216" s="8" t="s">
        <v>165</v>
      </c>
      <c r="DR216" s="8" t="s">
        <v>165</v>
      </c>
      <c r="DS216" s="8" t="s">
        <v>165</v>
      </c>
      <c r="DT216" s="8" t="s">
        <v>636</v>
      </c>
      <c r="DU216" s="8" t="s">
        <v>150</v>
      </c>
      <c r="DV216" s="8" t="s">
        <v>150</v>
      </c>
      <c r="DW216" s="8" t="s">
        <v>150</v>
      </c>
      <c r="DX216" s="8" t="s">
        <v>150</v>
      </c>
      <c r="DY216" s="8"/>
      <c r="DZ216" s="8"/>
      <c r="EA216" s="8"/>
      <c r="EB216" s="8" t="s">
        <v>150</v>
      </c>
      <c r="EC216" s="8" t="s">
        <v>150</v>
      </c>
      <c r="ED216" s="8" t="s">
        <v>150</v>
      </c>
      <c r="EE216" s="8"/>
      <c r="EF216" s="8" t="s">
        <v>159</v>
      </c>
      <c r="EG216" s="8" t="s">
        <v>150</v>
      </c>
      <c r="EH216" s="8"/>
      <c r="EI216" s="8" t="s">
        <v>159</v>
      </c>
      <c r="EJ216" s="8" t="s">
        <v>150</v>
      </c>
      <c r="EK216" s="8"/>
      <c r="EL216" s="8"/>
      <c r="EM216" s="8"/>
      <c r="EN216" s="8"/>
      <c r="EO216" s="8" t="s">
        <v>184</v>
      </c>
      <c r="EP216" s="8" t="s">
        <v>187</v>
      </c>
      <c r="EQ216" s="11" t="str">
        <f t="shared" si="207"/>
        <v>36</v>
      </c>
      <c r="ER216" s="11" t="str">
        <f>IF(EQ216&lt;35,0, IF(EQ216&gt;35, "1"))</f>
        <v>1</v>
      </c>
      <c r="ES216" s="11"/>
      <c r="ET216" s="13">
        <f t="shared" si="186"/>
        <v>1</v>
      </c>
      <c r="EU216" s="13">
        <f t="shared" si="187"/>
        <v>0.9</v>
      </c>
      <c r="EV216" s="14">
        <f t="shared" si="204"/>
        <v>-3.2000000000000001E-2</v>
      </c>
      <c r="EW216" s="14">
        <f t="shared" si="188"/>
        <v>-1.2</v>
      </c>
      <c r="EX216" s="14">
        <f t="shared" si="189"/>
        <v>-1.2</v>
      </c>
      <c r="EY216" s="11">
        <f t="shared" si="190"/>
        <v>-3.2000000000000001E-2</v>
      </c>
      <c r="EZ216" s="17" t="s">
        <v>176</v>
      </c>
      <c r="FA216" s="16" t="str">
        <f t="shared" si="191"/>
        <v>3</v>
      </c>
      <c r="FC216">
        <v>2</v>
      </c>
      <c r="FD216">
        <v>0</v>
      </c>
    </row>
    <row r="217" spans="1:160" ht="33.75">
      <c r="A217" s="6">
        <v>3049</v>
      </c>
      <c r="B217" s="8">
        <v>2</v>
      </c>
      <c r="C217" s="8" t="s">
        <v>139</v>
      </c>
      <c r="D217" s="8">
        <v>49</v>
      </c>
      <c r="E217" s="8">
        <v>45</v>
      </c>
      <c r="F217" s="8" t="s">
        <v>140</v>
      </c>
      <c r="G217" s="8">
        <v>1</v>
      </c>
      <c r="H217" s="8"/>
      <c r="I217" s="9"/>
      <c r="J217" s="9"/>
      <c r="K217" s="10">
        <v>43444</v>
      </c>
      <c r="L217" s="10"/>
      <c r="M217" s="9" t="e">
        <f t="shared" si="218"/>
        <v>#NUM!</v>
      </c>
      <c r="N217" s="9">
        <f t="shared" ca="1" si="179"/>
        <v>63</v>
      </c>
      <c r="O217" s="9">
        <v>46</v>
      </c>
      <c r="P217" s="9">
        <v>1</v>
      </c>
      <c r="Q217" s="9"/>
      <c r="R217" s="9"/>
      <c r="S217" s="9" t="e">
        <f t="shared" si="180"/>
        <v>#NUM!</v>
      </c>
      <c r="T217" s="9"/>
      <c r="U217" s="8" t="str">
        <f t="shared" si="212"/>
        <v>12</v>
      </c>
      <c r="V217" s="11" t="str">
        <f t="shared" si="213"/>
        <v>1</v>
      </c>
      <c r="W217" s="8" t="str">
        <f t="shared" si="198"/>
        <v>12</v>
      </c>
      <c r="X217" s="9">
        <v>2</v>
      </c>
      <c r="Y217" s="9">
        <v>1</v>
      </c>
      <c r="Z217" s="9">
        <v>1</v>
      </c>
      <c r="AA217" s="9"/>
      <c r="AB217" s="9">
        <v>2</v>
      </c>
      <c r="AC217" s="9">
        <v>46</v>
      </c>
      <c r="AD217" s="9">
        <v>1</v>
      </c>
      <c r="AE217" s="8" t="str">
        <f t="shared" si="217"/>
        <v>36</v>
      </c>
      <c r="AF217" s="9">
        <v>2</v>
      </c>
      <c r="AG217" s="9">
        <v>2</v>
      </c>
      <c r="AH217" s="11" t="str">
        <f t="shared" si="206"/>
        <v>36</v>
      </c>
      <c r="AI217" s="11" t="str">
        <f>IF(AH217&lt;35,0, IF(AH217&gt;35, "1"))</f>
        <v>1</v>
      </c>
      <c r="AJ217" s="9">
        <v>2</v>
      </c>
      <c r="AK217" s="9"/>
      <c r="AL217" s="9"/>
      <c r="AM217" s="8" t="s">
        <v>360</v>
      </c>
      <c r="AN217" s="8">
        <v>1</v>
      </c>
      <c r="AO217" s="8">
        <v>1.84</v>
      </c>
      <c r="AP217" s="8"/>
      <c r="AQ217" s="8"/>
      <c r="AR217" s="9" t="e">
        <f t="shared" si="219"/>
        <v>#DIV/0!</v>
      </c>
      <c r="AS217" s="9">
        <v>1.1599999999999999</v>
      </c>
      <c r="AT217" s="9">
        <f t="shared" si="182"/>
        <v>78.111357906073906</v>
      </c>
      <c r="AU217" s="9">
        <v>1.1100000000000001</v>
      </c>
      <c r="AV217" s="9">
        <f t="shared" si="205"/>
        <v>81.334384614662966</v>
      </c>
      <c r="AW217" s="9"/>
      <c r="AX217" s="9"/>
      <c r="AY217" s="12" t="s">
        <v>155</v>
      </c>
      <c r="AZ217" s="12" t="s">
        <v>155</v>
      </c>
      <c r="BA217" s="12" t="s">
        <v>155</v>
      </c>
      <c r="BB217" s="12"/>
      <c r="BC217" s="8" t="s">
        <v>164</v>
      </c>
      <c r="BD217" s="8"/>
      <c r="BE217" s="8"/>
      <c r="BF217" s="8"/>
      <c r="BG217" s="12"/>
      <c r="BH217" s="8"/>
      <c r="BI217" s="8"/>
      <c r="BJ217" s="8">
        <v>64</v>
      </c>
      <c r="BK217" s="8">
        <v>160</v>
      </c>
      <c r="BL217" s="8">
        <f t="shared" si="183"/>
        <v>1.667169667094486</v>
      </c>
      <c r="BM217" s="8">
        <f t="shared" si="201"/>
        <v>25</v>
      </c>
      <c r="BN217" s="8">
        <v>1</v>
      </c>
      <c r="BO217" s="7" t="s">
        <v>1072</v>
      </c>
      <c r="BP217" s="8" t="s">
        <v>146</v>
      </c>
      <c r="BQ217" s="8">
        <v>45</v>
      </c>
      <c r="BR217" s="8">
        <v>77</v>
      </c>
      <c r="BS217" s="8">
        <v>160</v>
      </c>
      <c r="BT217" s="8">
        <f t="shared" si="184"/>
        <v>1.8034822373954926</v>
      </c>
      <c r="BU217" s="8">
        <f t="shared" si="202"/>
        <v>30.078125</v>
      </c>
      <c r="BV217" s="8">
        <f t="shared" si="185"/>
        <v>0.92441701533037379</v>
      </c>
      <c r="BW217" s="8">
        <f t="shared" si="185"/>
        <v>0.83116883116883122</v>
      </c>
      <c r="BX217" s="8" t="s">
        <v>162</v>
      </c>
      <c r="BY217" s="8" t="s">
        <v>147</v>
      </c>
      <c r="BZ217" s="8" t="s">
        <v>148</v>
      </c>
      <c r="CA217" s="8" t="s">
        <v>149</v>
      </c>
      <c r="CB217" s="8">
        <v>4</v>
      </c>
      <c r="CC217" s="8" t="s">
        <v>150</v>
      </c>
      <c r="CD217" s="8">
        <v>2</v>
      </c>
      <c r="CE217" s="8" t="s">
        <v>159</v>
      </c>
      <c r="CF217" s="8" t="s">
        <v>150</v>
      </c>
      <c r="CG217" s="8">
        <v>2</v>
      </c>
      <c r="CH217" s="8" t="s">
        <v>150</v>
      </c>
      <c r="CI217" s="8" t="s">
        <v>150</v>
      </c>
      <c r="CJ217" s="8">
        <v>2</v>
      </c>
      <c r="CK217" s="8" t="s">
        <v>159</v>
      </c>
      <c r="CL217" s="8" t="s">
        <v>150</v>
      </c>
      <c r="CM217" s="8">
        <v>2</v>
      </c>
      <c r="CN217" s="8" t="s">
        <v>150</v>
      </c>
      <c r="CO217" s="8">
        <v>0</v>
      </c>
      <c r="CP217" s="8">
        <v>0</v>
      </c>
      <c r="CQ217" s="8">
        <v>4</v>
      </c>
      <c r="CR217" s="8"/>
      <c r="CS217" s="8">
        <v>0</v>
      </c>
      <c r="CT217" s="8"/>
      <c r="CU217" s="8"/>
      <c r="CV217" s="8"/>
      <c r="CW217" s="8"/>
      <c r="CX217" s="8"/>
      <c r="CY217" s="8">
        <v>0</v>
      </c>
      <c r="CZ217" s="8"/>
      <c r="DA217" s="8"/>
      <c r="DB217" s="8"/>
      <c r="DC217" s="8"/>
      <c r="DD217" s="8" t="s">
        <v>143</v>
      </c>
      <c r="DE217" s="8">
        <v>1</v>
      </c>
      <c r="DF217" s="8"/>
      <c r="DG217" s="8"/>
      <c r="DH217" s="8">
        <v>375</v>
      </c>
      <c r="DI217" s="8">
        <v>1</v>
      </c>
      <c r="DJ217" s="8"/>
      <c r="DK217" s="8">
        <v>2</v>
      </c>
      <c r="DL217" s="8">
        <v>2</v>
      </c>
      <c r="DM217" s="8">
        <v>1</v>
      </c>
      <c r="DN217" s="8"/>
      <c r="DO217" s="8" t="s">
        <v>143</v>
      </c>
      <c r="DP217" s="8" t="str">
        <f t="shared" si="210"/>
        <v>2</v>
      </c>
      <c r="DQ217" s="8" t="s">
        <v>165</v>
      </c>
      <c r="DR217" s="8" t="s">
        <v>165</v>
      </c>
      <c r="DS217" s="8" t="s">
        <v>165</v>
      </c>
      <c r="DT217" s="8" t="s">
        <v>636</v>
      </c>
      <c r="DU217" s="8" t="s">
        <v>150</v>
      </c>
      <c r="DV217" s="8" t="s">
        <v>159</v>
      </c>
      <c r="DW217" s="8" t="s">
        <v>150</v>
      </c>
      <c r="DX217" s="8" t="s">
        <v>150</v>
      </c>
      <c r="DY217" s="8" t="s">
        <v>150</v>
      </c>
      <c r="DZ217" s="8"/>
      <c r="EA217" s="8"/>
      <c r="EB217" s="8" t="s">
        <v>150</v>
      </c>
      <c r="EC217" s="8" t="s">
        <v>150</v>
      </c>
      <c r="ED217" s="8" t="s">
        <v>150</v>
      </c>
      <c r="EE217" s="8"/>
      <c r="EF217" s="8" t="s">
        <v>159</v>
      </c>
      <c r="EG217" s="8" t="s">
        <v>150</v>
      </c>
      <c r="EH217" s="8"/>
      <c r="EI217" s="8" t="s">
        <v>159</v>
      </c>
      <c r="EJ217" s="8" t="s">
        <v>150</v>
      </c>
      <c r="EK217" s="8"/>
      <c r="EL217" s="8"/>
      <c r="EM217" s="8"/>
      <c r="EN217" s="8"/>
      <c r="EO217" s="8"/>
      <c r="EP217" s="8" t="s">
        <v>187</v>
      </c>
      <c r="EQ217" s="11" t="str">
        <f t="shared" si="207"/>
        <v>36</v>
      </c>
      <c r="ER217" s="11" t="str">
        <f>IF(EQ217&lt;35,0, IF(EQ217&gt;35, "1"))</f>
        <v>1</v>
      </c>
      <c r="ES217" s="11"/>
      <c r="ET217" s="13">
        <f t="shared" si="186"/>
        <v>1</v>
      </c>
      <c r="EU217" s="13">
        <f t="shared" si="187"/>
        <v>0.9</v>
      </c>
      <c r="EV217" s="14">
        <f t="shared" si="204"/>
        <v>-3.2000000000000001E-2</v>
      </c>
      <c r="EW217" s="14">
        <f t="shared" si="188"/>
        <v>-1.2</v>
      </c>
      <c r="EX217" s="14">
        <f t="shared" si="189"/>
        <v>-1.2</v>
      </c>
      <c r="EY217" s="11">
        <f t="shared" si="190"/>
        <v>-3.2000000000000001E-2</v>
      </c>
      <c r="EZ217" s="15" t="s">
        <v>152</v>
      </c>
      <c r="FA217" s="16" t="str">
        <f t="shared" si="191"/>
        <v>1</v>
      </c>
      <c r="FC217">
        <v>2</v>
      </c>
      <c r="FD217">
        <v>0</v>
      </c>
    </row>
    <row r="218" spans="1:160" ht="33.75">
      <c r="A218" s="6">
        <v>3053</v>
      </c>
      <c r="B218" s="8">
        <v>2</v>
      </c>
      <c r="C218" s="8" t="s">
        <v>139</v>
      </c>
      <c r="D218" s="8">
        <v>59</v>
      </c>
      <c r="E218" s="8">
        <v>55</v>
      </c>
      <c r="F218" s="8" t="s">
        <v>140</v>
      </c>
      <c r="G218" s="8">
        <v>1</v>
      </c>
      <c r="H218" s="8"/>
      <c r="I218" s="9"/>
      <c r="J218" s="9"/>
      <c r="K218" s="10">
        <v>43451</v>
      </c>
      <c r="L218" s="10">
        <v>44673</v>
      </c>
      <c r="M218" s="9">
        <f t="shared" si="218"/>
        <v>40</v>
      </c>
      <c r="N218" s="9">
        <f t="shared" ca="1" si="179"/>
        <v>63</v>
      </c>
      <c r="O218" s="9">
        <v>40</v>
      </c>
      <c r="P218" s="9">
        <v>0</v>
      </c>
      <c r="Q218" s="10">
        <v>44673</v>
      </c>
      <c r="R218" s="10">
        <v>44673</v>
      </c>
      <c r="S218" s="9">
        <f t="shared" si="180"/>
        <v>40</v>
      </c>
      <c r="T218" s="9" t="s">
        <v>1075</v>
      </c>
      <c r="U218" s="8" t="str">
        <f t="shared" si="212"/>
        <v>12</v>
      </c>
      <c r="V218" s="11" t="str">
        <f t="shared" si="213"/>
        <v>1</v>
      </c>
      <c r="W218" s="8" t="str">
        <f t="shared" si="198"/>
        <v>12</v>
      </c>
      <c r="X218" s="9">
        <v>2</v>
      </c>
      <c r="Y218" s="9">
        <v>1</v>
      </c>
      <c r="Z218" s="9">
        <v>1</v>
      </c>
      <c r="AA218" s="9"/>
      <c r="AB218" s="9">
        <v>2</v>
      </c>
      <c r="AC218" s="9">
        <v>40</v>
      </c>
      <c r="AD218" s="9">
        <v>0</v>
      </c>
      <c r="AE218" s="8" t="str">
        <f t="shared" si="217"/>
        <v>36</v>
      </c>
      <c r="AF218" s="9">
        <v>2</v>
      </c>
      <c r="AG218" s="9">
        <v>2</v>
      </c>
      <c r="AH218" s="11" t="str">
        <f t="shared" si="206"/>
        <v>36</v>
      </c>
      <c r="AI218" s="11">
        <v>1</v>
      </c>
      <c r="AJ218" s="9"/>
      <c r="AK218" s="9"/>
      <c r="AL218" s="9"/>
      <c r="AM218" s="8" t="s">
        <v>360</v>
      </c>
      <c r="AN218" s="8">
        <v>1</v>
      </c>
      <c r="AO218" s="8">
        <v>1.61</v>
      </c>
      <c r="AP218" s="8"/>
      <c r="AQ218" s="8"/>
      <c r="AR218" s="9" t="e">
        <f t="shared" si="219"/>
        <v>#DIV/0!</v>
      </c>
      <c r="AS218" s="9">
        <v>0.99</v>
      </c>
      <c r="AT218" s="9">
        <f t="shared" si="182"/>
        <v>88.775160345947768</v>
      </c>
      <c r="AU218" s="9">
        <v>0.77</v>
      </c>
      <c r="AV218" s="9">
        <f t="shared" si="205"/>
        <v>98.79358140650244</v>
      </c>
      <c r="AW218" s="9"/>
      <c r="AX218" s="9"/>
      <c r="AY218" s="12" t="s">
        <v>155</v>
      </c>
      <c r="AZ218" s="12" t="s">
        <v>155</v>
      </c>
      <c r="BA218" s="12" t="s">
        <v>155</v>
      </c>
      <c r="BB218" s="12"/>
      <c r="BC218" s="8" t="s">
        <v>164</v>
      </c>
      <c r="BD218" s="8"/>
      <c r="BE218" s="8"/>
      <c r="BF218" s="8"/>
      <c r="BG218" s="12"/>
      <c r="BH218" s="8"/>
      <c r="BI218" s="8"/>
      <c r="BJ218" s="8">
        <v>84</v>
      </c>
      <c r="BK218" s="8">
        <v>168</v>
      </c>
      <c r="BL218" s="8">
        <f t="shared" si="183"/>
        <v>1.938805528698587</v>
      </c>
      <c r="BM218" s="8">
        <f t="shared" si="201"/>
        <v>29.761904761904763</v>
      </c>
      <c r="BN218" s="8">
        <v>1</v>
      </c>
      <c r="BO218" s="7" t="s">
        <v>1076</v>
      </c>
      <c r="BP218" s="8" t="s">
        <v>146</v>
      </c>
      <c r="BQ218" s="8">
        <v>51</v>
      </c>
      <c r="BR218" s="8">
        <v>64.900000000000006</v>
      </c>
      <c r="BS218" s="8">
        <v>158.69999999999999</v>
      </c>
      <c r="BT218" s="8">
        <f t="shared" si="184"/>
        <v>1.6672034168941949</v>
      </c>
      <c r="BU218" s="8">
        <f t="shared" si="202"/>
        <v>25.768601138186018</v>
      </c>
      <c r="BV218" s="8">
        <f t="shared" si="185"/>
        <v>1.1629088022806209</v>
      </c>
      <c r="BW218" s="8">
        <f t="shared" si="185"/>
        <v>1.1549678076161123</v>
      </c>
      <c r="BX218" s="8" t="s">
        <v>158</v>
      </c>
      <c r="BY218" s="8" t="s">
        <v>171</v>
      </c>
      <c r="BZ218" s="8" t="s">
        <v>148</v>
      </c>
      <c r="CA218" s="8" t="s">
        <v>149</v>
      </c>
      <c r="CB218" s="8">
        <v>5</v>
      </c>
      <c r="CC218" s="8" t="s">
        <v>150</v>
      </c>
      <c r="CD218" s="8">
        <v>2</v>
      </c>
      <c r="CE218" s="8" t="s">
        <v>159</v>
      </c>
      <c r="CF218" s="8" t="s">
        <v>150</v>
      </c>
      <c r="CG218" s="8">
        <v>2</v>
      </c>
      <c r="CH218" s="8" t="s">
        <v>150</v>
      </c>
      <c r="CI218" s="8" t="s">
        <v>150</v>
      </c>
      <c r="CJ218" s="8">
        <v>2</v>
      </c>
      <c r="CK218" s="8" t="s">
        <v>159</v>
      </c>
      <c r="CL218" s="8" t="s">
        <v>150</v>
      </c>
      <c r="CM218" s="8">
        <v>2</v>
      </c>
      <c r="CN218" s="8" t="s">
        <v>150</v>
      </c>
      <c r="CO218" s="8">
        <v>0</v>
      </c>
      <c r="CP218" s="8">
        <v>0</v>
      </c>
      <c r="CQ218" s="8">
        <v>4</v>
      </c>
      <c r="CR218" s="8"/>
      <c r="CS218" s="8">
        <v>0</v>
      </c>
      <c r="CT218" s="8"/>
      <c r="CU218" s="8"/>
      <c r="CV218" s="8"/>
      <c r="CW218" s="8"/>
      <c r="CX218" s="8"/>
      <c r="CY218" s="8">
        <v>0</v>
      </c>
      <c r="CZ218" s="8"/>
      <c r="DA218" s="8"/>
      <c r="DB218" s="8"/>
      <c r="DC218" s="8"/>
      <c r="DD218" s="8" t="s">
        <v>143</v>
      </c>
      <c r="DE218" s="8">
        <v>1</v>
      </c>
      <c r="DF218" s="8"/>
      <c r="DG218" s="8"/>
      <c r="DH218" s="8">
        <v>375</v>
      </c>
      <c r="DI218" s="8">
        <v>1</v>
      </c>
      <c r="DJ218" s="8"/>
      <c r="DK218" s="8">
        <v>2</v>
      </c>
      <c r="DL218" s="8">
        <v>6</v>
      </c>
      <c r="DM218" s="8">
        <v>1</v>
      </c>
      <c r="DN218" s="8"/>
      <c r="DO218" s="8" t="s">
        <v>143</v>
      </c>
      <c r="DP218" s="8" t="str">
        <f t="shared" si="210"/>
        <v>2</v>
      </c>
      <c r="DQ218" s="8" t="s">
        <v>165</v>
      </c>
      <c r="DR218" s="8" t="s">
        <v>165</v>
      </c>
      <c r="DS218" s="8" t="s">
        <v>165</v>
      </c>
      <c r="DT218" s="8" t="s">
        <v>636</v>
      </c>
      <c r="DU218" s="8" t="s">
        <v>159</v>
      </c>
      <c r="DV218" s="8" t="s">
        <v>159</v>
      </c>
      <c r="DW218" s="8" t="s">
        <v>159</v>
      </c>
      <c r="DX218" s="8" t="s">
        <v>150</v>
      </c>
      <c r="DY218" s="8" t="s">
        <v>159</v>
      </c>
      <c r="DZ218" s="8"/>
      <c r="EA218" s="8"/>
      <c r="EB218" s="8" t="s">
        <v>150</v>
      </c>
      <c r="EC218" s="8" t="s">
        <v>150</v>
      </c>
      <c r="ED218" s="8" t="s">
        <v>150</v>
      </c>
      <c r="EE218" s="8"/>
      <c r="EF218" s="8" t="s">
        <v>159</v>
      </c>
      <c r="EG218" s="8" t="s">
        <v>150</v>
      </c>
      <c r="EH218" s="8"/>
      <c r="EI218" s="8" t="s">
        <v>159</v>
      </c>
      <c r="EJ218" s="8" t="s">
        <v>150</v>
      </c>
      <c r="EK218" s="8"/>
      <c r="EL218" s="8"/>
      <c r="EM218" s="8"/>
      <c r="EN218" s="8"/>
      <c r="EO218" s="8" t="s">
        <v>184</v>
      </c>
      <c r="EP218" s="8" t="s">
        <v>187</v>
      </c>
      <c r="EQ218" s="11" t="str">
        <f t="shared" si="207"/>
        <v>36</v>
      </c>
      <c r="ER218" s="11">
        <v>1</v>
      </c>
      <c r="ES218" s="11"/>
      <c r="ET218" s="13">
        <f t="shared" si="186"/>
        <v>1</v>
      </c>
      <c r="EU218" s="13">
        <f t="shared" si="187"/>
        <v>0.9</v>
      </c>
      <c r="EV218" s="14">
        <f t="shared" si="204"/>
        <v>-3.2000000000000001E-2</v>
      </c>
      <c r="EW218" s="14">
        <f t="shared" si="188"/>
        <v>-1.2</v>
      </c>
      <c r="EX218" s="14">
        <f t="shared" si="189"/>
        <v>-3.2000000000000001E-2</v>
      </c>
      <c r="EY218" s="11">
        <f t="shared" si="190"/>
        <v>-3.2000000000000001E-2</v>
      </c>
      <c r="EZ218" s="15" t="s">
        <v>152</v>
      </c>
      <c r="FA218" s="16" t="str">
        <f t="shared" si="191"/>
        <v>1</v>
      </c>
      <c r="FC218">
        <v>2</v>
      </c>
      <c r="FD218">
        <v>0</v>
      </c>
    </row>
    <row r="219" spans="1:160" ht="33.75">
      <c r="A219" s="6">
        <v>3056</v>
      </c>
      <c r="B219" s="8">
        <v>2</v>
      </c>
      <c r="C219" s="8" t="s">
        <v>139</v>
      </c>
      <c r="D219" s="8">
        <v>69</v>
      </c>
      <c r="E219" s="8">
        <v>65</v>
      </c>
      <c r="F219" s="8" t="s">
        <v>140</v>
      </c>
      <c r="G219" s="8">
        <v>1</v>
      </c>
      <c r="H219" s="8"/>
      <c r="I219" s="9"/>
      <c r="J219" s="9"/>
      <c r="K219" s="10">
        <v>43454</v>
      </c>
      <c r="L219" s="10"/>
      <c r="M219" s="9" t="e">
        <f t="shared" si="218"/>
        <v>#NUM!</v>
      </c>
      <c r="N219" s="9">
        <f t="shared" ca="1" si="179"/>
        <v>63</v>
      </c>
      <c r="O219" s="9">
        <v>46</v>
      </c>
      <c r="P219" s="9">
        <v>1</v>
      </c>
      <c r="Q219" s="9"/>
      <c r="R219" s="9"/>
      <c r="S219" s="9" t="e">
        <f t="shared" si="180"/>
        <v>#NUM!</v>
      </c>
      <c r="T219" s="9"/>
      <c r="U219" s="8">
        <v>12</v>
      </c>
      <c r="V219" s="11">
        <v>1</v>
      </c>
      <c r="W219" s="8" t="str">
        <f t="shared" si="198"/>
        <v>12</v>
      </c>
      <c r="X219" s="9">
        <v>2</v>
      </c>
      <c r="Y219" s="9">
        <v>1</v>
      </c>
      <c r="Z219" s="9">
        <v>1</v>
      </c>
      <c r="AA219" s="9"/>
      <c r="AB219" s="9">
        <v>2</v>
      </c>
      <c r="AC219" s="9">
        <v>46</v>
      </c>
      <c r="AD219" s="9">
        <v>1</v>
      </c>
      <c r="AE219" s="8" t="str">
        <f t="shared" si="217"/>
        <v>36</v>
      </c>
      <c r="AF219" s="9">
        <v>2</v>
      </c>
      <c r="AG219" s="9">
        <v>2</v>
      </c>
      <c r="AH219" s="11" t="str">
        <f t="shared" si="206"/>
        <v>36</v>
      </c>
      <c r="AI219" s="11" t="str">
        <f t="shared" ref="AI219:AI223" si="220">IF(AH219&lt;35,0, IF(AH219&gt;35, "1"))</f>
        <v>1</v>
      </c>
      <c r="AJ219" s="9">
        <v>2</v>
      </c>
      <c r="AK219" s="9">
        <v>0</v>
      </c>
      <c r="AL219" s="9"/>
      <c r="AM219" s="8" t="s">
        <v>360</v>
      </c>
      <c r="AN219" s="8">
        <v>1</v>
      </c>
      <c r="AO219" s="8">
        <v>2.46</v>
      </c>
      <c r="AP219" s="8"/>
      <c r="AQ219" s="8"/>
      <c r="AR219" s="9" t="e">
        <f t="shared" si="219"/>
        <v>#DIV/0!</v>
      </c>
      <c r="AS219" s="9">
        <v>1.55</v>
      </c>
      <c r="AT219" s="9">
        <f t="shared" si="182"/>
        <v>48.713079491635966</v>
      </c>
      <c r="AU219" s="9">
        <v>1.51</v>
      </c>
      <c r="AV219" s="9">
        <f t="shared" si="205"/>
        <v>49.644286247283098</v>
      </c>
      <c r="AW219" s="9"/>
      <c r="AX219" s="9"/>
      <c r="AY219" s="12" t="s">
        <v>155</v>
      </c>
      <c r="AZ219" s="12" t="s">
        <v>155</v>
      </c>
      <c r="BA219" s="12" t="s">
        <v>155</v>
      </c>
      <c r="BB219" s="12"/>
      <c r="BC219" s="8" t="s">
        <v>164</v>
      </c>
      <c r="BD219" s="8"/>
      <c r="BE219" s="8"/>
      <c r="BF219" s="8"/>
      <c r="BG219" s="12"/>
      <c r="BH219" s="8"/>
      <c r="BI219" s="8"/>
      <c r="BJ219" s="8">
        <v>76</v>
      </c>
      <c r="BK219" s="8">
        <v>169</v>
      </c>
      <c r="BL219" s="8">
        <f t="shared" si="183"/>
        <v>1.8660787235981293</v>
      </c>
      <c r="BM219" s="8">
        <f t="shared" si="201"/>
        <v>26.609712545078953</v>
      </c>
      <c r="BN219" s="8">
        <v>1</v>
      </c>
      <c r="BO219" s="7" t="s">
        <v>1079</v>
      </c>
      <c r="BP219" s="8" t="s">
        <v>146</v>
      </c>
      <c r="BQ219" s="8">
        <v>64</v>
      </c>
      <c r="BR219" s="8">
        <v>50</v>
      </c>
      <c r="BS219" s="8">
        <v>154</v>
      </c>
      <c r="BT219" s="8">
        <f t="shared" si="184"/>
        <v>1.4600949474045632</v>
      </c>
      <c r="BU219" s="8">
        <f t="shared" si="202"/>
        <v>21.0828132906055</v>
      </c>
      <c r="BV219" s="8">
        <f t="shared" si="185"/>
        <v>1.2780529971117529</v>
      </c>
      <c r="BW219" s="8">
        <f t="shared" si="185"/>
        <v>1.2621518854381848</v>
      </c>
      <c r="BX219" s="8" t="s">
        <v>162</v>
      </c>
      <c r="BY219" s="8" t="s">
        <v>162</v>
      </c>
      <c r="BZ219" s="8" t="s">
        <v>148</v>
      </c>
      <c r="CA219" s="8" t="s">
        <v>149</v>
      </c>
      <c r="CB219" s="8">
        <v>4</v>
      </c>
      <c r="CC219" s="8"/>
      <c r="CD219" s="8">
        <v>2</v>
      </c>
      <c r="CE219" s="8"/>
      <c r="CF219" s="8" t="s">
        <v>150</v>
      </c>
      <c r="CG219" s="8">
        <v>2</v>
      </c>
      <c r="CH219" s="8"/>
      <c r="CI219" s="8"/>
      <c r="CJ219" s="8">
        <v>2</v>
      </c>
      <c r="CK219" s="8" t="s">
        <v>150</v>
      </c>
      <c r="CL219" s="8" t="s">
        <v>150</v>
      </c>
      <c r="CM219" s="8">
        <v>2</v>
      </c>
      <c r="CN219" s="8"/>
      <c r="CO219" s="8">
        <v>0</v>
      </c>
      <c r="CP219" s="8">
        <v>0</v>
      </c>
      <c r="CQ219" s="8">
        <v>4</v>
      </c>
      <c r="CR219" s="8"/>
      <c r="CS219" s="8">
        <v>0</v>
      </c>
      <c r="CT219" s="8"/>
      <c r="CU219" s="8"/>
      <c r="CV219" s="8"/>
      <c r="CW219" s="8"/>
      <c r="CX219" s="8"/>
      <c r="CY219" s="8">
        <v>0</v>
      </c>
      <c r="CZ219" s="8"/>
      <c r="DA219" s="8"/>
      <c r="DB219" s="8"/>
      <c r="DC219" s="8"/>
      <c r="DD219" s="8" t="s">
        <v>165</v>
      </c>
      <c r="DE219" s="8">
        <v>2</v>
      </c>
      <c r="DF219" s="8"/>
      <c r="DG219" s="8"/>
      <c r="DH219" s="8"/>
      <c r="DI219" s="8">
        <v>2</v>
      </c>
      <c r="DJ219" s="8"/>
      <c r="DK219" s="8">
        <v>2</v>
      </c>
      <c r="DL219" s="8">
        <v>0</v>
      </c>
      <c r="DM219" s="8">
        <v>2</v>
      </c>
      <c r="DN219" s="8"/>
      <c r="DO219" s="8" t="s">
        <v>143</v>
      </c>
      <c r="DP219" s="8" t="str">
        <f t="shared" si="210"/>
        <v>2</v>
      </c>
      <c r="DQ219" s="8" t="s">
        <v>165</v>
      </c>
      <c r="DR219" s="8" t="s">
        <v>165</v>
      </c>
      <c r="DS219" s="8" t="s">
        <v>165</v>
      </c>
      <c r="DT219" s="8" t="s">
        <v>636</v>
      </c>
      <c r="DU219" s="8" t="s">
        <v>150</v>
      </c>
      <c r="DV219" s="8" t="s">
        <v>150</v>
      </c>
      <c r="DW219" s="8" t="s">
        <v>150</v>
      </c>
      <c r="DX219" s="8" t="s">
        <v>150</v>
      </c>
      <c r="DY219" s="8" t="s">
        <v>150</v>
      </c>
      <c r="DZ219" s="8"/>
      <c r="EA219" s="8"/>
      <c r="EB219" s="8" t="s">
        <v>150</v>
      </c>
      <c r="EC219" s="8" t="s">
        <v>150</v>
      </c>
      <c r="ED219" s="8" t="s">
        <v>150</v>
      </c>
      <c r="EE219" s="8"/>
      <c r="EF219" s="8" t="s">
        <v>159</v>
      </c>
      <c r="EG219" s="8" t="s">
        <v>150</v>
      </c>
      <c r="EH219" s="8"/>
      <c r="EI219" s="8" t="s">
        <v>159</v>
      </c>
      <c r="EJ219" s="8" t="s">
        <v>150</v>
      </c>
      <c r="EK219" s="8"/>
      <c r="EL219" s="8"/>
      <c r="EM219" s="8"/>
      <c r="EN219" s="8"/>
      <c r="EO219" s="8" t="s">
        <v>184</v>
      </c>
      <c r="EP219" s="8" t="s">
        <v>187</v>
      </c>
      <c r="EQ219" s="11" t="str">
        <f t="shared" si="207"/>
        <v>36</v>
      </c>
      <c r="ER219" s="11" t="str">
        <f t="shared" ref="ER219:ER223" si="221">IF(EQ219&lt;35,0, IF(EQ219&gt;35, "1"))</f>
        <v>1</v>
      </c>
      <c r="ES219" s="11"/>
      <c r="ET219" s="13">
        <f t="shared" si="186"/>
        <v>1</v>
      </c>
      <c r="EU219" s="13">
        <f t="shared" si="187"/>
        <v>0.9</v>
      </c>
      <c r="EV219" s="14">
        <f t="shared" si="204"/>
        <v>-3.2000000000000001E-2</v>
      </c>
      <c r="EW219" s="14">
        <f t="shared" si="188"/>
        <v>-1.2</v>
      </c>
      <c r="EX219" s="14">
        <f t="shared" si="189"/>
        <v>-1.2</v>
      </c>
      <c r="EY219" s="11">
        <f t="shared" si="190"/>
        <v>-3.2000000000000001E-2</v>
      </c>
      <c r="EZ219" s="17" t="s">
        <v>152</v>
      </c>
      <c r="FA219" s="16" t="str">
        <f t="shared" si="191"/>
        <v>1</v>
      </c>
      <c r="FC219">
        <v>2</v>
      </c>
      <c r="FD219">
        <v>0</v>
      </c>
    </row>
    <row r="220" spans="1:160" ht="33.75">
      <c r="A220" s="6">
        <v>3058</v>
      </c>
      <c r="B220" s="8">
        <v>2</v>
      </c>
      <c r="C220" s="8" t="s">
        <v>139</v>
      </c>
      <c r="D220" s="8">
        <v>67</v>
      </c>
      <c r="E220" s="8">
        <v>63</v>
      </c>
      <c r="F220" s="8" t="s">
        <v>174</v>
      </c>
      <c r="G220" s="8">
        <v>2</v>
      </c>
      <c r="H220" s="8"/>
      <c r="I220" s="9"/>
      <c r="J220" s="9"/>
      <c r="K220" s="10">
        <v>43458</v>
      </c>
      <c r="L220" s="10"/>
      <c r="M220" s="9" t="e">
        <f>DATEDIF(K220, L220, "m")</f>
        <v>#NUM!</v>
      </c>
      <c r="N220" s="9">
        <f t="shared" ca="1" si="179"/>
        <v>63</v>
      </c>
      <c r="O220" s="9">
        <v>46</v>
      </c>
      <c r="P220" s="9">
        <v>1</v>
      </c>
      <c r="Q220" s="9"/>
      <c r="R220" s="9"/>
      <c r="S220" s="9" t="e">
        <f t="shared" si="180"/>
        <v>#NUM!</v>
      </c>
      <c r="T220" s="9"/>
      <c r="U220" s="8" t="str">
        <f t="shared" ref="U220:U232" si="222">IF(O220&lt;12,O220, IF(O220&gt;12, "12"))</f>
        <v>12</v>
      </c>
      <c r="V220" s="11" t="str">
        <f t="shared" ref="V220:V232" si="223">IF(U220&lt;12,0, IF(U220&gt;12, "1"))</f>
        <v>1</v>
      </c>
      <c r="W220" s="8" t="str">
        <f t="shared" ref="W220:W235" si="224">IF(O220&lt;12,O220, IF(O220&gt;12, "12"))</f>
        <v>12</v>
      </c>
      <c r="X220" s="9">
        <v>2</v>
      </c>
      <c r="Y220" s="9">
        <v>1</v>
      </c>
      <c r="Z220" s="9">
        <v>1</v>
      </c>
      <c r="AA220" s="9"/>
      <c r="AB220" s="9">
        <v>2</v>
      </c>
      <c r="AC220" s="9">
        <v>46</v>
      </c>
      <c r="AD220" s="9">
        <v>1</v>
      </c>
      <c r="AE220" s="8" t="str">
        <f t="shared" si="217"/>
        <v>36</v>
      </c>
      <c r="AF220" s="9">
        <v>2</v>
      </c>
      <c r="AG220" s="9">
        <v>2</v>
      </c>
      <c r="AH220" s="11" t="str">
        <f t="shared" si="206"/>
        <v>36</v>
      </c>
      <c r="AI220" s="11" t="str">
        <f t="shared" si="220"/>
        <v>1</v>
      </c>
      <c r="AJ220" s="9">
        <v>2</v>
      </c>
      <c r="AK220" s="9">
        <v>0</v>
      </c>
      <c r="AL220" s="9"/>
      <c r="AM220" s="8" t="s">
        <v>360</v>
      </c>
      <c r="AN220" s="8">
        <v>1</v>
      </c>
      <c r="AO220" s="8">
        <v>1.42</v>
      </c>
      <c r="AP220" s="8"/>
      <c r="AQ220" s="8"/>
      <c r="AR220" s="9" t="e">
        <f t="shared" si="219"/>
        <v>#DIV/0!</v>
      </c>
      <c r="AS220" s="9">
        <v>1.23</v>
      </c>
      <c r="AT220" s="9">
        <f t="shared" si="182"/>
        <v>65.096779649211499</v>
      </c>
      <c r="AU220" s="9">
        <v>1.18</v>
      </c>
      <c r="AV220" s="9">
        <f t="shared" si="205"/>
        <v>67.574869278631382</v>
      </c>
      <c r="AW220" s="9"/>
      <c r="AX220" s="9"/>
      <c r="AY220" s="12" t="s">
        <v>155</v>
      </c>
      <c r="AZ220" s="12" t="s">
        <v>155</v>
      </c>
      <c r="BA220" s="12" t="s">
        <v>155</v>
      </c>
      <c r="BB220" s="12"/>
      <c r="BC220" s="8" t="s">
        <v>164</v>
      </c>
      <c r="BD220" s="8"/>
      <c r="BE220" s="8"/>
      <c r="BF220" s="8"/>
      <c r="BG220" s="12"/>
      <c r="BH220" s="8"/>
      <c r="BI220" s="8"/>
      <c r="BJ220" s="8">
        <v>49</v>
      </c>
      <c r="BK220" s="8">
        <v>158</v>
      </c>
      <c r="BL220" s="8">
        <f t="shared" si="183"/>
        <v>1.4747759466232737</v>
      </c>
      <c r="BM220" s="8">
        <f t="shared" si="201"/>
        <v>19.628264701169684</v>
      </c>
      <c r="BN220" s="8">
        <v>1</v>
      </c>
      <c r="BO220" s="7" t="s">
        <v>1082</v>
      </c>
      <c r="BP220" s="8" t="s">
        <v>146</v>
      </c>
      <c r="BQ220" s="8">
        <v>56</v>
      </c>
      <c r="BR220" s="8">
        <v>57</v>
      </c>
      <c r="BS220" s="8">
        <v>152</v>
      </c>
      <c r="BT220" s="8">
        <f t="shared" si="184"/>
        <v>1.5291487659617291</v>
      </c>
      <c r="BU220" s="8">
        <f t="shared" si="202"/>
        <v>24.671052631578949</v>
      </c>
      <c r="BV220" s="8">
        <f t="shared" si="185"/>
        <v>0.96444242669596725</v>
      </c>
      <c r="BW220" s="8">
        <f t="shared" si="185"/>
        <v>0.79559899588741112</v>
      </c>
      <c r="BX220" s="8" t="s">
        <v>162</v>
      </c>
      <c r="BY220" s="8" t="s">
        <v>158</v>
      </c>
      <c r="BZ220" s="8" t="s">
        <v>148</v>
      </c>
      <c r="CA220" s="8" t="s">
        <v>149</v>
      </c>
      <c r="CB220" s="8">
        <v>5</v>
      </c>
      <c r="CC220" s="8" t="s">
        <v>150</v>
      </c>
      <c r="CD220" s="8">
        <v>2</v>
      </c>
      <c r="CE220" s="8" t="s">
        <v>150</v>
      </c>
      <c r="CF220" s="8" t="s">
        <v>150</v>
      </c>
      <c r="CG220" s="8">
        <v>2</v>
      </c>
      <c r="CH220" s="8" t="s">
        <v>150</v>
      </c>
      <c r="CI220" s="8" t="s">
        <v>150</v>
      </c>
      <c r="CJ220" s="8">
        <v>2</v>
      </c>
      <c r="CK220" s="8" t="s">
        <v>150</v>
      </c>
      <c r="CL220" s="8" t="s">
        <v>150</v>
      </c>
      <c r="CM220" s="8">
        <v>2</v>
      </c>
      <c r="CN220" s="8" t="s">
        <v>150</v>
      </c>
      <c r="CO220" s="8">
        <v>0</v>
      </c>
      <c r="CP220" s="8">
        <v>0</v>
      </c>
      <c r="CQ220" s="8">
        <v>4</v>
      </c>
      <c r="CR220" s="8"/>
      <c r="CS220" s="8">
        <v>0</v>
      </c>
      <c r="CT220" s="8"/>
      <c r="CU220" s="8"/>
      <c r="CV220" s="8"/>
      <c r="CW220" s="8"/>
      <c r="CX220" s="8"/>
      <c r="CY220" s="8">
        <v>0</v>
      </c>
      <c r="CZ220" s="8"/>
      <c r="DA220" s="8"/>
      <c r="DB220" s="8"/>
      <c r="DC220" s="8"/>
      <c r="DD220" s="8" t="s">
        <v>165</v>
      </c>
      <c r="DE220" s="8">
        <v>2</v>
      </c>
      <c r="DF220" s="8"/>
      <c r="DG220" s="8"/>
      <c r="DH220" s="8"/>
      <c r="DI220" s="8">
        <v>2</v>
      </c>
      <c r="DJ220" s="8"/>
      <c r="DK220" s="8">
        <v>2</v>
      </c>
      <c r="DL220" s="8">
        <v>0</v>
      </c>
      <c r="DM220" s="8">
        <v>2</v>
      </c>
      <c r="DN220" s="8"/>
      <c r="DO220" s="8" t="s">
        <v>143</v>
      </c>
      <c r="DP220" s="8" t="str">
        <f t="shared" si="210"/>
        <v>2</v>
      </c>
      <c r="DQ220" s="8" t="s">
        <v>165</v>
      </c>
      <c r="DR220" s="8" t="s">
        <v>165</v>
      </c>
      <c r="DS220" s="8" t="s">
        <v>165</v>
      </c>
      <c r="DT220" s="8" t="s">
        <v>636</v>
      </c>
      <c r="DU220" s="8" t="s">
        <v>150</v>
      </c>
      <c r="DV220" s="8" t="s">
        <v>150</v>
      </c>
      <c r="DW220" s="8" t="s">
        <v>150</v>
      </c>
      <c r="DX220" s="8" t="s">
        <v>150</v>
      </c>
      <c r="DY220" s="8" t="s">
        <v>150</v>
      </c>
      <c r="DZ220" s="8"/>
      <c r="EA220" s="8"/>
      <c r="EB220" s="8" t="s">
        <v>150</v>
      </c>
      <c r="EC220" s="8" t="s">
        <v>150</v>
      </c>
      <c r="ED220" s="8" t="s">
        <v>150</v>
      </c>
      <c r="EE220" s="8"/>
      <c r="EF220" s="8" t="s">
        <v>159</v>
      </c>
      <c r="EG220" s="8" t="s">
        <v>150</v>
      </c>
      <c r="EH220" s="8"/>
      <c r="EI220" s="8" t="s">
        <v>159</v>
      </c>
      <c r="EJ220" s="8" t="s">
        <v>150</v>
      </c>
      <c r="EK220" s="8"/>
      <c r="EL220" s="8"/>
      <c r="EM220" s="8"/>
      <c r="EN220" s="8"/>
      <c r="EO220" s="8" t="s">
        <v>173</v>
      </c>
      <c r="EP220" s="8" t="s">
        <v>187</v>
      </c>
      <c r="EQ220" s="11" t="str">
        <f t="shared" si="207"/>
        <v>36</v>
      </c>
      <c r="ER220" s="11" t="str">
        <f t="shared" si="221"/>
        <v>1</v>
      </c>
      <c r="ES220" s="11"/>
      <c r="ET220" s="13">
        <f t="shared" si="186"/>
        <v>1</v>
      </c>
      <c r="EU220" s="13">
        <f t="shared" si="187"/>
        <v>0.9</v>
      </c>
      <c r="EV220" s="14">
        <f t="shared" si="204"/>
        <v>-3.2000000000000001E-2</v>
      </c>
      <c r="EW220" s="14">
        <f t="shared" si="188"/>
        <v>-1.2</v>
      </c>
      <c r="EX220" s="14">
        <f t="shared" si="189"/>
        <v>-1.2</v>
      </c>
      <c r="EY220" s="11">
        <f t="shared" si="190"/>
        <v>-3.2000000000000001E-2</v>
      </c>
      <c r="EZ220" s="17" t="s">
        <v>163</v>
      </c>
      <c r="FA220" s="16" t="str">
        <f t="shared" si="191"/>
        <v>2</v>
      </c>
      <c r="FC220">
        <v>2</v>
      </c>
      <c r="FD220">
        <v>0</v>
      </c>
    </row>
    <row r="221" spans="1:160" ht="33.75">
      <c r="A221" s="6">
        <v>3065</v>
      </c>
      <c r="B221" s="8">
        <v>1</v>
      </c>
      <c r="C221" s="8" t="s">
        <v>146</v>
      </c>
      <c r="D221" s="8">
        <v>57</v>
      </c>
      <c r="E221" s="8">
        <v>53</v>
      </c>
      <c r="F221" s="8" t="s">
        <v>153</v>
      </c>
      <c r="G221" s="8">
        <v>3</v>
      </c>
      <c r="H221" s="8"/>
      <c r="I221" s="9"/>
      <c r="J221" s="9"/>
      <c r="K221" s="10">
        <v>43479</v>
      </c>
      <c r="L221" s="10"/>
      <c r="M221" s="9" t="e">
        <f t="shared" ref="M221:M226" si="225">DATEDIF(K221,L221,"m")</f>
        <v>#NUM!</v>
      </c>
      <c r="N221" s="9">
        <f t="shared" ca="1" si="179"/>
        <v>62</v>
      </c>
      <c r="O221" s="9">
        <v>45</v>
      </c>
      <c r="P221" s="9">
        <v>1</v>
      </c>
      <c r="Q221" s="9"/>
      <c r="R221" s="9"/>
      <c r="S221" s="9" t="e">
        <f t="shared" si="180"/>
        <v>#NUM!</v>
      </c>
      <c r="T221" s="9"/>
      <c r="U221" s="8" t="str">
        <f t="shared" si="222"/>
        <v>12</v>
      </c>
      <c r="V221" s="11" t="str">
        <f t="shared" si="223"/>
        <v>1</v>
      </c>
      <c r="W221" s="8" t="str">
        <f t="shared" si="224"/>
        <v>12</v>
      </c>
      <c r="X221" s="9">
        <v>2</v>
      </c>
      <c r="Y221" s="9">
        <v>1</v>
      </c>
      <c r="Z221" s="9">
        <v>1</v>
      </c>
      <c r="AA221" s="9"/>
      <c r="AB221" s="9">
        <v>2</v>
      </c>
      <c r="AC221" s="9">
        <v>45</v>
      </c>
      <c r="AD221" s="9">
        <v>1</v>
      </c>
      <c r="AE221" s="8" t="str">
        <f t="shared" si="217"/>
        <v>36</v>
      </c>
      <c r="AF221" s="9">
        <v>2</v>
      </c>
      <c r="AG221" s="9">
        <v>2</v>
      </c>
      <c r="AH221" s="11" t="str">
        <f t="shared" si="206"/>
        <v>36</v>
      </c>
      <c r="AI221" s="11" t="str">
        <f t="shared" si="220"/>
        <v>1</v>
      </c>
      <c r="AJ221" s="9">
        <v>2</v>
      </c>
      <c r="AK221" s="9">
        <v>0</v>
      </c>
      <c r="AL221" s="9"/>
      <c r="AM221" s="8" t="s">
        <v>360</v>
      </c>
      <c r="AN221" s="8">
        <v>1</v>
      </c>
      <c r="AO221" s="8">
        <v>1.75</v>
      </c>
      <c r="AP221" s="8"/>
      <c r="AQ221" s="8"/>
      <c r="AR221" s="9" t="e">
        <f t="shared" si="219"/>
        <v>#DIV/0!</v>
      </c>
      <c r="AS221" s="9">
        <v>0.92</v>
      </c>
      <c r="AT221" s="9">
        <f t="shared" si="182"/>
        <v>73.47125705748347</v>
      </c>
      <c r="AU221" s="9">
        <v>0.81</v>
      </c>
      <c r="AV221" s="9">
        <f t="shared" si="205"/>
        <v>84.543227915298402</v>
      </c>
      <c r="AW221" s="9"/>
      <c r="AX221" s="9"/>
      <c r="AY221" s="12" t="s">
        <v>155</v>
      </c>
      <c r="AZ221" s="12" t="s">
        <v>155</v>
      </c>
      <c r="BA221" s="12" t="s">
        <v>155</v>
      </c>
      <c r="BB221" s="12"/>
      <c r="BC221" s="8" t="s">
        <v>164</v>
      </c>
      <c r="BD221" s="8"/>
      <c r="BE221" s="8"/>
      <c r="BF221" s="8"/>
      <c r="BG221" s="12"/>
      <c r="BH221" s="8"/>
      <c r="BI221" s="8"/>
      <c r="BJ221" s="8">
        <v>54.5</v>
      </c>
      <c r="BK221" s="8">
        <v>157</v>
      </c>
      <c r="BL221" s="8">
        <f t="shared" si="183"/>
        <v>1.5358969753017329</v>
      </c>
      <c r="BM221" s="8">
        <f t="shared" si="201"/>
        <v>22.110430443425695</v>
      </c>
      <c r="BN221" s="8">
        <v>1</v>
      </c>
      <c r="BO221" s="7" t="s">
        <v>1088</v>
      </c>
      <c r="BP221" s="8" t="s">
        <v>139</v>
      </c>
      <c r="BQ221" s="8">
        <v>56</v>
      </c>
      <c r="BR221" s="8">
        <v>69</v>
      </c>
      <c r="BS221" s="8">
        <v>167</v>
      </c>
      <c r="BT221" s="8">
        <f t="shared" si="184"/>
        <v>1.7756061018527844</v>
      </c>
      <c r="BU221" s="8">
        <f t="shared" si="202"/>
        <v>24.740937287102444</v>
      </c>
      <c r="BV221" s="8">
        <f t="shared" si="185"/>
        <v>0.8649987030902162</v>
      </c>
      <c r="BW221" s="8">
        <f t="shared" si="185"/>
        <v>0.89367796324159299</v>
      </c>
      <c r="BX221" s="8" t="s">
        <v>158</v>
      </c>
      <c r="BY221" s="8" t="s">
        <v>158</v>
      </c>
      <c r="BZ221" s="8" t="s">
        <v>148</v>
      </c>
      <c r="CA221" s="8" t="s">
        <v>149</v>
      </c>
      <c r="CB221" s="8">
        <v>6</v>
      </c>
      <c r="CC221" s="8" t="s">
        <v>150</v>
      </c>
      <c r="CD221" s="8">
        <v>2</v>
      </c>
      <c r="CE221" s="8" t="s">
        <v>150</v>
      </c>
      <c r="CF221" s="8" t="s">
        <v>150</v>
      </c>
      <c r="CG221" s="8">
        <v>2</v>
      </c>
      <c r="CH221" s="8" t="s">
        <v>150</v>
      </c>
      <c r="CI221" s="8" t="s">
        <v>150</v>
      </c>
      <c r="CJ221" s="8">
        <v>2</v>
      </c>
      <c r="CK221" s="8" t="s">
        <v>150</v>
      </c>
      <c r="CL221" s="8" t="s">
        <v>150</v>
      </c>
      <c r="CM221" s="8">
        <v>2</v>
      </c>
      <c r="CN221" s="8" t="s">
        <v>150</v>
      </c>
      <c r="CO221" s="8">
        <v>0</v>
      </c>
      <c r="CP221" s="8">
        <v>0</v>
      </c>
      <c r="CQ221" s="8">
        <v>4</v>
      </c>
      <c r="CR221" s="8"/>
      <c r="CS221" s="8">
        <v>0</v>
      </c>
      <c r="CT221" s="8"/>
      <c r="CU221" s="8"/>
      <c r="CV221" s="8"/>
      <c r="CW221" s="8"/>
      <c r="CX221" s="8"/>
      <c r="CY221" s="8">
        <v>0</v>
      </c>
      <c r="CZ221" s="8"/>
      <c r="DA221" s="8"/>
      <c r="DB221" s="8"/>
      <c r="DC221" s="8"/>
      <c r="DD221" s="8" t="s">
        <v>165</v>
      </c>
      <c r="DE221" s="8">
        <v>2</v>
      </c>
      <c r="DF221" s="8"/>
      <c r="DG221" s="8"/>
      <c r="DH221" s="8"/>
      <c r="DI221" s="8">
        <v>2</v>
      </c>
      <c r="DJ221" s="8"/>
      <c r="DK221" s="8">
        <v>2</v>
      </c>
      <c r="DL221" s="8">
        <v>0</v>
      </c>
      <c r="DM221" s="8">
        <v>2</v>
      </c>
      <c r="DN221" s="8"/>
      <c r="DO221" s="8" t="s">
        <v>143</v>
      </c>
      <c r="DP221" s="8" t="str">
        <f t="shared" si="210"/>
        <v>2</v>
      </c>
      <c r="DQ221" s="8" t="s">
        <v>143</v>
      </c>
      <c r="DR221" s="8" t="s">
        <v>143</v>
      </c>
      <c r="DS221" s="8" t="s">
        <v>143</v>
      </c>
      <c r="DT221" s="8" t="s">
        <v>636</v>
      </c>
      <c r="DU221" s="8" t="s">
        <v>150</v>
      </c>
      <c r="DV221" s="8" t="s">
        <v>159</v>
      </c>
      <c r="DW221" s="8" t="s">
        <v>150</v>
      </c>
      <c r="DX221" s="8" t="s">
        <v>150</v>
      </c>
      <c r="DY221" s="8" t="s">
        <v>150</v>
      </c>
      <c r="DZ221" s="8"/>
      <c r="EA221" s="8"/>
      <c r="EB221" s="8" t="s">
        <v>150</v>
      </c>
      <c r="EC221" s="8" t="s">
        <v>150</v>
      </c>
      <c r="ED221" s="8" t="s">
        <v>150</v>
      </c>
      <c r="EE221" s="8"/>
      <c r="EF221" s="8" t="s">
        <v>159</v>
      </c>
      <c r="EG221" s="8" t="s">
        <v>150</v>
      </c>
      <c r="EH221" s="8"/>
      <c r="EI221" s="8" t="s">
        <v>159</v>
      </c>
      <c r="EJ221" s="8" t="s">
        <v>150</v>
      </c>
      <c r="EK221" s="8"/>
      <c r="EL221" s="8"/>
      <c r="EM221" s="8"/>
      <c r="EN221" s="8"/>
      <c r="EO221" s="8"/>
      <c r="EP221" s="8" t="s">
        <v>187</v>
      </c>
      <c r="EQ221" s="11" t="str">
        <f t="shared" si="207"/>
        <v>36</v>
      </c>
      <c r="ER221" s="11" t="str">
        <f t="shared" si="221"/>
        <v>1</v>
      </c>
      <c r="ES221" s="11"/>
      <c r="ET221" s="13">
        <f t="shared" si="186"/>
        <v>1.012</v>
      </c>
      <c r="EU221" s="13">
        <f t="shared" si="187"/>
        <v>0.7</v>
      </c>
      <c r="EV221" s="14">
        <f t="shared" si="204"/>
        <v>-0.24099999999999999</v>
      </c>
      <c r="EW221" s="14">
        <f t="shared" si="188"/>
        <v>-1.2</v>
      </c>
      <c r="EX221" s="14">
        <f t="shared" si="189"/>
        <v>-1.2</v>
      </c>
      <c r="EY221" s="11">
        <f t="shared" si="190"/>
        <v>-0.24099999999999999</v>
      </c>
      <c r="EZ221" s="15" t="s">
        <v>152</v>
      </c>
      <c r="FA221" s="16" t="str">
        <f t="shared" si="191"/>
        <v>1</v>
      </c>
      <c r="FC221">
        <v>2</v>
      </c>
      <c r="FD221">
        <v>0</v>
      </c>
    </row>
    <row r="222" spans="1:160" ht="33.75">
      <c r="A222" s="6">
        <v>3080</v>
      </c>
      <c r="B222" s="8">
        <v>1</v>
      </c>
      <c r="C222" s="8" t="s">
        <v>146</v>
      </c>
      <c r="D222" s="8">
        <v>60</v>
      </c>
      <c r="E222" s="8">
        <v>56</v>
      </c>
      <c r="F222" s="8" t="s">
        <v>185</v>
      </c>
      <c r="G222" s="8">
        <v>4</v>
      </c>
      <c r="H222" s="8"/>
      <c r="I222" s="9" t="s">
        <v>502</v>
      </c>
      <c r="J222" s="9">
        <v>3</v>
      </c>
      <c r="K222" s="10">
        <v>43514</v>
      </c>
      <c r="L222" s="10"/>
      <c r="M222" s="9" t="e">
        <f t="shared" si="225"/>
        <v>#NUM!</v>
      </c>
      <c r="N222" s="9">
        <f t="shared" ca="1" si="179"/>
        <v>61</v>
      </c>
      <c r="O222" s="9">
        <v>44</v>
      </c>
      <c r="P222" s="9">
        <v>1</v>
      </c>
      <c r="Q222" s="9"/>
      <c r="R222" s="9"/>
      <c r="S222" s="9" t="e">
        <f t="shared" si="180"/>
        <v>#NUM!</v>
      </c>
      <c r="T222" s="9"/>
      <c r="U222" s="8" t="str">
        <f t="shared" si="222"/>
        <v>12</v>
      </c>
      <c r="V222" s="11" t="str">
        <f t="shared" si="223"/>
        <v>1</v>
      </c>
      <c r="W222" s="8" t="str">
        <f t="shared" si="224"/>
        <v>12</v>
      </c>
      <c r="X222" s="9">
        <v>2</v>
      </c>
      <c r="Y222" s="9">
        <v>1</v>
      </c>
      <c r="Z222" s="9">
        <v>1</v>
      </c>
      <c r="AA222" s="9"/>
      <c r="AB222" s="9">
        <v>2</v>
      </c>
      <c r="AC222" s="9">
        <v>44</v>
      </c>
      <c r="AD222" s="9">
        <v>1</v>
      </c>
      <c r="AE222" s="8" t="str">
        <f t="shared" si="217"/>
        <v>36</v>
      </c>
      <c r="AF222" s="9">
        <v>2</v>
      </c>
      <c r="AG222" s="9">
        <v>2</v>
      </c>
      <c r="AH222" s="11" t="str">
        <f t="shared" si="206"/>
        <v>36</v>
      </c>
      <c r="AI222" s="11" t="str">
        <f t="shared" si="220"/>
        <v>1</v>
      </c>
      <c r="AJ222" s="9">
        <v>2</v>
      </c>
      <c r="AK222" s="9"/>
      <c r="AL222" s="9"/>
      <c r="AM222" s="8" t="s">
        <v>360</v>
      </c>
      <c r="AN222" s="8">
        <v>1</v>
      </c>
      <c r="AO222" s="8">
        <v>2.67</v>
      </c>
      <c r="AP222" s="8"/>
      <c r="AQ222" s="8"/>
      <c r="AR222" s="9" t="e">
        <f t="shared" si="219"/>
        <v>#DIV/0!</v>
      </c>
      <c r="AS222" s="9">
        <v>1.39</v>
      </c>
      <c r="AT222" s="9">
        <f t="shared" si="182"/>
        <v>43.948299977500334</v>
      </c>
      <c r="AU222" s="9">
        <v>1.38</v>
      </c>
      <c r="AV222" s="9">
        <f t="shared" si="205"/>
        <v>43.782738454515972</v>
      </c>
      <c r="AW222" s="9"/>
      <c r="AX222" s="9"/>
      <c r="AY222" s="12" t="s">
        <v>155</v>
      </c>
      <c r="AZ222" s="12" t="s">
        <v>155</v>
      </c>
      <c r="BA222" s="12" t="s">
        <v>155</v>
      </c>
      <c r="BB222" s="12"/>
      <c r="BC222" s="8" t="s">
        <v>164</v>
      </c>
      <c r="BD222" s="8"/>
      <c r="BE222" s="8"/>
      <c r="BF222" s="8"/>
      <c r="BG222" s="12"/>
      <c r="BH222" s="8"/>
      <c r="BI222" s="8"/>
      <c r="BJ222" s="8">
        <v>55</v>
      </c>
      <c r="BK222" s="8">
        <v>151</v>
      </c>
      <c r="BL222" s="8">
        <f t="shared" si="183"/>
        <v>1.4989210322296653</v>
      </c>
      <c r="BM222" s="8">
        <f t="shared" si="201"/>
        <v>24.121749046094468</v>
      </c>
      <c r="BN222" s="8">
        <v>1</v>
      </c>
      <c r="BO222" s="7" t="s">
        <v>1093</v>
      </c>
      <c r="BP222" s="8" t="s">
        <v>139</v>
      </c>
      <c r="BQ222" s="8">
        <v>60</v>
      </c>
      <c r="BR222" s="8">
        <v>60</v>
      </c>
      <c r="BS222" s="8">
        <v>168</v>
      </c>
      <c r="BT222" s="8">
        <f t="shared" si="184"/>
        <v>1.6804664035218659</v>
      </c>
      <c r="BU222" s="8">
        <f t="shared" si="202"/>
        <v>21.258503401360546</v>
      </c>
      <c r="BV222" s="8">
        <f t="shared" si="185"/>
        <v>0.89196727116250352</v>
      </c>
      <c r="BW222" s="8">
        <f t="shared" si="185"/>
        <v>1.1346870751282836</v>
      </c>
      <c r="BX222" s="8" t="s">
        <v>158</v>
      </c>
      <c r="BY222" s="8" t="s">
        <v>147</v>
      </c>
      <c r="BZ222" s="8" t="s">
        <v>148</v>
      </c>
      <c r="CA222" s="8" t="s">
        <v>149</v>
      </c>
      <c r="CB222" s="8">
        <v>6</v>
      </c>
      <c r="CC222" s="8" t="s">
        <v>150</v>
      </c>
      <c r="CD222" s="8">
        <v>2</v>
      </c>
      <c r="CE222" s="8" t="s">
        <v>150</v>
      </c>
      <c r="CF222" s="8" t="s">
        <v>150</v>
      </c>
      <c r="CG222" s="8">
        <v>2</v>
      </c>
      <c r="CH222" s="8" t="s">
        <v>159</v>
      </c>
      <c r="CI222" s="8" t="s">
        <v>150</v>
      </c>
      <c r="CJ222" s="8">
        <v>2</v>
      </c>
      <c r="CK222" s="8" t="s">
        <v>150</v>
      </c>
      <c r="CL222" s="8" t="s">
        <v>150</v>
      </c>
      <c r="CM222" s="8">
        <v>2</v>
      </c>
      <c r="CN222" s="8" t="s">
        <v>159</v>
      </c>
      <c r="CO222" s="8">
        <v>0</v>
      </c>
      <c r="CP222" s="8">
        <v>0</v>
      </c>
      <c r="CQ222" s="8">
        <v>4</v>
      </c>
      <c r="CR222" s="8"/>
      <c r="CS222" s="8">
        <v>0</v>
      </c>
      <c r="CT222" s="8"/>
      <c r="CU222" s="8"/>
      <c r="CV222" s="8"/>
      <c r="CW222" s="8"/>
      <c r="CX222" s="8"/>
      <c r="CY222" s="8">
        <v>0</v>
      </c>
      <c r="CZ222" s="8"/>
      <c r="DA222" s="8"/>
      <c r="DB222" s="8"/>
      <c r="DC222" s="8"/>
      <c r="DD222" s="8" t="s">
        <v>143</v>
      </c>
      <c r="DE222" s="8">
        <v>1</v>
      </c>
      <c r="DF222" s="8"/>
      <c r="DG222" s="8"/>
      <c r="DH222" s="8">
        <v>585</v>
      </c>
      <c r="DI222" s="8">
        <v>1</v>
      </c>
      <c r="DJ222" s="8"/>
      <c r="DK222" s="8">
        <v>2</v>
      </c>
      <c r="DL222" s="8">
        <v>0</v>
      </c>
      <c r="DM222" s="8">
        <v>2</v>
      </c>
      <c r="DN222" s="8"/>
      <c r="DO222" s="8" t="s">
        <v>143</v>
      </c>
      <c r="DP222" s="8" t="str">
        <f t="shared" si="210"/>
        <v>2</v>
      </c>
      <c r="DQ222" s="8" t="s">
        <v>165</v>
      </c>
      <c r="DR222" s="8" t="s">
        <v>165</v>
      </c>
      <c r="DS222" s="8" t="s">
        <v>165</v>
      </c>
      <c r="DT222" s="8" t="s">
        <v>636</v>
      </c>
      <c r="DU222" s="8" t="s">
        <v>150</v>
      </c>
      <c r="DV222" s="8" t="s">
        <v>159</v>
      </c>
      <c r="DW222" s="8" t="s">
        <v>150</v>
      </c>
      <c r="DX222" s="8" t="s">
        <v>159</v>
      </c>
      <c r="DY222" s="8" t="s">
        <v>159</v>
      </c>
      <c r="DZ222" s="8"/>
      <c r="EA222" s="8"/>
      <c r="EB222" s="8" t="s">
        <v>150</v>
      </c>
      <c r="EC222" s="8" t="s">
        <v>150</v>
      </c>
      <c r="ED222" s="8" t="s">
        <v>150</v>
      </c>
      <c r="EE222" s="8"/>
      <c r="EF222" s="8" t="s">
        <v>159</v>
      </c>
      <c r="EG222" s="8" t="s">
        <v>150</v>
      </c>
      <c r="EH222" s="8"/>
      <c r="EI222" s="8" t="s">
        <v>159</v>
      </c>
      <c r="EJ222" s="8" t="s">
        <v>150</v>
      </c>
      <c r="EK222" s="8"/>
      <c r="EL222" s="8"/>
      <c r="EM222" s="8"/>
      <c r="EN222" s="8"/>
      <c r="EO222" s="8" t="s">
        <v>184</v>
      </c>
      <c r="EP222" s="8" t="s">
        <v>189</v>
      </c>
      <c r="EQ222" s="11" t="str">
        <f t="shared" si="207"/>
        <v>36</v>
      </c>
      <c r="ER222" s="11" t="str">
        <f t="shared" si="221"/>
        <v>1</v>
      </c>
      <c r="ES222" s="11"/>
      <c r="ET222" s="13">
        <f t="shared" si="186"/>
        <v>1.012</v>
      </c>
      <c r="EU222" s="13">
        <f t="shared" si="187"/>
        <v>0.7</v>
      </c>
      <c r="EV222" s="14">
        <f t="shared" si="204"/>
        <v>-0.24099999999999999</v>
      </c>
      <c r="EW222" s="14">
        <f t="shared" si="188"/>
        <v>-1.2</v>
      </c>
      <c r="EX222" s="14">
        <f t="shared" si="189"/>
        <v>-1.2</v>
      </c>
      <c r="EY222" s="11">
        <f t="shared" si="190"/>
        <v>-0.24099999999999999</v>
      </c>
      <c r="EZ222" s="17" t="s">
        <v>152</v>
      </c>
      <c r="FA222" s="16" t="str">
        <f t="shared" si="191"/>
        <v>1</v>
      </c>
      <c r="FC222">
        <v>2</v>
      </c>
      <c r="FD222">
        <v>0</v>
      </c>
    </row>
    <row r="223" spans="1:160" ht="33.75">
      <c r="A223" s="6">
        <v>3082</v>
      </c>
      <c r="B223" s="8">
        <v>2</v>
      </c>
      <c r="C223" s="8" t="s">
        <v>139</v>
      </c>
      <c r="D223" s="8">
        <v>67</v>
      </c>
      <c r="E223" s="8">
        <v>63</v>
      </c>
      <c r="F223" s="8" t="s">
        <v>174</v>
      </c>
      <c r="G223" s="8">
        <v>2</v>
      </c>
      <c r="H223" s="8"/>
      <c r="I223" s="9"/>
      <c r="J223" s="9"/>
      <c r="K223" s="10">
        <v>43523</v>
      </c>
      <c r="L223" s="10"/>
      <c r="M223" s="9" t="e">
        <f t="shared" si="225"/>
        <v>#NUM!</v>
      </c>
      <c r="N223" s="9">
        <f t="shared" ca="1" si="179"/>
        <v>61</v>
      </c>
      <c r="O223" s="9">
        <v>44</v>
      </c>
      <c r="P223" s="9">
        <v>1</v>
      </c>
      <c r="Q223" s="9"/>
      <c r="R223" s="9"/>
      <c r="S223" s="9" t="e">
        <f t="shared" si="180"/>
        <v>#NUM!</v>
      </c>
      <c r="T223" s="9"/>
      <c r="U223" s="8" t="str">
        <f t="shared" si="222"/>
        <v>12</v>
      </c>
      <c r="V223" s="11" t="str">
        <f t="shared" si="223"/>
        <v>1</v>
      </c>
      <c r="W223" s="8" t="str">
        <f t="shared" si="224"/>
        <v>12</v>
      </c>
      <c r="X223" s="9">
        <v>2</v>
      </c>
      <c r="Y223" s="9">
        <v>1</v>
      </c>
      <c r="Z223" s="9">
        <v>1</v>
      </c>
      <c r="AA223" s="9"/>
      <c r="AB223" s="9">
        <v>2</v>
      </c>
      <c r="AC223" s="9">
        <v>44</v>
      </c>
      <c r="AD223" s="9">
        <v>1</v>
      </c>
      <c r="AE223" s="8" t="str">
        <f t="shared" si="217"/>
        <v>36</v>
      </c>
      <c r="AF223" s="9">
        <v>2</v>
      </c>
      <c r="AG223" s="9">
        <v>2</v>
      </c>
      <c r="AH223" s="11" t="str">
        <f t="shared" si="206"/>
        <v>36</v>
      </c>
      <c r="AI223" s="11" t="str">
        <f t="shared" si="220"/>
        <v>1</v>
      </c>
      <c r="AJ223" s="9">
        <v>2</v>
      </c>
      <c r="AK223" s="9">
        <v>0</v>
      </c>
      <c r="AL223" s="9"/>
      <c r="AM223" s="8" t="s">
        <v>360</v>
      </c>
      <c r="AN223" s="8">
        <v>1</v>
      </c>
      <c r="AO223" s="8">
        <v>2.41</v>
      </c>
      <c r="AP223" s="8"/>
      <c r="AQ223" s="8"/>
      <c r="AR223" s="9" t="e">
        <v>#DIV/0!</v>
      </c>
      <c r="AS223" s="9">
        <v>1.36</v>
      </c>
      <c r="AT223" s="9">
        <f t="shared" si="182"/>
        <v>57.703073777400306</v>
      </c>
      <c r="AU223" s="9">
        <v>1.58</v>
      </c>
      <c r="AV223" s="9">
        <f t="shared" ref="AV223:AV245" si="226">141*((AU223/EU223)^EX223)*0.9938^(E223+3)*ET223</f>
        <v>47.60527942722014</v>
      </c>
      <c r="AW223" s="9"/>
      <c r="AX223" s="9"/>
      <c r="AY223" s="12" t="s">
        <v>155</v>
      </c>
      <c r="AZ223" s="12" t="s">
        <v>155</v>
      </c>
      <c r="BA223" s="12" t="s">
        <v>155</v>
      </c>
      <c r="BB223" s="12"/>
      <c r="BC223" s="8" t="s">
        <v>164</v>
      </c>
      <c r="BD223" s="8"/>
      <c r="BE223" s="8"/>
      <c r="BF223" s="8"/>
      <c r="BG223" s="12"/>
      <c r="BH223" s="8"/>
      <c r="BI223" s="8"/>
      <c r="BJ223" s="8">
        <v>61</v>
      </c>
      <c r="BK223" s="8">
        <v>172</v>
      </c>
      <c r="BL223" s="8">
        <f t="shared" si="183"/>
        <v>1.7214310315235926</v>
      </c>
      <c r="BM223" s="8">
        <f t="shared" si="201"/>
        <v>20.619253650621957</v>
      </c>
      <c r="BN223" s="8">
        <v>1</v>
      </c>
      <c r="BO223" s="7" t="s">
        <v>1096</v>
      </c>
      <c r="BP223" s="8" t="s">
        <v>146</v>
      </c>
      <c r="BQ223" s="8">
        <v>62</v>
      </c>
      <c r="BR223" s="8">
        <v>54</v>
      </c>
      <c r="BS223" s="8">
        <v>162</v>
      </c>
      <c r="BT223" s="8">
        <f t="shared" si="184"/>
        <v>1.5650638389962552</v>
      </c>
      <c r="BU223" s="8">
        <f t="shared" si="202"/>
        <v>20.576131687242796</v>
      </c>
      <c r="BV223" s="8">
        <f t="shared" si="185"/>
        <v>1.099911063453886</v>
      </c>
      <c r="BW223" s="8">
        <f t="shared" si="185"/>
        <v>1.0020957274202271</v>
      </c>
      <c r="BX223" s="8" t="s">
        <v>147</v>
      </c>
      <c r="BY223" s="8" t="s">
        <v>158</v>
      </c>
      <c r="BZ223" s="8" t="s">
        <v>148</v>
      </c>
      <c r="CA223" s="8" t="s">
        <v>149</v>
      </c>
      <c r="CB223" s="8">
        <v>4</v>
      </c>
      <c r="CC223" s="8" t="s">
        <v>150</v>
      </c>
      <c r="CD223" s="8">
        <v>2</v>
      </c>
      <c r="CE223" s="8" t="s">
        <v>150</v>
      </c>
      <c r="CF223" s="8" t="s">
        <v>150</v>
      </c>
      <c r="CG223" s="8">
        <v>2</v>
      </c>
      <c r="CH223" s="8" t="s">
        <v>150</v>
      </c>
      <c r="CI223" s="8" t="s">
        <v>150</v>
      </c>
      <c r="CJ223" s="8">
        <v>2</v>
      </c>
      <c r="CK223" s="8" t="s">
        <v>150</v>
      </c>
      <c r="CL223" s="8" t="s">
        <v>150</v>
      </c>
      <c r="CM223" s="8">
        <v>2</v>
      </c>
      <c r="CN223" s="8" t="s">
        <v>150</v>
      </c>
      <c r="CO223" s="8">
        <v>0</v>
      </c>
      <c r="CP223" s="8">
        <v>0</v>
      </c>
      <c r="CQ223" s="8">
        <v>4</v>
      </c>
      <c r="CR223" s="8"/>
      <c r="CS223" s="8">
        <v>0</v>
      </c>
      <c r="CT223" s="8"/>
      <c r="CU223" s="8"/>
      <c r="CV223" s="8"/>
      <c r="CW223" s="8"/>
      <c r="CX223" s="8"/>
      <c r="CY223" s="8">
        <v>0</v>
      </c>
      <c r="CZ223" s="8"/>
      <c r="DA223" s="8"/>
      <c r="DB223" s="8"/>
      <c r="DC223" s="8"/>
      <c r="DD223" s="8" t="s">
        <v>165</v>
      </c>
      <c r="DE223" s="8">
        <v>2</v>
      </c>
      <c r="DF223" s="8"/>
      <c r="DG223" s="8"/>
      <c r="DH223" s="8"/>
      <c r="DI223" s="8">
        <v>2</v>
      </c>
      <c r="DJ223" s="8"/>
      <c r="DK223" s="8">
        <v>2</v>
      </c>
      <c r="DL223" s="8">
        <v>0</v>
      </c>
      <c r="DM223" s="8">
        <v>2</v>
      </c>
      <c r="DN223" s="8"/>
      <c r="DO223" s="8" t="s">
        <v>143</v>
      </c>
      <c r="DP223" s="8">
        <v>2</v>
      </c>
      <c r="DQ223" s="8" t="s">
        <v>143</v>
      </c>
      <c r="DR223" s="8" t="s">
        <v>143</v>
      </c>
      <c r="DS223" s="8" t="s">
        <v>143</v>
      </c>
      <c r="DT223" s="8" t="s">
        <v>636</v>
      </c>
      <c r="DU223" s="8" t="s">
        <v>150</v>
      </c>
      <c r="DV223" s="8" t="s">
        <v>150</v>
      </c>
      <c r="DW223" s="8" t="s">
        <v>150</v>
      </c>
      <c r="DX223" s="8" t="s">
        <v>150</v>
      </c>
      <c r="DY223" s="8"/>
      <c r="DZ223" s="8"/>
      <c r="EA223" s="8"/>
      <c r="EB223" s="8" t="s">
        <v>150</v>
      </c>
      <c r="EC223" s="8" t="s">
        <v>150</v>
      </c>
      <c r="ED223" s="8" t="s">
        <v>150</v>
      </c>
      <c r="EE223" s="8"/>
      <c r="EF223" s="8" t="s">
        <v>159</v>
      </c>
      <c r="EG223" s="8" t="s">
        <v>150</v>
      </c>
      <c r="EH223" s="8"/>
      <c r="EI223" s="8" t="s">
        <v>159</v>
      </c>
      <c r="EJ223" s="8" t="s">
        <v>150</v>
      </c>
      <c r="EK223" s="8"/>
      <c r="EL223" s="8"/>
      <c r="EM223" s="8"/>
      <c r="EN223" s="8"/>
      <c r="EO223" s="8" t="s">
        <v>184</v>
      </c>
      <c r="EP223" s="8" t="s">
        <v>189</v>
      </c>
      <c r="EQ223" s="11" t="str">
        <f t="shared" si="207"/>
        <v>36</v>
      </c>
      <c r="ER223" s="11" t="str">
        <f t="shared" si="221"/>
        <v>1</v>
      </c>
      <c r="ES223" s="11"/>
      <c r="ET223" s="13">
        <f t="shared" si="186"/>
        <v>1</v>
      </c>
      <c r="EU223" s="13">
        <f t="shared" si="187"/>
        <v>0.9</v>
      </c>
      <c r="EV223" s="14">
        <f t="shared" si="204"/>
        <v>-3.2000000000000001E-2</v>
      </c>
      <c r="EW223" s="14">
        <f t="shared" si="188"/>
        <v>-1.2</v>
      </c>
      <c r="EX223" s="14">
        <f t="shared" si="189"/>
        <v>-1.2</v>
      </c>
      <c r="EY223" s="11">
        <f t="shared" si="190"/>
        <v>-3.2000000000000001E-2</v>
      </c>
      <c r="EZ223" s="17" t="s">
        <v>152</v>
      </c>
      <c r="FA223" s="16" t="str">
        <f t="shared" si="191"/>
        <v>1</v>
      </c>
      <c r="FC223">
        <v>2</v>
      </c>
      <c r="FD223">
        <v>0</v>
      </c>
    </row>
    <row r="224" spans="1:160" ht="33.75">
      <c r="A224" s="6">
        <v>3087</v>
      </c>
      <c r="B224" s="8">
        <v>2</v>
      </c>
      <c r="C224" s="8" t="s">
        <v>139</v>
      </c>
      <c r="D224" s="8">
        <v>63</v>
      </c>
      <c r="E224" s="8">
        <v>60</v>
      </c>
      <c r="F224" s="8" t="s">
        <v>140</v>
      </c>
      <c r="G224" s="8">
        <v>1</v>
      </c>
      <c r="H224" s="8"/>
      <c r="I224" s="9"/>
      <c r="J224" s="9"/>
      <c r="K224" s="10">
        <v>43531</v>
      </c>
      <c r="L224" s="10"/>
      <c r="M224" s="9" t="e">
        <f t="shared" si="225"/>
        <v>#NUM!</v>
      </c>
      <c r="N224" s="9">
        <f t="shared" ca="1" si="179"/>
        <v>61</v>
      </c>
      <c r="O224" s="9">
        <v>43</v>
      </c>
      <c r="P224" s="9">
        <v>1</v>
      </c>
      <c r="Q224" s="9"/>
      <c r="R224" s="9"/>
      <c r="S224" s="9" t="e">
        <f t="shared" si="180"/>
        <v>#NUM!</v>
      </c>
      <c r="T224" s="9"/>
      <c r="U224" s="8" t="str">
        <f t="shared" si="222"/>
        <v>12</v>
      </c>
      <c r="V224" s="11" t="str">
        <f t="shared" si="223"/>
        <v>1</v>
      </c>
      <c r="W224" s="8" t="str">
        <f t="shared" si="224"/>
        <v>12</v>
      </c>
      <c r="X224" s="9">
        <v>2</v>
      </c>
      <c r="Y224" s="9">
        <v>1</v>
      </c>
      <c r="Z224" s="9">
        <v>1</v>
      </c>
      <c r="AA224" s="9"/>
      <c r="AB224" s="9">
        <v>2</v>
      </c>
      <c r="AC224" s="9">
        <v>43</v>
      </c>
      <c r="AD224" s="9">
        <v>1</v>
      </c>
      <c r="AE224" s="8" t="str">
        <f t="shared" si="217"/>
        <v>36</v>
      </c>
      <c r="AF224" s="9">
        <v>2</v>
      </c>
      <c r="AG224" s="9">
        <v>2</v>
      </c>
      <c r="AH224" s="11" t="str">
        <f t="shared" si="206"/>
        <v>36</v>
      </c>
      <c r="AI224" s="11">
        <v>1</v>
      </c>
      <c r="AJ224" s="9">
        <v>2</v>
      </c>
      <c r="AK224" s="9"/>
      <c r="AL224" s="9"/>
      <c r="AM224" s="8" t="s">
        <v>360</v>
      </c>
      <c r="AN224" s="8">
        <v>1</v>
      </c>
      <c r="AO224" s="8">
        <v>1.97</v>
      </c>
      <c r="AP224" s="8"/>
      <c r="AQ224" s="8"/>
      <c r="AR224" s="9" t="e">
        <f t="shared" ref="AR224:AR230" si="227">141*((AQ224/EU224)^EV224)*0.9938^(E224)*ET224</f>
        <v>#DIV/0!</v>
      </c>
      <c r="AS224" s="9">
        <v>1.19</v>
      </c>
      <c r="AT224" s="9">
        <f t="shared" si="182"/>
        <v>69.006866517455165</v>
      </c>
      <c r="AU224" s="9">
        <v>1.1200000000000001</v>
      </c>
      <c r="AV224" s="9">
        <f t="shared" si="226"/>
        <v>73.296800675161151</v>
      </c>
      <c r="AW224" s="9"/>
      <c r="AX224" s="9"/>
      <c r="AY224" s="12" t="s">
        <v>155</v>
      </c>
      <c r="AZ224" s="12" t="s">
        <v>155</v>
      </c>
      <c r="BA224" s="12" t="s">
        <v>155</v>
      </c>
      <c r="BB224" s="12"/>
      <c r="BC224" s="8" t="s">
        <v>164</v>
      </c>
      <c r="BD224" s="8"/>
      <c r="BE224" s="8"/>
      <c r="BF224" s="8"/>
      <c r="BG224" s="12"/>
      <c r="BH224" s="8"/>
      <c r="BI224" s="8"/>
      <c r="BJ224" s="8">
        <v>65</v>
      </c>
      <c r="BK224" s="8">
        <v>164</v>
      </c>
      <c r="BL224" s="8">
        <f t="shared" si="183"/>
        <v>1.7085051414356403</v>
      </c>
      <c r="BM224" s="8">
        <f t="shared" si="201"/>
        <v>24.16716240333135</v>
      </c>
      <c r="BN224" s="8">
        <v>1</v>
      </c>
      <c r="BO224" s="7" t="s">
        <v>1099</v>
      </c>
      <c r="BP224" s="8" t="s">
        <v>146</v>
      </c>
      <c r="BQ224" s="8">
        <v>45</v>
      </c>
      <c r="BR224" s="8">
        <v>53</v>
      </c>
      <c r="BS224" s="8">
        <v>162</v>
      </c>
      <c r="BT224" s="8">
        <f t="shared" si="184"/>
        <v>1.55267998165845</v>
      </c>
      <c r="BU224" s="8">
        <f t="shared" si="202"/>
        <v>20.195092211553117</v>
      </c>
      <c r="BV224" s="8">
        <f t="shared" si="185"/>
        <v>1.1003588386647132</v>
      </c>
      <c r="BW224" s="8">
        <f t="shared" si="185"/>
        <v>1.1966849247415621</v>
      </c>
      <c r="BX224" s="8" t="s">
        <v>158</v>
      </c>
      <c r="BY224" s="8" t="s">
        <v>147</v>
      </c>
      <c r="BZ224" s="8" t="s">
        <v>148</v>
      </c>
      <c r="CA224" s="8" t="s">
        <v>149</v>
      </c>
      <c r="CB224" s="8">
        <v>6</v>
      </c>
      <c r="CC224" s="8" t="s">
        <v>150</v>
      </c>
      <c r="CD224" s="8">
        <v>2</v>
      </c>
      <c r="CE224" s="8" t="s">
        <v>159</v>
      </c>
      <c r="CF224" s="8" t="s">
        <v>150</v>
      </c>
      <c r="CG224" s="8">
        <v>2</v>
      </c>
      <c r="CH224" s="8" t="s">
        <v>150</v>
      </c>
      <c r="CI224" s="8" t="s">
        <v>150</v>
      </c>
      <c r="CJ224" s="8">
        <v>2</v>
      </c>
      <c r="CK224" s="8" t="s">
        <v>159</v>
      </c>
      <c r="CL224" s="8" t="s">
        <v>150</v>
      </c>
      <c r="CM224" s="8">
        <v>2</v>
      </c>
      <c r="CN224" s="8" t="s">
        <v>150</v>
      </c>
      <c r="CO224" s="8">
        <v>0</v>
      </c>
      <c r="CP224" s="8">
        <v>0</v>
      </c>
      <c r="CQ224" s="8">
        <v>4</v>
      </c>
      <c r="CR224" s="8" t="s">
        <v>0</v>
      </c>
      <c r="CS224" s="8">
        <v>0</v>
      </c>
      <c r="CT224" s="8"/>
      <c r="CU224" s="8"/>
      <c r="CV224" s="8"/>
      <c r="CW224" s="8"/>
      <c r="CX224" s="8" t="s">
        <v>0</v>
      </c>
      <c r="CY224" s="8">
        <v>0</v>
      </c>
      <c r="CZ224" s="8"/>
      <c r="DA224" s="8"/>
      <c r="DB224" s="8"/>
      <c r="DC224" s="8"/>
      <c r="DD224" s="8" t="s">
        <v>143</v>
      </c>
      <c r="DE224" s="8">
        <v>1</v>
      </c>
      <c r="DF224" s="8"/>
      <c r="DG224" s="8"/>
      <c r="DH224" s="8">
        <v>375</v>
      </c>
      <c r="DI224" s="8">
        <v>1</v>
      </c>
      <c r="DJ224" s="8"/>
      <c r="DK224" s="8">
        <v>2</v>
      </c>
      <c r="DL224" s="8">
        <v>7</v>
      </c>
      <c r="DM224" s="8">
        <v>1</v>
      </c>
      <c r="DN224" s="8" t="s">
        <v>143</v>
      </c>
      <c r="DO224" s="8"/>
      <c r="DP224" s="8" t="str">
        <f t="shared" ref="DP224:DP232" si="228">IF(DO224= "Y", "2","1")</f>
        <v>1</v>
      </c>
      <c r="DQ224" s="8" t="s">
        <v>165</v>
      </c>
      <c r="DR224" s="8" t="s">
        <v>165</v>
      </c>
      <c r="DS224" s="8" t="s">
        <v>165</v>
      </c>
      <c r="DT224" s="8" t="s">
        <v>636</v>
      </c>
      <c r="DU224" s="8" t="s">
        <v>150</v>
      </c>
      <c r="DV224" s="8" t="s">
        <v>159</v>
      </c>
      <c r="DW224" s="8"/>
      <c r="DX224" s="8"/>
      <c r="DY224" s="8"/>
      <c r="DZ224" s="8"/>
      <c r="EA224" s="8"/>
      <c r="EB224" s="8" t="s">
        <v>150</v>
      </c>
      <c r="EC224" s="8" t="s">
        <v>150</v>
      </c>
      <c r="ED224" s="8"/>
      <c r="EE224" s="8"/>
      <c r="EF224" s="8" t="s">
        <v>159</v>
      </c>
      <c r="EG224" s="8" t="s">
        <v>150</v>
      </c>
      <c r="EH224" s="8"/>
      <c r="EI224" s="8" t="s">
        <v>159</v>
      </c>
      <c r="EJ224" s="8" t="s">
        <v>150</v>
      </c>
      <c r="EK224" s="8"/>
      <c r="EL224" s="8"/>
      <c r="EM224" s="8"/>
      <c r="EN224" s="8"/>
      <c r="EO224" s="8" t="s">
        <v>184</v>
      </c>
      <c r="EP224" s="8" t="s">
        <v>187</v>
      </c>
      <c r="EQ224" s="11" t="str">
        <f t="shared" si="207"/>
        <v>36</v>
      </c>
      <c r="ER224" s="11">
        <v>1</v>
      </c>
      <c r="ES224" s="11"/>
      <c r="ET224" s="13">
        <f t="shared" si="186"/>
        <v>1</v>
      </c>
      <c r="EU224" s="13">
        <f t="shared" si="187"/>
        <v>0.9</v>
      </c>
      <c r="EV224" s="14">
        <f t="shared" si="204"/>
        <v>-3.2000000000000001E-2</v>
      </c>
      <c r="EW224" s="14">
        <f t="shared" si="188"/>
        <v>-1.2</v>
      </c>
      <c r="EX224" s="14">
        <f t="shared" si="189"/>
        <v>-1.2</v>
      </c>
      <c r="EY224" s="11">
        <f t="shared" si="190"/>
        <v>-3.2000000000000001E-2</v>
      </c>
      <c r="EZ224" s="15" t="s">
        <v>152</v>
      </c>
      <c r="FA224" s="16" t="str">
        <f t="shared" si="191"/>
        <v>1</v>
      </c>
      <c r="FC224">
        <v>2</v>
      </c>
      <c r="FD224">
        <v>0</v>
      </c>
    </row>
    <row r="225" spans="1:160" ht="33.75">
      <c r="A225" s="6">
        <v>3090</v>
      </c>
      <c r="B225" s="8">
        <v>2</v>
      </c>
      <c r="C225" s="8" t="s">
        <v>139</v>
      </c>
      <c r="D225" s="8">
        <v>52</v>
      </c>
      <c r="E225" s="8">
        <v>48</v>
      </c>
      <c r="F225" s="8" t="s">
        <v>153</v>
      </c>
      <c r="G225" s="8">
        <v>3</v>
      </c>
      <c r="H225" s="8"/>
      <c r="I225" s="9"/>
      <c r="J225" s="9"/>
      <c r="K225" s="10">
        <v>43538</v>
      </c>
      <c r="L225" s="10"/>
      <c r="M225" s="9" t="e">
        <f t="shared" si="225"/>
        <v>#NUM!</v>
      </c>
      <c r="N225" s="9">
        <f t="shared" ca="1" si="179"/>
        <v>60</v>
      </c>
      <c r="O225" s="9">
        <v>43</v>
      </c>
      <c r="P225" s="9">
        <v>1</v>
      </c>
      <c r="Q225" s="9"/>
      <c r="R225" s="9"/>
      <c r="S225" s="9" t="e">
        <f t="shared" si="180"/>
        <v>#NUM!</v>
      </c>
      <c r="T225" s="9"/>
      <c r="U225" s="8" t="str">
        <f t="shared" si="222"/>
        <v>12</v>
      </c>
      <c r="V225" s="11" t="str">
        <f t="shared" si="223"/>
        <v>1</v>
      </c>
      <c r="W225" s="8" t="str">
        <f t="shared" si="224"/>
        <v>12</v>
      </c>
      <c r="X225" s="9">
        <v>2</v>
      </c>
      <c r="Y225" s="9">
        <v>1</v>
      </c>
      <c r="Z225" s="9">
        <v>1</v>
      </c>
      <c r="AA225" s="9"/>
      <c r="AB225" s="9">
        <v>2</v>
      </c>
      <c r="AC225" s="9">
        <v>43</v>
      </c>
      <c r="AD225" s="9">
        <v>1</v>
      </c>
      <c r="AE225" s="8" t="str">
        <f t="shared" si="217"/>
        <v>36</v>
      </c>
      <c r="AF225" s="9">
        <v>2</v>
      </c>
      <c r="AG225" s="9">
        <v>2</v>
      </c>
      <c r="AH225" s="11" t="str">
        <f t="shared" si="206"/>
        <v>36</v>
      </c>
      <c r="AI225" s="11" t="str">
        <f t="shared" ref="AI225:AI231" si="229">IF(AH225&lt;35,0, IF(AH225&gt;35, "1"))</f>
        <v>1</v>
      </c>
      <c r="AJ225" s="9">
        <v>2</v>
      </c>
      <c r="AK225" s="9">
        <v>0</v>
      </c>
      <c r="AL225" s="9"/>
      <c r="AM225" s="8" t="s">
        <v>360</v>
      </c>
      <c r="AN225" s="8">
        <v>1</v>
      </c>
      <c r="AO225" s="8">
        <v>1.63</v>
      </c>
      <c r="AP225" s="8"/>
      <c r="AQ225" s="8"/>
      <c r="AR225" s="9" t="e">
        <f t="shared" si="227"/>
        <v>#DIV/0!</v>
      </c>
      <c r="AS225" s="9">
        <v>1.18</v>
      </c>
      <c r="AT225" s="9">
        <f t="shared" si="182"/>
        <v>75.110792327239139</v>
      </c>
      <c r="AU225" s="9">
        <v>1.02</v>
      </c>
      <c r="AV225" s="9">
        <f t="shared" si="226"/>
        <v>88.356505410932428</v>
      </c>
      <c r="AW225" s="9"/>
      <c r="AX225" s="9"/>
      <c r="AY225" s="12" t="s">
        <v>155</v>
      </c>
      <c r="AZ225" s="12" t="s">
        <v>155</v>
      </c>
      <c r="BA225" s="12" t="s">
        <v>155</v>
      </c>
      <c r="BB225" s="12"/>
      <c r="BC225" s="8" t="s">
        <v>164</v>
      </c>
      <c r="BD225" s="8"/>
      <c r="BE225" s="8"/>
      <c r="BF225" s="8"/>
      <c r="BG225" s="12"/>
      <c r="BH225" s="8"/>
      <c r="BI225" s="8"/>
      <c r="BJ225" s="8">
        <v>54</v>
      </c>
      <c r="BK225" s="8">
        <v>164</v>
      </c>
      <c r="BL225" s="8">
        <f t="shared" si="183"/>
        <v>1.579048470843692</v>
      </c>
      <c r="BM225" s="8">
        <f t="shared" si="201"/>
        <v>20.07733491969066</v>
      </c>
      <c r="BN225" s="8">
        <v>1</v>
      </c>
      <c r="BO225" s="7" t="s">
        <v>1102</v>
      </c>
      <c r="BP225" s="8" t="s">
        <v>146</v>
      </c>
      <c r="BQ225" s="8">
        <v>40</v>
      </c>
      <c r="BR225" s="8">
        <v>50</v>
      </c>
      <c r="BS225" s="8">
        <v>159</v>
      </c>
      <c r="BT225" s="8">
        <f t="shared" si="184"/>
        <v>1.4943127108226673</v>
      </c>
      <c r="BU225" s="8">
        <f t="shared" si="202"/>
        <v>19.777698666983113</v>
      </c>
      <c r="BV225" s="8">
        <f t="shared" si="185"/>
        <v>1.0567055070918689</v>
      </c>
      <c r="BW225" s="8">
        <f t="shared" si="185"/>
        <v>1.0151502082093991</v>
      </c>
      <c r="BX225" s="8" t="s">
        <v>171</v>
      </c>
      <c r="BY225" s="8" t="s">
        <v>147</v>
      </c>
      <c r="BZ225" s="8" t="s">
        <v>148</v>
      </c>
      <c r="CA225" s="8" t="s">
        <v>149</v>
      </c>
      <c r="CB225" s="8">
        <v>3</v>
      </c>
      <c r="CC225" s="8" t="s">
        <v>150</v>
      </c>
      <c r="CD225" s="8">
        <v>2</v>
      </c>
      <c r="CE225" s="8" t="s">
        <v>150</v>
      </c>
      <c r="CF225" s="8" t="s">
        <v>150</v>
      </c>
      <c r="CG225" s="8">
        <v>2</v>
      </c>
      <c r="CH225" s="8" t="s">
        <v>150</v>
      </c>
      <c r="CI225" s="8" t="s">
        <v>150</v>
      </c>
      <c r="CJ225" s="8">
        <v>2</v>
      </c>
      <c r="CK225" s="8" t="s">
        <v>150</v>
      </c>
      <c r="CL225" s="8" t="s">
        <v>150</v>
      </c>
      <c r="CM225" s="8">
        <v>2</v>
      </c>
      <c r="CN225" s="8" t="s">
        <v>150</v>
      </c>
      <c r="CO225" s="8">
        <v>0</v>
      </c>
      <c r="CP225" s="8">
        <v>0</v>
      </c>
      <c r="CQ225" s="8">
        <v>4</v>
      </c>
      <c r="CR225" s="8"/>
      <c r="CS225" s="8">
        <v>0</v>
      </c>
      <c r="CT225" s="8"/>
      <c r="CU225" s="8"/>
      <c r="CV225" s="8"/>
      <c r="CW225" s="8"/>
      <c r="CX225" s="8"/>
      <c r="CY225" s="8">
        <v>0</v>
      </c>
      <c r="CZ225" s="8"/>
      <c r="DA225" s="8"/>
      <c r="DB225" s="8"/>
      <c r="DC225" s="8"/>
      <c r="DD225" s="8" t="s">
        <v>165</v>
      </c>
      <c r="DE225" s="8">
        <v>2</v>
      </c>
      <c r="DF225" s="8"/>
      <c r="DG225" s="8"/>
      <c r="DH225" s="8"/>
      <c r="DI225" s="8">
        <v>2</v>
      </c>
      <c r="DJ225" s="8"/>
      <c r="DK225" s="8">
        <v>2</v>
      </c>
      <c r="DL225" s="8">
        <v>0</v>
      </c>
      <c r="DM225" s="8">
        <v>2</v>
      </c>
      <c r="DN225" s="8"/>
      <c r="DO225" s="8" t="s">
        <v>143</v>
      </c>
      <c r="DP225" s="8" t="str">
        <f t="shared" si="228"/>
        <v>2</v>
      </c>
      <c r="DQ225" s="8" t="s">
        <v>143</v>
      </c>
      <c r="DR225" s="8" t="s">
        <v>143</v>
      </c>
      <c r="DS225" s="8" t="s">
        <v>143</v>
      </c>
      <c r="DT225" s="8" t="s">
        <v>636</v>
      </c>
      <c r="DU225" s="8" t="s">
        <v>150</v>
      </c>
      <c r="DV225" s="8" t="s">
        <v>159</v>
      </c>
      <c r="DW225" s="8" t="s">
        <v>150</v>
      </c>
      <c r="DX225" s="8" t="s">
        <v>150</v>
      </c>
      <c r="DY225" s="8"/>
      <c r="DZ225" s="8"/>
      <c r="EA225" s="8"/>
      <c r="EB225" s="8" t="s">
        <v>150</v>
      </c>
      <c r="EC225" s="8" t="s">
        <v>150</v>
      </c>
      <c r="ED225" s="8" t="s">
        <v>150</v>
      </c>
      <c r="EE225" s="8"/>
      <c r="EF225" s="8" t="s">
        <v>159</v>
      </c>
      <c r="EG225" s="8" t="s">
        <v>150</v>
      </c>
      <c r="EH225" s="8"/>
      <c r="EI225" s="8" t="s">
        <v>159</v>
      </c>
      <c r="EJ225" s="8" t="s">
        <v>150</v>
      </c>
      <c r="EK225" s="8"/>
      <c r="EL225" s="8"/>
      <c r="EM225" s="8"/>
      <c r="EN225" s="8"/>
      <c r="EO225" s="8" t="s">
        <v>184</v>
      </c>
      <c r="EP225" s="8" t="s">
        <v>189</v>
      </c>
      <c r="EQ225" s="11" t="str">
        <f t="shared" si="207"/>
        <v>36</v>
      </c>
      <c r="ER225" s="11" t="str">
        <f t="shared" ref="ER225:ER231" si="230">IF(EQ225&lt;35,0, IF(EQ225&gt;35, "1"))</f>
        <v>1</v>
      </c>
      <c r="ES225" s="11"/>
      <c r="ET225" s="13">
        <f t="shared" si="186"/>
        <v>1</v>
      </c>
      <c r="EU225" s="13">
        <f t="shared" si="187"/>
        <v>0.9</v>
      </c>
      <c r="EV225" s="14">
        <f t="shared" si="204"/>
        <v>-3.2000000000000001E-2</v>
      </c>
      <c r="EW225" s="14">
        <f t="shared" si="188"/>
        <v>-1.2</v>
      </c>
      <c r="EX225" s="14">
        <f t="shared" si="189"/>
        <v>-1.2</v>
      </c>
      <c r="EY225" s="11">
        <f t="shared" si="190"/>
        <v>-3.2000000000000001E-2</v>
      </c>
      <c r="EZ225" s="17" t="s">
        <v>176</v>
      </c>
      <c r="FA225" s="16" t="str">
        <f t="shared" si="191"/>
        <v>3</v>
      </c>
      <c r="FC225">
        <v>2</v>
      </c>
      <c r="FD225">
        <v>0</v>
      </c>
    </row>
    <row r="226" spans="1:160" ht="33.75">
      <c r="A226" s="6">
        <v>3092</v>
      </c>
      <c r="B226" s="8">
        <v>2</v>
      </c>
      <c r="C226" s="8" t="s">
        <v>139</v>
      </c>
      <c r="D226" s="8">
        <v>57</v>
      </c>
      <c r="E226" s="8">
        <v>54</v>
      </c>
      <c r="F226" s="8" t="s">
        <v>153</v>
      </c>
      <c r="G226" s="8">
        <v>3</v>
      </c>
      <c r="H226" s="8"/>
      <c r="I226" s="9"/>
      <c r="J226" s="9"/>
      <c r="K226" s="10">
        <v>43544</v>
      </c>
      <c r="L226" s="10"/>
      <c r="M226" s="9" t="e">
        <f t="shared" si="225"/>
        <v>#NUM!</v>
      </c>
      <c r="N226" s="9">
        <f t="shared" ca="1" si="179"/>
        <v>60</v>
      </c>
      <c r="O226" s="9">
        <v>43</v>
      </c>
      <c r="P226" s="9">
        <v>1</v>
      </c>
      <c r="Q226" s="9"/>
      <c r="R226" s="9"/>
      <c r="S226" s="9" t="e">
        <f t="shared" si="180"/>
        <v>#NUM!</v>
      </c>
      <c r="T226" s="9"/>
      <c r="U226" s="8" t="str">
        <f t="shared" si="222"/>
        <v>12</v>
      </c>
      <c r="V226" s="11" t="str">
        <f t="shared" si="223"/>
        <v>1</v>
      </c>
      <c r="W226" s="8" t="str">
        <f t="shared" si="224"/>
        <v>12</v>
      </c>
      <c r="X226" s="9">
        <v>2</v>
      </c>
      <c r="Y226" s="9">
        <v>1</v>
      </c>
      <c r="Z226" s="9">
        <v>1</v>
      </c>
      <c r="AA226" s="9"/>
      <c r="AB226" s="9">
        <v>2</v>
      </c>
      <c r="AC226" s="9">
        <v>43</v>
      </c>
      <c r="AD226" s="9">
        <v>1</v>
      </c>
      <c r="AE226" s="8" t="str">
        <f t="shared" si="217"/>
        <v>36</v>
      </c>
      <c r="AF226" s="9">
        <v>2</v>
      </c>
      <c r="AG226" s="9">
        <v>2</v>
      </c>
      <c r="AH226" s="11" t="str">
        <f t="shared" si="206"/>
        <v>36</v>
      </c>
      <c r="AI226" s="11" t="str">
        <f t="shared" si="229"/>
        <v>1</v>
      </c>
      <c r="AJ226" s="9">
        <v>2</v>
      </c>
      <c r="AK226" s="9"/>
      <c r="AL226" s="9"/>
      <c r="AM226" s="8" t="s">
        <v>360</v>
      </c>
      <c r="AN226" s="8">
        <v>1</v>
      </c>
      <c r="AO226" s="8">
        <v>3.03</v>
      </c>
      <c r="AP226" s="8"/>
      <c r="AQ226" s="8"/>
      <c r="AR226" s="9" t="e">
        <f t="shared" si="227"/>
        <v>#DIV/0!</v>
      </c>
      <c r="AS226" s="9">
        <v>1.69</v>
      </c>
      <c r="AT226" s="9">
        <f t="shared" si="182"/>
        <v>47.020870065633638</v>
      </c>
      <c r="AU226" s="9">
        <v>1.57</v>
      </c>
      <c r="AV226" s="9">
        <f t="shared" si="226"/>
        <v>50.730963239168325</v>
      </c>
      <c r="AW226" s="9"/>
      <c r="AX226" s="9"/>
      <c r="AY226" s="12" t="s">
        <v>155</v>
      </c>
      <c r="AZ226" s="12" t="s">
        <v>155</v>
      </c>
      <c r="BA226" s="12" t="s">
        <v>155</v>
      </c>
      <c r="BB226" s="12"/>
      <c r="BC226" s="8" t="s">
        <v>164</v>
      </c>
      <c r="BD226" s="8"/>
      <c r="BE226" s="8"/>
      <c r="BF226" s="8"/>
      <c r="BG226" s="12"/>
      <c r="BH226" s="8"/>
      <c r="BI226" s="8"/>
      <c r="BJ226" s="8">
        <v>66.8</v>
      </c>
      <c r="BK226" s="8">
        <v>177</v>
      </c>
      <c r="BL226" s="8">
        <f t="shared" si="183"/>
        <v>1.8267408401051415</v>
      </c>
      <c r="BM226" s="8">
        <f t="shared" si="201"/>
        <v>21.322097736921066</v>
      </c>
      <c r="BN226" s="8">
        <v>1</v>
      </c>
      <c r="BO226" s="7" t="s">
        <v>1105</v>
      </c>
      <c r="BP226" s="8" t="s">
        <v>146</v>
      </c>
      <c r="BQ226" s="8">
        <v>52</v>
      </c>
      <c r="BR226" s="8">
        <v>52.6</v>
      </c>
      <c r="BS226" s="8">
        <v>146.19999999999999</v>
      </c>
      <c r="BT226" s="8">
        <f t="shared" si="184"/>
        <v>1.4367199094641461</v>
      </c>
      <c r="BU226" s="8">
        <f t="shared" si="202"/>
        <v>24.608831857115327</v>
      </c>
      <c r="BV226" s="8">
        <f t="shared" si="185"/>
        <v>1.2714662253037627</v>
      </c>
      <c r="BW226" s="8">
        <f t="shared" si="185"/>
        <v>0.86644087215200571</v>
      </c>
      <c r="BX226" s="8" t="s">
        <v>158</v>
      </c>
      <c r="BY226" s="8" t="s">
        <v>147</v>
      </c>
      <c r="BZ226" s="8" t="s">
        <v>148</v>
      </c>
      <c r="CA226" s="8" t="s">
        <v>149</v>
      </c>
      <c r="CB226" s="8">
        <v>3</v>
      </c>
      <c r="CC226" s="8" t="s">
        <v>150</v>
      </c>
      <c r="CD226" s="8">
        <v>2</v>
      </c>
      <c r="CE226" s="8" t="s">
        <v>159</v>
      </c>
      <c r="CF226" s="8" t="s">
        <v>150</v>
      </c>
      <c r="CG226" s="8">
        <v>2</v>
      </c>
      <c r="CH226" s="8" t="s">
        <v>150</v>
      </c>
      <c r="CI226" s="8" t="s">
        <v>150</v>
      </c>
      <c r="CJ226" s="8">
        <v>2</v>
      </c>
      <c r="CK226" s="8" t="s">
        <v>159</v>
      </c>
      <c r="CL226" s="8" t="s">
        <v>150</v>
      </c>
      <c r="CM226" s="8">
        <v>2</v>
      </c>
      <c r="CN226" s="8" t="s">
        <v>150</v>
      </c>
      <c r="CO226" s="8">
        <v>0</v>
      </c>
      <c r="CP226" s="8">
        <v>0</v>
      </c>
      <c r="CQ226" s="8">
        <v>4</v>
      </c>
      <c r="CR226" s="8" t="s">
        <v>0</v>
      </c>
      <c r="CS226" s="8">
        <v>0</v>
      </c>
      <c r="CT226" s="8"/>
      <c r="CU226" s="8"/>
      <c r="CV226" s="8"/>
      <c r="CW226" s="8"/>
      <c r="CX226" s="8" t="s">
        <v>0</v>
      </c>
      <c r="CY226" s="8">
        <v>0</v>
      </c>
      <c r="CZ226" s="8"/>
      <c r="DA226" s="8"/>
      <c r="DB226" s="8"/>
      <c r="DC226" s="8"/>
      <c r="DD226" s="8" t="s">
        <v>143</v>
      </c>
      <c r="DE226" s="8">
        <v>1</v>
      </c>
      <c r="DF226" s="8"/>
      <c r="DG226" s="8"/>
      <c r="DH226" s="8">
        <v>375</v>
      </c>
      <c r="DI226" s="8">
        <v>1</v>
      </c>
      <c r="DJ226" s="8"/>
      <c r="DK226" s="8">
        <v>2</v>
      </c>
      <c r="DL226" s="8">
        <v>5</v>
      </c>
      <c r="DM226" s="8">
        <v>1</v>
      </c>
      <c r="DN226" s="8" t="s">
        <v>143</v>
      </c>
      <c r="DO226" s="8"/>
      <c r="DP226" s="8" t="str">
        <f t="shared" si="228"/>
        <v>1</v>
      </c>
      <c r="DQ226" s="8" t="s">
        <v>143</v>
      </c>
      <c r="DR226" s="8" t="s">
        <v>143</v>
      </c>
      <c r="DS226" s="8" t="s">
        <v>143</v>
      </c>
      <c r="DT226" s="8" t="s">
        <v>636</v>
      </c>
      <c r="DU226" s="8" t="s">
        <v>150</v>
      </c>
      <c r="DV226" s="8" t="s">
        <v>159</v>
      </c>
      <c r="DW226" s="8"/>
      <c r="DX226" s="8"/>
      <c r="DY226" s="8"/>
      <c r="DZ226" s="8"/>
      <c r="EA226" s="8"/>
      <c r="EB226" s="8" t="s">
        <v>150</v>
      </c>
      <c r="EC226" s="8" t="s">
        <v>150</v>
      </c>
      <c r="ED226" s="8" t="s">
        <v>150</v>
      </c>
      <c r="EE226" s="8"/>
      <c r="EF226" s="8" t="s">
        <v>159</v>
      </c>
      <c r="EG226" s="8" t="s">
        <v>150</v>
      </c>
      <c r="EH226" s="8"/>
      <c r="EI226" s="8" t="s">
        <v>159</v>
      </c>
      <c r="EJ226" s="8" t="s">
        <v>150</v>
      </c>
      <c r="EK226" s="8"/>
      <c r="EL226" s="8"/>
      <c r="EM226" s="8"/>
      <c r="EN226" s="8"/>
      <c r="EO226" s="8" t="s">
        <v>184</v>
      </c>
      <c r="EP226" s="8" t="s">
        <v>187</v>
      </c>
      <c r="EQ226" s="11" t="str">
        <f t="shared" si="207"/>
        <v>36</v>
      </c>
      <c r="ER226" s="11" t="str">
        <f t="shared" si="230"/>
        <v>1</v>
      </c>
      <c r="ES226" s="11"/>
      <c r="ET226" s="13">
        <f t="shared" si="186"/>
        <v>1</v>
      </c>
      <c r="EU226" s="13">
        <f t="shared" si="187"/>
        <v>0.9</v>
      </c>
      <c r="EV226" s="14">
        <f t="shared" si="204"/>
        <v>-3.2000000000000001E-2</v>
      </c>
      <c r="EW226" s="14">
        <f t="shared" si="188"/>
        <v>-1.2</v>
      </c>
      <c r="EX226" s="14">
        <f t="shared" si="189"/>
        <v>-1.2</v>
      </c>
      <c r="EY226" s="11">
        <f t="shared" si="190"/>
        <v>-3.2000000000000001E-2</v>
      </c>
      <c r="EZ226" s="17" t="s">
        <v>152</v>
      </c>
      <c r="FA226" s="16" t="str">
        <f t="shared" si="191"/>
        <v>1</v>
      </c>
      <c r="FB226" t="s">
        <v>1945</v>
      </c>
      <c r="FC226">
        <v>1</v>
      </c>
      <c r="FD226">
        <v>5</v>
      </c>
    </row>
    <row r="227" spans="1:160" ht="33.75">
      <c r="A227" s="6">
        <v>3098</v>
      </c>
      <c r="B227" s="8">
        <v>2</v>
      </c>
      <c r="C227" s="8" t="s">
        <v>139</v>
      </c>
      <c r="D227" s="8">
        <v>48</v>
      </c>
      <c r="E227" s="8">
        <v>45</v>
      </c>
      <c r="F227" s="8" t="s">
        <v>180</v>
      </c>
      <c r="G227" s="8">
        <v>5</v>
      </c>
      <c r="H227" s="8"/>
      <c r="I227" s="9"/>
      <c r="J227" s="9"/>
      <c r="K227" s="10">
        <v>43556</v>
      </c>
      <c r="L227" s="10"/>
      <c r="M227" s="9" t="e">
        <f>DATEDIF(K227, L227, "m")</f>
        <v>#NUM!</v>
      </c>
      <c r="N227" s="9">
        <f t="shared" ca="1" si="179"/>
        <v>60</v>
      </c>
      <c r="O227" s="9">
        <v>43</v>
      </c>
      <c r="P227" s="9">
        <v>1</v>
      </c>
      <c r="Q227" s="9"/>
      <c r="R227" s="9"/>
      <c r="S227" s="9" t="e">
        <f t="shared" si="180"/>
        <v>#NUM!</v>
      </c>
      <c r="T227" s="9"/>
      <c r="U227" s="8" t="str">
        <f t="shared" si="222"/>
        <v>12</v>
      </c>
      <c r="V227" s="11" t="str">
        <f t="shared" si="223"/>
        <v>1</v>
      </c>
      <c r="W227" s="8" t="str">
        <f t="shared" si="224"/>
        <v>12</v>
      </c>
      <c r="X227" s="9">
        <v>2</v>
      </c>
      <c r="Y227" s="9">
        <v>1</v>
      </c>
      <c r="Z227" s="9">
        <v>1</v>
      </c>
      <c r="AA227" s="9"/>
      <c r="AB227" s="9">
        <v>2</v>
      </c>
      <c r="AC227" s="9">
        <v>43</v>
      </c>
      <c r="AD227" s="9">
        <v>1</v>
      </c>
      <c r="AE227" s="8" t="str">
        <f t="shared" si="217"/>
        <v>36</v>
      </c>
      <c r="AF227" s="9">
        <v>2</v>
      </c>
      <c r="AG227" s="9">
        <v>2</v>
      </c>
      <c r="AH227" s="11" t="str">
        <f t="shared" ref="AH227:AH244" si="231">IF(O227&lt;36,O227, IF(O227&gt;36, "36"))</f>
        <v>36</v>
      </c>
      <c r="AI227" s="11" t="str">
        <f t="shared" si="229"/>
        <v>1</v>
      </c>
      <c r="AJ227" s="9">
        <v>2</v>
      </c>
      <c r="AK227" s="9"/>
      <c r="AL227" s="9"/>
      <c r="AM227" s="8" t="s">
        <v>360</v>
      </c>
      <c r="AN227" s="8">
        <v>1</v>
      </c>
      <c r="AO227" s="8">
        <v>1.42</v>
      </c>
      <c r="AP227" s="8"/>
      <c r="AQ227" s="8"/>
      <c r="AR227" s="9" t="e">
        <f t="shared" si="227"/>
        <v>#DIV/0!</v>
      </c>
      <c r="AS227" s="9">
        <v>1.22</v>
      </c>
      <c r="AT227" s="9">
        <f t="shared" si="182"/>
        <v>73.524482769203971</v>
      </c>
      <c r="AU227" s="9">
        <v>1.28</v>
      </c>
      <c r="AV227" s="9">
        <f t="shared" si="226"/>
        <v>68.550368868173152</v>
      </c>
      <c r="AW227" s="9"/>
      <c r="AX227" s="9"/>
      <c r="AY227" s="12" t="s">
        <v>155</v>
      </c>
      <c r="AZ227" s="12" t="s">
        <v>155</v>
      </c>
      <c r="BA227" s="12" t="s">
        <v>155</v>
      </c>
      <c r="BB227" s="12"/>
      <c r="BC227" s="8" t="s">
        <v>164</v>
      </c>
      <c r="BD227" s="8"/>
      <c r="BE227" s="8"/>
      <c r="BF227" s="8"/>
      <c r="BG227" s="12"/>
      <c r="BH227" s="8"/>
      <c r="BI227" s="8"/>
      <c r="BJ227" s="8">
        <v>72</v>
      </c>
      <c r="BK227" s="8">
        <v>180</v>
      </c>
      <c r="BL227" s="8">
        <f t="shared" si="183"/>
        <v>1.908996801953057</v>
      </c>
      <c r="BM227" s="8">
        <f t="shared" si="201"/>
        <v>22.222222222222221</v>
      </c>
      <c r="BN227" s="8">
        <v>1</v>
      </c>
      <c r="BO227" s="7" t="s">
        <v>1108</v>
      </c>
      <c r="BP227" s="8" t="s">
        <v>146</v>
      </c>
      <c r="BQ227" s="8">
        <v>45</v>
      </c>
      <c r="BR227" s="8">
        <v>60</v>
      </c>
      <c r="BS227" s="8">
        <v>164</v>
      </c>
      <c r="BT227" s="8">
        <f t="shared" si="184"/>
        <v>1.6513624114814676</v>
      </c>
      <c r="BU227" s="8">
        <f t="shared" si="202"/>
        <v>22.308149910767401</v>
      </c>
      <c r="BV227" s="8">
        <f t="shared" si="185"/>
        <v>1.1560132340910321</v>
      </c>
      <c r="BW227" s="8">
        <f t="shared" si="185"/>
        <v>0.99614814814814812</v>
      </c>
      <c r="BX227" s="8" t="s">
        <v>158</v>
      </c>
      <c r="BY227" s="8" t="s">
        <v>162</v>
      </c>
      <c r="BZ227" s="8" t="s">
        <v>148</v>
      </c>
      <c r="CA227" s="8" t="s">
        <v>149</v>
      </c>
      <c r="CB227" s="8">
        <v>6</v>
      </c>
      <c r="CC227" s="8" t="s">
        <v>150</v>
      </c>
      <c r="CD227" s="8">
        <v>2</v>
      </c>
      <c r="CE227" s="8" t="s">
        <v>159</v>
      </c>
      <c r="CF227" s="8" t="s">
        <v>150</v>
      </c>
      <c r="CG227" s="8">
        <v>2</v>
      </c>
      <c r="CH227" s="8" t="s">
        <v>150</v>
      </c>
      <c r="CI227" s="8" t="s">
        <v>150</v>
      </c>
      <c r="CJ227" s="8">
        <v>2</v>
      </c>
      <c r="CK227" s="8" t="s">
        <v>159</v>
      </c>
      <c r="CL227" s="8" t="s">
        <v>150</v>
      </c>
      <c r="CM227" s="8">
        <v>2</v>
      </c>
      <c r="CN227" s="8" t="s">
        <v>150</v>
      </c>
      <c r="CO227" s="8">
        <v>0</v>
      </c>
      <c r="CP227" s="8">
        <v>40</v>
      </c>
      <c r="CQ227" s="8">
        <v>4</v>
      </c>
      <c r="CR227" s="8" t="s">
        <v>0</v>
      </c>
      <c r="CS227" s="8">
        <v>0</v>
      </c>
      <c r="CT227" s="8"/>
      <c r="CU227" s="8"/>
      <c r="CV227" s="8"/>
      <c r="CW227" s="8"/>
      <c r="CX227" s="8" t="s">
        <v>1813</v>
      </c>
      <c r="CY227" s="8">
        <v>0</v>
      </c>
      <c r="CZ227" s="8"/>
      <c r="DA227" s="8"/>
      <c r="DB227" s="8"/>
      <c r="DC227" s="8"/>
      <c r="DD227" s="8" t="s">
        <v>143</v>
      </c>
      <c r="DE227" s="8">
        <v>1</v>
      </c>
      <c r="DF227" s="8"/>
      <c r="DG227" s="8"/>
      <c r="DH227" s="8">
        <v>375</v>
      </c>
      <c r="DI227" s="8">
        <v>1</v>
      </c>
      <c r="DJ227" s="8"/>
      <c r="DK227" s="8">
        <v>2</v>
      </c>
      <c r="DL227" s="8">
        <v>6</v>
      </c>
      <c r="DM227" s="8">
        <v>1</v>
      </c>
      <c r="DN227" s="8" t="s">
        <v>143</v>
      </c>
      <c r="DO227" s="8"/>
      <c r="DP227" s="8" t="str">
        <f t="shared" si="228"/>
        <v>1</v>
      </c>
      <c r="DQ227" s="8" t="s">
        <v>165</v>
      </c>
      <c r="DR227" s="8" t="s">
        <v>165</v>
      </c>
      <c r="DS227" s="8" t="s">
        <v>165</v>
      </c>
      <c r="DT227" s="8" t="s">
        <v>636</v>
      </c>
      <c r="DU227" s="8" t="s">
        <v>150</v>
      </c>
      <c r="DV227" s="8" t="s">
        <v>159</v>
      </c>
      <c r="DW227" s="8" t="s">
        <v>150</v>
      </c>
      <c r="DX227" s="8" t="s">
        <v>150</v>
      </c>
      <c r="DY227" s="8"/>
      <c r="DZ227" s="8"/>
      <c r="EA227" s="8"/>
      <c r="EB227" s="8" t="s">
        <v>150</v>
      </c>
      <c r="EC227" s="8" t="s">
        <v>150</v>
      </c>
      <c r="ED227" s="8" t="s">
        <v>150</v>
      </c>
      <c r="EE227" s="8"/>
      <c r="EF227" s="8" t="s">
        <v>159</v>
      </c>
      <c r="EG227" s="8" t="s">
        <v>150</v>
      </c>
      <c r="EH227" s="8"/>
      <c r="EI227" s="8" t="s">
        <v>159</v>
      </c>
      <c r="EJ227" s="8" t="s">
        <v>150</v>
      </c>
      <c r="EK227" s="8"/>
      <c r="EL227" s="8"/>
      <c r="EM227" s="8"/>
      <c r="EN227" s="8"/>
      <c r="EO227" s="8" t="s">
        <v>184</v>
      </c>
      <c r="EP227" s="8" t="s">
        <v>189</v>
      </c>
      <c r="EQ227" s="11" t="str">
        <f t="shared" ref="EQ227:EQ244" si="232">IF(O227&lt;36,O227, IF(O227&gt;36, "36"))</f>
        <v>36</v>
      </c>
      <c r="ER227" s="11" t="str">
        <f t="shared" si="230"/>
        <v>1</v>
      </c>
      <c r="ES227" s="11"/>
      <c r="ET227" s="13">
        <f t="shared" si="186"/>
        <v>1</v>
      </c>
      <c r="EU227" s="13">
        <f t="shared" si="187"/>
        <v>0.9</v>
      </c>
      <c r="EV227" s="14">
        <f t="shared" si="204"/>
        <v>-3.2000000000000001E-2</v>
      </c>
      <c r="EW227" s="14">
        <f t="shared" si="188"/>
        <v>-1.2</v>
      </c>
      <c r="EX227" s="14">
        <f t="shared" si="189"/>
        <v>-1.2</v>
      </c>
      <c r="EY227" s="11">
        <f t="shared" si="190"/>
        <v>-3.2000000000000001E-2</v>
      </c>
      <c r="EZ227" s="17" t="s">
        <v>176</v>
      </c>
      <c r="FA227" s="16" t="str">
        <f t="shared" si="191"/>
        <v>3</v>
      </c>
      <c r="FC227">
        <v>2</v>
      </c>
      <c r="FD227">
        <v>0</v>
      </c>
    </row>
    <row r="228" spans="1:160" ht="33.75">
      <c r="A228" s="6">
        <v>3105</v>
      </c>
      <c r="B228" s="8">
        <v>1</v>
      </c>
      <c r="C228" s="8" t="s">
        <v>146</v>
      </c>
      <c r="D228" s="8">
        <v>53</v>
      </c>
      <c r="E228" s="8">
        <v>49</v>
      </c>
      <c r="F228" s="8" t="s">
        <v>140</v>
      </c>
      <c r="G228" s="8">
        <v>1</v>
      </c>
      <c r="H228" s="8"/>
      <c r="I228" s="9"/>
      <c r="J228" s="9"/>
      <c r="K228" s="10">
        <v>43572</v>
      </c>
      <c r="L228" s="10"/>
      <c r="M228" s="9" t="e">
        <f t="shared" ref="M228:M233" si="233">DATEDIF(K228,L228,"m")</f>
        <v>#NUM!</v>
      </c>
      <c r="N228" s="9">
        <f t="shared" ca="1" si="179"/>
        <v>59</v>
      </c>
      <c r="O228" s="9">
        <v>42</v>
      </c>
      <c r="P228" s="9">
        <v>1</v>
      </c>
      <c r="Q228" s="9"/>
      <c r="R228" s="9"/>
      <c r="S228" s="9" t="e">
        <f t="shared" si="180"/>
        <v>#NUM!</v>
      </c>
      <c r="T228" s="9" t="s">
        <v>1111</v>
      </c>
      <c r="U228" s="8" t="str">
        <f t="shared" si="222"/>
        <v>12</v>
      </c>
      <c r="V228" s="11" t="str">
        <f t="shared" si="223"/>
        <v>1</v>
      </c>
      <c r="W228" s="8" t="str">
        <f t="shared" si="224"/>
        <v>12</v>
      </c>
      <c r="X228" s="9">
        <v>2</v>
      </c>
      <c r="Y228" s="9">
        <v>1</v>
      </c>
      <c r="Z228" s="9">
        <v>1</v>
      </c>
      <c r="AA228" s="9"/>
      <c r="AB228" s="9">
        <v>2</v>
      </c>
      <c r="AC228" s="9">
        <v>42</v>
      </c>
      <c r="AD228" s="9">
        <v>1</v>
      </c>
      <c r="AE228" s="8" t="str">
        <f t="shared" si="217"/>
        <v>36</v>
      </c>
      <c r="AF228" s="9">
        <v>2</v>
      </c>
      <c r="AG228" s="9">
        <v>2</v>
      </c>
      <c r="AH228" s="11" t="str">
        <f t="shared" si="231"/>
        <v>36</v>
      </c>
      <c r="AI228" s="11" t="str">
        <f t="shared" si="229"/>
        <v>1</v>
      </c>
      <c r="AJ228" s="9">
        <v>2</v>
      </c>
      <c r="AK228" s="9"/>
      <c r="AL228" s="9"/>
      <c r="AM228" s="8" t="s">
        <v>360</v>
      </c>
      <c r="AN228" s="8">
        <v>1</v>
      </c>
      <c r="AO228" s="8">
        <v>2.99</v>
      </c>
      <c r="AP228" s="8"/>
      <c r="AQ228" s="8"/>
      <c r="AR228" s="9" t="e">
        <f t="shared" si="227"/>
        <v>#DIV/0!</v>
      </c>
      <c r="AS228" s="9">
        <v>1.04</v>
      </c>
      <c r="AT228" s="9">
        <f t="shared" si="182"/>
        <v>65.016994010323998</v>
      </c>
      <c r="AU228" s="9"/>
      <c r="AV228" s="9" t="e">
        <f t="shared" si="226"/>
        <v>#DIV/0!</v>
      </c>
      <c r="AW228" s="9"/>
      <c r="AX228" s="9"/>
      <c r="AY228" s="12" t="s">
        <v>155</v>
      </c>
      <c r="AZ228" s="12" t="s">
        <v>155</v>
      </c>
      <c r="BA228" s="12" t="s">
        <v>155</v>
      </c>
      <c r="BB228" s="12"/>
      <c r="BC228" s="8" t="s">
        <v>175</v>
      </c>
      <c r="BD228" s="8"/>
      <c r="BE228" s="8"/>
      <c r="BF228" s="8"/>
      <c r="BG228" s="12"/>
      <c r="BH228" s="8"/>
      <c r="BI228" s="8"/>
      <c r="BJ228" s="8">
        <v>51</v>
      </c>
      <c r="BK228" s="8">
        <v>150</v>
      </c>
      <c r="BL228" s="8">
        <f t="shared" si="183"/>
        <v>1.444607320544615</v>
      </c>
      <c r="BM228" s="8">
        <f t="shared" si="201"/>
        <v>22.666666666666668</v>
      </c>
      <c r="BN228" s="8">
        <v>1</v>
      </c>
      <c r="BO228" s="7" t="s">
        <v>1112</v>
      </c>
      <c r="BP228" s="8" t="s">
        <v>139</v>
      </c>
      <c r="BQ228" s="8">
        <v>50</v>
      </c>
      <c r="BR228" s="8">
        <v>65</v>
      </c>
      <c r="BS228" s="8">
        <v>165</v>
      </c>
      <c r="BT228" s="8">
        <f t="shared" si="184"/>
        <v>1.7160516682260574</v>
      </c>
      <c r="BU228" s="8">
        <f t="shared" si="202"/>
        <v>23.875114784205692</v>
      </c>
      <c r="BV228" s="8">
        <f t="shared" si="185"/>
        <v>0.84182041094249582</v>
      </c>
      <c r="BW228" s="8">
        <f t="shared" si="185"/>
        <v>0.94938461538461549</v>
      </c>
      <c r="BX228" s="8" t="s">
        <v>162</v>
      </c>
      <c r="BY228" s="8" t="s">
        <v>147</v>
      </c>
      <c r="BZ228" s="8" t="s">
        <v>148</v>
      </c>
      <c r="CA228" s="8" t="s">
        <v>149</v>
      </c>
      <c r="CB228" s="8">
        <v>5</v>
      </c>
      <c r="CC228" s="8" t="s">
        <v>150</v>
      </c>
      <c r="CD228" s="8">
        <v>2</v>
      </c>
      <c r="CE228" s="8" t="s">
        <v>159</v>
      </c>
      <c r="CF228" s="8" t="s">
        <v>150</v>
      </c>
      <c r="CG228" s="8">
        <v>2</v>
      </c>
      <c r="CH228" s="8" t="s">
        <v>150</v>
      </c>
      <c r="CI228" s="8" t="s">
        <v>150</v>
      </c>
      <c r="CJ228" s="8">
        <v>2</v>
      </c>
      <c r="CK228" s="8" t="s">
        <v>159</v>
      </c>
      <c r="CL228" s="8" t="s">
        <v>150</v>
      </c>
      <c r="CM228" s="8">
        <v>2</v>
      </c>
      <c r="CN228" s="8" t="s">
        <v>150</v>
      </c>
      <c r="CO228" s="8">
        <v>0</v>
      </c>
      <c r="CP228" s="8">
        <v>20</v>
      </c>
      <c r="CQ228" s="8">
        <v>4</v>
      </c>
      <c r="CR228" s="8" t="s">
        <v>0</v>
      </c>
      <c r="CS228" s="8">
        <v>0</v>
      </c>
      <c r="CT228" s="8"/>
      <c r="CU228" s="8"/>
      <c r="CV228" s="8"/>
      <c r="CW228" s="8"/>
      <c r="CX228" s="8" t="s">
        <v>0</v>
      </c>
      <c r="CY228" s="8">
        <v>0</v>
      </c>
      <c r="CZ228" s="8"/>
      <c r="DA228" s="8"/>
      <c r="DB228" s="8"/>
      <c r="DC228" s="8"/>
      <c r="DD228" s="8" t="s">
        <v>143</v>
      </c>
      <c r="DE228" s="8">
        <v>1</v>
      </c>
      <c r="DF228" s="8"/>
      <c r="DG228" s="8"/>
      <c r="DH228" s="8">
        <v>375</v>
      </c>
      <c r="DI228" s="8">
        <v>1</v>
      </c>
      <c r="DJ228" s="8"/>
      <c r="DK228" s="8">
        <v>2</v>
      </c>
      <c r="DL228" s="8">
        <v>2</v>
      </c>
      <c r="DM228" s="8">
        <v>1</v>
      </c>
      <c r="DN228" s="8"/>
      <c r="DO228" s="8" t="s">
        <v>143</v>
      </c>
      <c r="DP228" s="8" t="str">
        <f t="shared" si="228"/>
        <v>2</v>
      </c>
      <c r="DQ228" s="8" t="s">
        <v>143</v>
      </c>
      <c r="DR228" s="8" t="s">
        <v>143</v>
      </c>
      <c r="DS228" s="8" t="s">
        <v>143</v>
      </c>
      <c r="DT228" s="8" t="s">
        <v>636</v>
      </c>
      <c r="DU228" s="8" t="s">
        <v>150</v>
      </c>
      <c r="DV228" s="8" t="s">
        <v>159</v>
      </c>
      <c r="DW228" s="8"/>
      <c r="DX228" s="8"/>
      <c r="DY228" s="8"/>
      <c r="DZ228" s="8"/>
      <c r="EA228" s="8"/>
      <c r="EB228" s="8" t="s">
        <v>150</v>
      </c>
      <c r="EC228" s="8" t="s">
        <v>150</v>
      </c>
      <c r="ED228" s="8" t="s">
        <v>150</v>
      </c>
      <c r="EE228" s="8"/>
      <c r="EF228" s="8" t="s">
        <v>159</v>
      </c>
      <c r="EG228" s="8" t="s">
        <v>150</v>
      </c>
      <c r="EH228" s="8"/>
      <c r="EI228" s="8" t="s">
        <v>159</v>
      </c>
      <c r="EJ228" s="8" t="s">
        <v>150</v>
      </c>
      <c r="EK228" s="8"/>
      <c r="EL228" s="8"/>
      <c r="EM228" s="8"/>
      <c r="EN228" s="8"/>
      <c r="EO228" s="8" t="s">
        <v>184</v>
      </c>
      <c r="EP228" s="8" t="s">
        <v>189</v>
      </c>
      <c r="EQ228" s="11" t="str">
        <f t="shared" si="232"/>
        <v>36</v>
      </c>
      <c r="ER228" s="11" t="str">
        <f t="shared" si="230"/>
        <v>1</v>
      </c>
      <c r="ES228" s="11"/>
      <c r="ET228" s="13">
        <f t="shared" si="186"/>
        <v>1.012</v>
      </c>
      <c r="EU228" s="13">
        <f t="shared" si="187"/>
        <v>0.7</v>
      </c>
      <c r="EV228" s="14">
        <f t="shared" si="204"/>
        <v>-0.24099999999999999</v>
      </c>
      <c r="EW228" s="14">
        <f t="shared" si="188"/>
        <v>-1.2</v>
      </c>
      <c r="EX228" s="14">
        <f t="shared" si="189"/>
        <v>-0.24099999999999999</v>
      </c>
      <c r="EY228" s="11">
        <f t="shared" si="190"/>
        <v>-0.24099999999999999</v>
      </c>
      <c r="EZ228" s="15" t="s">
        <v>152</v>
      </c>
      <c r="FA228" s="16" t="str">
        <f t="shared" si="191"/>
        <v>1</v>
      </c>
      <c r="FC228">
        <v>2</v>
      </c>
      <c r="FD228">
        <v>0</v>
      </c>
    </row>
    <row r="229" spans="1:160" ht="33.75">
      <c r="A229" s="6">
        <v>3106</v>
      </c>
      <c r="B229" s="8">
        <v>2</v>
      </c>
      <c r="C229" s="8" t="s">
        <v>139</v>
      </c>
      <c r="D229" s="8">
        <v>62</v>
      </c>
      <c r="E229" s="8">
        <v>59</v>
      </c>
      <c r="F229" s="8" t="s">
        <v>153</v>
      </c>
      <c r="G229" s="8">
        <v>3</v>
      </c>
      <c r="H229" s="8" t="s">
        <v>179</v>
      </c>
      <c r="I229" s="9"/>
      <c r="J229" s="9"/>
      <c r="K229" s="10">
        <v>43573</v>
      </c>
      <c r="L229" s="10"/>
      <c r="M229" s="9" t="e">
        <f t="shared" si="233"/>
        <v>#NUM!</v>
      </c>
      <c r="N229" s="9">
        <f t="shared" ca="1" si="179"/>
        <v>59</v>
      </c>
      <c r="O229" s="9">
        <v>42</v>
      </c>
      <c r="P229" s="9">
        <v>1</v>
      </c>
      <c r="Q229" s="9"/>
      <c r="R229" s="9"/>
      <c r="S229" s="9" t="e">
        <f t="shared" si="180"/>
        <v>#NUM!</v>
      </c>
      <c r="T229" s="9"/>
      <c r="U229" s="8" t="str">
        <f t="shared" si="222"/>
        <v>12</v>
      </c>
      <c r="V229" s="11" t="str">
        <f t="shared" si="223"/>
        <v>1</v>
      </c>
      <c r="W229" s="8" t="str">
        <f t="shared" si="224"/>
        <v>12</v>
      </c>
      <c r="X229" s="9">
        <v>2</v>
      </c>
      <c r="Y229" s="9">
        <v>1</v>
      </c>
      <c r="Z229" s="9">
        <v>1</v>
      </c>
      <c r="AA229" s="9"/>
      <c r="AB229" s="9">
        <v>2</v>
      </c>
      <c r="AC229" s="9">
        <v>42</v>
      </c>
      <c r="AD229" s="9">
        <v>1</v>
      </c>
      <c r="AE229" s="8" t="str">
        <f t="shared" si="217"/>
        <v>36</v>
      </c>
      <c r="AF229" s="9">
        <v>2</v>
      </c>
      <c r="AG229" s="9">
        <v>2</v>
      </c>
      <c r="AH229" s="11" t="str">
        <f t="shared" si="231"/>
        <v>36</v>
      </c>
      <c r="AI229" s="11" t="str">
        <f t="shared" si="229"/>
        <v>1</v>
      </c>
      <c r="AJ229" s="9">
        <v>2</v>
      </c>
      <c r="AK229" s="9">
        <v>0</v>
      </c>
      <c r="AL229" s="9"/>
      <c r="AM229" s="8" t="s">
        <v>360</v>
      </c>
      <c r="AN229" s="8">
        <v>1</v>
      </c>
      <c r="AO229" s="8">
        <v>1.5</v>
      </c>
      <c r="AP229" s="8"/>
      <c r="AQ229" s="8"/>
      <c r="AR229" s="9" t="e">
        <f t="shared" si="227"/>
        <v>#DIV/0!</v>
      </c>
      <c r="AS229" s="9">
        <v>1.05</v>
      </c>
      <c r="AT229" s="9">
        <f t="shared" si="182"/>
        <v>80.690519152256712</v>
      </c>
      <c r="AU229" s="9">
        <v>0.97</v>
      </c>
      <c r="AV229" s="9">
        <f t="shared" si="226"/>
        <v>87.643875296888012</v>
      </c>
      <c r="AW229" s="9"/>
      <c r="AX229" s="9"/>
      <c r="AY229" s="12" t="s">
        <v>155</v>
      </c>
      <c r="AZ229" s="12" t="s">
        <v>155</v>
      </c>
      <c r="BA229" s="12" t="s">
        <v>155</v>
      </c>
      <c r="BB229" s="12"/>
      <c r="BC229" s="8" t="s">
        <v>164</v>
      </c>
      <c r="BD229" s="8"/>
      <c r="BE229" s="8"/>
      <c r="BF229" s="8"/>
      <c r="BG229" s="12"/>
      <c r="BH229" s="8"/>
      <c r="BI229" s="8"/>
      <c r="BJ229" s="8">
        <v>74</v>
      </c>
      <c r="BK229" s="8">
        <v>174</v>
      </c>
      <c r="BL229" s="8">
        <f t="shared" si="183"/>
        <v>1.8844647127569649</v>
      </c>
      <c r="BM229" s="8">
        <f t="shared" si="201"/>
        <v>24.441802087462015</v>
      </c>
      <c r="BN229" s="8">
        <v>1</v>
      </c>
      <c r="BO229" s="7" t="s">
        <v>1115</v>
      </c>
      <c r="BP229" s="8" t="s">
        <v>146</v>
      </c>
      <c r="BQ229" s="8">
        <v>56</v>
      </c>
      <c r="BR229" s="8">
        <v>60</v>
      </c>
      <c r="BS229" s="8">
        <v>166</v>
      </c>
      <c r="BT229" s="8">
        <f t="shared" si="184"/>
        <v>1.6659385153654016</v>
      </c>
      <c r="BU229" s="8">
        <f t="shared" si="202"/>
        <v>21.773842357381334</v>
      </c>
      <c r="BV229" s="8">
        <f t="shared" si="185"/>
        <v>1.1311730267209967</v>
      </c>
      <c r="BW229" s="8">
        <f t="shared" si="185"/>
        <v>1.1225304972035055</v>
      </c>
      <c r="BX229" s="8" t="s">
        <v>171</v>
      </c>
      <c r="BY229" s="8" t="s">
        <v>158</v>
      </c>
      <c r="BZ229" s="8" t="s">
        <v>148</v>
      </c>
      <c r="CA229" s="8" t="s">
        <v>149</v>
      </c>
      <c r="CB229" s="8">
        <v>4</v>
      </c>
      <c r="CC229" s="8" t="s">
        <v>150</v>
      </c>
      <c r="CD229" s="8">
        <v>2</v>
      </c>
      <c r="CE229" s="8" t="s">
        <v>150</v>
      </c>
      <c r="CF229" s="8" t="s">
        <v>150</v>
      </c>
      <c r="CG229" s="8">
        <v>2</v>
      </c>
      <c r="CH229" s="8" t="s">
        <v>150</v>
      </c>
      <c r="CI229" s="8" t="s">
        <v>150</v>
      </c>
      <c r="CJ229" s="8">
        <v>2</v>
      </c>
      <c r="CK229" s="8" t="s">
        <v>150</v>
      </c>
      <c r="CL229" s="8" t="s">
        <v>150</v>
      </c>
      <c r="CM229" s="8">
        <v>2</v>
      </c>
      <c r="CN229" s="8" t="s">
        <v>150</v>
      </c>
      <c r="CO229" s="8">
        <v>0</v>
      </c>
      <c r="CP229" s="8">
        <v>0</v>
      </c>
      <c r="CQ229" s="8">
        <v>4</v>
      </c>
      <c r="CR229" s="8"/>
      <c r="CS229" s="8">
        <v>0</v>
      </c>
      <c r="CT229" s="8"/>
      <c r="CU229" s="8"/>
      <c r="CV229" s="8"/>
      <c r="CW229" s="8"/>
      <c r="CX229" s="8"/>
      <c r="CY229" s="8">
        <v>0</v>
      </c>
      <c r="CZ229" s="8"/>
      <c r="DA229" s="8"/>
      <c r="DB229" s="8"/>
      <c r="DC229" s="8"/>
      <c r="DD229" s="8" t="s">
        <v>165</v>
      </c>
      <c r="DE229" s="8">
        <v>2</v>
      </c>
      <c r="DF229" s="8"/>
      <c r="DG229" s="8"/>
      <c r="DH229" s="8"/>
      <c r="DI229" s="8">
        <v>2</v>
      </c>
      <c r="DJ229" s="8"/>
      <c r="DK229" s="8">
        <v>2</v>
      </c>
      <c r="DL229" s="8">
        <v>0</v>
      </c>
      <c r="DM229" s="8">
        <v>2</v>
      </c>
      <c r="DN229" s="8"/>
      <c r="DO229" s="8" t="s">
        <v>143</v>
      </c>
      <c r="DP229" s="8" t="str">
        <f t="shared" si="228"/>
        <v>2</v>
      </c>
      <c r="DQ229" s="8" t="s">
        <v>143</v>
      </c>
      <c r="DR229" s="8" t="s">
        <v>143</v>
      </c>
      <c r="DS229" s="8" t="s">
        <v>143</v>
      </c>
      <c r="DT229" s="8" t="s">
        <v>636</v>
      </c>
      <c r="DU229" s="8" t="s">
        <v>150</v>
      </c>
      <c r="DV229" s="8" t="s">
        <v>159</v>
      </c>
      <c r="DW229" s="8" t="s">
        <v>150</v>
      </c>
      <c r="DX229" s="8" t="s">
        <v>150</v>
      </c>
      <c r="DY229" s="8"/>
      <c r="DZ229" s="8"/>
      <c r="EA229" s="8"/>
      <c r="EB229" s="8" t="s">
        <v>150</v>
      </c>
      <c r="EC229" s="8" t="s">
        <v>150</v>
      </c>
      <c r="ED229" s="8" t="s">
        <v>150</v>
      </c>
      <c r="EE229" s="8"/>
      <c r="EF229" s="8" t="s">
        <v>159</v>
      </c>
      <c r="EG229" s="8" t="s">
        <v>150</v>
      </c>
      <c r="EH229" s="8"/>
      <c r="EI229" s="8" t="s">
        <v>159</v>
      </c>
      <c r="EJ229" s="8" t="s">
        <v>150</v>
      </c>
      <c r="EK229" s="8"/>
      <c r="EL229" s="8"/>
      <c r="EM229" s="8"/>
      <c r="EN229" s="8"/>
      <c r="EO229" s="8" t="s">
        <v>184</v>
      </c>
      <c r="EP229" s="8" t="s">
        <v>189</v>
      </c>
      <c r="EQ229" s="11" t="str">
        <f t="shared" si="232"/>
        <v>36</v>
      </c>
      <c r="ER229" s="11" t="str">
        <f t="shared" si="230"/>
        <v>1</v>
      </c>
      <c r="ES229" s="11"/>
      <c r="ET229" s="13">
        <f t="shared" si="186"/>
        <v>1</v>
      </c>
      <c r="EU229" s="13">
        <f t="shared" si="187"/>
        <v>0.9</v>
      </c>
      <c r="EV229" s="14">
        <f t="shared" si="204"/>
        <v>-3.2000000000000001E-2</v>
      </c>
      <c r="EW229" s="14">
        <f t="shared" si="188"/>
        <v>-1.2</v>
      </c>
      <c r="EX229" s="14">
        <f t="shared" si="189"/>
        <v>-1.2</v>
      </c>
      <c r="EY229" s="11">
        <f t="shared" si="190"/>
        <v>-3.2000000000000001E-2</v>
      </c>
      <c r="EZ229" s="17" t="s">
        <v>176</v>
      </c>
      <c r="FA229" s="16" t="str">
        <f t="shared" si="191"/>
        <v>3</v>
      </c>
      <c r="FB229" t="s">
        <v>1946</v>
      </c>
      <c r="FC229">
        <v>1</v>
      </c>
      <c r="FD229">
        <v>1</v>
      </c>
    </row>
    <row r="230" spans="1:160" ht="33.75">
      <c r="A230" s="6">
        <v>3111</v>
      </c>
      <c r="B230" s="8">
        <v>2</v>
      </c>
      <c r="C230" s="8" t="s">
        <v>139</v>
      </c>
      <c r="D230" s="8">
        <v>60</v>
      </c>
      <c r="E230" s="8">
        <v>56</v>
      </c>
      <c r="F230" s="8" t="s">
        <v>140</v>
      </c>
      <c r="G230" s="8">
        <v>1</v>
      </c>
      <c r="H230" s="8"/>
      <c r="I230" s="9"/>
      <c r="J230" s="9"/>
      <c r="K230" s="10">
        <v>43584</v>
      </c>
      <c r="L230" s="10"/>
      <c r="M230" s="9" t="e">
        <f t="shared" si="233"/>
        <v>#NUM!</v>
      </c>
      <c r="N230" s="9">
        <f t="shared" ca="1" si="179"/>
        <v>59</v>
      </c>
      <c r="O230" s="9">
        <v>42</v>
      </c>
      <c r="P230" s="9">
        <v>1</v>
      </c>
      <c r="Q230" s="9"/>
      <c r="R230" s="9"/>
      <c r="S230" s="9" t="e">
        <f t="shared" si="180"/>
        <v>#NUM!</v>
      </c>
      <c r="T230" s="9"/>
      <c r="U230" s="8" t="str">
        <f t="shared" si="222"/>
        <v>12</v>
      </c>
      <c r="V230" s="11" t="str">
        <f t="shared" si="223"/>
        <v>1</v>
      </c>
      <c r="W230" s="8" t="str">
        <f t="shared" si="224"/>
        <v>12</v>
      </c>
      <c r="X230" s="9">
        <v>2</v>
      </c>
      <c r="Y230" s="9">
        <v>1</v>
      </c>
      <c r="Z230" s="9">
        <v>1</v>
      </c>
      <c r="AA230" s="9"/>
      <c r="AB230" s="9">
        <v>2</v>
      </c>
      <c r="AC230" s="9">
        <v>42</v>
      </c>
      <c r="AD230" s="9">
        <v>1</v>
      </c>
      <c r="AE230" s="8" t="str">
        <f t="shared" si="217"/>
        <v>36</v>
      </c>
      <c r="AF230" s="9">
        <v>2</v>
      </c>
      <c r="AG230" s="9">
        <v>2</v>
      </c>
      <c r="AH230" s="11" t="str">
        <f t="shared" si="231"/>
        <v>36</v>
      </c>
      <c r="AI230" s="11" t="str">
        <f t="shared" si="229"/>
        <v>1</v>
      </c>
      <c r="AJ230" s="9">
        <v>2</v>
      </c>
      <c r="AK230" s="9"/>
      <c r="AL230" s="9"/>
      <c r="AM230" s="8" t="s">
        <v>360</v>
      </c>
      <c r="AN230" s="8">
        <v>1</v>
      </c>
      <c r="AO230" s="8">
        <v>1.96</v>
      </c>
      <c r="AP230" s="8"/>
      <c r="AQ230" s="8"/>
      <c r="AR230" s="9" t="e">
        <f t="shared" si="227"/>
        <v>#DIV/0!</v>
      </c>
      <c r="AS230" s="9">
        <v>1.17</v>
      </c>
      <c r="AT230" s="9">
        <f t="shared" si="182"/>
        <v>72.19874645463716</v>
      </c>
      <c r="AU230" s="9">
        <v>1.08</v>
      </c>
      <c r="AV230" s="9">
        <f t="shared" si="226"/>
        <v>78.495031767878586</v>
      </c>
      <c r="AW230" s="9"/>
      <c r="AX230" s="9"/>
      <c r="AY230" s="12" t="s">
        <v>155</v>
      </c>
      <c r="AZ230" s="12" t="s">
        <v>155</v>
      </c>
      <c r="BA230" s="12" t="s">
        <v>155</v>
      </c>
      <c r="BB230" s="12"/>
      <c r="BC230" s="8" t="s">
        <v>164</v>
      </c>
      <c r="BD230" s="8"/>
      <c r="BE230" s="8"/>
      <c r="BF230" s="8"/>
      <c r="BG230" s="12"/>
      <c r="BH230" s="8"/>
      <c r="BI230" s="8"/>
      <c r="BJ230" s="8">
        <v>70</v>
      </c>
      <c r="BK230" s="8">
        <v>174</v>
      </c>
      <c r="BL230" s="8">
        <f t="shared" si="183"/>
        <v>1.8404803950659019</v>
      </c>
      <c r="BM230" s="8">
        <f t="shared" si="201"/>
        <v>23.120623596247853</v>
      </c>
      <c r="BN230" s="8">
        <v>1</v>
      </c>
      <c r="BO230" s="7" t="s">
        <v>1118</v>
      </c>
      <c r="BP230" s="8" t="s">
        <v>146</v>
      </c>
      <c r="BQ230" s="8">
        <v>60</v>
      </c>
      <c r="BR230" s="8">
        <v>68</v>
      </c>
      <c r="BS230" s="8">
        <v>153</v>
      </c>
      <c r="BT230" s="8">
        <f t="shared" si="184"/>
        <v>1.6560898632314105</v>
      </c>
      <c r="BU230" s="8">
        <f t="shared" si="202"/>
        <v>29.048656499636891</v>
      </c>
      <c r="BV230" s="8">
        <f t="shared" si="185"/>
        <v>1.1113408975734584</v>
      </c>
      <c r="BW230" s="8">
        <f t="shared" si="185"/>
        <v>0.7959274673008323</v>
      </c>
      <c r="BX230" s="8" t="s">
        <v>147</v>
      </c>
      <c r="BY230" s="8" t="s">
        <v>162</v>
      </c>
      <c r="BZ230" s="8" t="s">
        <v>148</v>
      </c>
      <c r="CA230" s="8" t="s">
        <v>149</v>
      </c>
      <c r="CB230" s="8">
        <v>4</v>
      </c>
      <c r="CC230" s="8" t="s">
        <v>150</v>
      </c>
      <c r="CD230" s="8">
        <v>2</v>
      </c>
      <c r="CE230" s="8" t="s">
        <v>159</v>
      </c>
      <c r="CF230" s="8" t="s">
        <v>150</v>
      </c>
      <c r="CG230" s="8">
        <v>2</v>
      </c>
      <c r="CH230" s="8" t="s">
        <v>150</v>
      </c>
      <c r="CI230" s="8" t="s">
        <v>150</v>
      </c>
      <c r="CJ230" s="8">
        <v>2</v>
      </c>
      <c r="CK230" s="8" t="s">
        <v>159</v>
      </c>
      <c r="CL230" s="8" t="s">
        <v>150</v>
      </c>
      <c r="CM230" s="8">
        <v>2</v>
      </c>
      <c r="CN230" s="8" t="s">
        <v>150</v>
      </c>
      <c r="CO230" s="8">
        <v>42</v>
      </c>
      <c r="CP230" s="8">
        <v>0</v>
      </c>
      <c r="CQ230" s="8">
        <v>4</v>
      </c>
      <c r="CR230" s="8" t="s">
        <v>1814</v>
      </c>
      <c r="CS230" s="8">
        <v>0</v>
      </c>
      <c r="CT230" s="8"/>
      <c r="CU230" s="8"/>
      <c r="CV230" s="8"/>
      <c r="CW230" s="8"/>
      <c r="CX230" s="8" t="s">
        <v>0</v>
      </c>
      <c r="CY230" s="8">
        <v>0</v>
      </c>
      <c r="CZ230" s="8"/>
      <c r="DA230" s="8"/>
      <c r="DB230" s="8"/>
      <c r="DC230" s="8"/>
      <c r="DD230" s="8" t="s">
        <v>143</v>
      </c>
      <c r="DE230" s="8">
        <v>1</v>
      </c>
      <c r="DF230" s="8"/>
      <c r="DG230" s="8"/>
      <c r="DH230" s="8">
        <v>375</v>
      </c>
      <c r="DI230" s="8">
        <v>1</v>
      </c>
      <c r="DJ230" s="8"/>
      <c r="DK230" s="8">
        <v>2</v>
      </c>
      <c r="DL230" s="8">
        <v>2</v>
      </c>
      <c r="DM230" s="8">
        <v>1</v>
      </c>
      <c r="DN230" s="8" t="s">
        <v>143</v>
      </c>
      <c r="DO230" s="8"/>
      <c r="DP230" s="8" t="str">
        <f t="shared" si="228"/>
        <v>1</v>
      </c>
      <c r="DQ230" s="8" t="s">
        <v>165</v>
      </c>
      <c r="DR230" s="8" t="s">
        <v>165</v>
      </c>
      <c r="DS230" s="8" t="s">
        <v>165</v>
      </c>
      <c r="DT230" s="8" t="s">
        <v>636</v>
      </c>
      <c r="DU230" s="8" t="s">
        <v>150</v>
      </c>
      <c r="DV230" s="8" t="s">
        <v>159</v>
      </c>
      <c r="DW230" s="8" t="s">
        <v>150</v>
      </c>
      <c r="DX230" s="8" t="s">
        <v>159</v>
      </c>
      <c r="DY230" s="8"/>
      <c r="DZ230" s="8"/>
      <c r="EA230" s="8"/>
      <c r="EB230" s="8" t="s">
        <v>150</v>
      </c>
      <c r="EC230" s="8" t="s">
        <v>150</v>
      </c>
      <c r="ED230" s="8" t="s">
        <v>150</v>
      </c>
      <c r="EE230" s="8"/>
      <c r="EF230" s="8" t="s">
        <v>159</v>
      </c>
      <c r="EG230" s="8" t="s">
        <v>150</v>
      </c>
      <c r="EH230" s="8"/>
      <c r="EI230" s="8" t="s">
        <v>159</v>
      </c>
      <c r="EJ230" s="8" t="s">
        <v>150</v>
      </c>
      <c r="EK230" s="8"/>
      <c r="EL230" s="8"/>
      <c r="EM230" s="8"/>
      <c r="EN230" s="8"/>
      <c r="EO230" s="8" t="s">
        <v>184</v>
      </c>
      <c r="EP230" s="8" t="s">
        <v>189</v>
      </c>
      <c r="EQ230" s="11" t="str">
        <f t="shared" si="232"/>
        <v>36</v>
      </c>
      <c r="ER230" s="11" t="str">
        <f t="shared" si="230"/>
        <v>1</v>
      </c>
      <c r="ES230" s="11"/>
      <c r="ET230" s="13">
        <f t="shared" si="186"/>
        <v>1</v>
      </c>
      <c r="EU230" s="13">
        <f t="shared" si="187"/>
        <v>0.9</v>
      </c>
      <c r="EV230" s="14">
        <f t="shared" si="204"/>
        <v>-3.2000000000000001E-2</v>
      </c>
      <c r="EW230" s="14">
        <f t="shared" si="188"/>
        <v>-1.2</v>
      </c>
      <c r="EX230" s="14">
        <f t="shared" si="189"/>
        <v>-1.2</v>
      </c>
      <c r="EY230" s="11">
        <f t="shared" si="190"/>
        <v>-3.2000000000000001E-2</v>
      </c>
      <c r="EZ230" s="15" t="s">
        <v>176</v>
      </c>
      <c r="FA230" s="16" t="str">
        <f t="shared" si="191"/>
        <v>3</v>
      </c>
      <c r="FC230">
        <v>2</v>
      </c>
      <c r="FD230">
        <v>0</v>
      </c>
    </row>
    <row r="231" spans="1:160" ht="33.75">
      <c r="A231" s="6">
        <v>3119</v>
      </c>
      <c r="B231" s="8">
        <v>2</v>
      </c>
      <c r="C231" s="8" t="s">
        <v>139</v>
      </c>
      <c r="D231" s="8">
        <v>52</v>
      </c>
      <c r="E231" s="8">
        <v>48</v>
      </c>
      <c r="F231" s="8" t="s">
        <v>174</v>
      </c>
      <c r="G231" s="8">
        <v>2</v>
      </c>
      <c r="H231" s="8"/>
      <c r="I231" s="9"/>
      <c r="J231" s="9"/>
      <c r="K231" s="10">
        <v>43605</v>
      </c>
      <c r="L231" s="10"/>
      <c r="M231" s="9" t="e">
        <f t="shared" si="233"/>
        <v>#NUM!</v>
      </c>
      <c r="N231" s="9">
        <f t="shared" ca="1" si="179"/>
        <v>58</v>
      </c>
      <c r="O231" s="9">
        <v>41</v>
      </c>
      <c r="P231" s="9">
        <v>1</v>
      </c>
      <c r="Q231" s="9"/>
      <c r="R231" s="9"/>
      <c r="S231" s="9" t="e">
        <f t="shared" si="180"/>
        <v>#NUM!</v>
      </c>
      <c r="T231" s="9"/>
      <c r="U231" s="8" t="str">
        <f t="shared" si="222"/>
        <v>12</v>
      </c>
      <c r="V231" s="11" t="str">
        <f t="shared" si="223"/>
        <v>1</v>
      </c>
      <c r="W231" s="8" t="str">
        <f t="shared" si="224"/>
        <v>12</v>
      </c>
      <c r="X231" s="9">
        <v>2</v>
      </c>
      <c r="Y231" s="9">
        <v>1</v>
      </c>
      <c r="Z231" s="9">
        <v>1</v>
      </c>
      <c r="AA231" s="9"/>
      <c r="AB231" s="9">
        <v>2</v>
      </c>
      <c r="AC231" s="9">
        <v>41</v>
      </c>
      <c r="AD231" s="9">
        <v>1</v>
      </c>
      <c r="AE231" s="8" t="str">
        <f t="shared" si="217"/>
        <v>36</v>
      </c>
      <c r="AF231" s="9">
        <v>2</v>
      </c>
      <c r="AG231" s="9">
        <v>2</v>
      </c>
      <c r="AH231" s="11" t="str">
        <f t="shared" si="231"/>
        <v>36</v>
      </c>
      <c r="AI231" s="11" t="str">
        <f t="shared" si="229"/>
        <v>1</v>
      </c>
      <c r="AJ231" s="9">
        <v>2</v>
      </c>
      <c r="AK231" s="9">
        <v>0</v>
      </c>
      <c r="AL231" s="9"/>
      <c r="AM231" s="8" t="s">
        <v>360</v>
      </c>
      <c r="AN231" s="8">
        <v>1</v>
      </c>
      <c r="AO231" s="8">
        <v>1.47</v>
      </c>
      <c r="AP231" s="8"/>
      <c r="AQ231" s="8"/>
      <c r="AR231" s="9" t="e">
        <v>#DIV/0!</v>
      </c>
      <c r="AS231" s="9">
        <v>1.0900000000000001</v>
      </c>
      <c r="AT231" s="9">
        <f t="shared" si="182"/>
        <v>82.613106743209286</v>
      </c>
      <c r="AU231" s="9">
        <v>1.1299999999999999</v>
      </c>
      <c r="AV231" s="9">
        <f t="shared" si="226"/>
        <v>78.138416288828353</v>
      </c>
      <c r="AW231" s="9"/>
      <c r="AX231" s="9"/>
      <c r="AY231" s="12" t="s">
        <v>155</v>
      </c>
      <c r="AZ231" s="12" t="s">
        <v>155</v>
      </c>
      <c r="BA231" s="12" t="s">
        <v>155</v>
      </c>
      <c r="BB231" s="12"/>
      <c r="BC231" s="8" t="s">
        <v>164</v>
      </c>
      <c r="BD231" s="8"/>
      <c r="BE231" s="8"/>
      <c r="BF231" s="8"/>
      <c r="BG231" s="12"/>
      <c r="BH231" s="8"/>
      <c r="BI231" s="8"/>
      <c r="BJ231" s="8">
        <v>57</v>
      </c>
      <c r="BK231" s="8">
        <v>170</v>
      </c>
      <c r="BL231" s="8">
        <f t="shared" si="183"/>
        <v>1.6583973889664358</v>
      </c>
      <c r="BM231" s="8">
        <f t="shared" si="201"/>
        <v>19.72318339100346</v>
      </c>
      <c r="BN231" s="8">
        <v>1</v>
      </c>
      <c r="BO231" s="7" t="s">
        <v>1122</v>
      </c>
      <c r="BP231" s="8" t="s">
        <v>146</v>
      </c>
      <c r="BQ231" s="8">
        <v>46</v>
      </c>
      <c r="BR231" s="8">
        <v>54</v>
      </c>
      <c r="BS231" s="8">
        <v>154</v>
      </c>
      <c r="BT231" s="8">
        <f t="shared" si="184"/>
        <v>1.5086420001897738</v>
      </c>
      <c r="BU231" s="8">
        <f t="shared" si="202"/>
        <v>22.769438353853939</v>
      </c>
      <c r="BV231" s="8">
        <f t="shared" si="185"/>
        <v>1.099265026930063</v>
      </c>
      <c r="BW231" s="8">
        <f t="shared" si="185"/>
        <v>0.86621299500192228</v>
      </c>
      <c r="BX231" s="8" t="s">
        <v>158</v>
      </c>
      <c r="BY231" s="8" t="s">
        <v>158</v>
      </c>
      <c r="BZ231" s="8" t="s">
        <v>148</v>
      </c>
      <c r="CA231" s="8" t="s">
        <v>149</v>
      </c>
      <c r="CB231" s="8">
        <v>5</v>
      </c>
      <c r="CC231" s="8" t="s">
        <v>150</v>
      </c>
      <c r="CD231" s="8">
        <v>2</v>
      </c>
      <c r="CE231" s="8" t="s">
        <v>150</v>
      </c>
      <c r="CF231" s="8" t="s">
        <v>150</v>
      </c>
      <c r="CG231" s="8">
        <v>2</v>
      </c>
      <c r="CH231" s="8" t="s">
        <v>150</v>
      </c>
      <c r="CI231" s="8" t="s">
        <v>150</v>
      </c>
      <c r="CJ231" s="8">
        <v>2</v>
      </c>
      <c r="CK231" s="8" t="s">
        <v>150</v>
      </c>
      <c r="CL231" s="8" t="s">
        <v>150</v>
      </c>
      <c r="CM231" s="8">
        <v>2</v>
      </c>
      <c r="CN231" s="8" t="s">
        <v>150</v>
      </c>
      <c r="CO231" s="8">
        <v>8.3000000000000007</v>
      </c>
      <c r="CP231" s="8">
        <v>0</v>
      </c>
      <c r="CQ231" s="8">
        <v>4</v>
      </c>
      <c r="CR231" s="8" t="s">
        <v>0</v>
      </c>
      <c r="CS231" s="8">
        <v>0</v>
      </c>
      <c r="CT231" s="8"/>
      <c r="CU231" s="8"/>
      <c r="CV231" s="8"/>
      <c r="CW231" s="8"/>
      <c r="CX231" s="8" t="s">
        <v>0</v>
      </c>
      <c r="CY231" s="8">
        <v>0</v>
      </c>
      <c r="CZ231" s="8"/>
      <c r="DA231" s="8"/>
      <c r="DB231" s="8"/>
      <c r="DC231" s="8"/>
      <c r="DD231" s="8" t="s">
        <v>165</v>
      </c>
      <c r="DE231" s="8">
        <v>2</v>
      </c>
      <c r="DF231" s="8"/>
      <c r="DG231" s="8"/>
      <c r="DH231" s="8"/>
      <c r="DI231" s="8">
        <v>2</v>
      </c>
      <c r="DJ231" s="8"/>
      <c r="DK231" s="8">
        <v>2</v>
      </c>
      <c r="DL231" s="8">
        <v>0</v>
      </c>
      <c r="DM231" s="8">
        <v>2</v>
      </c>
      <c r="DN231" s="8"/>
      <c r="DO231" s="8" t="s">
        <v>143</v>
      </c>
      <c r="DP231" s="8" t="str">
        <f t="shared" si="228"/>
        <v>2</v>
      </c>
      <c r="DQ231" s="8" t="s">
        <v>165</v>
      </c>
      <c r="DR231" s="8" t="s">
        <v>165</v>
      </c>
      <c r="DS231" s="8" t="s">
        <v>165</v>
      </c>
      <c r="DT231" s="8" t="s">
        <v>636</v>
      </c>
      <c r="DU231" s="8" t="s">
        <v>150</v>
      </c>
      <c r="DV231" s="8" t="s">
        <v>159</v>
      </c>
      <c r="DW231" s="8"/>
      <c r="DX231" s="8"/>
      <c r="DY231" s="8"/>
      <c r="DZ231" s="8"/>
      <c r="EA231" s="8"/>
      <c r="EB231" s="8" t="s">
        <v>150</v>
      </c>
      <c r="EC231" s="8" t="s">
        <v>150</v>
      </c>
      <c r="ED231" s="8" t="s">
        <v>150</v>
      </c>
      <c r="EE231" s="8"/>
      <c r="EF231" s="8" t="s">
        <v>159</v>
      </c>
      <c r="EG231" s="8" t="s">
        <v>150</v>
      </c>
      <c r="EH231" s="8"/>
      <c r="EI231" s="8" t="s">
        <v>159</v>
      </c>
      <c r="EJ231" s="8" t="s">
        <v>150</v>
      </c>
      <c r="EK231" s="8"/>
      <c r="EL231" s="8"/>
      <c r="EM231" s="8"/>
      <c r="EN231" s="8"/>
      <c r="EO231" s="8" t="s">
        <v>184</v>
      </c>
      <c r="EP231" s="8" t="s">
        <v>189</v>
      </c>
      <c r="EQ231" s="11" t="str">
        <f t="shared" si="232"/>
        <v>36</v>
      </c>
      <c r="ER231" s="11" t="str">
        <f t="shared" si="230"/>
        <v>1</v>
      </c>
      <c r="ES231" s="11"/>
      <c r="ET231" s="13">
        <f t="shared" si="186"/>
        <v>1</v>
      </c>
      <c r="EU231" s="13">
        <f t="shared" si="187"/>
        <v>0.9</v>
      </c>
      <c r="EV231" s="14">
        <f t="shared" si="204"/>
        <v>-3.2000000000000001E-2</v>
      </c>
      <c r="EW231" s="14">
        <f t="shared" si="188"/>
        <v>-1.2</v>
      </c>
      <c r="EX231" s="14">
        <f t="shared" si="189"/>
        <v>-1.2</v>
      </c>
      <c r="EY231" s="11">
        <f t="shared" si="190"/>
        <v>-3.2000000000000001E-2</v>
      </c>
      <c r="EZ231" s="15" t="s">
        <v>152</v>
      </c>
      <c r="FA231" s="16" t="str">
        <f t="shared" si="191"/>
        <v>1</v>
      </c>
      <c r="FB231" t="s">
        <v>1947</v>
      </c>
      <c r="FC231">
        <v>1</v>
      </c>
      <c r="FD231">
        <v>12</v>
      </c>
    </row>
    <row r="232" spans="1:160" ht="33.75">
      <c r="A232" s="6">
        <v>3131</v>
      </c>
      <c r="B232" s="8">
        <v>2</v>
      </c>
      <c r="C232" s="8" t="s">
        <v>139</v>
      </c>
      <c r="D232" s="8">
        <v>61</v>
      </c>
      <c r="E232" s="8">
        <v>58</v>
      </c>
      <c r="F232" s="8" t="s">
        <v>174</v>
      </c>
      <c r="G232" s="8">
        <v>2</v>
      </c>
      <c r="H232" s="8"/>
      <c r="I232" s="9"/>
      <c r="J232" s="9"/>
      <c r="K232" s="10">
        <v>43626</v>
      </c>
      <c r="L232" s="10"/>
      <c r="M232" s="9" t="e">
        <f t="shared" si="233"/>
        <v>#NUM!</v>
      </c>
      <c r="N232" s="9">
        <f t="shared" ca="1" si="179"/>
        <v>57</v>
      </c>
      <c r="O232" s="9">
        <v>40</v>
      </c>
      <c r="P232" s="9">
        <v>1</v>
      </c>
      <c r="Q232" s="9"/>
      <c r="R232" s="9"/>
      <c r="S232" s="9" t="e">
        <f t="shared" si="180"/>
        <v>#NUM!</v>
      </c>
      <c r="T232" s="9"/>
      <c r="U232" s="8" t="str">
        <f t="shared" si="222"/>
        <v>12</v>
      </c>
      <c r="V232" s="11" t="str">
        <f t="shared" si="223"/>
        <v>1</v>
      </c>
      <c r="W232" s="8" t="str">
        <f t="shared" si="224"/>
        <v>12</v>
      </c>
      <c r="X232" s="9">
        <v>2</v>
      </c>
      <c r="Y232" s="9">
        <v>1</v>
      </c>
      <c r="Z232" s="9">
        <v>1</v>
      </c>
      <c r="AA232" s="9"/>
      <c r="AB232" s="9">
        <v>2</v>
      </c>
      <c r="AC232" s="9">
        <v>40</v>
      </c>
      <c r="AD232" s="9">
        <v>1</v>
      </c>
      <c r="AE232" s="8" t="str">
        <f t="shared" si="217"/>
        <v>36</v>
      </c>
      <c r="AF232" s="9">
        <v>2</v>
      </c>
      <c r="AG232" s="9">
        <v>2</v>
      </c>
      <c r="AH232" s="11" t="str">
        <f t="shared" si="231"/>
        <v>36</v>
      </c>
      <c r="AI232" s="11">
        <v>1</v>
      </c>
      <c r="AJ232" s="9">
        <v>2</v>
      </c>
      <c r="AK232" s="9"/>
      <c r="AL232" s="9"/>
      <c r="AM232" s="8" t="s">
        <v>360</v>
      </c>
      <c r="AN232" s="8">
        <v>1</v>
      </c>
      <c r="AO232" s="8">
        <v>1.66</v>
      </c>
      <c r="AP232" s="8"/>
      <c r="AQ232" s="8"/>
      <c r="AR232" s="9" t="e">
        <f t="shared" ref="AR232:AR238" si="234">141*((AQ232/EU232)^EV232)*0.9938^(E232)*ET232</f>
        <v>#DIV/0!</v>
      </c>
      <c r="AS232" s="9">
        <v>1.74</v>
      </c>
      <c r="AT232" s="9">
        <f t="shared" si="182"/>
        <v>44.288561872167065</v>
      </c>
      <c r="AU232" s="9">
        <v>1.19</v>
      </c>
      <c r="AV232" s="9">
        <f t="shared" si="226"/>
        <v>69.006866517455165</v>
      </c>
      <c r="AW232" s="9"/>
      <c r="AX232" s="9"/>
      <c r="AY232" s="12" t="s">
        <v>155</v>
      </c>
      <c r="AZ232" s="12" t="s">
        <v>155</v>
      </c>
      <c r="BA232" s="12" t="s">
        <v>155</v>
      </c>
      <c r="BB232" s="12"/>
      <c r="BC232" s="8" t="s">
        <v>164</v>
      </c>
      <c r="BD232" s="8"/>
      <c r="BE232" s="8"/>
      <c r="BF232" s="8"/>
      <c r="BG232" s="12"/>
      <c r="BH232" s="8"/>
      <c r="BI232" s="8"/>
      <c r="BJ232" s="8">
        <v>55</v>
      </c>
      <c r="BK232" s="8">
        <v>162</v>
      </c>
      <c r="BL232" s="8">
        <f t="shared" si="183"/>
        <v>1.5773165211585065</v>
      </c>
      <c r="BM232" s="8">
        <f t="shared" si="201"/>
        <v>20.957171162932479</v>
      </c>
      <c r="BN232" s="8">
        <v>1</v>
      </c>
      <c r="BO232" s="7" t="s">
        <v>1126</v>
      </c>
      <c r="BP232" s="8" t="s">
        <v>146</v>
      </c>
      <c r="BQ232" s="8">
        <v>51</v>
      </c>
      <c r="BR232" s="8">
        <v>65</v>
      </c>
      <c r="BS232" s="8">
        <v>154.30000000000001</v>
      </c>
      <c r="BT232" s="8">
        <f t="shared" si="184"/>
        <v>1.6346312475838107</v>
      </c>
      <c r="BU232" s="8">
        <f t="shared" si="202"/>
        <v>27.301185417470823</v>
      </c>
      <c r="BV232" s="8">
        <f t="shared" si="185"/>
        <v>0.96493721350914918</v>
      </c>
      <c r="BW232" s="8">
        <f t="shared" si="185"/>
        <v>0.76762861547840977</v>
      </c>
      <c r="BX232" s="8" t="s">
        <v>147</v>
      </c>
      <c r="BY232" s="8" t="s">
        <v>162</v>
      </c>
      <c r="BZ232" s="8" t="s">
        <v>148</v>
      </c>
      <c r="CA232" s="8" t="s">
        <v>149</v>
      </c>
      <c r="CB232" s="8">
        <v>6</v>
      </c>
      <c r="CC232" s="8" t="s">
        <v>150</v>
      </c>
      <c r="CD232" s="8">
        <v>2</v>
      </c>
      <c r="CE232" s="8" t="s">
        <v>159</v>
      </c>
      <c r="CF232" s="8" t="s">
        <v>150</v>
      </c>
      <c r="CG232" s="8">
        <v>2</v>
      </c>
      <c r="CH232" s="8" t="s">
        <v>150</v>
      </c>
      <c r="CI232" s="8" t="s">
        <v>150</v>
      </c>
      <c r="CJ232" s="8">
        <v>2</v>
      </c>
      <c r="CK232" s="8" t="s">
        <v>159</v>
      </c>
      <c r="CL232" s="8" t="s">
        <v>150</v>
      </c>
      <c r="CM232" s="8">
        <v>2</v>
      </c>
      <c r="CN232" s="8" t="s">
        <v>150</v>
      </c>
      <c r="CO232" s="8">
        <v>0</v>
      </c>
      <c r="CP232" s="8">
        <v>0</v>
      </c>
      <c r="CQ232" s="8">
        <v>4</v>
      </c>
      <c r="CR232" s="8"/>
      <c r="CS232" s="8">
        <v>0</v>
      </c>
      <c r="CT232" s="8"/>
      <c r="CU232" s="8"/>
      <c r="CV232" s="8"/>
      <c r="CW232" s="8"/>
      <c r="CX232" s="8"/>
      <c r="CY232" s="8">
        <v>0</v>
      </c>
      <c r="CZ232" s="8"/>
      <c r="DA232" s="8"/>
      <c r="DB232" s="8"/>
      <c r="DC232" s="8"/>
      <c r="DD232" s="8" t="s">
        <v>143</v>
      </c>
      <c r="DE232" s="8">
        <v>1</v>
      </c>
      <c r="DF232" s="8"/>
      <c r="DG232" s="8"/>
      <c r="DH232" s="8">
        <v>375</v>
      </c>
      <c r="DI232" s="8">
        <v>1</v>
      </c>
      <c r="DJ232" s="8"/>
      <c r="DK232" s="8">
        <v>2</v>
      </c>
      <c r="DL232" s="8">
        <v>2</v>
      </c>
      <c r="DM232" s="8">
        <v>1</v>
      </c>
      <c r="DN232" s="8"/>
      <c r="DO232" s="8" t="s">
        <v>143</v>
      </c>
      <c r="DP232" s="8" t="str">
        <f t="shared" si="228"/>
        <v>2</v>
      </c>
      <c r="DQ232" s="8" t="s">
        <v>143</v>
      </c>
      <c r="DR232" s="8" t="s">
        <v>143</v>
      </c>
      <c r="DS232" s="8" t="s">
        <v>143</v>
      </c>
      <c r="DT232" s="8" t="s">
        <v>636</v>
      </c>
      <c r="DU232" s="8" t="s">
        <v>150</v>
      </c>
      <c r="DV232" s="8" t="s">
        <v>159</v>
      </c>
      <c r="DW232" s="8" t="s">
        <v>150</v>
      </c>
      <c r="DX232" s="8" t="s">
        <v>150</v>
      </c>
      <c r="DY232" s="8"/>
      <c r="DZ232" s="8"/>
      <c r="EA232" s="8"/>
      <c r="EB232" s="8" t="s">
        <v>150</v>
      </c>
      <c r="EC232" s="8" t="s">
        <v>150</v>
      </c>
      <c r="ED232" s="8" t="s">
        <v>150</v>
      </c>
      <c r="EE232" s="8"/>
      <c r="EF232" s="8" t="s">
        <v>159</v>
      </c>
      <c r="EG232" s="8" t="s">
        <v>150</v>
      </c>
      <c r="EH232" s="8"/>
      <c r="EI232" s="8" t="s">
        <v>159</v>
      </c>
      <c r="EJ232" s="8" t="s">
        <v>150</v>
      </c>
      <c r="EK232" s="8"/>
      <c r="EL232" s="8"/>
      <c r="EM232" s="8"/>
      <c r="EN232" s="8"/>
      <c r="EO232" s="8" t="s">
        <v>184</v>
      </c>
      <c r="EP232" s="8" t="s">
        <v>187</v>
      </c>
      <c r="EQ232" s="11" t="str">
        <f t="shared" si="232"/>
        <v>36</v>
      </c>
      <c r="ER232" s="11">
        <v>1</v>
      </c>
      <c r="ES232" s="11"/>
      <c r="ET232" s="13">
        <f t="shared" si="186"/>
        <v>1</v>
      </c>
      <c r="EU232" s="13">
        <f t="shared" si="187"/>
        <v>0.9</v>
      </c>
      <c r="EV232" s="14">
        <f t="shared" si="204"/>
        <v>-3.2000000000000001E-2</v>
      </c>
      <c r="EW232" s="14">
        <f t="shared" si="188"/>
        <v>-1.2</v>
      </c>
      <c r="EX232" s="14">
        <f t="shared" si="189"/>
        <v>-1.2</v>
      </c>
      <c r="EY232" s="11">
        <f t="shared" si="190"/>
        <v>-3.2000000000000001E-2</v>
      </c>
      <c r="EZ232" s="15" t="s">
        <v>176</v>
      </c>
      <c r="FA232" s="16" t="str">
        <f t="shared" si="191"/>
        <v>3</v>
      </c>
      <c r="FB232" t="s">
        <v>1948</v>
      </c>
      <c r="FC232">
        <v>1</v>
      </c>
      <c r="FD232">
        <v>7</v>
      </c>
    </row>
    <row r="233" spans="1:160" ht="33.75">
      <c r="A233" s="6">
        <v>3132</v>
      </c>
      <c r="B233" s="8">
        <v>2</v>
      </c>
      <c r="C233" s="8" t="s">
        <v>139</v>
      </c>
      <c r="D233" s="8">
        <v>62</v>
      </c>
      <c r="E233" s="8">
        <v>59</v>
      </c>
      <c r="F233" s="8" t="s">
        <v>180</v>
      </c>
      <c r="G233" s="8">
        <v>5</v>
      </c>
      <c r="H233" s="8"/>
      <c r="I233" s="9"/>
      <c r="J233" s="9"/>
      <c r="K233" s="10">
        <v>43628</v>
      </c>
      <c r="L233" s="10"/>
      <c r="M233" s="9" t="e">
        <f t="shared" si="233"/>
        <v>#NUM!</v>
      </c>
      <c r="N233" s="9">
        <f t="shared" ca="1" si="179"/>
        <v>57</v>
      </c>
      <c r="O233" s="9">
        <v>40</v>
      </c>
      <c r="P233" s="9">
        <v>1</v>
      </c>
      <c r="Q233" s="9"/>
      <c r="R233" s="9"/>
      <c r="S233" s="9" t="e">
        <f t="shared" si="180"/>
        <v>#NUM!</v>
      </c>
      <c r="T233" s="9"/>
      <c r="U233" s="8">
        <v>12</v>
      </c>
      <c r="V233" s="11">
        <v>1</v>
      </c>
      <c r="W233" s="8" t="str">
        <f t="shared" si="224"/>
        <v>12</v>
      </c>
      <c r="X233" s="9">
        <v>2</v>
      </c>
      <c r="Y233" s="9">
        <v>1</v>
      </c>
      <c r="Z233" s="9">
        <v>1</v>
      </c>
      <c r="AA233" s="9"/>
      <c r="AB233" s="9">
        <v>2</v>
      </c>
      <c r="AC233" s="9">
        <v>40</v>
      </c>
      <c r="AD233" s="9">
        <v>1</v>
      </c>
      <c r="AE233" s="8" t="str">
        <f t="shared" si="217"/>
        <v>36</v>
      </c>
      <c r="AF233" s="9">
        <v>2</v>
      </c>
      <c r="AG233" s="9">
        <v>2</v>
      </c>
      <c r="AH233" s="11" t="str">
        <f t="shared" si="231"/>
        <v>36</v>
      </c>
      <c r="AI233" s="11" t="str">
        <f>IF(AH233&lt;35,0, IF(AH233&gt;35, "1"))</f>
        <v>1</v>
      </c>
      <c r="AJ233" s="9">
        <v>2</v>
      </c>
      <c r="AK233" s="9">
        <v>0</v>
      </c>
      <c r="AL233" s="9"/>
      <c r="AM233" s="8" t="s">
        <v>360</v>
      </c>
      <c r="AN233" s="8">
        <v>1</v>
      </c>
      <c r="AO233" s="8">
        <v>1.37</v>
      </c>
      <c r="AP233" s="8"/>
      <c r="AQ233" s="8"/>
      <c r="AR233" s="9" t="e">
        <f t="shared" si="234"/>
        <v>#DIV/0!</v>
      </c>
      <c r="AS233" s="9">
        <v>1.21</v>
      </c>
      <c r="AT233" s="9">
        <f t="shared" si="182"/>
        <v>68.062394539293862</v>
      </c>
      <c r="AU233" s="9">
        <v>1.07</v>
      </c>
      <c r="AV233" s="9">
        <f t="shared" si="226"/>
        <v>77.908908536427845</v>
      </c>
      <c r="AW233" s="9"/>
      <c r="AX233" s="9"/>
      <c r="AY233" s="12" t="s">
        <v>155</v>
      </c>
      <c r="AZ233" s="12" t="s">
        <v>155</v>
      </c>
      <c r="BA233" s="12" t="s">
        <v>155</v>
      </c>
      <c r="BB233" s="12"/>
      <c r="BC233" s="8" t="s">
        <v>164</v>
      </c>
      <c r="BD233" s="8"/>
      <c r="BE233" s="8"/>
      <c r="BF233" s="8"/>
      <c r="BG233" s="12"/>
      <c r="BH233" s="8"/>
      <c r="BI233" s="8"/>
      <c r="BJ233" s="8">
        <v>56</v>
      </c>
      <c r="BK233" s="8">
        <v>170</v>
      </c>
      <c r="BL233" s="8">
        <f t="shared" si="183"/>
        <v>1.6459691957056597</v>
      </c>
      <c r="BM233" s="8">
        <f t="shared" si="201"/>
        <v>19.377162629757784</v>
      </c>
      <c r="BN233" s="8">
        <v>1</v>
      </c>
      <c r="BO233" s="7" t="s">
        <v>1129</v>
      </c>
      <c r="BP233" s="8" t="s">
        <v>146</v>
      </c>
      <c r="BQ233" s="8">
        <v>57</v>
      </c>
      <c r="BR233" s="8">
        <v>64</v>
      </c>
      <c r="BS233" s="8">
        <v>156</v>
      </c>
      <c r="BT233" s="8">
        <f t="shared" si="184"/>
        <v>1.6368472247940433</v>
      </c>
      <c r="BU233" s="8">
        <f t="shared" si="202"/>
        <v>26.298487836949374</v>
      </c>
      <c r="BV233" s="8">
        <f t="shared" si="185"/>
        <v>1.0055728908437158</v>
      </c>
      <c r="BW233" s="8">
        <f t="shared" si="185"/>
        <v>0.73681660899653978</v>
      </c>
      <c r="BX233" s="8" t="s">
        <v>147</v>
      </c>
      <c r="BY233" s="8" t="s">
        <v>158</v>
      </c>
      <c r="BZ233" s="8" t="s">
        <v>148</v>
      </c>
      <c r="CA233" s="8" t="s">
        <v>166</v>
      </c>
      <c r="CB233" s="8">
        <v>3</v>
      </c>
      <c r="CC233" s="8" t="s">
        <v>150</v>
      </c>
      <c r="CD233" s="8">
        <v>2</v>
      </c>
      <c r="CE233" s="8" t="s">
        <v>150</v>
      </c>
      <c r="CF233" s="8" t="s">
        <v>150</v>
      </c>
      <c r="CG233" s="8">
        <v>2</v>
      </c>
      <c r="CH233" s="8" t="s">
        <v>150</v>
      </c>
      <c r="CI233" s="8" t="s">
        <v>150</v>
      </c>
      <c r="CJ233" s="8">
        <v>2</v>
      </c>
      <c r="CK233" s="8" t="s">
        <v>150</v>
      </c>
      <c r="CL233" s="8" t="s">
        <v>150</v>
      </c>
      <c r="CM233" s="8">
        <v>2</v>
      </c>
      <c r="CN233" s="8" t="s">
        <v>150</v>
      </c>
      <c r="CO233" s="8">
        <v>0</v>
      </c>
      <c r="CP233" s="8">
        <v>0</v>
      </c>
      <c r="CQ233" s="8">
        <v>4</v>
      </c>
      <c r="CR233" s="8"/>
      <c r="CS233" s="8">
        <v>0</v>
      </c>
      <c r="CT233" s="8"/>
      <c r="CU233" s="8"/>
      <c r="CV233" s="8"/>
      <c r="CW233" s="8"/>
      <c r="CX233" s="8"/>
      <c r="CY233" s="8">
        <v>0</v>
      </c>
      <c r="CZ233" s="8"/>
      <c r="DA233" s="8"/>
      <c r="DB233" s="8"/>
      <c r="DC233" s="8"/>
      <c r="DD233" s="8" t="s">
        <v>165</v>
      </c>
      <c r="DE233" s="8">
        <v>2</v>
      </c>
      <c r="DF233" s="8"/>
      <c r="DG233" s="8"/>
      <c r="DH233" s="8"/>
      <c r="DI233" s="8">
        <v>2</v>
      </c>
      <c r="DJ233" s="8"/>
      <c r="DK233" s="8">
        <v>2</v>
      </c>
      <c r="DL233" s="8">
        <v>0</v>
      </c>
      <c r="DM233" s="8">
        <v>2</v>
      </c>
      <c r="DN233" s="8"/>
      <c r="DO233" s="8" t="s">
        <v>143</v>
      </c>
      <c r="DP233" s="8">
        <v>2</v>
      </c>
      <c r="DQ233" s="8" t="s">
        <v>165</v>
      </c>
      <c r="DR233" s="8" t="s">
        <v>165</v>
      </c>
      <c r="DS233" s="8" t="s">
        <v>165</v>
      </c>
      <c r="DT233" s="8" t="s">
        <v>636</v>
      </c>
      <c r="DU233" s="8" t="s">
        <v>159</v>
      </c>
      <c r="DV233" s="8" t="s">
        <v>159</v>
      </c>
      <c r="DW233" s="8" t="s">
        <v>150</v>
      </c>
      <c r="DX233" s="8" t="s">
        <v>159</v>
      </c>
      <c r="DY233" s="8"/>
      <c r="DZ233" s="8"/>
      <c r="EA233" s="8"/>
      <c r="EB233" s="8" t="s">
        <v>150</v>
      </c>
      <c r="EC233" s="8" t="s">
        <v>150</v>
      </c>
      <c r="ED233" s="8" t="s">
        <v>150</v>
      </c>
      <c r="EE233" s="8"/>
      <c r="EF233" s="8" t="s">
        <v>159</v>
      </c>
      <c r="EG233" s="8" t="s">
        <v>150</v>
      </c>
      <c r="EH233" s="8"/>
      <c r="EI233" s="8" t="s">
        <v>159</v>
      </c>
      <c r="EJ233" s="8" t="s">
        <v>150</v>
      </c>
      <c r="EK233" s="8"/>
      <c r="EL233" s="8"/>
      <c r="EM233" s="8"/>
      <c r="EN233" s="8"/>
      <c r="EO233" s="8" t="s">
        <v>184</v>
      </c>
      <c r="EP233" s="8" t="s">
        <v>189</v>
      </c>
      <c r="EQ233" s="11" t="str">
        <f t="shared" si="232"/>
        <v>36</v>
      </c>
      <c r="ER233" s="11" t="str">
        <f>IF(EQ233&lt;35,0, IF(EQ233&gt;35, "1"))</f>
        <v>1</v>
      </c>
      <c r="ES233" s="11"/>
      <c r="ET233" s="13">
        <f t="shared" si="186"/>
        <v>1</v>
      </c>
      <c r="EU233" s="13">
        <f t="shared" si="187"/>
        <v>0.9</v>
      </c>
      <c r="EV233" s="14">
        <f t="shared" si="204"/>
        <v>-3.2000000000000001E-2</v>
      </c>
      <c r="EW233" s="14">
        <f t="shared" si="188"/>
        <v>-1.2</v>
      </c>
      <c r="EX233" s="14">
        <f t="shared" si="189"/>
        <v>-1.2</v>
      </c>
      <c r="EY233" s="11">
        <f t="shared" si="190"/>
        <v>-3.2000000000000001E-2</v>
      </c>
      <c r="EZ233" s="17" t="s">
        <v>152</v>
      </c>
      <c r="FA233" s="16" t="str">
        <f t="shared" si="191"/>
        <v>1</v>
      </c>
      <c r="FC233">
        <v>2</v>
      </c>
      <c r="FD233">
        <v>0</v>
      </c>
    </row>
    <row r="234" spans="1:160" ht="33.75">
      <c r="A234" s="6">
        <v>3142</v>
      </c>
      <c r="B234" s="8">
        <v>2</v>
      </c>
      <c r="C234" s="8" t="s">
        <v>139</v>
      </c>
      <c r="D234" s="8">
        <v>68</v>
      </c>
      <c r="E234" s="8">
        <v>64</v>
      </c>
      <c r="F234" s="8" t="s">
        <v>140</v>
      </c>
      <c r="G234" s="8">
        <v>1</v>
      </c>
      <c r="H234" s="8"/>
      <c r="I234" s="9"/>
      <c r="J234" s="9"/>
      <c r="K234" s="10">
        <v>43642</v>
      </c>
      <c r="L234" s="10"/>
      <c r="M234" s="9" t="e">
        <f>DATEDIF(K234, L234, "m")</f>
        <v>#NUM!</v>
      </c>
      <c r="N234" s="9">
        <f t="shared" ca="1" si="179"/>
        <v>57</v>
      </c>
      <c r="O234" s="9">
        <v>40</v>
      </c>
      <c r="P234" s="9">
        <v>1</v>
      </c>
      <c r="Q234" s="9"/>
      <c r="R234" s="9"/>
      <c r="S234" s="9" t="e">
        <f t="shared" si="180"/>
        <v>#NUM!</v>
      </c>
      <c r="T234" s="9"/>
      <c r="U234" s="8" t="str">
        <f t="shared" ref="U234:U258" si="235">IF(O234&lt;12,O234, IF(O234&gt;12, "12"))</f>
        <v>12</v>
      </c>
      <c r="V234" s="11" t="str">
        <f t="shared" ref="V234:V258" si="236">IF(U234&lt;12,0, IF(U234&gt;12, "1"))</f>
        <v>1</v>
      </c>
      <c r="W234" s="8" t="str">
        <f t="shared" si="224"/>
        <v>12</v>
      </c>
      <c r="X234" s="9">
        <v>2</v>
      </c>
      <c r="Y234" s="9">
        <v>1</v>
      </c>
      <c r="Z234" s="9">
        <v>1</v>
      </c>
      <c r="AA234" s="9"/>
      <c r="AB234" s="9">
        <v>2</v>
      </c>
      <c r="AC234" s="9">
        <v>40</v>
      </c>
      <c r="AD234" s="9">
        <v>1</v>
      </c>
      <c r="AE234" s="8" t="str">
        <f t="shared" si="217"/>
        <v>36</v>
      </c>
      <c r="AF234" s="9">
        <v>2</v>
      </c>
      <c r="AG234" s="9">
        <v>2</v>
      </c>
      <c r="AH234" s="11" t="str">
        <f t="shared" si="231"/>
        <v>36</v>
      </c>
      <c r="AI234" s="11" t="str">
        <f>IF(AH234&lt;35,0, IF(AH234&gt;35, "1"))</f>
        <v>1</v>
      </c>
      <c r="AJ234" s="9">
        <v>2</v>
      </c>
      <c r="AK234" s="9">
        <v>0</v>
      </c>
      <c r="AL234" s="9"/>
      <c r="AM234" s="8" t="s">
        <v>360</v>
      </c>
      <c r="AN234" s="8">
        <v>1</v>
      </c>
      <c r="AO234" s="8">
        <v>2.37</v>
      </c>
      <c r="AP234" s="8"/>
      <c r="AQ234" s="8"/>
      <c r="AR234" s="9" t="e">
        <f t="shared" si="234"/>
        <v>#DIV/0!</v>
      </c>
      <c r="AS234" s="9">
        <v>0.92</v>
      </c>
      <c r="AT234" s="9">
        <f t="shared" si="182"/>
        <v>91.664091365662713</v>
      </c>
      <c r="AU234" s="9">
        <v>0.92</v>
      </c>
      <c r="AV234" s="9">
        <f t="shared" si="226"/>
        <v>90.530980200400606</v>
      </c>
      <c r="AW234" s="9"/>
      <c r="AX234" s="9"/>
      <c r="AY234" s="12" t="s">
        <v>155</v>
      </c>
      <c r="AZ234" s="12" t="s">
        <v>155</v>
      </c>
      <c r="BA234" s="12" t="s">
        <v>155</v>
      </c>
      <c r="BB234" s="12"/>
      <c r="BC234" s="8" t="s">
        <v>164</v>
      </c>
      <c r="BD234" s="8"/>
      <c r="BE234" s="8"/>
      <c r="BF234" s="8"/>
      <c r="BG234" s="12"/>
      <c r="BH234" s="8"/>
      <c r="BI234" s="8"/>
      <c r="BJ234" s="8">
        <v>65</v>
      </c>
      <c r="BK234" s="8">
        <v>175</v>
      </c>
      <c r="BL234" s="8">
        <f t="shared" si="183"/>
        <v>1.790841234420639</v>
      </c>
      <c r="BM234" s="8">
        <f t="shared" si="201"/>
        <v>21.224489795918366</v>
      </c>
      <c r="BN234" s="8">
        <v>1</v>
      </c>
      <c r="BO234" s="7" t="s">
        <v>1132</v>
      </c>
      <c r="BP234" s="8" t="s">
        <v>146</v>
      </c>
      <c r="BQ234" s="8">
        <v>56</v>
      </c>
      <c r="BR234" s="8">
        <v>62</v>
      </c>
      <c r="BS234" s="8">
        <v>162</v>
      </c>
      <c r="BT234" s="8">
        <f t="shared" si="184"/>
        <v>1.6597060505484005</v>
      </c>
      <c r="BU234" s="8">
        <f t="shared" si="202"/>
        <v>23.62444749276025</v>
      </c>
      <c r="BV234" s="8">
        <f t="shared" si="185"/>
        <v>1.0790110898426313</v>
      </c>
      <c r="BW234" s="8">
        <f t="shared" si="185"/>
        <v>0.89841211323238968</v>
      </c>
      <c r="BX234" s="8" t="s">
        <v>171</v>
      </c>
      <c r="BY234" s="8" t="s">
        <v>147</v>
      </c>
      <c r="BZ234" s="8" t="s">
        <v>148</v>
      </c>
      <c r="CA234" s="8" t="s">
        <v>149</v>
      </c>
      <c r="CB234" s="8">
        <v>6</v>
      </c>
      <c r="CC234" s="8" t="s">
        <v>150</v>
      </c>
      <c r="CD234" s="8">
        <v>2</v>
      </c>
      <c r="CE234" s="8" t="s">
        <v>150</v>
      </c>
      <c r="CF234" s="8" t="s">
        <v>150</v>
      </c>
      <c r="CG234" s="8">
        <v>2</v>
      </c>
      <c r="CH234" s="8" t="s">
        <v>150</v>
      </c>
      <c r="CI234" s="8" t="s">
        <v>150</v>
      </c>
      <c r="CJ234" s="8">
        <v>2</v>
      </c>
      <c r="CK234" s="8" t="s">
        <v>150</v>
      </c>
      <c r="CL234" s="8" t="s">
        <v>150</v>
      </c>
      <c r="CM234" s="8">
        <v>2</v>
      </c>
      <c r="CN234" s="8" t="s">
        <v>150</v>
      </c>
      <c r="CO234" s="8">
        <v>0</v>
      </c>
      <c r="CP234" s="8">
        <v>0</v>
      </c>
      <c r="CQ234" s="8">
        <v>4</v>
      </c>
      <c r="CR234" s="8"/>
      <c r="CS234" s="8">
        <v>0</v>
      </c>
      <c r="CT234" s="8"/>
      <c r="CU234" s="8"/>
      <c r="CV234" s="8"/>
      <c r="CW234" s="8"/>
      <c r="CX234" s="8"/>
      <c r="CY234" s="8">
        <v>0</v>
      </c>
      <c r="CZ234" s="8"/>
      <c r="DA234" s="8"/>
      <c r="DB234" s="8"/>
      <c r="DC234" s="8"/>
      <c r="DD234" s="8" t="s">
        <v>165</v>
      </c>
      <c r="DE234" s="8">
        <v>2</v>
      </c>
      <c r="DF234" s="8"/>
      <c r="DG234" s="8"/>
      <c r="DH234" s="8"/>
      <c r="DI234" s="8">
        <v>2</v>
      </c>
      <c r="DJ234" s="8"/>
      <c r="DK234" s="8">
        <v>2</v>
      </c>
      <c r="DL234" s="8">
        <v>0</v>
      </c>
      <c r="DM234" s="8">
        <v>2</v>
      </c>
      <c r="DN234" s="8"/>
      <c r="DO234" s="8" t="s">
        <v>143</v>
      </c>
      <c r="DP234" s="8" t="str">
        <f t="shared" ref="DP234:DP242" si="237">IF(DO234= "Y", "2","1")</f>
        <v>2</v>
      </c>
      <c r="DQ234" s="8" t="s">
        <v>165</v>
      </c>
      <c r="DR234" s="8" t="s">
        <v>165</v>
      </c>
      <c r="DS234" s="8" t="s">
        <v>165</v>
      </c>
      <c r="DT234" s="8" t="s">
        <v>636</v>
      </c>
      <c r="DU234" s="8" t="s">
        <v>150</v>
      </c>
      <c r="DV234" s="8" t="s">
        <v>159</v>
      </c>
      <c r="DW234" s="8" t="s">
        <v>150</v>
      </c>
      <c r="DX234" s="8" t="s">
        <v>150</v>
      </c>
      <c r="DY234" s="8"/>
      <c r="DZ234" s="8"/>
      <c r="EA234" s="8"/>
      <c r="EB234" s="8" t="s">
        <v>150</v>
      </c>
      <c r="EC234" s="8" t="s">
        <v>150</v>
      </c>
      <c r="ED234" s="8" t="s">
        <v>150</v>
      </c>
      <c r="EE234" s="8"/>
      <c r="EF234" s="8" t="s">
        <v>159</v>
      </c>
      <c r="EG234" s="8" t="s">
        <v>150</v>
      </c>
      <c r="EH234" s="8"/>
      <c r="EI234" s="8" t="s">
        <v>159</v>
      </c>
      <c r="EJ234" s="8" t="s">
        <v>150</v>
      </c>
      <c r="EK234" s="8"/>
      <c r="EL234" s="8"/>
      <c r="EM234" s="8"/>
      <c r="EN234" s="8"/>
      <c r="EO234" s="8"/>
      <c r="EP234" s="8" t="s">
        <v>187</v>
      </c>
      <c r="EQ234" s="11" t="str">
        <f t="shared" si="232"/>
        <v>36</v>
      </c>
      <c r="ER234" s="11" t="str">
        <f>IF(EQ234&lt;35,0, IF(EQ234&gt;35, "1"))</f>
        <v>1</v>
      </c>
      <c r="ES234" s="11"/>
      <c r="ET234" s="13">
        <f t="shared" si="186"/>
        <v>1</v>
      </c>
      <c r="EU234" s="13">
        <f t="shared" si="187"/>
        <v>0.9</v>
      </c>
      <c r="EV234" s="14">
        <f t="shared" si="204"/>
        <v>-3.2000000000000001E-2</v>
      </c>
      <c r="EW234" s="14">
        <f t="shared" si="188"/>
        <v>-1.2</v>
      </c>
      <c r="EX234" s="14">
        <f t="shared" si="189"/>
        <v>-1.2</v>
      </c>
      <c r="EY234" s="11">
        <f t="shared" si="190"/>
        <v>-3.2000000000000001E-2</v>
      </c>
      <c r="EZ234" s="17" t="s">
        <v>176</v>
      </c>
      <c r="FA234" s="16" t="str">
        <f t="shared" si="191"/>
        <v>3</v>
      </c>
      <c r="FC234">
        <v>2</v>
      </c>
      <c r="FD234">
        <v>0</v>
      </c>
    </row>
    <row r="235" spans="1:160" ht="123.75">
      <c r="A235" s="6">
        <v>3144</v>
      </c>
      <c r="B235" s="8">
        <v>2</v>
      </c>
      <c r="C235" s="8" t="s">
        <v>139</v>
      </c>
      <c r="D235" s="8">
        <v>55</v>
      </c>
      <c r="E235" s="8">
        <v>52</v>
      </c>
      <c r="F235" s="8" t="s">
        <v>309</v>
      </c>
      <c r="G235" s="8">
        <v>5</v>
      </c>
      <c r="H235" s="8"/>
      <c r="I235" s="9"/>
      <c r="J235" s="9"/>
      <c r="K235" s="10">
        <v>43647</v>
      </c>
      <c r="L235" s="10"/>
      <c r="M235" s="9" t="e">
        <f t="shared" ref="M235:M240" si="238">DATEDIF(K235,L235,"m")</f>
        <v>#NUM!</v>
      </c>
      <c r="N235" s="9">
        <f t="shared" ref="N235:N297" ca="1" si="239">DATEDIF(K235,TODAY(),"m")</f>
        <v>57</v>
      </c>
      <c r="O235" s="9">
        <v>40</v>
      </c>
      <c r="P235" s="9">
        <v>1</v>
      </c>
      <c r="Q235" s="9"/>
      <c r="R235" s="9"/>
      <c r="S235" s="9" t="e">
        <f t="shared" ref="S235:S297" si="240">DATEDIF(K235,Q235,"m")</f>
        <v>#NUM!</v>
      </c>
      <c r="T235" s="9"/>
      <c r="U235" s="8" t="str">
        <f t="shared" si="235"/>
        <v>12</v>
      </c>
      <c r="V235" s="11" t="str">
        <f t="shared" si="236"/>
        <v>1</v>
      </c>
      <c r="W235" s="8" t="str">
        <f t="shared" si="224"/>
        <v>12</v>
      </c>
      <c r="X235" s="9">
        <v>2</v>
      </c>
      <c r="Y235" s="9">
        <v>1</v>
      </c>
      <c r="Z235" s="9">
        <v>1</v>
      </c>
      <c r="AA235" s="9"/>
      <c r="AB235" s="9">
        <v>2</v>
      </c>
      <c r="AC235" s="9">
        <v>40</v>
      </c>
      <c r="AD235" s="9">
        <v>1</v>
      </c>
      <c r="AE235" s="8" t="str">
        <f t="shared" si="217"/>
        <v>36</v>
      </c>
      <c r="AF235" s="9">
        <v>2</v>
      </c>
      <c r="AG235" s="9">
        <v>2</v>
      </c>
      <c r="AH235" s="11" t="str">
        <f t="shared" si="231"/>
        <v>36</v>
      </c>
      <c r="AI235" s="11" t="str">
        <f>IF(AH235&lt;35,0, IF(AH235&gt;35, "1"))</f>
        <v>1</v>
      </c>
      <c r="AJ235" s="9">
        <v>2</v>
      </c>
      <c r="AK235" s="9">
        <v>1</v>
      </c>
      <c r="AL235" s="9" t="s">
        <v>1135</v>
      </c>
      <c r="AM235" s="8" t="s">
        <v>360</v>
      </c>
      <c r="AN235" s="8">
        <v>1</v>
      </c>
      <c r="AO235" s="8">
        <v>1.24</v>
      </c>
      <c r="AP235" s="8"/>
      <c r="AQ235" s="8"/>
      <c r="AR235" s="9" t="e">
        <f t="shared" si="234"/>
        <v>#DIV/0!</v>
      </c>
      <c r="AS235" s="9">
        <v>1.34</v>
      </c>
      <c r="AT235" s="9">
        <f t="shared" ref="AT235:AT297" si="241">141*((AS235/EU235)^EW235)*0.9938^(E235+1)*ET235</f>
        <v>62.897149498824959</v>
      </c>
      <c r="AU235" s="9">
        <v>1.22</v>
      </c>
      <c r="AV235" s="9">
        <f t="shared" si="226"/>
        <v>69.522104428113195</v>
      </c>
      <c r="AW235" s="9"/>
      <c r="AX235" s="9"/>
      <c r="AY235" s="12" t="s">
        <v>155</v>
      </c>
      <c r="AZ235" s="12" t="s">
        <v>155</v>
      </c>
      <c r="BA235" s="12" t="s">
        <v>155</v>
      </c>
      <c r="BB235" s="12"/>
      <c r="BC235" s="8" t="s">
        <v>164</v>
      </c>
      <c r="BD235" s="8"/>
      <c r="BE235" s="8"/>
      <c r="BF235" s="8"/>
      <c r="BG235" s="12"/>
      <c r="BH235" s="8"/>
      <c r="BI235" s="8"/>
      <c r="BJ235" s="8">
        <v>67.599999999999994</v>
      </c>
      <c r="BK235" s="8">
        <v>174</v>
      </c>
      <c r="BL235" s="8">
        <f t="shared" ref="BL235:BL297" si="242">(0.007184*(BJ235^0.425)*(BK235^0.725))</f>
        <v>1.8133927473470746</v>
      </c>
      <c r="BM235" s="8">
        <f t="shared" si="201"/>
        <v>22.327916501519354</v>
      </c>
      <c r="BN235" s="8">
        <v>1</v>
      </c>
      <c r="BO235" s="7" t="s">
        <v>1136</v>
      </c>
      <c r="BP235" s="8" t="s">
        <v>146</v>
      </c>
      <c r="BQ235" s="8">
        <v>50</v>
      </c>
      <c r="BR235" s="8">
        <v>53</v>
      </c>
      <c r="BS235" s="8">
        <v>156</v>
      </c>
      <c r="BT235" s="8">
        <f t="shared" ref="BT235:BT297" si="243">(0.007184*(BR235^0.425)*(BS235^0.725))</f>
        <v>1.5107719124905503</v>
      </c>
      <c r="BU235" s="8">
        <f t="shared" si="202"/>
        <v>21.7784352399737</v>
      </c>
      <c r="BV235" s="8">
        <f t="shared" ref="BV235:BW297" si="244">(BL235/BT235)</f>
        <v>1.2003087510130137</v>
      </c>
      <c r="BW235" s="8">
        <f t="shared" si="244"/>
        <v>1.0252305207188208</v>
      </c>
      <c r="BX235" s="8" t="s">
        <v>147</v>
      </c>
      <c r="BY235" s="8" t="s">
        <v>147</v>
      </c>
      <c r="BZ235" s="8" t="s">
        <v>148</v>
      </c>
      <c r="CA235" s="8" t="s">
        <v>166</v>
      </c>
      <c r="CB235" s="8">
        <v>4</v>
      </c>
      <c r="CC235" s="8" t="s">
        <v>150</v>
      </c>
      <c r="CD235" s="8">
        <v>2</v>
      </c>
      <c r="CE235" s="8" t="s">
        <v>150</v>
      </c>
      <c r="CF235" s="8" t="s">
        <v>150</v>
      </c>
      <c r="CG235" s="8">
        <v>2</v>
      </c>
      <c r="CH235" s="8" t="s">
        <v>150</v>
      </c>
      <c r="CI235" s="8" t="s">
        <v>150</v>
      </c>
      <c r="CJ235" s="8">
        <v>2</v>
      </c>
      <c r="CK235" s="8" t="s">
        <v>150</v>
      </c>
      <c r="CL235" s="8" t="s">
        <v>150</v>
      </c>
      <c r="CM235" s="8">
        <v>2</v>
      </c>
      <c r="CN235" s="8" t="s">
        <v>150</v>
      </c>
      <c r="CO235" s="8">
        <v>0</v>
      </c>
      <c r="CP235" s="8">
        <v>0</v>
      </c>
      <c r="CQ235" s="8">
        <v>4</v>
      </c>
      <c r="CR235" s="8" t="s">
        <v>0</v>
      </c>
      <c r="CS235" s="8">
        <v>0</v>
      </c>
      <c r="CT235" s="8"/>
      <c r="CU235" s="8"/>
      <c r="CV235" s="8"/>
      <c r="CW235" s="8"/>
      <c r="CX235" s="8" t="s">
        <v>0</v>
      </c>
      <c r="CY235" s="8">
        <v>0</v>
      </c>
      <c r="CZ235" s="8"/>
      <c r="DA235" s="8"/>
      <c r="DB235" s="8"/>
      <c r="DC235" s="8"/>
      <c r="DD235" s="8" t="s">
        <v>165</v>
      </c>
      <c r="DE235" s="8">
        <v>2</v>
      </c>
      <c r="DF235" s="8"/>
      <c r="DG235" s="8"/>
      <c r="DH235" s="8"/>
      <c r="DI235" s="8">
        <v>2</v>
      </c>
      <c r="DJ235" s="8"/>
      <c r="DK235" s="8">
        <v>2</v>
      </c>
      <c r="DL235" s="8">
        <v>0</v>
      </c>
      <c r="DM235" s="8">
        <v>2</v>
      </c>
      <c r="DN235" s="8"/>
      <c r="DO235" s="8" t="s">
        <v>143</v>
      </c>
      <c r="DP235" s="8" t="str">
        <f t="shared" si="237"/>
        <v>2</v>
      </c>
      <c r="DQ235" s="8" t="s">
        <v>143</v>
      </c>
      <c r="DR235" s="8" t="s">
        <v>165</v>
      </c>
      <c r="DS235" s="8" t="s">
        <v>143</v>
      </c>
      <c r="DT235" s="8" t="s">
        <v>165</v>
      </c>
      <c r="DU235" s="8" t="s">
        <v>150</v>
      </c>
      <c r="DV235" s="8" t="s">
        <v>159</v>
      </c>
      <c r="DW235" s="8" t="s">
        <v>150</v>
      </c>
      <c r="DX235" s="8" t="s">
        <v>150</v>
      </c>
      <c r="DY235" s="8"/>
      <c r="DZ235" s="8"/>
      <c r="EA235" s="8"/>
      <c r="EB235" s="8" t="s">
        <v>150</v>
      </c>
      <c r="EC235" s="8" t="s">
        <v>150</v>
      </c>
      <c r="ED235" s="8" t="s">
        <v>150</v>
      </c>
      <c r="EE235" s="8"/>
      <c r="EF235" s="8" t="s">
        <v>159</v>
      </c>
      <c r="EG235" s="8" t="s">
        <v>150</v>
      </c>
      <c r="EH235" s="8"/>
      <c r="EI235" s="8" t="s">
        <v>159</v>
      </c>
      <c r="EJ235" s="8" t="s">
        <v>150</v>
      </c>
      <c r="EK235" s="8"/>
      <c r="EL235" s="8"/>
      <c r="EM235" s="8"/>
      <c r="EN235" s="8"/>
      <c r="EO235" s="8" t="s">
        <v>184</v>
      </c>
      <c r="EP235" s="8" t="s">
        <v>187</v>
      </c>
      <c r="EQ235" s="11" t="str">
        <f t="shared" si="232"/>
        <v>36</v>
      </c>
      <c r="ER235" s="11" t="str">
        <f>IF(EQ235&lt;35,0, IF(EQ235&gt;35, "1"))</f>
        <v>1</v>
      </c>
      <c r="ES235" s="11"/>
      <c r="ET235" s="13">
        <f t="shared" ref="ET235:ET297" si="245">IF(B235=2,1,1.012)</f>
        <v>1</v>
      </c>
      <c r="EU235" s="13">
        <f t="shared" ref="EU235:EU297" si="246">IF(B235=1,0.7,0.9)</f>
        <v>0.9</v>
      </c>
      <c r="EV235" s="14">
        <f t="shared" si="204"/>
        <v>-3.2000000000000001E-2</v>
      </c>
      <c r="EW235" s="14">
        <f t="shared" ref="EW235:EW297" si="247">IF(B235=1,IF(AS235&lt;0.7,-0.241,-1.2),IF(AS235&lt;0.9,-0.032,-1.2))</f>
        <v>-1.2</v>
      </c>
      <c r="EX235" s="14">
        <f t="shared" ref="EX235:EX297" si="248">IF(B235=1,IF(AU235&lt;0.7,-0.241,-1.2),IF(AU235&lt;0.9,-0.032,-1.2))</f>
        <v>-1.2</v>
      </c>
      <c r="EY235" s="11">
        <f t="shared" ref="EY235:EY297" si="249">IF(B235=1,IF(AW235&lt;0.7,-0.241,-1.2),IF(AW235&lt;0.9,-0.032,-1.2))</f>
        <v>-3.2000000000000001E-2</v>
      </c>
      <c r="EZ235" s="17" t="s">
        <v>152</v>
      </c>
      <c r="FA235" s="16" t="str">
        <f t="shared" ref="FA235:FA297" si="250">IF(EZ235="HD", "1", IF(EZ235="PD", "2","3"))</f>
        <v>1</v>
      </c>
      <c r="FC235">
        <v>2</v>
      </c>
      <c r="FD235">
        <v>0</v>
      </c>
    </row>
    <row r="236" spans="1:160" ht="22.5">
      <c r="A236" s="6">
        <v>3903</v>
      </c>
      <c r="B236" s="8">
        <v>2</v>
      </c>
      <c r="C236" s="8" t="s">
        <v>139</v>
      </c>
      <c r="D236" s="8">
        <v>55</v>
      </c>
      <c r="E236" s="8">
        <v>52</v>
      </c>
      <c r="F236" s="8" t="s">
        <v>140</v>
      </c>
      <c r="G236" s="8">
        <v>1</v>
      </c>
      <c r="H236" s="8"/>
      <c r="I236" s="9"/>
      <c r="J236" s="9"/>
      <c r="K236" s="10">
        <v>43657</v>
      </c>
      <c r="L236" s="10"/>
      <c r="M236" s="9" t="e">
        <f t="shared" si="238"/>
        <v>#NUM!</v>
      </c>
      <c r="N236" s="9">
        <f t="shared" ca="1" si="239"/>
        <v>56</v>
      </c>
      <c r="O236" s="9">
        <v>39</v>
      </c>
      <c r="P236" s="9">
        <v>1</v>
      </c>
      <c r="Q236" s="10">
        <v>43718</v>
      </c>
      <c r="R236" s="10"/>
      <c r="S236" s="9">
        <f t="shared" si="240"/>
        <v>1</v>
      </c>
      <c r="T236" s="9" t="s">
        <v>193</v>
      </c>
      <c r="U236" s="8" t="str">
        <f t="shared" si="235"/>
        <v>12</v>
      </c>
      <c r="V236" s="11" t="str">
        <f t="shared" si="236"/>
        <v>1</v>
      </c>
      <c r="W236" s="8">
        <v>1</v>
      </c>
      <c r="X236" s="9">
        <v>1</v>
      </c>
      <c r="Y236" s="9">
        <v>1</v>
      </c>
      <c r="Z236" s="9">
        <v>1</v>
      </c>
      <c r="AA236" s="9">
        <v>1</v>
      </c>
      <c r="AB236" s="9">
        <v>1</v>
      </c>
      <c r="AC236" s="9">
        <v>1</v>
      </c>
      <c r="AD236" s="9">
        <v>0</v>
      </c>
      <c r="AE236" s="8">
        <v>1</v>
      </c>
      <c r="AF236" s="9">
        <v>1</v>
      </c>
      <c r="AG236" s="9">
        <v>1</v>
      </c>
      <c r="AH236" s="11" t="str">
        <f t="shared" si="231"/>
        <v>36</v>
      </c>
      <c r="AI236" s="11" t="str">
        <f t="shared" ref="AI236:AI241" si="251">IF(AH236&lt;35,0, IF(AH236&gt;35, "1"))</f>
        <v>1</v>
      </c>
      <c r="AJ236" s="9">
        <v>1</v>
      </c>
      <c r="AK236" s="9"/>
      <c r="AL236" s="9"/>
      <c r="AM236" s="8" t="s">
        <v>360</v>
      </c>
      <c r="AN236" s="8">
        <v>1</v>
      </c>
      <c r="AO236" s="8"/>
      <c r="AP236" s="8"/>
      <c r="AQ236" s="8"/>
      <c r="AR236" s="9" t="e">
        <f t="shared" si="234"/>
        <v>#DIV/0!</v>
      </c>
      <c r="AS236" s="9">
        <v>2.46</v>
      </c>
      <c r="AT236" s="9">
        <f t="shared" si="241"/>
        <v>30.341328544800028</v>
      </c>
      <c r="AU236" s="9">
        <v>2.4</v>
      </c>
      <c r="AV236" s="9">
        <f t="shared" si="226"/>
        <v>30.867482916044469</v>
      </c>
      <c r="AW236" s="9"/>
      <c r="AX236" s="9"/>
      <c r="AY236" s="12" t="s">
        <v>155</v>
      </c>
      <c r="AZ236" s="12" t="s">
        <v>155</v>
      </c>
      <c r="BA236" s="12" t="s">
        <v>155</v>
      </c>
      <c r="BB236" s="12"/>
      <c r="BC236" s="8" t="s">
        <v>164</v>
      </c>
      <c r="BD236" s="8"/>
      <c r="BE236" s="8"/>
      <c r="BF236" s="8"/>
      <c r="BG236" s="12"/>
      <c r="BH236" s="8"/>
      <c r="BI236" s="8"/>
      <c r="BJ236" s="8">
        <v>63</v>
      </c>
      <c r="BK236" s="8">
        <v>174</v>
      </c>
      <c r="BL236" s="8">
        <f t="shared" si="242"/>
        <v>1.7598848885263134</v>
      </c>
      <c r="BM236" s="8">
        <f t="shared" si="201"/>
        <v>20.808561236623067</v>
      </c>
      <c r="BN236" s="8">
        <v>1</v>
      </c>
      <c r="BO236" s="7" t="s">
        <v>145</v>
      </c>
      <c r="BP236" s="8"/>
      <c r="BQ236" s="8"/>
      <c r="BR236" s="8"/>
      <c r="BS236" s="8"/>
      <c r="BT236" s="8"/>
      <c r="BU236" s="8"/>
      <c r="BV236" s="8"/>
      <c r="BW236" s="8"/>
      <c r="BX236" s="8" t="s">
        <v>158</v>
      </c>
      <c r="BY236" s="8"/>
      <c r="BZ236" s="8" t="s">
        <v>148</v>
      </c>
      <c r="CA236" s="8"/>
      <c r="CB236" s="8">
        <v>0</v>
      </c>
      <c r="CC236" s="8"/>
      <c r="CD236" s="8">
        <v>2</v>
      </c>
      <c r="CE236" s="8"/>
      <c r="CF236" s="8"/>
      <c r="CG236" s="8">
        <v>2</v>
      </c>
      <c r="CH236" s="8"/>
      <c r="CI236" s="8"/>
      <c r="CJ236" s="8"/>
      <c r="CK236" s="8"/>
      <c r="CL236" s="8"/>
      <c r="CM236" s="8"/>
      <c r="CN236" s="8"/>
      <c r="CO236" s="8">
        <v>0</v>
      </c>
      <c r="CP236" s="8">
        <v>0</v>
      </c>
      <c r="CQ236" s="8">
        <v>4</v>
      </c>
      <c r="CR236" s="8"/>
      <c r="CS236" s="8">
        <v>0</v>
      </c>
      <c r="CT236" s="8"/>
      <c r="CU236" s="8"/>
      <c r="CV236" s="8"/>
      <c r="CW236" s="8"/>
      <c r="CX236" s="8"/>
      <c r="CY236" s="8">
        <v>0</v>
      </c>
      <c r="CZ236" s="8"/>
      <c r="DA236" s="8"/>
      <c r="DB236" s="8"/>
      <c r="DC236" s="8"/>
      <c r="DD236" s="8"/>
      <c r="DE236" s="8"/>
      <c r="DF236" s="8"/>
      <c r="DG236" s="8"/>
      <c r="DH236" s="8"/>
      <c r="DI236" s="8">
        <v>2</v>
      </c>
      <c r="DJ236" s="8"/>
      <c r="DK236" s="8">
        <v>2</v>
      </c>
      <c r="DL236" s="8">
        <v>0</v>
      </c>
      <c r="DM236" s="8">
        <v>2</v>
      </c>
      <c r="DN236" s="8"/>
      <c r="DO236" s="8"/>
      <c r="DP236" s="8" t="str">
        <f t="shared" si="237"/>
        <v>1</v>
      </c>
      <c r="DQ236" s="8"/>
      <c r="DR236" s="8"/>
      <c r="DS236" s="8"/>
      <c r="DT236" s="8"/>
      <c r="DU236" s="8"/>
      <c r="DV236" s="8"/>
      <c r="DW236" s="8"/>
      <c r="DX236" s="8"/>
      <c r="DY236" s="8"/>
      <c r="DZ236" s="8"/>
      <c r="EA236" s="8"/>
      <c r="EB236" s="8"/>
      <c r="EC236" s="8"/>
      <c r="ED236" s="8"/>
      <c r="EE236" s="8"/>
      <c r="EF236" s="8"/>
      <c r="EG236" s="8"/>
      <c r="EH236" s="8"/>
      <c r="EI236" s="8"/>
      <c r="EJ236" s="8"/>
      <c r="EK236" s="8"/>
      <c r="EL236" s="8"/>
      <c r="EM236" s="8"/>
      <c r="EN236" s="8"/>
      <c r="EO236" s="8"/>
      <c r="EP236" s="8" t="s">
        <v>187</v>
      </c>
      <c r="EQ236" s="11" t="str">
        <f t="shared" si="232"/>
        <v>36</v>
      </c>
      <c r="ER236" s="11" t="str">
        <f t="shared" ref="ER236:ER241" si="252">IF(EQ236&lt;35,0, IF(EQ236&gt;35, "1"))</f>
        <v>1</v>
      </c>
      <c r="ES236" s="11"/>
      <c r="ET236" s="13">
        <f t="shared" si="245"/>
        <v>1</v>
      </c>
      <c r="EU236" s="13">
        <f t="shared" si="246"/>
        <v>0.9</v>
      </c>
      <c r="EV236" s="14">
        <f t="shared" si="204"/>
        <v>-3.2000000000000001E-2</v>
      </c>
      <c r="EW236" s="14">
        <f t="shared" si="247"/>
        <v>-1.2</v>
      </c>
      <c r="EX236" s="14">
        <f t="shared" si="248"/>
        <v>-1.2</v>
      </c>
      <c r="EY236" s="11">
        <f t="shared" si="249"/>
        <v>-3.2000000000000001E-2</v>
      </c>
      <c r="EZ236" s="15" t="s">
        <v>152</v>
      </c>
      <c r="FA236" s="16" t="str">
        <f t="shared" si="250"/>
        <v>1</v>
      </c>
      <c r="FC236">
        <v>2</v>
      </c>
      <c r="FD236">
        <v>0</v>
      </c>
    </row>
    <row r="237" spans="1:160" ht="33.75">
      <c r="A237" s="6">
        <v>3157</v>
      </c>
      <c r="B237" s="8">
        <v>1</v>
      </c>
      <c r="C237" s="8" t="s">
        <v>146</v>
      </c>
      <c r="D237" s="8">
        <v>59</v>
      </c>
      <c r="E237" s="8">
        <v>56</v>
      </c>
      <c r="F237" s="8" t="s">
        <v>140</v>
      </c>
      <c r="G237" s="8">
        <v>1</v>
      </c>
      <c r="H237" s="8"/>
      <c r="I237" s="9" t="s">
        <v>317</v>
      </c>
      <c r="J237" s="9">
        <v>1</v>
      </c>
      <c r="K237" s="10">
        <v>43668</v>
      </c>
      <c r="L237" s="10"/>
      <c r="M237" s="9" t="e">
        <f t="shared" si="238"/>
        <v>#NUM!</v>
      </c>
      <c r="N237" s="9">
        <f t="shared" ca="1" si="239"/>
        <v>56</v>
      </c>
      <c r="O237" s="9">
        <v>39</v>
      </c>
      <c r="P237" s="9">
        <v>1</v>
      </c>
      <c r="Q237" s="9"/>
      <c r="R237" s="9"/>
      <c r="S237" s="9" t="e">
        <f t="shared" si="240"/>
        <v>#NUM!</v>
      </c>
      <c r="T237" s="9"/>
      <c r="U237" s="8" t="str">
        <f t="shared" si="235"/>
        <v>12</v>
      </c>
      <c r="V237" s="11" t="str">
        <f t="shared" si="236"/>
        <v>1</v>
      </c>
      <c r="W237" s="8" t="str">
        <f t="shared" ref="W237:W268" si="253">IF(O237&lt;12,O237, IF(O237&gt;12, "12"))</f>
        <v>12</v>
      </c>
      <c r="X237" s="9">
        <v>2</v>
      </c>
      <c r="Y237" s="9">
        <v>1</v>
      </c>
      <c r="Z237" s="9">
        <v>1</v>
      </c>
      <c r="AA237" s="9"/>
      <c r="AB237" s="9">
        <v>2</v>
      </c>
      <c r="AC237" s="9">
        <v>39</v>
      </c>
      <c r="AD237" s="9">
        <v>1</v>
      </c>
      <c r="AE237" s="8" t="str">
        <f t="shared" ref="AE237:AE244" si="254">IF($O237&lt;36,$O237, IF($O237&gt;36, "36"))</f>
        <v>36</v>
      </c>
      <c r="AF237" s="9">
        <v>2</v>
      </c>
      <c r="AG237" s="9">
        <v>2</v>
      </c>
      <c r="AH237" s="11" t="str">
        <f t="shared" si="231"/>
        <v>36</v>
      </c>
      <c r="AI237" s="11" t="str">
        <f t="shared" si="251"/>
        <v>1</v>
      </c>
      <c r="AJ237" s="9">
        <v>2</v>
      </c>
      <c r="AK237" s="9">
        <v>0</v>
      </c>
      <c r="AL237" s="9"/>
      <c r="AM237" s="8" t="s">
        <v>360</v>
      </c>
      <c r="AN237" s="8">
        <v>1</v>
      </c>
      <c r="AO237" s="8">
        <v>1.87</v>
      </c>
      <c r="AP237" s="8"/>
      <c r="AQ237" s="8"/>
      <c r="AR237" s="9" t="e">
        <f t="shared" si="234"/>
        <v>#DIV/0!</v>
      </c>
      <c r="AS237" s="9">
        <v>1.04</v>
      </c>
      <c r="AT237" s="9">
        <f t="shared" si="241"/>
        <v>62.247201800578303</v>
      </c>
      <c r="AU237" s="9">
        <v>1.27</v>
      </c>
      <c r="AV237" s="9">
        <f t="shared" si="226"/>
        <v>48.371923814558549</v>
      </c>
      <c r="AW237" s="9"/>
      <c r="AX237" s="9"/>
      <c r="AY237" s="12" t="s">
        <v>155</v>
      </c>
      <c r="AZ237" s="12" t="s">
        <v>155</v>
      </c>
      <c r="BA237" s="12" t="s">
        <v>155</v>
      </c>
      <c r="BB237" s="12"/>
      <c r="BC237" s="8" t="s">
        <v>164</v>
      </c>
      <c r="BD237" s="8"/>
      <c r="BE237" s="8"/>
      <c r="BF237" s="8"/>
      <c r="BG237" s="12"/>
      <c r="BH237" s="8"/>
      <c r="BI237" s="8"/>
      <c r="BJ237" s="8">
        <v>44.9</v>
      </c>
      <c r="BK237" s="8">
        <v>155.30000000000001</v>
      </c>
      <c r="BL237" s="8">
        <f t="shared" si="242"/>
        <v>1.4033639756219694</v>
      </c>
      <c r="BM237" s="8">
        <f t="shared" si="201"/>
        <v>18.616731258569811</v>
      </c>
      <c r="BN237" s="8">
        <v>1</v>
      </c>
      <c r="BO237" s="7" t="s">
        <v>1144</v>
      </c>
      <c r="BP237" s="8" t="s">
        <v>139</v>
      </c>
      <c r="BQ237" s="8">
        <v>54</v>
      </c>
      <c r="BR237" s="8">
        <v>86.2</v>
      </c>
      <c r="BS237" s="8">
        <v>178.7</v>
      </c>
      <c r="BT237" s="8">
        <f t="shared" si="243"/>
        <v>2.0499686156564825</v>
      </c>
      <c r="BU237" s="8">
        <f t="shared" si="202"/>
        <v>26.99343545954132</v>
      </c>
      <c r="BV237" s="8">
        <f t="shared" si="244"/>
        <v>0.6845782734934972</v>
      </c>
      <c r="BW237" s="8">
        <f t="shared" si="244"/>
        <v>0.68967624689614637</v>
      </c>
      <c r="BX237" s="8" t="s">
        <v>158</v>
      </c>
      <c r="BY237" s="8" t="s">
        <v>158</v>
      </c>
      <c r="BZ237" s="8" t="s">
        <v>148</v>
      </c>
      <c r="CA237" s="8" t="s">
        <v>149</v>
      </c>
      <c r="CB237" s="8">
        <v>3</v>
      </c>
      <c r="CC237" s="8" t="s">
        <v>150</v>
      </c>
      <c r="CD237" s="8">
        <v>2</v>
      </c>
      <c r="CE237" s="8" t="s">
        <v>150</v>
      </c>
      <c r="CF237" s="8" t="s">
        <v>150</v>
      </c>
      <c r="CG237" s="8">
        <v>2</v>
      </c>
      <c r="CH237" s="8" t="s">
        <v>150</v>
      </c>
      <c r="CI237" s="8" t="s">
        <v>150</v>
      </c>
      <c r="CJ237" s="8">
        <v>2</v>
      </c>
      <c r="CK237" s="8" t="s">
        <v>150</v>
      </c>
      <c r="CL237" s="8" t="s">
        <v>150</v>
      </c>
      <c r="CM237" s="8">
        <v>2</v>
      </c>
      <c r="CN237" s="8" t="s">
        <v>150</v>
      </c>
      <c r="CO237" s="8">
        <v>0</v>
      </c>
      <c r="CP237" s="8">
        <v>0</v>
      </c>
      <c r="CQ237" s="8">
        <v>4</v>
      </c>
      <c r="CR237" s="8"/>
      <c r="CS237" s="8">
        <v>0</v>
      </c>
      <c r="CT237" s="8"/>
      <c r="CU237" s="8"/>
      <c r="CV237" s="8"/>
      <c r="CW237" s="8"/>
      <c r="CX237" s="8"/>
      <c r="CY237" s="8">
        <v>0</v>
      </c>
      <c r="CZ237" s="8"/>
      <c r="DA237" s="8"/>
      <c r="DB237" s="8"/>
      <c r="DC237" s="8"/>
      <c r="DD237" s="8" t="s">
        <v>165</v>
      </c>
      <c r="DE237" s="8">
        <v>2</v>
      </c>
      <c r="DF237" s="8"/>
      <c r="DG237" s="8"/>
      <c r="DH237" s="8"/>
      <c r="DI237" s="8">
        <v>2</v>
      </c>
      <c r="DJ237" s="8"/>
      <c r="DK237" s="8">
        <v>2</v>
      </c>
      <c r="DL237" s="8">
        <v>0</v>
      </c>
      <c r="DM237" s="8">
        <v>2</v>
      </c>
      <c r="DN237" s="8"/>
      <c r="DO237" s="8" t="s">
        <v>143</v>
      </c>
      <c r="DP237" s="8" t="str">
        <f t="shared" si="237"/>
        <v>2</v>
      </c>
      <c r="DQ237" s="8" t="s">
        <v>165</v>
      </c>
      <c r="DR237" s="8" t="s">
        <v>165</v>
      </c>
      <c r="DS237" s="8" t="s">
        <v>165</v>
      </c>
      <c r="DT237" s="8" t="s">
        <v>636</v>
      </c>
      <c r="DU237" s="8" t="s">
        <v>150</v>
      </c>
      <c r="DV237" s="8" t="s">
        <v>159</v>
      </c>
      <c r="DW237" s="8" t="s">
        <v>150</v>
      </c>
      <c r="DX237" s="8" t="s">
        <v>150</v>
      </c>
      <c r="DY237" s="8"/>
      <c r="DZ237" s="8"/>
      <c r="EA237" s="8"/>
      <c r="EB237" s="8" t="s">
        <v>150</v>
      </c>
      <c r="EC237" s="8" t="s">
        <v>150</v>
      </c>
      <c r="ED237" s="8" t="s">
        <v>150</v>
      </c>
      <c r="EE237" s="8"/>
      <c r="EF237" s="8" t="s">
        <v>159</v>
      </c>
      <c r="EG237" s="8" t="s">
        <v>150</v>
      </c>
      <c r="EH237" s="8"/>
      <c r="EI237" s="8" t="s">
        <v>150</v>
      </c>
      <c r="EJ237" s="8" t="s">
        <v>150</v>
      </c>
      <c r="EK237" s="8"/>
      <c r="EL237" s="8"/>
      <c r="EM237" s="8"/>
      <c r="EN237" s="8"/>
      <c r="EO237" s="8" t="s">
        <v>184</v>
      </c>
      <c r="EP237" s="8" t="s">
        <v>189</v>
      </c>
      <c r="EQ237" s="11" t="str">
        <f t="shared" si="232"/>
        <v>36</v>
      </c>
      <c r="ER237" s="11" t="str">
        <f t="shared" si="252"/>
        <v>1</v>
      </c>
      <c r="ES237" s="11"/>
      <c r="ET237" s="13">
        <f t="shared" si="245"/>
        <v>1.012</v>
      </c>
      <c r="EU237" s="13">
        <f t="shared" si="246"/>
        <v>0.7</v>
      </c>
      <c r="EV237" s="14">
        <f t="shared" si="204"/>
        <v>-0.24099999999999999</v>
      </c>
      <c r="EW237" s="14">
        <f t="shared" si="247"/>
        <v>-1.2</v>
      </c>
      <c r="EX237" s="14">
        <f t="shared" si="248"/>
        <v>-1.2</v>
      </c>
      <c r="EY237" s="11">
        <f t="shared" si="249"/>
        <v>-0.24099999999999999</v>
      </c>
      <c r="EZ237" s="15" t="s">
        <v>152</v>
      </c>
      <c r="FA237" s="16" t="str">
        <f t="shared" si="250"/>
        <v>1</v>
      </c>
      <c r="FC237">
        <v>2</v>
      </c>
      <c r="FD237">
        <v>0</v>
      </c>
    </row>
    <row r="238" spans="1:160" ht="33.75">
      <c r="A238" s="6">
        <v>3161</v>
      </c>
      <c r="B238" s="8">
        <v>2</v>
      </c>
      <c r="C238" s="8" t="s">
        <v>139</v>
      </c>
      <c r="D238" s="8">
        <v>39</v>
      </c>
      <c r="E238" s="8">
        <v>36</v>
      </c>
      <c r="F238" s="8" t="s">
        <v>174</v>
      </c>
      <c r="G238" s="8">
        <v>2</v>
      </c>
      <c r="H238" s="8"/>
      <c r="I238" s="9"/>
      <c r="J238" s="9"/>
      <c r="K238" s="10">
        <v>43677</v>
      </c>
      <c r="L238" s="10"/>
      <c r="M238" s="9" t="e">
        <f t="shared" si="238"/>
        <v>#NUM!</v>
      </c>
      <c r="N238" s="9">
        <f t="shared" ca="1" si="239"/>
        <v>56</v>
      </c>
      <c r="O238" s="9">
        <v>39</v>
      </c>
      <c r="P238" s="9">
        <v>1</v>
      </c>
      <c r="Q238" s="9"/>
      <c r="R238" s="9"/>
      <c r="S238" s="9" t="e">
        <f t="shared" si="240"/>
        <v>#NUM!</v>
      </c>
      <c r="T238" s="9"/>
      <c r="U238" s="8" t="str">
        <f t="shared" si="235"/>
        <v>12</v>
      </c>
      <c r="V238" s="11" t="str">
        <f t="shared" si="236"/>
        <v>1</v>
      </c>
      <c r="W238" s="8" t="str">
        <f t="shared" si="253"/>
        <v>12</v>
      </c>
      <c r="X238" s="9">
        <v>2</v>
      </c>
      <c r="Y238" s="9">
        <v>1</v>
      </c>
      <c r="Z238" s="9">
        <v>1</v>
      </c>
      <c r="AA238" s="9"/>
      <c r="AB238" s="9">
        <v>2</v>
      </c>
      <c r="AC238" s="9">
        <v>39</v>
      </c>
      <c r="AD238" s="9">
        <v>1</v>
      </c>
      <c r="AE238" s="8" t="str">
        <f t="shared" si="254"/>
        <v>36</v>
      </c>
      <c r="AF238" s="9">
        <v>2</v>
      </c>
      <c r="AG238" s="9">
        <v>2</v>
      </c>
      <c r="AH238" s="11" t="str">
        <f t="shared" si="231"/>
        <v>36</v>
      </c>
      <c r="AI238" s="11" t="str">
        <f t="shared" si="251"/>
        <v>1</v>
      </c>
      <c r="AJ238" s="9">
        <v>2</v>
      </c>
      <c r="AK238" s="9">
        <v>0</v>
      </c>
      <c r="AL238" s="9"/>
      <c r="AM238" s="8" t="s">
        <v>360</v>
      </c>
      <c r="AN238" s="8">
        <v>1</v>
      </c>
      <c r="AO238" s="8">
        <v>2.76</v>
      </c>
      <c r="AP238" s="8"/>
      <c r="AQ238" s="8"/>
      <c r="AR238" s="9" t="e">
        <f t="shared" si="234"/>
        <v>#DIV/0!</v>
      </c>
      <c r="AS238" s="9">
        <v>1.18</v>
      </c>
      <c r="AT238" s="9">
        <f t="shared" si="241"/>
        <v>80.930911988568468</v>
      </c>
      <c r="AU238" s="9">
        <v>1.28</v>
      </c>
      <c r="AV238" s="9">
        <f t="shared" si="226"/>
        <v>72.496804521821346</v>
      </c>
      <c r="AW238" s="9"/>
      <c r="AX238" s="9"/>
      <c r="AY238" s="12" t="s">
        <v>155</v>
      </c>
      <c r="AZ238" s="12" t="s">
        <v>155</v>
      </c>
      <c r="BA238" s="12" t="s">
        <v>155</v>
      </c>
      <c r="BB238" s="12"/>
      <c r="BC238" s="8" t="s">
        <v>164</v>
      </c>
      <c r="BD238" s="8"/>
      <c r="BE238" s="8"/>
      <c r="BF238" s="8"/>
      <c r="BG238" s="12"/>
      <c r="BH238" s="8"/>
      <c r="BI238" s="8"/>
      <c r="BJ238" s="8">
        <v>87</v>
      </c>
      <c r="BK238" s="8">
        <v>179</v>
      </c>
      <c r="BL238" s="8">
        <f t="shared" si="242"/>
        <v>2.0605371715157959</v>
      </c>
      <c r="BM238" s="8">
        <f t="shared" si="201"/>
        <v>27.152710589557131</v>
      </c>
      <c r="BN238" s="8">
        <v>1</v>
      </c>
      <c r="BO238" s="7" t="s">
        <v>1148</v>
      </c>
      <c r="BP238" s="8" t="s">
        <v>146</v>
      </c>
      <c r="BQ238" s="8">
        <v>34</v>
      </c>
      <c r="BR238" s="8">
        <v>59</v>
      </c>
      <c r="BS238" s="8">
        <v>167</v>
      </c>
      <c r="BT238" s="8">
        <f t="shared" si="243"/>
        <v>1.6612992545242606</v>
      </c>
      <c r="BU238" s="8">
        <f t="shared" si="202"/>
        <v>21.155294202015131</v>
      </c>
      <c r="BV238" s="8">
        <f t="shared" si="244"/>
        <v>1.2403166773862566</v>
      </c>
      <c r="BW238" s="8">
        <f t="shared" si="244"/>
        <v>1.283494823105354</v>
      </c>
      <c r="BX238" s="8" t="s">
        <v>158</v>
      </c>
      <c r="BY238" s="8" t="s">
        <v>158</v>
      </c>
      <c r="BZ238" s="8" t="s">
        <v>148</v>
      </c>
      <c r="CA238" s="8" t="s">
        <v>149</v>
      </c>
      <c r="CB238" s="8">
        <v>5</v>
      </c>
      <c r="CC238" s="8" t="s">
        <v>150</v>
      </c>
      <c r="CD238" s="8">
        <v>2</v>
      </c>
      <c r="CE238" s="8" t="s">
        <v>150</v>
      </c>
      <c r="CF238" s="8" t="s">
        <v>150</v>
      </c>
      <c r="CG238" s="8">
        <v>2</v>
      </c>
      <c r="CH238" s="8" t="s">
        <v>150</v>
      </c>
      <c r="CI238" s="8" t="s">
        <v>150</v>
      </c>
      <c r="CJ238" s="8">
        <v>2</v>
      </c>
      <c r="CK238" s="8" t="s">
        <v>150</v>
      </c>
      <c r="CL238" s="8" t="s">
        <v>150</v>
      </c>
      <c r="CM238" s="8">
        <v>2</v>
      </c>
      <c r="CN238" s="8" t="s">
        <v>150</v>
      </c>
      <c r="CO238" s="8">
        <v>0</v>
      </c>
      <c r="CP238" s="8">
        <v>0</v>
      </c>
      <c r="CQ238" s="8">
        <v>4</v>
      </c>
      <c r="CR238" s="8"/>
      <c r="CS238" s="8">
        <v>0</v>
      </c>
      <c r="CT238" s="8"/>
      <c r="CU238" s="8"/>
      <c r="CV238" s="8"/>
      <c r="CW238" s="8"/>
      <c r="CX238" s="8"/>
      <c r="CY238" s="8">
        <v>0</v>
      </c>
      <c r="CZ238" s="8"/>
      <c r="DA238" s="8"/>
      <c r="DB238" s="8"/>
      <c r="DC238" s="8"/>
      <c r="DD238" s="8" t="s">
        <v>165</v>
      </c>
      <c r="DE238" s="8">
        <v>2</v>
      </c>
      <c r="DF238" s="8"/>
      <c r="DG238" s="8"/>
      <c r="DH238" s="8"/>
      <c r="DI238" s="8">
        <v>2</v>
      </c>
      <c r="DJ238" s="8"/>
      <c r="DK238" s="8">
        <v>2</v>
      </c>
      <c r="DL238" s="8">
        <v>0</v>
      </c>
      <c r="DM238" s="8">
        <v>2</v>
      </c>
      <c r="DN238" s="8"/>
      <c r="DO238" s="8" t="s">
        <v>143</v>
      </c>
      <c r="DP238" s="8" t="str">
        <f t="shared" si="237"/>
        <v>2</v>
      </c>
      <c r="DQ238" s="8" t="s">
        <v>165</v>
      </c>
      <c r="DR238" s="8" t="s">
        <v>165</v>
      </c>
      <c r="DS238" s="8" t="s">
        <v>165</v>
      </c>
      <c r="DT238" s="8" t="s">
        <v>636</v>
      </c>
      <c r="DU238" s="8" t="s">
        <v>150</v>
      </c>
      <c r="DV238" s="8" t="s">
        <v>150</v>
      </c>
      <c r="DW238" s="8" t="s">
        <v>150</v>
      </c>
      <c r="DX238" s="8" t="s">
        <v>150</v>
      </c>
      <c r="DY238" s="8" t="s">
        <v>150</v>
      </c>
      <c r="DZ238" s="8"/>
      <c r="EA238" s="8"/>
      <c r="EB238" s="8" t="s">
        <v>150</v>
      </c>
      <c r="EC238" s="8" t="s">
        <v>150</v>
      </c>
      <c r="ED238" s="8" t="s">
        <v>150</v>
      </c>
      <c r="EE238" s="8"/>
      <c r="EF238" s="8" t="s">
        <v>159</v>
      </c>
      <c r="EG238" s="8" t="s">
        <v>150</v>
      </c>
      <c r="EH238" s="8"/>
      <c r="EI238" s="8" t="s">
        <v>159</v>
      </c>
      <c r="EJ238" s="8" t="s">
        <v>150</v>
      </c>
      <c r="EK238" s="8"/>
      <c r="EL238" s="8"/>
      <c r="EM238" s="8"/>
      <c r="EN238" s="8"/>
      <c r="EO238" s="8" t="s">
        <v>184</v>
      </c>
      <c r="EP238" s="8" t="s">
        <v>189</v>
      </c>
      <c r="EQ238" s="11" t="str">
        <f t="shared" si="232"/>
        <v>36</v>
      </c>
      <c r="ER238" s="11" t="str">
        <f t="shared" si="252"/>
        <v>1</v>
      </c>
      <c r="ES238" s="11"/>
      <c r="ET238" s="13">
        <f t="shared" si="245"/>
        <v>1</v>
      </c>
      <c r="EU238" s="13">
        <f t="shared" si="246"/>
        <v>0.9</v>
      </c>
      <c r="EV238" s="14">
        <f t="shared" si="204"/>
        <v>-3.2000000000000001E-2</v>
      </c>
      <c r="EW238" s="14">
        <f t="shared" si="247"/>
        <v>-1.2</v>
      </c>
      <c r="EX238" s="14">
        <f t="shared" si="248"/>
        <v>-1.2</v>
      </c>
      <c r="EY238" s="11">
        <f t="shared" si="249"/>
        <v>-3.2000000000000001E-2</v>
      </c>
      <c r="EZ238" s="17" t="s">
        <v>176</v>
      </c>
      <c r="FA238" s="16" t="str">
        <f t="shared" si="250"/>
        <v>3</v>
      </c>
      <c r="FC238">
        <v>2</v>
      </c>
      <c r="FD238">
        <v>0</v>
      </c>
    </row>
    <row r="239" spans="1:160" ht="33.75">
      <c r="A239" s="6">
        <v>3165</v>
      </c>
      <c r="B239" s="8">
        <v>2</v>
      </c>
      <c r="C239" s="8" t="s">
        <v>139</v>
      </c>
      <c r="D239" s="8">
        <v>58</v>
      </c>
      <c r="E239" s="8">
        <v>54</v>
      </c>
      <c r="F239" s="8" t="s">
        <v>174</v>
      </c>
      <c r="G239" s="8">
        <v>2</v>
      </c>
      <c r="H239" s="8"/>
      <c r="I239" s="9"/>
      <c r="J239" s="9"/>
      <c r="K239" s="10">
        <v>43682</v>
      </c>
      <c r="L239" s="10"/>
      <c r="M239" s="9" t="e">
        <f t="shared" si="238"/>
        <v>#NUM!</v>
      </c>
      <c r="N239" s="9">
        <f t="shared" ca="1" si="239"/>
        <v>56</v>
      </c>
      <c r="O239" s="9">
        <v>39</v>
      </c>
      <c r="P239" s="9">
        <v>1</v>
      </c>
      <c r="Q239" s="9"/>
      <c r="R239" s="9"/>
      <c r="S239" s="9" t="e">
        <f t="shared" si="240"/>
        <v>#NUM!</v>
      </c>
      <c r="T239" s="9"/>
      <c r="U239" s="8" t="str">
        <f t="shared" si="235"/>
        <v>12</v>
      </c>
      <c r="V239" s="11" t="str">
        <f t="shared" si="236"/>
        <v>1</v>
      </c>
      <c r="W239" s="8" t="str">
        <f t="shared" si="253"/>
        <v>12</v>
      </c>
      <c r="X239" s="9">
        <v>2</v>
      </c>
      <c r="Y239" s="9">
        <v>1</v>
      </c>
      <c r="Z239" s="9">
        <v>1</v>
      </c>
      <c r="AA239" s="9"/>
      <c r="AB239" s="9">
        <v>2</v>
      </c>
      <c r="AC239" s="9">
        <v>39</v>
      </c>
      <c r="AD239" s="9">
        <v>1</v>
      </c>
      <c r="AE239" s="8" t="str">
        <f t="shared" si="254"/>
        <v>36</v>
      </c>
      <c r="AF239" s="9">
        <v>2</v>
      </c>
      <c r="AG239" s="9">
        <v>2</v>
      </c>
      <c r="AH239" s="11" t="str">
        <f t="shared" si="231"/>
        <v>36</v>
      </c>
      <c r="AI239" s="11" t="str">
        <f t="shared" si="251"/>
        <v>1</v>
      </c>
      <c r="AJ239" s="9">
        <v>2</v>
      </c>
      <c r="AK239" s="9">
        <v>1</v>
      </c>
      <c r="AL239" s="9" t="s">
        <v>1151</v>
      </c>
      <c r="AM239" s="8" t="s">
        <v>360</v>
      </c>
      <c r="AN239" s="8">
        <v>1</v>
      </c>
      <c r="AO239" s="8">
        <v>2.5</v>
      </c>
      <c r="AP239" s="8"/>
      <c r="AQ239" s="8"/>
      <c r="AR239" s="9" t="e">
        <v>#DIV/0!</v>
      </c>
      <c r="AS239" s="9">
        <v>1.33</v>
      </c>
      <c r="AT239" s="9">
        <f t="shared" si="241"/>
        <v>62.680541159839912</v>
      </c>
      <c r="AU239" s="9">
        <v>1.38</v>
      </c>
      <c r="AV239" s="9">
        <f t="shared" si="226"/>
        <v>59.224006991499174</v>
      </c>
      <c r="AW239" s="9"/>
      <c r="AX239" s="9"/>
      <c r="AY239" s="12" t="s">
        <v>155</v>
      </c>
      <c r="AZ239" s="12" t="s">
        <v>155</v>
      </c>
      <c r="BA239" s="12" t="s">
        <v>155</v>
      </c>
      <c r="BB239" s="12"/>
      <c r="BC239" s="8" t="s">
        <v>164</v>
      </c>
      <c r="BD239" s="8"/>
      <c r="BE239" s="8"/>
      <c r="BF239" s="8"/>
      <c r="BG239" s="12"/>
      <c r="BH239" s="8"/>
      <c r="BI239" s="8"/>
      <c r="BJ239" s="8">
        <v>61</v>
      </c>
      <c r="BK239" s="8">
        <v>166</v>
      </c>
      <c r="BL239" s="8">
        <f t="shared" si="242"/>
        <v>1.6776828591201038</v>
      </c>
      <c r="BM239" s="8">
        <f t="shared" si="201"/>
        <v>22.136739730004358</v>
      </c>
      <c r="BN239" s="8">
        <v>1</v>
      </c>
      <c r="BO239" s="7" t="s">
        <v>1152</v>
      </c>
      <c r="BP239" s="8" t="s">
        <v>146</v>
      </c>
      <c r="BQ239" s="8">
        <v>49</v>
      </c>
      <c r="BR239" s="8">
        <v>47</v>
      </c>
      <c r="BS239" s="8">
        <v>143</v>
      </c>
      <c r="BT239" s="8">
        <f t="shared" si="243"/>
        <v>1.3478033777972314</v>
      </c>
      <c r="BU239" s="8">
        <f t="shared" si="202"/>
        <v>22.984008997995009</v>
      </c>
      <c r="BV239" s="8">
        <f t="shared" si="244"/>
        <v>1.2447534163788843</v>
      </c>
      <c r="BW239" s="8">
        <f t="shared" si="244"/>
        <v>0.96313657604012592</v>
      </c>
      <c r="BX239" s="8" t="s">
        <v>162</v>
      </c>
      <c r="BY239" s="8" t="s">
        <v>162</v>
      </c>
      <c r="BZ239" s="8" t="s">
        <v>148</v>
      </c>
      <c r="CA239" s="8" t="s">
        <v>149</v>
      </c>
      <c r="CB239" s="8">
        <v>5</v>
      </c>
      <c r="CC239" s="8" t="s">
        <v>150</v>
      </c>
      <c r="CD239" s="8">
        <v>2</v>
      </c>
      <c r="CE239" s="8" t="s">
        <v>150</v>
      </c>
      <c r="CF239" s="8" t="s">
        <v>150</v>
      </c>
      <c r="CG239" s="8">
        <v>2</v>
      </c>
      <c r="CH239" s="8" t="s">
        <v>150</v>
      </c>
      <c r="CI239" s="8" t="s">
        <v>150</v>
      </c>
      <c r="CJ239" s="8">
        <v>2</v>
      </c>
      <c r="CK239" s="8" t="s">
        <v>150</v>
      </c>
      <c r="CL239" s="8" t="s">
        <v>150</v>
      </c>
      <c r="CM239" s="8">
        <v>2</v>
      </c>
      <c r="CN239" s="8" t="s">
        <v>150</v>
      </c>
      <c r="CO239" s="8">
        <v>0</v>
      </c>
      <c r="CP239" s="8">
        <v>0</v>
      </c>
      <c r="CQ239" s="8">
        <v>4</v>
      </c>
      <c r="CR239" s="8"/>
      <c r="CS239" s="8">
        <v>0</v>
      </c>
      <c r="CT239" s="8"/>
      <c r="CU239" s="8"/>
      <c r="CV239" s="8"/>
      <c r="CW239" s="8"/>
      <c r="CX239" s="8"/>
      <c r="CY239" s="8">
        <v>0</v>
      </c>
      <c r="CZ239" s="8"/>
      <c r="DA239" s="8"/>
      <c r="DB239" s="8"/>
      <c r="DC239" s="8"/>
      <c r="DD239" s="8" t="s">
        <v>165</v>
      </c>
      <c r="DE239" s="8">
        <v>2</v>
      </c>
      <c r="DF239" s="8"/>
      <c r="DG239" s="8"/>
      <c r="DH239" s="8"/>
      <c r="DI239" s="8">
        <v>2</v>
      </c>
      <c r="DJ239" s="8"/>
      <c r="DK239" s="8">
        <v>2</v>
      </c>
      <c r="DL239" s="8">
        <v>0</v>
      </c>
      <c r="DM239" s="8">
        <v>2</v>
      </c>
      <c r="DN239" s="8"/>
      <c r="DO239" s="8" t="s">
        <v>143</v>
      </c>
      <c r="DP239" s="8" t="str">
        <f t="shared" si="237"/>
        <v>2</v>
      </c>
      <c r="DQ239" s="8" t="s">
        <v>143</v>
      </c>
      <c r="DR239" s="8" t="s">
        <v>143</v>
      </c>
      <c r="DS239" s="8" t="s">
        <v>143</v>
      </c>
      <c r="DT239" s="8" t="s">
        <v>636</v>
      </c>
      <c r="DU239" s="8" t="s">
        <v>150</v>
      </c>
      <c r="DV239" s="8" t="s">
        <v>150</v>
      </c>
      <c r="DW239" s="8" t="s">
        <v>150</v>
      </c>
      <c r="DX239" s="8" t="s">
        <v>150</v>
      </c>
      <c r="DY239" s="8"/>
      <c r="DZ239" s="8"/>
      <c r="EA239" s="8"/>
      <c r="EB239" s="8" t="s">
        <v>150</v>
      </c>
      <c r="EC239" s="8" t="s">
        <v>150</v>
      </c>
      <c r="ED239" s="8" t="s">
        <v>150</v>
      </c>
      <c r="EE239" s="8"/>
      <c r="EF239" s="8" t="s">
        <v>159</v>
      </c>
      <c r="EG239" s="8" t="s">
        <v>150</v>
      </c>
      <c r="EH239" s="8"/>
      <c r="EI239" s="8" t="s">
        <v>159</v>
      </c>
      <c r="EJ239" s="8" t="s">
        <v>150</v>
      </c>
      <c r="EK239" s="8"/>
      <c r="EL239" s="8"/>
      <c r="EM239" s="8"/>
      <c r="EN239" s="8"/>
      <c r="EO239" s="8" t="s">
        <v>184</v>
      </c>
      <c r="EP239" s="8" t="s">
        <v>189</v>
      </c>
      <c r="EQ239" s="11" t="str">
        <f t="shared" si="232"/>
        <v>36</v>
      </c>
      <c r="ER239" s="11" t="str">
        <f t="shared" si="252"/>
        <v>1</v>
      </c>
      <c r="ES239" s="11"/>
      <c r="ET239" s="13">
        <f t="shared" si="245"/>
        <v>1</v>
      </c>
      <c r="EU239" s="13">
        <f t="shared" si="246"/>
        <v>0.9</v>
      </c>
      <c r="EV239" s="14">
        <f t="shared" si="204"/>
        <v>-3.2000000000000001E-2</v>
      </c>
      <c r="EW239" s="14">
        <f t="shared" si="247"/>
        <v>-1.2</v>
      </c>
      <c r="EX239" s="14">
        <f t="shared" si="248"/>
        <v>-1.2</v>
      </c>
      <c r="EY239" s="11">
        <f t="shared" si="249"/>
        <v>-3.2000000000000001E-2</v>
      </c>
      <c r="EZ239" s="15" t="s">
        <v>152</v>
      </c>
      <c r="FA239" s="16" t="str">
        <f t="shared" si="250"/>
        <v>1</v>
      </c>
      <c r="FB239" t="s">
        <v>1949</v>
      </c>
      <c r="FC239">
        <v>1</v>
      </c>
      <c r="FD239">
        <v>7</v>
      </c>
    </row>
    <row r="240" spans="1:160" ht="33.75">
      <c r="A240" s="6">
        <v>3166</v>
      </c>
      <c r="B240" s="8">
        <v>2</v>
      </c>
      <c r="C240" s="8" t="s">
        <v>139</v>
      </c>
      <c r="D240" s="8">
        <v>64</v>
      </c>
      <c r="E240" s="8">
        <v>61</v>
      </c>
      <c r="F240" s="8" t="s">
        <v>153</v>
      </c>
      <c r="G240" s="8">
        <v>3</v>
      </c>
      <c r="H240" s="8" t="s">
        <v>179</v>
      </c>
      <c r="I240" s="9"/>
      <c r="J240" s="9"/>
      <c r="K240" s="10">
        <v>43683</v>
      </c>
      <c r="L240" s="10">
        <v>43709</v>
      </c>
      <c r="M240" s="9">
        <f t="shared" si="238"/>
        <v>0</v>
      </c>
      <c r="N240" s="9">
        <f t="shared" ca="1" si="239"/>
        <v>56</v>
      </c>
      <c r="O240" s="9">
        <v>0</v>
      </c>
      <c r="P240" s="9">
        <v>0</v>
      </c>
      <c r="Q240" s="10">
        <v>43709</v>
      </c>
      <c r="R240" s="10">
        <v>43709</v>
      </c>
      <c r="S240" s="9">
        <f t="shared" si="240"/>
        <v>0</v>
      </c>
      <c r="T240" s="9" t="s">
        <v>624</v>
      </c>
      <c r="U240" s="8">
        <f t="shared" si="235"/>
        <v>0</v>
      </c>
      <c r="V240" s="11">
        <f t="shared" si="236"/>
        <v>0</v>
      </c>
      <c r="W240" s="8">
        <f t="shared" si="253"/>
        <v>0</v>
      </c>
      <c r="X240" s="9">
        <v>1</v>
      </c>
      <c r="Y240" s="9">
        <v>1</v>
      </c>
      <c r="Z240" s="9"/>
      <c r="AA240" s="9"/>
      <c r="AB240" s="9">
        <v>2</v>
      </c>
      <c r="AC240" s="9">
        <v>0</v>
      </c>
      <c r="AD240" s="9">
        <v>0</v>
      </c>
      <c r="AE240" s="8">
        <f t="shared" si="254"/>
        <v>0</v>
      </c>
      <c r="AF240" s="9"/>
      <c r="AG240" s="9"/>
      <c r="AH240" s="11">
        <f t="shared" si="231"/>
        <v>0</v>
      </c>
      <c r="AI240" s="11">
        <f t="shared" si="251"/>
        <v>0</v>
      </c>
      <c r="AJ240" s="9"/>
      <c r="AK240" s="9"/>
      <c r="AL240" s="9"/>
      <c r="AM240" s="8" t="s">
        <v>360</v>
      </c>
      <c r="AN240" s="8">
        <v>1</v>
      </c>
      <c r="AO240" s="8">
        <v>1.32</v>
      </c>
      <c r="AP240" s="8"/>
      <c r="AQ240" s="8"/>
      <c r="AR240" s="9" t="e">
        <f t="shared" ref="AR240:AR246" si="255">141*((AQ240/EU240)^EV240)*0.9938^(E240)*ET240</f>
        <v>#DIV/0!</v>
      </c>
      <c r="AS240" s="9"/>
      <c r="AT240" s="9" t="e">
        <f t="shared" si="241"/>
        <v>#DIV/0!</v>
      </c>
      <c r="AU240" s="9"/>
      <c r="AV240" s="9" t="e">
        <f t="shared" si="226"/>
        <v>#DIV/0!</v>
      </c>
      <c r="AW240" s="9"/>
      <c r="AX240" s="9"/>
      <c r="AY240" s="12" t="s">
        <v>167</v>
      </c>
      <c r="AZ240" s="12" t="s">
        <v>167</v>
      </c>
      <c r="BA240" s="12" t="s">
        <v>167</v>
      </c>
      <c r="BB240" s="12" t="s">
        <v>167</v>
      </c>
      <c r="BC240" s="8" t="s">
        <v>142</v>
      </c>
      <c r="BD240" s="8" t="s">
        <v>143</v>
      </c>
      <c r="BE240" s="8" t="s">
        <v>156</v>
      </c>
      <c r="BF240" s="8" t="s">
        <v>143</v>
      </c>
      <c r="BG240" s="12">
        <v>43709</v>
      </c>
      <c r="BH240" s="8" t="s">
        <v>168</v>
      </c>
      <c r="BI240" s="8" t="s">
        <v>169</v>
      </c>
      <c r="BJ240" s="8">
        <v>69.3</v>
      </c>
      <c r="BK240" s="8">
        <v>172.3</v>
      </c>
      <c r="BL240" s="8">
        <f t="shared" si="242"/>
        <v>1.8196370647185187</v>
      </c>
      <c r="BM240" s="8">
        <f t="shared" si="201"/>
        <v>23.34332301803229</v>
      </c>
      <c r="BN240" s="8">
        <v>1</v>
      </c>
      <c r="BO240" s="7" t="s">
        <v>1155</v>
      </c>
      <c r="BP240" s="8" t="s">
        <v>146</v>
      </c>
      <c r="BQ240" s="8">
        <v>54</v>
      </c>
      <c r="BR240" s="8">
        <v>43</v>
      </c>
      <c r="BS240" s="8">
        <v>150</v>
      </c>
      <c r="BT240" s="8">
        <f t="shared" si="243"/>
        <v>1.3435584977120927</v>
      </c>
      <c r="BU240" s="8">
        <f t="shared" si="202"/>
        <v>19.111111111111111</v>
      </c>
      <c r="BV240" s="8">
        <f t="shared" si="244"/>
        <v>1.3543415250003081</v>
      </c>
      <c r="BW240" s="8">
        <f t="shared" si="244"/>
        <v>1.2214529486179686</v>
      </c>
      <c r="BX240" s="8" t="s">
        <v>147</v>
      </c>
      <c r="BY240" s="8" t="s">
        <v>162</v>
      </c>
      <c r="BZ240" s="8" t="s">
        <v>148</v>
      </c>
      <c r="CA240" s="8" t="s">
        <v>149</v>
      </c>
      <c r="CB240" s="8">
        <v>4</v>
      </c>
      <c r="CC240" s="8" t="s">
        <v>150</v>
      </c>
      <c r="CD240" s="8">
        <v>2</v>
      </c>
      <c r="CE240" s="8" t="s">
        <v>159</v>
      </c>
      <c r="CF240" s="8" t="s">
        <v>150</v>
      </c>
      <c r="CG240" s="8">
        <v>2</v>
      </c>
      <c r="CH240" s="8" t="s">
        <v>150</v>
      </c>
      <c r="CI240" s="8" t="s">
        <v>150</v>
      </c>
      <c r="CJ240" s="8">
        <v>2</v>
      </c>
      <c r="CK240" s="8" t="s">
        <v>159</v>
      </c>
      <c r="CL240" s="8" t="s">
        <v>150</v>
      </c>
      <c r="CM240" s="8">
        <v>2</v>
      </c>
      <c r="CN240" s="8" t="s">
        <v>150</v>
      </c>
      <c r="CO240" s="8">
        <v>0</v>
      </c>
      <c r="CP240" s="8">
        <v>0</v>
      </c>
      <c r="CQ240" s="8">
        <v>4</v>
      </c>
      <c r="CR240" s="8"/>
      <c r="CS240" s="8">
        <v>0</v>
      </c>
      <c r="CT240" s="8"/>
      <c r="CU240" s="8"/>
      <c r="CV240" s="8"/>
      <c r="CW240" s="8"/>
      <c r="CX240" s="8"/>
      <c r="CY240" s="8">
        <v>0</v>
      </c>
      <c r="CZ240" s="8"/>
      <c r="DA240" s="8"/>
      <c r="DB240" s="8"/>
      <c r="DC240" s="8"/>
      <c r="DD240" s="8" t="s">
        <v>143</v>
      </c>
      <c r="DE240" s="8">
        <v>1</v>
      </c>
      <c r="DF240" s="8"/>
      <c r="DG240" s="8"/>
      <c r="DH240" s="8">
        <v>375</v>
      </c>
      <c r="DI240" s="8">
        <v>1</v>
      </c>
      <c r="DJ240" s="8"/>
      <c r="DK240" s="8">
        <v>2</v>
      </c>
      <c r="DL240" s="8">
        <v>3</v>
      </c>
      <c r="DM240" s="8">
        <v>1</v>
      </c>
      <c r="DN240" s="8"/>
      <c r="DO240" s="8"/>
      <c r="DP240" s="8" t="str">
        <f t="shared" si="237"/>
        <v>1</v>
      </c>
      <c r="DQ240" s="8" t="s">
        <v>165</v>
      </c>
      <c r="DR240" s="8" t="s">
        <v>165</v>
      </c>
      <c r="DS240" s="8" t="s">
        <v>165</v>
      </c>
      <c r="DT240" s="8" t="s">
        <v>636</v>
      </c>
      <c r="DU240" s="8" t="s">
        <v>159</v>
      </c>
      <c r="DV240" s="8" t="s">
        <v>150</v>
      </c>
      <c r="DW240" s="8" t="s">
        <v>159</v>
      </c>
      <c r="DX240" s="8" t="s">
        <v>150</v>
      </c>
      <c r="DY240" s="8"/>
      <c r="DZ240" s="8"/>
      <c r="EA240" s="8"/>
      <c r="EB240" s="8" t="s">
        <v>150</v>
      </c>
      <c r="EC240" s="8" t="s">
        <v>150</v>
      </c>
      <c r="ED240" s="8" t="s">
        <v>150</v>
      </c>
      <c r="EE240" s="8"/>
      <c r="EF240" s="8" t="s">
        <v>159</v>
      </c>
      <c r="EG240" s="8" t="s">
        <v>150</v>
      </c>
      <c r="EH240" s="8"/>
      <c r="EI240" s="8" t="s">
        <v>159</v>
      </c>
      <c r="EJ240" s="8" t="s">
        <v>150</v>
      </c>
      <c r="EK240" s="8"/>
      <c r="EL240" s="8"/>
      <c r="EM240" s="8"/>
      <c r="EN240" s="8"/>
      <c r="EO240" s="8" t="s">
        <v>173</v>
      </c>
      <c r="EP240" s="8" t="s">
        <v>189</v>
      </c>
      <c r="EQ240" s="11">
        <f t="shared" si="232"/>
        <v>0</v>
      </c>
      <c r="ER240" s="11">
        <f t="shared" si="252"/>
        <v>0</v>
      </c>
      <c r="ES240" s="11"/>
      <c r="ET240" s="13">
        <f t="shared" si="245"/>
        <v>1</v>
      </c>
      <c r="EU240" s="13">
        <f t="shared" si="246"/>
        <v>0.9</v>
      </c>
      <c r="EV240" s="14">
        <f t="shared" si="204"/>
        <v>-3.2000000000000001E-2</v>
      </c>
      <c r="EW240" s="14">
        <f t="shared" si="247"/>
        <v>-3.2000000000000001E-2</v>
      </c>
      <c r="EX240" s="14">
        <f t="shared" si="248"/>
        <v>-3.2000000000000001E-2</v>
      </c>
      <c r="EY240" s="11">
        <f t="shared" si="249"/>
        <v>-3.2000000000000001E-2</v>
      </c>
      <c r="EZ240" s="17" t="s">
        <v>163</v>
      </c>
      <c r="FA240" s="16" t="str">
        <f t="shared" si="250"/>
        <v>2</v>
      </c>
      <c r="FC240">
        <v>2</v>
      </c>
      <c r="FD240">
        <v>0</v>
      </c>
    </row>
    <row r="241" spans="1:160" ht="33.75">
      <c r="A241" s="6">
        <v>3167</v>
      </c>
      <c r="B241" s="8">
        <v>1</v>
      </c>
      <c r="C241" s="8" t="s">
        <v>146</v>
      </c>
      <c r="D241" s="8">
        <v>55</v>
      </c>
      <c r="E241" s="8">
        <v>52</v>
      </c>
      <c r="F241" s="8" t="s">
        <v>140</v>
      </c>
      <c r="G241" s="8">
        <v>1</v>
      </c>
      <c r="H241" s="8"/>
      <c r="I241" s="9" t="s">
        <v>313</v>
      </c>
      <c r="J241" s="9">
        <v>2</v>
      </c>
      <c r="K241" s="10">
        <v>43684</v>
      </c>
      <c r="L241" s="10"/>
      <c r="M241" s="9" t="e">
        <f>DATEDIF(K241, L241, "m")</f>
        <v>#NUM!</v>
      </c>
      <c r="N241" s="9">
        <f t="shared" ca="1" si="239"/>
        <v>56</v>
      </c>
      <c r="O241" s="9">
        <v>38</v>
      </c>
      <c r="P241" s="9">
        <v>1</v>
      </c>
      <c r="Q241" s="9"/>
      <c r="R241" s="9"/>
      <c r="S241" s="9" t="e">
        <f t="shared" si="240"/>
        <v>#NUM!</v>
      </c>
      <c r="T241" s="9"/>
      <c r="U241" s="8" t="str">
        <f t="shared" si="235"/>
        <v>12</v>
      </c>
      <c r="V241" s="11" t="str">
        <f t="shared" si="236"/>
        <v>1</v>
      </c>
      <c r="W241" s="8" t="str">
        <f t="shared" si="253"/>
        <v>12</v>
      </c>
      <c r="X241" s="9">
        <v>2</v>
      </c>
      <c r="Y241" s="9">
        <v>1</v>
      </c>
      <c r="Z241" s="9">
        <v>1</v>
      </c>
      <c r="AA241" s="9"/>
      <c r="AB241" s="9">
        <v>2</v>
      </c>
      <c r="AC241" s="9">
        <v>38</v>
      </c>
      <c r="AD241" s="9">
        <v>1</v>
      </c>
      <c r="AE241" s="8" t="str">
        <f t="shared" si="254"/>
        <v>36</v>
      </c>
      <c r="AF241" s="9">
        <v>2</v>
      </c>
      <c r="AG241" s="9">
        <v>2</v>
      </c>
      <c r="AH241" s="11" t="str">
        <f t="shared" si="231"/>
        <v>36</v>
      </c>
      <c r="AI241" s="11" t="str">
        <f t="shared" si="251"/>
        <v>1</v>
      </c>
      <c r="AJ241" s="9">
        <v>2</v>
      </c>
      <c r="AK241" s="9">
        <v>0</v>
      </c>
      <c r="AL241" s="9"/>
      <c r="AM241" s="8" t="s">
        <v>360</v>
      </c>
      <c r="AN241" s="8">
        <v>1</v>
      </c>
      <c r="AO241" s="8">
        <v>1.3</v>
      </c>
      <c r="AP241" s="8"/>
      <c r="AQ241" s="8"/>
      <c r="AR241" s="9" t="e">
        <f t="shared" si="255"/>
        <v>#DIV/0!</v>
      </c>
      <c r="AS241" s="9">
        <v>0.75</v>
      </c>
      <c r="AT241" s="9">
        <f t="shared" si="241"/>
        <v>94.469225494702457</v>
      </c>
      <c r="AU241" s="9">
        <v>1.26</v>
      </c>
      <c r="AV241" s="9">
        <f t="shared" si="226"/>
        <v>50.063038113034644</v>
      </c>
      <c r="AW241" s="9"/>
      <c r="AX241" s="9"/>
      <c r="AY241" s="12" t="s">
        <v>155</v>
      </c>
      <c r="AZ241" s="12" t="s">
        <v>155</v>
      </c>
      <c r="BA241" s="12" t="s">
        <v>155</v>
      </c>
      <c r="BB241" s="12"/>
      <c r="BC241" s="8" t="s">
        <v>164</v>
      </c>
      <c r="BD241" s="8"/>
      <c r="BE241" s="8"/>
      <c r="BF241" s="8"/>
      <c r="BG241" s="12"/>
      <c r="BH241" s="8"/>
      <c r="BI241" s="8"/>
      <c r="BJ241" s="8">
        <v>74</v>
      </c>
      <c r="BK241" s="8">
        <v>157</v>
      </c>
      <c r="BL241" s="8">
        <f t="shared" si="242"/>
        <v>1.7491097172852821</v>
      </c>
      <c r="BM241" s="8">
        <f t="shared" si="201"/>
        <v>30.021501886486266</v>
      </c>
      <c r="BN241" s="8">
        <v>1</v>
      </c>
      <c r="BO241" s="7" t="s">
        <v>1158</v>
      </c>
      <c r="BP241" s="8" t="s">
        <v>139</v>
      </c>
      <c r="BQ241" s="8">
        <v>55</v>
      </c>
      <c r="BR241" s="8">
        <v>59</v>
      </c>
      <c r="BS241" s="8">
        <v>164.9</v>
      </c>
      <c r="BT241" s="8">
        <f t="shared" si="243"/>
        <v>1.6461272487144132</v>
      </c>
      <c r="BU241" s="8">
        <f t="shared" si="202"/>
        <v>21.697550125937727</v>
      </c>
      <c r="BV241" s="8">
        <f t="shared" si="244"/>
        <v>1.0625604543338285</v>
      </c>
      <c r="BW241" s="8">
        <f t="shared" si="244"/>
        <v>1.3836355584955145</v>
      </c>
      <c r="BX241" s="8" t="s">
        <v>147</v>
      </c>
      <c r="BY241" s="8" t="s">
        <v>158</v>
      </c>
      <c r="BZ241" s="8" t="s">
        <v>148</v>
      </c>
      <c r="CA241" s="8" t="s">
        <v>166</v>
      </c>
      <c r="CB241" s="8">
        <v>2</v>
      </c>
      <c r="CC241" s="8" t="s">
        <v>150</v>
      </c>
      <c r="CD241" s="8">
        <v>2</v>
      </c>
      <c r="CE241" s="8" t="s">
        <v>150</v>
      </c>
      <c r="CF241" s="8" t="s">
        <v>150</v>
      </c>
      <c r="CG241" s="8">
        <v>2</v>
      </c>
      <c r="CH241" s="8" t="s">
        <v>150</v>
      </c>
      <c r="CI241" s="8" t="s">
        <v>150</v>
      </c>
      <c r="CJ241" s="8">
        <v>2</v>
      </c>
      <c r="CK241" s="8" t="s">
        <v>150</v>
      </c>
      <c r="CL241" s="8" t="s">
        <v>150</v>
      </c>
      <c r="CM241" s="8">
        <v>2</v>
      </c>
      <c r="CN241" s="8" t="s">
        <v>150</v>
      </c>
      <c r="CO241" s="8">
        <v>42</v>
      </c>
      <c r="CP241" s="8">
        <v>0</v>
      </c>
      <c r="CQ241" s="8">
        <v>4</v>
      </c>
      <c r="CR241" s="8" t="s">
        <v>0</v>
      </c>
      <c r="CS241" s="8">
        <v>0</v>
      </c>
      <c r="CT241" s="8"/>
      <c r="CU241" s="8"/>
      <c r="CV241" s="8"/>
      <c r="CW241" s="8"/>
      <c r="CX241" s="8" t="s">
        <v>0</v>
      </c>
      <c r="CY241" s="8">
        <v>0</v>
      </c>
      <c r="CZ241" s="8"/>
      <c r="DA241" s="8"/>
      <c r="DB241" s="8"/>
      <c r="DC241" s="8"/>
      <c r="DD241" s="8" t="s">
        <v>165</v>
      </c>
      <c r="DE241" s="8">
        <v>2</v>
      </c>
      <c r="DF241" s="8"/>
      <c r="DG241" s="8"/>
      <c r="DH241" s="8"/>
      <c r="DI241" s="8">
        <v>2</v>
      </c>
      <c r="DJ241" s="8"/>
      <c r="DK241" s="8">
        <v>2</v>
      </c>
      <c r="DL241" s="8">
        <v>0</v>
      </c>
      <c r="DM241" s="8">
        <v>2</v>
      </c>
      <c r="DN241" s="8"/>
      <c r="DO241" s="8" t="s">
        <v>143</v>
      </c>
      <c r="DP241" s="8" t="str">
        <f t="shared" si="237"/>
        <v>2</v>
      </c>
      <c r="DQ241" s="8" t="s">
        <v>165</v>
      </c>
      <c r="DR241" s="8" t="s">
        <v>165</v>
      </c>
      <c r="DS241" s="8" t="s">
        <v>165</v>
      </c>
      <c r="DT241" s="8" t="s">
        <v>636</v>
      </c>
      <c r="DU241" s="8" t="s">
        <v>150</v>
      </c>
      <c r="DV241" s="8" t="s">
        <v>159</v>
      </c>
      <c r="DW241" s="8" t="s">
        <v>150</v>
      </c>
      <c r="DX241" s="8" t="s">
        <v>150</v>
      </c>
      <c r="DY241" s="8"/>
      <c r="DZ241" s="8"/>
      <c r="EA241" s="8"/>
      <c r="EB241" s="8" t="s">
        <v>150</v>
      </c>
      <c r="EC241" s="8" t="s">
        <v>150</v>
      </c>
      <c r="ED241" s="8" t="s">
        <v>150</v>
      </c>
      <c r="EE241" s="8"/>
      <c r="EF241" s="8" t="s">
        <v>159</v>
      </c>
      <c r="EG241" s="8" t="s">
        <v>150</v>
      </c>
      <c r="EH241" s="8"/>
      <c r="EI241" s="8" t="s">
        <v>159</v>
      </c>
      <c r="EJ241" s="8" t="s">
        <v>150</v>
      </c>
      <c r="EK241" s="8"/>
      <c r="EL241" s="8"/>
      <c r="EM241" s="8"/>
      <c r="EN241" s="8"/>
      <c r="EO241" s="8" t="s">
        <v>184</v>
      </c>
      <c r="EP241" s="8" t="s">
        <v>189</v>
      </c>
      <c r="EQ241" s="11" t="str">
        <f t="shared" si="232"/>
        <v>36</v>
      </c>
      <c r="ER241" s="11" t="str">
        <f t="shared" si="252"/>
        <v>1</v>
      </c>
      <c r="ES241" s="11"/>
      <c r="ET241" s="13">
        <f t="shared" si="245"/>
        <v>1.012</v>
      </c>
      <c r="EU241" s="13">
        <f t="shared" si="246"/>
        <v>0.7</v>
      </c>
      <c r="EV241" s="14">
        <f t="shared" si="204"/>
        <v>-0.24099999999999999</v>
      </c>
      <c r="EW241" s="14">
        <f t="shared" si="247"/>
        <v>-1.2</v>
      </c>
      <c r="EX241" s="14">
        <f t="shared" si="248"/>
        <v>-1.2</v>
      </c>
      <c r="EY241" s="11">
        <f t="shared" si="249"/>
        <v>-0.24099999999999999</v>
      </c>
      <c r="EZ241" s="15" t="s">
        <v>176</v>
      </c>
      <c r="FA241" s="16" t="str">
        <f t="shared" si="250"/>
        <v>3</v>
      </c>
      <c r="FC241">
        <v>2</v>
      </c>
      <c r="FD241">
        <v>0</v>
      </c>
    </row>
    <row r="242" spans="1:160" ht="33.75">
      <c r="A242" s="6">
        <v>3169</v>
      </c>
      <c r="B242" s="8">
        <v>2</v>
      </c>
      <c r="C242" s="8" t="s">
        <v>139</v>
      </c>
      <c r="D242" s="8">
        <v>68</v>
      </c>
      <c r="E242" s="8">
        <v>65</v>
      </c>
      <c r="F242" s="8" t="s">
        <v>140</v>
      </c>
      <c r="G242" s="8">
        <v>1</v>
      </c>
      <c r="H242" s="8"/>
      <c r="I242" s="9"/>
      <c r="J242" s="9"/>
      <c r="K242" s="10">
        <v>43689</v>
      </c>
      <c r="L242" s="10"/>
      <c r="M242" s="9" t="e">
        <f t="shared" ref="M242:M251" si="256">DATEDIF(K242,L242,"m")</f>
        <v>#NUM!</v>
      </c>
      <c r="N242" s="9">
        <f t="shared" ca="1" si="239"/>
        <v>55</v>
      </c>
      <c r="O242" s="9">
        <v>38</v>
      </c>
      <c r="P242" s="9">
        <v>1</v>
      </c>
      <c r="Q242" s="9"/>
      <c r="R242" s="9"/>
      <c r="S242" s="9" t="e">
        <f t="shared" si="240"/>
        <v>#NUM!</v>
      </c>
      <c r="T242" s="9"/>
      <c r="U242" s="8" t="str">
        <f t="shared" si="235"/>
        <v>12</v>
      </c>
      <c r="V242" s="11" t="str">
        <f t="shared" si="236"/>
        <v>1</v>
      </c>
      <c r="W242" s="8" t="str">
        <f t="shared" si="253"/>
        <v>12</v>
      </c>
      <c r="X242" s="9">
        <v>2</v>
      </c>
      <c r="Y242" s="9">
        <v>1</v>
      </c>
      <c r="Z242" s="9">
        <v>1</v>
      </c>
      <c r="AA242" s="9"/>
      <c r="AB242" s="9">
        <v>2</v>
      </c>
      <c r="AC242" s="9">
        <v>38</v>
      </c>
      <c r="AD242" s="9">
        <v>1</v>
      </c>
      <c r="AE242" s="8" t="str">
        <f t="shared" si="254"/>
        <v>36</v>
      </c>
      <c r="AF242" s="9">
        <v>2</v>
      </c>
      <c r="AG242" s="9">
        <v>2</v>
      </c>
      <c r="AH242" s="11" t="str">
        <f t="shared" si="231"/>
        <v>36</v>
      </c>
      <c r="AI242" s="11">
        <v>1</v>
      </c>
      <c r="AJ242" s="9">
        <v>2</v>
      </c>
      <c r="AK242" s="9">
        <v>0</v>
      </c>
      <c r="AL242" s="9"/>
      <c r="AM242" s="8" t="s">
        <v>360</v>
      </c>
      <c r="AN242" s="8">
        <v>1</v>
      </c>
      <c r="AO242" s="8">
        <v>1.63</v>
      </c>
      <c r="AP242" s="8"/>
      <c r="AQ242" s="8"/>
      <c r="AR242" s="9" t="e">
        <f t="shared" si="255"/>
        <v>#DIV/0!</v>
      </c>
      <c r="AS242" s="9">
        <v>1.52</v>
      </c>
      <c r="AT242" s="9">
        <f t="shared" si="241"/>
        <v>49.869075542566421</v>
      </c>
      <c r="AU242" s="9">
        <v>1.1599999999999999</v>
      </c>
      <c r="AV242" s="9">
        <f t="shared" si="226"/>
        <v>68.122726374043253</v>
      </c>
      <c r="AW242" s="9"/>
      <c r="AX242" s="9"/>
      <c r="AY242" s="12" t="s">
        <v>155</v>
      </c>
      <c r="AZ242" s="12" t="s">
        <v>155</v>
      </c>
      <c r="BA242" s="12" t="s">
        <v>155</v>
      </c>
      <c r="BB242" s="12"/>
      <c r="BC242" s="8" t="s">
        <v>164</v>
      </c>
      <c r="BD242" s="8"/>
      <c r="BE242" s="8"/>
      <c r="BF242" s="8"/>
      <c r="BG242" s="12"/>
      <c r="BH242" s="8"/>
      <c r="BI242" s="8"/>
      <c r="BJ242" s="8">
        <v>79</v>
      </c>
      <c r="BK242" s="8">
        <v>167.2</v>
      </c>
      <c r="BL242" s="8">
        <f t="shared" si="242"/>
        <v>1.8823662843662017</v>
      </c>
      <c r="BM242" s="8">
        <f t="shared" si="201"/>
        <v>28.258853963966029</v>
      </c>
      <c r="BN242" s="8">
        <v>1</v>
      </c>
      <c r="BO242" s="7" t="s">
        <v>1161</v>
      </c>
      <c r="BP242" s="8" t="s">
        <v>146</v>
      </c>
      <c r="BQ242" s="8">
        <v>62</v>
      </c>
      <c r="BR242" s="8">
        <v>60.4</v>
      </c>
      <c r="BS242" s="8">
        <v>161.19999999999999</v>
      </c>
      <c r="BT242" s="8">
        <f t="shared" si="243"/>
        <v>1.6354854120982967</v>
      </c>
      <c r="BU242" s="8">
        <f t="shared" si="202"/>
        <v>23.243785750789677</v>
      </c>
      <c r="BV242" s="8">
        <f t="shared" si="244"/>
        <v>1.1509526593399335</v>
      </c>
      <c r="BW242" s="8">
        <f t="shared" si="244"/>
        <v>1.2157595267374193</v>
      </c>
      <c r="BX242" s="8" t="s">
        <v>162</v>
      </c>
      <c r="BY242" s="8" t="s">
        <v>158</v>
      </c>
      <c r="BZ242" s="8" t="s">
        <v>148</v>
      </c>
      <c r="CA242" s="8" t="s">
        <v>149</v>
      </c>
      <c r="CB242" s="8">
        <v>5</v>
      </c>
      <c r="CC242" s="8" t="s">
        <v>150</v>
      </c>
      <c r="CD242" s="8">
        <v>2</v>
      </c>
      <c r="CE242" s="8" t="s">
        <v>150</v>
      </c>
      <c r="CF242" s="8" t="s">
        <v>150</v>
      </c>
      <c r="CG242" s="8">
        <v>2</v>
      </c>
      <c r="CH242" s="8" t="s">
        <v>150</v>
      </c>
      <c r="CI242" s="8" t="s">
        <v>150</v>
      </c>
      <c r="CJ242" s="8">
        <v>2</v>
      </c>
      <c r="CK242" s="8" t="s">
        <v>150</v>
      </c>
      <c r="CL242" s="8" t="s">
        <v>150</v>
      </c>
      <c r="CM242" s="8">
        <v>2</v>
      </c>
      <c r="CN242" s="8" t="s">
        <v>150</v>
      </c>
      <c r="CO242" s="8">
        <v>0</v>
      </c>
      <c r="CP242" s="8">
        <v>0</v>
      </c>
      <c r="CQ242" s="8">
        <v>4</v>
      </c>
      <c r="CR242" s="8"/>
      <c r="CS242" s="8">
        <v>0</v>
      </c>
      <c r="CT242" s="8"/>
      <c r="CU242" s="8"/>
      <c r="CV242" s="8"/>
      <c r="CW242" s="8"/>
      <c r="CX242" s="8"/>
      <c r="CY242" s="8">
        <v>0</v>
      </c>
      <c r="CZ242" s="8"/>
      <c r="DA242" s="8"/>
      <c r="DB242" s="8"/>
      <c r="DC242" s="8"/>
      <c r="DD242" s="8" t="s">
        <v>165</v>
      </c>
      <c r="DE242" s="8">
        <v>2</v>
      </c>
      <c r="DF242" s="8"/>
      <c r="DG242" s="8"/>
      <c r="DH242" s="8"/>
      <c r="DI242" s="8">
        <v>2</v>
      </c>
      <c r="DJ242" s="8"/>
      <c r="DK242" s="8">
        <v>2</v>
      </c>
      <c r="DL242" s="8">
        <v>0</v>
      </c>
      <c r="DM242" s="8">
        <v>2</v>
      </c>
      <c r="DN242" s="8"/>
      <c r="DO242" s="8" t="s">
        <v>143</v>
      </c>
      <c r="DP242" s="8" t="str">
        <f t="shared" si="237"/>
        <v>2</v>
      </c>
      <c r="DQ242" s="8" t="s">
        <v>143</v>
      </c>
      <c r="DR242" s="8" t="s">
        <v>143</v>
      </c>
      <c r="DS242" s="8" t="s">
        <v>143</v>
      </c>
      <c r="DT242" s="8" t="s">
        <v>636</v>
      </c>
      <c r="DU242" s="8" t="s">
        <v>150</v>
      </c>
      <c r="DV242" s="8" t="s">
        <v>159</v>
      </c>
      <c r="DW242" s="8" t="s">
        <v>150</v>
      </c>
      <c r="DX242" s="8" t="s">
        <v>150</v>
      </c>
      <c r="DY242" s="8"/>
      <c r="DZ242" s="8"/>
      <c r="EA242" s="8"/>
      <c r="EB242" s="8" t="s">
        <v>159</v>
      </c>
      <c r="EC242" s="8" t="s">
        <v>150</v>
      </c>
      <c r="ED242" s="8" t="s">
        <v>150</v>
      </c>
      <c r="EE242" s="8"/>
      <c r="EF242" s="8" t="s">
        <v>159</v>
      </c>
      <c r="EG242" s="8" t="s">
        <v>150</v>
      </c>
      <c r="EH242" s="8"/>
      <c r="EI242" s="8" t="s">
        <v>159</v>
      </c>
      <c r="EJ242" s="8" t="s">
        <v>150</v>
      </c>
      <c r="EK242" s="8"/>
      <c r="EL242" s="8"/>
      <c r="EM242" s="8"/>
      <c r="EN242" s="8"/>
      <c r="EO242" s="8" t="s">
        <v>184</v>
      </c>
      <c r="EP242" s="8" t="s">
        <v>189</v>
      </c>
      <c r="EQ242" s="11" t="str">
        <f t="shared" si="232"/>
        <v>36</v>
      </c>
      <c r="ER242" s="11">
        <v>1</v>
      </c>
      <c r="ES242" s="11"/>
      <c r="ET242" s="13">
        <f t="shared" si="245"/>
        <v>1</v>
      </c>
      <c r="EU242" s="13">
        <f t="shared" si="246"/>
        <v>0.9</v>
      </c>
      <c r="EV242" s="14">
        <f t="shared" si="204"/>
        <v>-3.2000000000000001E-2</v>
      </c>
      <c r="EW242" s="14">
        <f t="shared" si="247"/>
        <v>-1.2</v>
      </c>
      <c r="EX242" s="14">
        <f t="shared" si="248"/>
        <v>-1.2</v>
      </c>
      <c r="EY242" s="11">
        <f t="shared" si="249"/>
        <v>-3.2000000000000001E-2</v>
      </c>
      <c r="EZ242" s="15" t="s">
        <v>152</v>
      </c>
      <c r="FA242" s="16" t="str">
        <f t="shared" si="250"/>
        <v>1</v>
      </c>
      <c r="FC242">
        <v>2</v>
      </c>
      <c r="FD242">
        <v>0</v>
      </c>
    </row>
    <row r="243" spans="1:160" ht="33.75">
      <c r="A243" s="6">
        <v>3173</v>
      </c>
      <c r="B243" s="8">
        <v>2</v>
      </c>
      <c r="C243" s="8" t="s">
        <v>139</v>
      </c>
      <c r="D243" s="8">
        <v>54</v>
      </c>
      <c r="E243" s="8">
        <v>51</v>
      </c>
      <c r="F243" s="8" t="s">
        <v>1164</v>
      </c>
      <c r="G243" s="8">
        <v>3</v>
      </c>
      <c r="H243" s="8" t="s">
        <v>179</v>
      </c>
      <c r="I243" s="9"/>
      <c r="J243" s="9"/>
      <c r="K243" s="10">
        <v>43698</v>
      </c>
      <c r="L243" s="10"/>
      <c r="M243" s="9" t="e">
        <f t="shared" si="256"/>
        <v>#NUM!</v>
      </c>
      <c r="N243" s="9">
        <f t="shared" ca="1" si="239"/>
        <v>55</v>
      </c>
      <c r="O243" s="9">
        <v>38</v>
      </c>
      <c r="P243" s="9">
        <v>1</v>
      </c>
      <c r="Q243" s="9"/>
      <c r="R243" s="9"/>
      <c r="S243" s="9" t="e">
        <f t="shared" si="240"/>
        <v>#NUM!</v>
      </c>
      <c r="T243" s="9"/>
      <c r="U243" s="8" t="str">
        <f t="shared" si="235"/>
        <v>12</v>
      </c>
      <c r="V243" s="11" t="str">
        <f t="shared" si="236"/>
        <v>1</v>
      </c>
      <c r="W243" s="8" t="str">
        <f t="shared" si="253"/>
        <v>12</v>
      </c>
      <c r="X243" s="9">
        <v>2</v>
      </c>
      <c r="Y243" s="9">
        <v>1</v>
      </c>
      <c r="Z243" s="9">
        <v>1</v>
      </c>
      <c r="AA243" s="9"/>
      <c r="AB243" s="9">
        <v>2</v>
      </c>
      <c r="AC243" s="9">
        <v>38</v>
      </c>
      <c r="AD243" s="9">
        <v>1</v>
      </c>
      <c r="AE243" s="8" t="str">
        <f t="shared" si="254"/>
        <v>36</v>
      </c>
      <c r="AF243" s="9">
        <v>2</v>
      </c>
      <c r="AG243" s="9">
        <v>2</v>
      </c>
      <c r="AH243" s="11" t="str">
        <f t="shared" si="231"/>
        <v>36</v>
      </c>
      <c r="AI243" s="11" t="str">
        <f>IF(AH243&lt;35,0, IF(AH243&gt;35, "1"))</f>
        <v>1</v>
      </c>
      <c r="AJ243" s="9">
        <v>2</v>
      </c>
      <c r="AK243" s="9">
        <v>0</v>
      </c>
      <c r="AL243" s="9"/>
      <c r="AM243" s="8" t="s">
        <v>360</v>
      </c>
      <c r="AN243" s="8">
        <v>1</v>
      </c>
      <c r="AO243" s="8">
        <v>1.69</v>
      </c>
      <c r="AP243" s="8"/>
      <c r="AQ243" s="8"/>
      <c r="AR243" s="9" t="e">
        <f t="shared" si="255"/>
        <v>#DIV/0!</v>
      </c>
      <c r="AS243" s="9">
        <v>1.48</v>
      </c>
      <c r="AT243" s="9">
        <f t="shared" si="241"/>
        <v>56.17507627797653</v>
      </c>
      <c r="AU243" s="9">
        <v>1.4</v>
      </c>
      <c r="AV243" s="9">
        <f t="shared" si="226"/>
        <v>59.306469489983549</v>
      </c>
      <c r="AW243" s="9"/>
      <c r="AX243" s="9"/>
      <c r="AY243" s="12" t="s">
        <v>155</v>
      </c>
      <c r="AZ243" s="12" t="s">
        <v>155</v>
      </c>
      <c r="BA243" s="12" t="s">
        <v>155</v>
      </c>
      <c r="BB243" s="12"/>
      <c r="BC243" s="8" t="s">
        <v>164</v>
      </c>
      <c r="BD243" s="8"/>
      <c r="BE243" s="8"/>
      <c r="BF243" s="8"/>
      <c r="BG243" s="12"/>
      <c r="BH243" s="8"/>
      <c r="BI243" s="8"/>
      <c r="BJ243" s="8">
        <v>65</v>
      </c>
      <c r="BK243" s="8">
        <v>173</v>
      </c>
      <c r="BL243" s="8">
        <f t="shared" si="242"/>
        <v>1.7759794041392534</v>
      </c>
      <c r="BM243" s="8">
        <f t="shared" si="201"/>
        <v>21.718066089745729</v>
      </c>
      <c r="BN243" s="8">
        <v>1</v>
      </c>
      <c r="BO243" s="7" t="s">
        <v>1165</v>
      </c>
      <c r="BP243" s="8" t="s">
        <v>146</v>
      </c>
      <c r="BQ243" s="8">
        <v>49</v>
      </c>
      <c r="BR243" s="8">
        <v>51</v>
      </c>
      <c r="BS243" s="8">
        <v>158</v>
      </c>
      <c r="BT243" s="8">
        <f t="shared" si="243"/>
        <v>1.5000648565450632</v>
      </c>
      <c r="BU243" s="8">
        <f t="shared" si="202"/>
        <v>20.429418362441918</v>
      </c>
      <c r="BV243" s="8">
        <f t="shared" si="244"/>
        <v>1.1839350788003089</v>
      </c>
      <c r="BW243" s="8">
        <f t="shared" si="244"/>
        <v>1.0630780428713968</v>
      </c>
      <c r="BX243" s="8" t="s">
        <v>147</v>
      </c>
      <c r="BY243" s="8" t="s">
        <v>147</v>
      </c>
      <c r="BZ243" s="8" t="s">
        <v>148</v>
      </c>
      <c r="CA243" s="8" t="s">
        <v>149</v>
      </c>
      <c r="CB243" s="8">
        <v>5</v>
      </c>
      <c r="CC243" s="8" t="s">
        <v>150</v>
      </c>
      <c r="CD243" s="8">
        <v>2</v>
      </c>
      <c r="CE243" s="8" t="s">
        <v>150</v>
      </c>
      <c r="CF243" s="8" t="s">
        <v>150</v>
      </c>
      <c r="CG243" s="8">
        <v>2</v>
      </c>
      <c r="CH243" s="8" t="s">
        <v>150</v>
      </c>
      <c r="CI243" s="8" t="s">
        <v>150</v>
      </c>
      <c r="CJ243" s="8">
        <v>2</v>
      </c>
      <c r="CK243" s="8" t="s">
        <v>150</v>
      </c>
      <c r="CL243" s="8" t="s">
        <v>150</v>
      </c>
      <c r="CM243" s="8">
        <v>2</v>
      </c>
      <c r="CN243" s="8" t="s">
        <v>150</v>
      </c>
      <c r="CO243" s="8">
        <v>0</v>
      </c>
      <c r="CP243" s="8">
        <v>0</v>
      </c>
      <c r="CQ243" s="8">
        <v>4</v>
      </c>
      <c r="CR243" s="8"/>
      <c r="CS243" s="8">
        <v>0</v>
      </c>
      <c r="CT243" s="8"/>
      <c r="CU243" s="8"/>
      <c r="CV243" s="8"/>
      <c r="CW243" s="8"/>
      <c r="CX243" s="8"/>
      <c r="CY243" s="8">
        <v>0</v>
      </c>
      <c r="CZ243" s="8"/>
      <c r="DA243" s="8"/>
      <c r="DB243" s="8"/>
      <c r="DC243" s="8"/>
      <c r="DD243" s="8" t="s">
        <v>165</v>
      </c>
      <c r="DE243" s="8">
        <v>2</v>
      </c>
      <c r="DF243" s="8"/>
      <c r="DG243" s="8"/>
      <c r="DH243" s="8"/>
      <c r="DI243" s="8">
        <v>2</v>
      </c>
      <c r="DJ243" s="8"/>
      <c r="DK243" s="8">
        <v>2</v>
      </c>
      <c r="DL243" s="8">
        <v>0</v>
      </c>
      <c r="DM243" s="8">
        <v>2</v>
      </c>
      <c r="DN243" s="8"/>
      <c r="DO243" s="8" t="s">
        <v>143</v>
      </c>
      <c r="DP243" s="8">
        <v>2</v>
      </c>
      <c r="DQ243" s="8" t="s">
        <v>165</v>
      </c>
      <c r="DR243" s="8" t="s">
        <v>165</v>
      </c>
      <c r="DS243" s="8" t="s">
        <v>165</v>
      </c>
      <c r="DT243" s="8" t="s">
        <v>636</v>
      </c>
      <c r="DU243" s="8" t="s">
        <v>150</v>
      </c>
      <c r="DV243" s="8" t="s">
        <v>159</v>
      </c>
      <c r="DW243" s="8" t="s">
        <v>150</v>
      </c>
      <c r="DX243" s="8" t="s">
        <v>150</v>
      </c>
      <c r="DY243" s="8"/>
      <c r="DZ243" s="8"/>
      <c r="EA243" s="8"/>
      <c r="EB243" s="8" t="s">
        <v>150</v>
      </c>
      <c r="EC243" s="8" t="s">
        <v>150</v>
      </c>
      <c r="ED243" s="8" t="s">
        <v>150</v>
      </c>
      <c r="EE243" s="8"/>
      <c r="EF243" s="8" t="s">
        <v>159</v>
      </c>
      <c r="EG243" s="8" t="s">
        <v>150</v>
      </c>
      <c r="EH243" s="8"/>
      <c r="EI243" s="8" t="s">
        <v>159</v>
      </c>
      <c r="EJ243" s="8" t="s">
        <v>150</v>
      </c>
      <c r="EK243" s="8"/>
      <c r="EL243" s="8"/>
      <c r="EM243" s="8"/>
      <c r="EN243" s="8"/>
      <c r="EO243" s="8" t="s">
        <v>184</v>
      </c>
      <c r="EP243" s="8" t="s">
        <v>189</v>
      </c>
      <c r="EQ243" s="11" t="str">
        <f t="shared" si="232"/>
        <v>36</v>
      </c>
      <c r="ER243" s="11" t="str">
        <f>IF(EQ243&lt;35,0, IF(EQ243&gt;35, "1"))</f>
        <v>1</v>
      </c>
      <c r="ES243" s="11"/>
      <c r="ET243" s="13">
        <f t="shared" si="245"/>
        <v>1</v>
      </c>
      <c r="EU243" s="13">
        <f t="shared" si="246"/>
        <v>0.9</v>
      </c>
      <c r="EV243" s="14">
        <f t="shared" si="204"/>
        <v>-3.2000000000000001E-2</v>
      </c>
      <c r="EW243" s="14">
        <f t="shared" si="247"/>
        <v>-1.2</v>
      </c>
      <c r="EX243" s="14">
        <f t="shared" si="248"/>
        <v>-1.2</v>
      </c>
      <c r="EY243" s="11">
        <f t="shared" si="249"/>
        <v>-3.2000000000000001E-2</v>
      </c>
      <c r="EZ243" s="15" t="s">
        <v>176</v>
      </c>
      <c r="FA243" s="16" t="str">
        <f t="shared" si="250"/>
        <v>3</v>
      </c>
      <c r="FC243">
        <v>2</v>
      </c>
      <c r="FD243">
        <v>0</v>
      </c>
    </row>
    <row r="244" spans="1:160" ht="33.75">
      <c r="A244" s="6">
        <v>3190</v>
      </c>
      <c r="B244" s="8">
        <v>2</v>
      </c>
      <c r="C244" s="8" t="s">
        <v>139</v>
      </c>
      <c r="D244" s="8">
        <v>43</v>
      </c>
      <c r="E244" s="8">
        <v>40</v>
      </c>
      <c r="F244" s="8" t="s">
        <v>153</v>
      </c>
      <c r="G244" s="8">
        <v>3</v>
      </c>
      <c r="H244" s="8" t="s">
        <v>179</v>
      </c>
      <c r="I244" s="9"/>
      <c r="J244" s="9"/>
      <c r="K244" s="10">
        <v>43727</v>
      </c>
      <c r="L244" s="10"/>
      <c r="M244" s="9" t="e">
        <f t="shared" si="256"/>
        <v>#NUM!</v>
      </c>
      <c r="N244" s="9">
        <f t="shared" ca="1" si="239"/>
        <v>54</v>
      </c>
      <c r="O244" s="9">
        <v>37</v>
      </c>
      <c r="P244" s="9">
        <v>1</v>
      </c>
      <c r="Q244" s="9"/>
      <c r="R244" s="9"/>
      <c r="S244" s="9" t="e">
        <f t="shared" si="240"/>
        <v>#NUM!</v>
      </c>
      <c r="T244" s="9"/>
      <c r="U244" s="8" t="str">
        <f t="shared" si="235"/>
        <v>12</v>
      </c>
      <c r="V244" s="11" t="str">
        <f t="shared" si="236"/>
        <v>1</v>
      </c>
      <c r="W244" s="8" t="str">
        <f t="shared" si="253"/>
        <v>12</v>
      </c>
      <c r="X244" s="9">
        <v>2</v>
      </c>
      <c r="Y244" s="9">
        <v>1</v>
      </c>
      <c r="Z244" s="9">
        <v>1</v>
      </c>
      <c r="AA244" s="9"/>
      <c r="AB244" s="9">
        <v>2</v>
      </c>
      <c r="AC244" s="9">
        <v>37</v>
      </c>
      <c r="AD244" s="9">
        <v>1</v>
      </c>
      <c r="AE244" s="8" t="str">
        <f t="shared" si="254"/>
        <v>36</v>
      </c>
      <c r="AF244" s="9">
        <v>2</v>
      </c>
      <c r="AG244" s="9">
        <v>2</v>
      </c>
      <c r="AH244" s="11" t="str">
        <f t="shared" si="231"/>
        <v>36</v>
      </c>
      <c r="AI244" s="11" t="str">
        <f>IF(AH244&lt;35,0, IF(AH244&gt;35, "1"))</f>
        <v>1</v>
      </c>
      <c r="AJ244" s="9">
        <v>2</v>
      </c>
      <c r="AK244" s="9">
        <v>0</v>
      </c>
      <c r="AL244" s="9"/>
      <c r="AM244" s="8" t="s">
        <v>360</v>
      </c>
      <c r="AN244" s="8">
        <v>1</v>
      </c>
      <c r="AO244" s="8">
        <v>1.24</v>
      </c>
      <c r="AP244" s="8">
        <v>72</v>
      </c>
      <c r="AQ244" s="8"/>
      <c r="AR244" s="9" t="e">
        <f t="shared" si="255"/>
        <v>#DIV/0!</v>
      </c>
      <c r="AS244" s="9">
        <v>1.41</v>
      </c>
      <c r="AT244" s="9">
        <f t="shared" si="241"/>
        <v>63.753770918385449</v>
      </c>
      <c r="AU244" s="9">
        <v>1.32</v>
      </c>
      <c r="AV244" s="9">
        <f t="shared" si="226"/>
        <v>68.151917599639091</v>
      </c>
      <c r="AW244" s="9"/>
      <c r="AX244" s="9"/>
      <c r="AY244" s="12" t="s">
        <v>155</v>
      </c>
      <c r="AZ244" s="12" t="s">
        <v>155</v>
      </c>
      <c r="BA244" s="12" t="s">
        <v>155</v>
      </c>
      <c r="BB244" s="12"/>
      <c r="BC244" s="8" t="s">
        <v>164</v>
      </c>
      <c r="BD244" s="8"/>
      <c r="BE244" s="8"/>
      <c r="BF244" s="8"/>
      <c r="BG244" s="12"/>
      <c r="BH244" s="8"/>
      <c r="BI244" s="8"/>
      <c r="BJ244" s="8">
        <v>65.5</v>
      </c>
      <c r="BK244" s="8">
        <v>173.5</v>
      </c>
      <c r="BL244" s="8">
        <f t="shared" si="242"/>
        <v>1.7855047032692721</v>
      </c>
      <c r="BM244" s="8">
        <f t="shared" si="201"/>
        <v>21.759170826101037</v>
      </c>
      <c r="BN244" s="8">
        <v>1</v>
      </c>
      <c r="BO244" s="7" t="s">
        <v>1170</v>
      </c>
      <c r="BP244" s="8" t="s">
        <v>146</v>
      </c>
      <c r="BQ244" s="8">
        <v>40</v>
      </c>
      <c r="BR244" s="8">
        <v>67</v>
      </c>
      <c r="BS244" s="8">
        <v>153</v>
      </c>
      <c r="BT244" s="8">
        <f t="shared" si="243"/>
        <v>1.6456951989228528</v>
      </c>
      <c r="BU244" s="8">
        <f t="shared" si="202"/>
        <v>28.621470374642232</v>
      </c>
      <c r="BV244" s="8">
        <f t="shared" si="244"/>
        <v>1.0849546771710388</v>
      </c>
      <c r="BW244" s="8">
        <f t="shared" si="244"/>
        <v>0.76023944756447637</v>
      </c>
      <c r="BX244" s="8" t="s">
        <v>158</v>
      </c>
      <c r="BY244" s="8" t="s">
        <v>158</v>
      </c>
      <c r="BZ244" s="8" t="s">
        <v>148</v>
      </c>
      <c r="CA244" s="8" t="s">
        <v>149</v>
      </c>
      <c r="CB244" s="8">
        <v>6</v>
      </c>
      <c r="CC244" s="8" t="s">
        <v>150</v>
      </c>
      <c r="CD244" s="8">
        <v>2</v>
      </c>
      <c r="CE244" s="8" t="s">
        <v>150</v>
      </c>
      <c r="CF244" s="8" t="s">
        <v>150</v>
      </c>
      <c r="CG244" s="8">
        <v>2</v>
      </c>
      <c r="CH244" s="8" t="s">
        <v>150</v>
      </c>
      <c r="CI244" s="8" t="s">
        <v>150</v>
      </c>
      <c r="CJ244" s="8">
        <v>2</v>
      </c>
      <c r="CK244" s="8" t="s">
        <v>150</v>
      </c>
      <c r="CL244" s="8" t="s">
        <v>150</v>
      </c>
      <c r="CM244" s="8">
        <v>2</v>
      </c>
      <c r="CN244" s="8" t="s">
        <v>150</v>
      </c>
      <c r="CO244" s="8">
        <v>0</v>
      </c>
      <c r="CP244" s="8">
        <v>0</v>
      </c>
      <c r="CQ244" s="8">
        <v>4</v>
      </c>
      <c r="CR244" s="8"/>
      <c r="CS244" s="8">
        <v>0</v>
      </c>
      <c r="CT244" s="8"/>
      <c r="CU244" s="8"/>
      <c r="CV244" s="8"/>
      <c r="CW244" s="8"/>
      <c r="CX244" s="8"/>
      <c r="CY244" s="8">
        <v>0</v>
      </c>
      <c r="CZ244" s="8"/>
      <c r="DA244" s="8"/>
      <c r="DB244" s="8"/>
      <c r="DC244" s="8"/>
      <c r="DD244" s="8" t="s">
        <v>165</v>
      </c>
      <c r="DE244" s="8">
        <v>2</v>
      </c>
      <c r="DF244" s="8"/>
      <c r="DG244" s="8"/>
      <c r="DH244" s="8"/>
      <c r="DI244" s="8">
        <v>2</v>
      </c>
      <c r="DJ244" s="8"/>
      <c r="DK244" s="8">
        <v>2</v>
      </c>
      <c r="DL244" s="8">
        <v>0</v>
      </c>
      <c r="DM244" s="8">
        <v>2</v>
      </c>
      <c r="DN244" s="8"/>
      <c r="DO244" s="8"/>
      <c r="DP244" s="8"/>
      <c r="DQ244" s="8" t="s">
        <v>165</v>
      </c>
      <c r="DR244" s="8" t="s">
        <v>165</v>
      </c>
      <c r="DS244" s="8" t="s">
        <v>165</v>
      </c>
      <c r="DT244" s="8" t="s">
        <v>636</v>
      </c>
      <c r="DU244" s="8" t="s">
        <v>150</v>
      </c>
      <c r="DV244" s="8" t="s">
        <v>159</v>
      </c>
      <c r="DW244" s="8" t="s">
        <v>159</v>
      </c>
      <c r="DX244" s="8" t="s">
        <v>150</v>
      </c>
      <c r="DY244" s="8"/>
      <c r="DZ244" s="8"/>
      <c r="EA244" s="8"/>
      <c r="EB244" s="8" t="s">
        <v>150</v>
      </c>
      <c r="EC244" s="8" t="s">
        <v>150</v>
      </c>
      <c r="ED244" s="8" t="s">
        <v>150</v>
      </c>
      <c r="EE244" s="8"/>
      <c r="EF244" s="8" t="s">
        <v>159</v>
      </c>
      <c r="EG244" s="8" t="s">
        <v>150</v>
      </c>
      <c r="EH244" s="8"/>
      <c r="EI244" s="8" t="s">
        <v>159</v>
      </c>
      <c r="EJ244" s="8" t="s">
        <v>150</v>
      </c>
      <c r="EK244" s="8"/>
      <c r="EL244" s="8"/>
      <c r="EM244" s="8"/>
      <c r="EN244" s="8"/>
      <c r="EO244" s="8" t="s">
        <v>184</v>
      </c>
      <c r="EP244" s="8" t="s">
        <v>189</v>
      </c>
      <c r="EQ244" s="11" t="str">
        <f t="shared" si="232"/>
        <v>36</v>
      </c>
      <c r="ER244" s="11" t="str">
        <f>IF(EQ244&lt;35,0, IF(EQ244&gt;35, "1"))</f>
        <v>1</v>
      </c>
      <c r="ES244" s="11"/>
      <c r="ET244" s="13">
        <f t="shared" si="245"/>
        <v>1</v>
      </c>
      <c r="EU244" s="13">
        <f t="shared" si="246"/>
        <v>0.9</v>
      </c>
      <c r="EV244" s="14">
        <f t="shared" si="204"/>
        <v>-3.2000000000000001E-2</v>
      </c>
      <c r="EW244" s="14">
        <f t="shared" si="247"/>
        <v>-1.2</v>
      </c>
      <c r="EX244" s="14">
        <f t="shared" si="248"/>
        <v>-1.2</v>
      </c>
      <c r="EY244" s="11">
        <f t="shared" si="249"/>
        <v>-3.2000000000000001E-2</v>
      </c>
      <c r="EZ244" s="17" t="s">
        <v>176</v>
      </c>
      <c r="FA244" s="16" t="str">
        <f t="shared" si="250"/>
        <v>3</v>
      </c>
      <c r="FC244">
        <v>2</v>
      </c>
      <c r="FD244">
        <v>0</v>
      </c>
    </row>
    <row r="245" spans="1:160" ht="33.75">
      <c r="A245" s="6">
        <v>3205</v>
      </c>
      <c r="B245" s="8">
        <v>1</v>
      </c>
      <c r="C245" s="8" t="s">
        <v>146</v>
      </c>
      <c r="D245" s="8">
        <v>57</v>
      </c>
      <c r="E245" s="8">
        <v>54</v>
      </c>
      <c r="F245" s="8" t="s">
        <v>174</v>
      </c>
      <c r="G245" s="8">
        <v>2</v>
      </c>
      <c r="H245" s="8"/>
      <c r="I245" s="9"/>
      <c r="J245" s="9"/>
      <c r="K245" s="10">
        <v>43754</v>
      </c>
      <c r="L245" s="10"/>
      <c r="M245" s="9" t="e">
        <f t="shared" si="256"/>
        <v>#NUM!</v>
      </c>
      <c r="N245" s="9">
        <f t="shared" ca="1" si="239"/>
        <v>53</v>
      </c>
      <c r="O245" s="9">
        <v>36</v>
      </c>
      <c r="P245" s="9">
        <v>1</v>
      </c>
      <c r="Q245" s="9"/>
      <c r="R245" s="9"/>
      <c r="S245" s="9" t="e">
        <f t="shared" si="240"/>
        <v>#NUM!</v>
      </c>
      <c r="T245" s="9"/>
      <c r="U245" s="8" t="str">
        <f t="shared" si="235"/>
        <v>12</v>
      </c>
      <c r="V245" s="11" t="str">
        <f t="shared" si="236"/>
        <v>1</v>
      </c>
      <c r="W245" s="8" t="str">
        <f t="shared" si="253"/>
        <v>12</v>
      </c>
      <c r="X245" s="9">
        <v>2</v>
      </c>
      <c r="Y245" s="9">
        <v>1</v>
      </c>
      <c r="Z245" s="9">
        <v>1</v>
      </c>
      <c r="AA245" s="9"/>
      <c r="AB245" s="9">
        <v>2</v>
      </c>
      <c r="AC245" s="9">
        <v>36</v>
      </c>
      <c r="AD245" s="9">
        <v>1</v>
      </c>
      <c r="AE245" s="8">
        <v>36</v>
      </c>
      <c r="AF245" s="9">
        <v>2</v>
      </c>
      <c r="AG245" s="9">
        <v>2</v>
      </c>
      <c r="AH245" s="11">
        <v>36</v>
      </c>
      <c r="AI245" s="11" t="str">
        <f>IF(AH245&lt;35,0, IF(AH245&gt;35, "1"))</f>
        <v>1</v>
      </c>
      <c r="AJ245" s="9">
        <v>2</v>
      </c>
      <c r="AK245" s="9"/>
      <c r="AL245" s="9"/>
      <c r="AM245" s="8" t="s">
        <v>360</v>
      </c>
      <c r="AN245" s="8">
        <v>1</v>
      </c>
      <c r="AO245" s="8">
        <v>1.72</v>
      </c>
      <c r="AP245" s="8">
        <v>33</v>
      </c>
      <c r="AQ245" s="8"/>
      <c r="AR245" s="9" t="e">
        <f t="shared" si="255"/>
        <v>#DIV/0!</v>
      </c>
      <c r="AS245" s="9">
        <v>1.03</v>
      </c>
      <c r="AT245" s="9">
        <f t="shared" si="241"/>
        <v>63.761303368444544</v>
      </c>
      <c r="AU245" s="9">
        <v>1.05</v>
      </c>
      <c r="AV245" s="9">
        <f t="shared" si="226"/>
        <v>61.53648445723659</v>
      </c>
      <c r="AW245" s="9"/>
      <c r="AX245" s="9"/>
      <c r="AY245" s="12" t="s">
        <v>155</v>
      </c>
      <c r="AZ245" s="12" t="s">
        <v>155</v>
      </c>
      <c r="BA245" s="12" t="s">
        <v>155</v>
      </c>
      <c r="BB245" s="12"/>
      <c r="BC245" s="8" t="s">
        <v>164</v>
      </c>
      <c r="BD245" s="8"/>
      <c r="BE245" s="8"/>
      <c r="BF245" s="8"/>
      <c r="BG245" s="12"/>
      <c r="BH245" s="8"/>
      <c r="BI245" s="8"/>
      <c r="BJ245" s="8">
        <v>44.9</v>
      </c>
      <c r="BK245" s="8">
        <v>152</v>
      </c>
      <c r="BL245" s="8">
        <f t="shared" si="242"/>
        <v>1.3816804730123893</v>
      </c>
      <c r="BM245" s="8">
        <f t="shared" si="201"/>
        <v>19.433864265927976</v>
      </c>
      <c r="BN245" s="8">
        <v>1</v>
      </c>
      <c r="BO245" s="7" t="s">
        <v>1175</v>
      </c>
      <c r="BP245" s="8" t="s">
        <v>139</v>
      </c>
      <c r="BQ245" s="8">
        <v>60</v>
      </c>
      <c r="BR245" s="8">
        <v>70.599999999999994</v>
      </c>
      <c r="BS245" s="8">
        <v>167.2</v>
      </c>
      <c r="BT245" s="8">
        <f t="shared" si="243"/>
        <v>1.7945461009312258</v>
      </c>
      <c r="BU245" s="8">
        <f t="shared" si="202"/>
        <v>25.254115061468372</v>
      </c>
      <c r="BV245" s="8">
        <f t="shared" si="244"/>
        <v>0.76993311695665423</v>
      </c>
      <c r="BW245" s="8">
        <f t="shared" si="244"/>
        <v>0.76953257790368268</v>
      </c>
      <c r="BX245" s="8" t="s">
        <v>162</v>
      </c>
      <c r="BY245" s="8" t="s">
        <v>147</v>
      </c>
      <c r="BZ245" s="8" t="s">
        <v>148</v>
      </c>
      <c r="CA245" s="8" t="s">
        <v>149</v>
      </c>
      <c r="CB245" s="8">
        <v>5</v>
      </c>
      <c r="CC245" s="8" t="s">
        <v>150</v>
      </c>
      <c r="CD245" s="8">
        <v>2</v>
      </c>
      <c r="CE245" s="8" t="s">
        <v>159</v>
      </c>
      <c r="CF245" s="8" t="s">
        <v>150</v>
      </c>
      <c r="CG245" s="8">
        <v>2</v>
      </c>
      <c r="CH245" s="8" t="s">
        <v>150</v>
      </c>
      <c r="CI245" s="8" t="s">
        <v>150</v>
      </c>
      <c r="CJ245" s="8">
        <v>2</v>
      </c>
      <c r="CK245" s="8" t="s">
        <v>159</v>
      </c>
      <c r="CL245" s="8" t="s">
        <v>150</v>
      </c>
      <c r="CM245" s="8">
        <v>2</v>
      </c>
      <c r="CN245" s="8" t="s">
        <v>150</v>
      </c>
      <c r="CO245" s="8">
        <v>0</v>
      </c>
      <c r="CP245" s="8">
        <v>0</v>
      </c>
      <c r="CQ245" s="8">
        <v>4</v>
      </c>
      <c r="CR245" s="8"/>
      <c r="CS245" s="8">
        <v>0</v>
      </c>
      <c r="CT245" s="8"/>
      <c r="CU245" s="8"/>
      <c r="CV245" s="8"/>
      <c r="CW245" s="8"/>
      <c r="CX245" s="8"/>
      <c r="CY245" s="8">
        <v>0</v>
      </c>
      <c r="CZ245" s="8"/>
      <c r="DA245" s="8"/>
      <c r="DB245" s="8"/>
      <c r="DC245" s="8"/>
      <c r="DD245" s="8" t="s">
        <v>143</v>
      </c>
      <c r="DE245" s="8">
        <v>1</v>
      </c>
      <c r="DF245" s="8"/>
      <c r="DG245" s="8"/>
      <c r="DH245" s="8">
        <v>375</v>
      </c>
      <c r="DI245" s="8">
        <v>1</v>
      </c>
      <c r="DJ245" s="8"/>
      <c r="DK245" s="8">
        <v>2</v>
      </c>
      <c r="DL245" s="8">
        <v>4</v>
      </c>
      <c r="DM245" s="8">
        <v>1</v>
      </c>
      <c r="DN245" s="8"/>
      <c r="DO245" s="8" t="s">
        <v>143</v>
      </c>
      <c r="DP245" s="8" t="str">
        <f t="shared" ref="DP245:DP255" si="257">IF(DO245= "Y", "2","1")</f>
        <v>2</v>
      </c>
      <c r="DQ245" s="8" t="s">
        <v>143</v>
      </c>
      <c r="DR245" s="8" t="s">
        <v>143</v>
      </c>
      <c r="DS245" s="8" t="s">
        <v>143</v>
      </c>
      <c r="DT245" s="8" t="s">
        <v>636</v>
      </c>
      <c r="DU245" s="8" t="s">
        <v>150</v>
      </c>
      <c r="DV245" s="8" t="s">
        <v>150</v>
      </c>
      <c r="DW245" s="8" t="s">
        <v>150</v>
      </c>
      <c r="DX245" s="8" t="s">
        <v>150</v>
      </c>
      <c r="DY245" s="8" t="s">
        <v>150</v>
      </c>
      <c r="DZ245" s="8"/>
      <c r="EA245" s="8"/>
      <c r="EB245" s="8" t="s">
        <v>150</v>
      </c>
      <c r="EC245" s="8" t="s">
        <v>150</v>
      </c>
      <c r="ED245" s="8" t="s">
        <v>150</v>
      </c>
      <c r="EE245" s="8"/>
      <c r="EF245" s="8" t="s">
        <v>159</v>
      </c>
      <c r="EG245" s="8" t="s">
        <v>150</v>
      </c>
      <c r="EH245" s="8"/>
      <c r="EI245" s="8" t="s">
        <v>159</v>
      </c>
      <c r="EJ245" s="8" t="s">
        <v>150</v>
      </c>
      <c r="EK245" s="8"/>
      <c r="EL245" s="8"/>
      <c r="EM245" s="8"/>
      <c r="EN245" s="8"/>
      <c r="EO245" s="8" t="s">
        <v>184</v>
      </c>
      <c r="EP245" s="8" t="s">
        <v>187</v>
      </c>
      <c r="EQ245" s="11">
        <v>36</v>
      </c>
      <c r="ER245" s="11" t="str">
        <f>IF(EQ245&lt;35,0, IF(EQ245&gt;35, "1"))</f>
        <v>1</v>
      </c>
      <c r="ES245" s="18"/>
      <c r="ET245" s="13">
        <f t="shared" si="245"/>
        <v>1.012</v>
      </c>
      <c r="EU245" s="13">
        <f t="shared" si="246"/>
        <v>0.7</v>
      </c>
      <c r="EV245" s="14">
        <f t="shared" si="204"/>
        <v>-0.24099999999999999</v>
      </c>
      <c r="EW245" s="14">
        <f t="shared" si="247"/>
        <v>-1.2</v>
      </c>
      <c r="EX245" s="14">
        <f t="shared" si="248"/>
        <v>-1.2</v>
      </c>
      <c r="EY245" s="11">
        <f t="shared" si="249"/>
        <v>-0.24099999999999999</v>
      </c>
      <c r="EZ245" s="17" t="s">
        <v>176</v>
      </c>
      <c r="FA245" s="16" t="str">
        <f t="shared" si="250"/>
        <v>3</v>
      </c>
      <c r="FC245">
        <v>2</v>
      </c>
      <c r="FD245">
        <v>0</v>
      </c>
    </row>
    <row r="246" spans="1:160" ht="33.75">
      <c r="A246" s="6">
        <v>3206</v>
      </c>
      <c r="B246" s="8">
        <v>2</v>
      </c>
      <c r="C246" s="8" t="s">
        <v>139</v>
      </c>
      <c r="D246" s="8">
        <v>62</v>
      </c>
      <c r="E246" s="8">
        <v>59</v>
      </c>
      <c r="F246" s="8" t="s">
        <v>153</v>
      </c>
      <c r="G246" s="8">
        <v>3</v>
      </c>
      <c r="H246" s="8" t="s">
        <v>179</v>
      </c>
      <c r="I246" s="9"/>
      <c r="J246" s="9"/>
      <c r="K246" s="10">
        <v>43759</v>
      </c>
      <c r="L246" s="10"/>
      <c r="M246" s="9" t="e">
        <f t="shared" si="256"/>
        <v>#NUM!</v>
      </c>
      <c r="N246" s="9">
        <f t="shared" ca="1" si="239"/>
        <v>53</v>
      </c>
      <c r="O246" s="9">
        <v>36</v>
      </c>
      <c r="P246" s="9">
        <v>1</v>
      </c>
      <c r="Q246" s="9"/>
      <c r="R246" s="9"/>
      <c r="S246" s="9" t="e">
        <f t="shared" si="240"/>
        <v>#NUM!</v>
      </c>
      <c r="T246" s="9"/>
      <c r="U246" s="8" t="str">
        <f t="shared" si="235"/>
        <v>12</v>
      </c>
      <c r="V246" s="11" t="str">
        <f t="shared" si="236"/>
        <v>1</v>
      </c>
      <c r="W246" s="8" t="str">
        <f t="shared" si="253"/>
        <v>12</v>
      </c>
      <c r="X246" s="9">
        <v>2</v>
      </c>
      <c r="Y246" s="9">
        <v>1</v>
      </c>
      <c r="Z246" s="9">
        <v>1</v>
      </c>
      <c r="AA246" s="9"/>
      <c r="AB246" s="9">
        <v>2</v>
      </c>
      <c r="AC246" s="9">
        <v>36</v>
      </c>
      <c r="AD246" s="9">
        <v>1</v>
      </c>
      <c r="AE246" s="8">
        <v>36</v>
      </c>
      <c r="AF246" s="9">
        <v>2</v>
      </c>
      <c r="AG246" s="9">
        <v>2</v>
      </c>
      <c r="AH246" s="11">
        <v>36</v>
      </c>
      <c r="AI246" s="11" t="str">
        <f>IF(AH246&lt;35,0, IF(AH246&gt;35, "1"))</f>
        <v>1</v>
      </c>
      <c r="AJ246" s="9">
        <v>2</v>
      </c>
      <c r="AK246" s="9">
        <v>0</v>
      </c>
      <c r="AL246" s="9"/>
      <c r="AM246" s="8" t="s">
        <v>360</v>
      </c>
      <c r="AN246" s="8">
        <v>1</v>
      </c>
      <c r="AO246" s="8">
        <v>1.77</v>
      </c>
      <c r="AP246" s="8">
        <v>41</v>
      </c>
      <c r="AQ246" s="8"/>
      <c r="AR246" s="9" t="e">
        <f t="shared" si="255"/>
        <v>#DIV/0!</v>
      </c>
      <c r="AS246" s="9">
        <v>1.07</v>
      </c>
      <c r="AT246" s="9">
        <f t="shared" si="241"/>
        <v>78.884038309027176</v>
      </c>
      <c r="AU246" s="9">
        <v>1.01</v>
      </c>
      <c r="AV246" s="9">
        <v>79</v>
      </c>
      <c r="AW246" s="9"/>
      <c r="AX246" s="9"/>
      <c r="AY246" s="12" t="s">
        <v>155</v>
      </c>
      <c r="AZ246" s="12" t="s">
        <v>155</v>
      </c>
      <c r="BA246" s="12" t="s">
        <v>155</v>
      </c>
      <c r="BB246" s="12"/>
      <c r="BC246" s="8" t="s">
        <v>164</v>
      </c>
      <c r="BD246" s="8"/>
      <c r="BE246" s="8"/>
      <c r="BF246" s="8"/>
      <c r="BG246" s="12"/>
      <c r="BH246" s="8"/>
      <c r="BI246" s="8"/>
      <c r="BJ246" s="8">
        <v>55.2</v>
      </c>
      <c r="BK246" s="8">
        <v>162.5</v>
      </c>
      <c r="BL246" s="8">
        <f t="shared" si="242"/>
        <v>1.5832850884255887</v>
      </c>
      <c r="BM246" s="8">
        <f t="shared" si="201"/>
        <v>20.90414201183432</v>
      </c>
      <c r="BN246" s="8">
        <v>1</v>
      </c>
      <c r="BO246" s="7" t="s">
        <v>1179</v>
      </c>
      <c r="BP246" s="8" t="s">
        <v>146</v>
      </c>
      <c r="BQ246" s="8">
        <v>62</v>
      </c>
      <c r="BR246" s="8">
        <v>63</v>
      </c>
      <c r="BS246" s="8">
        <v>166</v>
      </c>
      <c r="BT246" s="8">
        <f t="shared" si="243"/>
        <v>1.7008437599139783</v>
      </c>
      <c r="BU246" s="8">
        <f t="shared" si="202"/>
        <v>22.862534475250399</v>
      </c>
      <c r="BV246" s="8">
        <f t="shared" si="244"/>
        <v>0.93088214552150561</v>
      </c>
      <c r="BW246" s="8">
        <f t="shared" si="244"/>
        <v>0.91434053536207383</v>
      </c>
      <c r="BX246" s="8" t="s">
        <v>147</v>
      </c>
      <c r="BY246" s="8" t="s">
        <v>158</v>
      </c>
      <c r="BZ246" s="8" t="s">
        <v>148</v>
      </c>
      <c r="CA246" s="8" t="s">
        <v>149</v>
      </c>
      <c r="CB246" s="8">
        <v>5</v>
      </c>
      <c r="CC246" s="8" t="s">
        <v>150</v>
      </c>
      <c r="CD246" s="8">
        <v>2</v>
      </c>
      <c r="CE246" s="8" t="s">
        <v>150</v>
      </c>
      <c r="CF246" s="8" t="s">
        <v>150</v>
      </c>
      <c r="CG246" s="8">
        <v>2</v>
      </c>
      <c r="CH246" s="8" t="s">
        <v>150</v>
      </c>
      <c r="CI246" s="8" t="s">
        <v>150</v>
      </c>
      <c r="CJ246" s="8">
        <v>2</v>
      </c>
      <c r="CK246" s="8" t="s">
        <v>150</v>
      </c>
      <c r="CL246" s="8" t="s">
        <v>150</v>
      </c>
      <c r="CM246" s="8">
        <v>2</v>
      </c>
      <c r="CN246" s="8" t="s">
        <v>150</v>
      </c>
      <c r="CO246" s="8">
        <v>0</v>
      </c>
      <c r="CP246" s="8">
        <v>0</v>
      </c>
      <c r="CQ246" s="8">
        <v>4</v>
      </c>
      <c r="CR246" s="8"/>
      <c r="CS246" s="8">
        <v>0</v>
      </c>
      <c r="CT246" s="8"/>
      <c r="CU246" s="8"/>
      <c r="CV246" s="8"/>
      <c r="CW246" s="8"/>
      <c r="CX246" s="8"/>
      <c r="CY246" s="8">
        <v>0</v>
      </c>
      <c r="CZ246" s="8"/>
      <c r="DA246" s="8"/>
      <c r="DB246" s="8"/>
      <c r="DC246" s="8"/>
      <c r="DD246" s="8" t="s">
        <v>165</v>
      </c>
      <c r="DE246" s="8">
        <v>2</v>
      </c>
      <c r="DF246" s="8"/>
      <c r="DG246" s="8"/>
      <c r="DH246" s="8"/>
      <c r="DI246" s="8">
        <v>2</v>
      </c>
      <c r="DJ246" s="8"/>
      <c r="DK246" s="8">
        <v>2</v>
      </c>
      <c r="DL246" s="8">
        <v>0</v>
      </c>
      <c r="DM246" s="8">
        <v>2</v>
      </c>
      <c r="DN246" s="8"/>
      <c r="DO246" s="8" t="s">
        <v>143</v>
      </c>
      <c r="DP246" s="8" t="str">
        <f t="shared" si="257"/>
        <v>2</v>
      </c>
      <c r="DQ246" s="8" t="s">
        <v>165</v>
      </c>
      <c r="DR246" s="8" t="s">
        <v>165</v>
      </c>
      <c r="DS246" s="8" t="s">
        <v>165</v>
      </c>
      <c r="DT246" s="8" t="s">
        <v>636</v>
      </c>
      <c r="DU246" s="8" t="s">
        <v>150</v>
      </c>
      <c r="DV246" s="8" t="s">
        <v>159</v>
      </c>
      <c r="DW246" s="8" t="s">
        <v>150</v>
      </c>
      <c r="DX246" s="8" t="s">
        <v>150</v>
      </c>
      <c r="DY246" s="8" t="s">
        <v>150</v>
      </c>
      <c r="DZ246" s="8"/>
      <c r="EA246" s="8"/>
      <c r="EB246" s="8" t="s">
        <v>150</v>
      </c>
      <c r="EC246" s="8" t="s">
        <v>150</v>
      </c>
      <c r="ED246" s="8" t="s">
        <v>150</v>
      </c>
      <c r="EE246" s="8"/>
      <c r="EF246" s="8" t="s">
        <v>159</v>
      </c>
      <c r="EG246" s="8" t="s">
        <v>150</v>
      </c>
      <c r="EH246" s="8"/>
      <c r="EI246" s="8" t="s">
        <v>159</v>
      </c>
      <c r="EJ246" s="8" t="s">
        <v>150</v>
      </c>
      <c r="EK246" s="8"/>
      <c r="EL246" s="8"/>
      <c r="EM246" s="8"/>
      <c r="EN246" s="8"/>
      <c r="EO246" s="8" t="s">
        <v>184</v>
      </c>
      <c r="EP246" s="8" t="s">
        <v>187</v>
      </c>
      <c r="EQ246" s="11">
        <v>36</v>
      </c>
      <c r="ER246" s="11" t="str">
        <f>IF(EQ246&lt;35,0, IF(EQ246&gt;35, "1"))</f>
        <v>1</v>
      </c>
      <c r="ES246" s="11"/>
      <c r="ET246" s="13">
        <f t="shared" si="245"/>
        <v>1</v>
      </c>
      <c r="EU246" s="13">
        <f t="shared" si="246"/>
        <v>0.9</v>
      </c>
      <c r="EV246" s="14">
        <f t="shared" si="204"/>
        <v>-3.2000000000000001E-2</v>
      </c>
      <c r="EW246" s="14">
        <f t="shared" si="247"/>
        <v>-1.2</v>
      </c>
      <c r="EX246" s="14">
        <f t="shared" si="248"/>
        <v>-1.2</v>
      </c>
      <c r="EY246" s="11">
        <f t="shared" si="249"/>
        <v>-3.2000000000000001E-2</v>
      </c>
      <c r="EZ246" s="17" t="s">
        <v>152</v>
      </c>
      <c r="FA246" s="16" t="str">
        <f t="shared" si="250"/>
        <v>1</v>
      </c>
      <c r="FC246">
        <v>2</v>
      </c>
      <c r="FD246">
        <v>0</v>
      </c>
    </row>
    <row r="247" spans="1:160" ht="33.75">
      <c r="A247" s="6">
        <v>3212</v>
      </c>
      <c r="B247" s="8">
        <v>2</v>
      </c>
      <c r="C247" s="8" t="s">
        <v>139</v>
      </c>
      <c r="D247" s="8">
        <v>60</v>
      </c>
      <c r="E247" s="8">
        <v>57</v>
      </c>
      <c r="F247" s="8" t="s">
        <v>185</v>
      </c>
      <c r="G247" s="8">
        <v>4</v>
      </c>
      <c r="H247" s="8"/>
      <c r="I247" s="9"/>
      <c r="J247" s="9"/>
      <c r="K247" s="10">
        <v>43768</v>
      </c>
      <c r="L247" s="10"/>
      <c r="M247" s="9" t="e">
        <f t="shared" si="256"/>
        <v>#NUM!</v>
      </c>
      <c r="N247" s="9">
        <f t="shared" ca="1" si="239"/>
        <v>53</v>
      </c>
      <c r="O247" s="9">
        <v>36</v>
      </c>
      <c r="P247" s="9">
        <v>1</v>
      </c>
      <c r="Q247" s="9"/>
      <c r="R247" s="9"/>
      <c r="S247" s="9" t="e">
        <f t="shared" si="240"/>
        <v>#NUM!</v>
      </c>
      <c r="T247" s="9"/>
      <c r="U247" s="8" t="str">
        <f t="shared" si="235"/>
        <v>12</v>
      </c>
      <c r="V247" s="11" t="str">
        <f t="shared" si="236"/>
        <v>1</v>
      </c>
      <c r="W247" s="8" t="str">
        <f t="shared" si="253"/>
        <v>12</v>
      </c>
      <c r="X247" s="9">
        <v>2</v>
      </c>
      <c r="Y247" s="9">
        <v>1</v>
      </c>
      <c r="Z247" s="9">
        <v>1</v>
      </c>
      <c r="AA247" s="9"/>
      <c r="AB247" s="9">
        <v>2</v>
      </c>
      <c r="AC247" s="9">
        <v>36</v>
      </c>
      <c r="AD247" s="9">
        <v>1</v>
      </c>
      <c r="AE247" s="9">
        <v>36</v>
      </c>
      <c r="AF247" s="9">
        <v>2</v>
      </c>
      <c r="AG247" s="9">
        <v>2</v>
      </c>
      <c r="AH247" s="11">
        <v>36</v>
      </c>
      <c r="AI247" s="11">
        <v>1</v>
      </c>
      <c r="AJ247" s="9">
        <v>2</v>
      </c>
      <c r="AK247" s="9"/>
      <c r="AL247" s="9"/>
      <c r="AM247" s="8" t="s">
        <v>360</v>
      </c>
      <c r="AN247" s="8">
        <v>1</v>
      </c>
      <c r="AO247" s="8">
        <v>2.58</v>
      </c>
      <c r="AP247" s="8">
        <v>26</v>
      </c>
      <c r="AQ247" s="8"/>
      <c r="AR247" s="9" t="e">
        <v>#DIV/0!</v>
      </c>
      <c r="AS247" s="9">
        <v>1.1299999999999999</v>
      </c>
      <c r="AT247" s="9">
        <f t="shared" si="241"/>
        <v>74.809637713117866</v>
      </c>
      <c r="AU247" s="9">
        <v>1.1599999999999999</v>
      </c>
      <c r="AV247" s="9">
        <v>68</v>
      </c>
      <c r="AW247" s="9"/>
      <c r="AX247" s="9"/>
      <c r="AY247" s="12" t="s">
        <v>155</v>
      </c>
      <c r="AZ247" s="12" t="s">
        <v>155</v>
      </c>
      <c r="BA247" s="12" t="s">
        <v>155</v>
      </c>
      <c r="BB247" s="12"/>
      <c r="BC247" s="8" t="s">
        <v>164</v>
      </c>
      <c r="BD247" s="8"/>
      <c r="BE247" s="8"/>
      <c r="BF247" s="8"/>
      <c r="BG247" s="12"/>
      <c r="BH247" s="8"/>
      <c r="BI247" s="8"/>
      <c r="BJ247" s="8">
        <v>81</v>
      </c>
      <c r="BK247" s="8">
        <v>174</v>
      </c>
      <c r="BL247" s="8">
        <f t="shared" si="242"/>
        <v>1.95826139199364</v>
      </c>
      <c r="BM247" s="8">
        <f t="shared" si="201"/>
        <v>26.753864447086801</v>
      </c>
      <c r="BN247" s="8">
        <v>1</v>
      </c>
      <c r="BO247" s="7" t="s">
        <v>1183</v>
      </c>
      <c r="BP247" s="8" t="s">
        <v>146</v>
      </c>
      <c r="BQ247" s="8">
        <v>54</v>
      </c>
      <c r="BR247" s="8">
        <v>57.8</v>
      </c>
      <c r="BS247" s="8">
        <v>158.6</v>
      </c>
      <c r="BT247" s="8">
        <f t="shared" si="243"/>
        <v>1.5863735591016397</v>
      </c>
      <c r="BU247" s="8">
        <f t="shared" si="202"/>
        <v>22.97848927166935</v>
      </c>
      <c r="BV247" s="8">
        <f t="shared" si="244"/>
        <v>1.2344263939337212</v>
      </c>
      <c r="BW247" s="8">
        <f t="shared" si="244"/>
        <v>1.1643004085595909</v>
      </c>
      <c r="BX247" s="8" t="s">
        <v>162</v>
      </c>
      <c r="BY247" s="8" t="s">
        <v>147</v>
      </c>
      <c r="BZ247" s="8" t="s">
        <v>148</v>
      </c>
      <c r="CA247" s="8" t="s">
        <v>149</v>
      </c>
      <c r="CB247" s="8">
        <v>4</v>
      </c>
      <c r="CC247" s="8" t="s">
        <v>150</v>
      </c>
      <c r="CD247" s="8">
        <v>2</v>
      </c>
      <c r="CE247" s="8" t="s">
        <v>159</v>
      </c>
      <c r="CF247" s="8" t="s">
        <v>150</v>
      </c>
      <c r="CG247" s="8">
        <v>2</v>
      </c>
      <c r="CH247" s="8" t="s">
        <v>150</v>
      </c>
      <c r="CI247" s="8" t="s">
        <v>150</v>
      </c>
      <c r="CJ247" s="8">
        <v>2</v>
      </c>
      <c r="CK247" s="8" t="s">
        <v>159</v>
      </c>
      <c r="CL247" s="8" t="s">
        <v>150</v>
      </c>
      <c r="CM247" s="8">
        <v>2</v>
      </c>
      <c r="CN247" s="8" t="s">
        <v>150</v>
      </c>
      <c r="CO247" s="8">
        <v>0</v>
      </c>
      <c r="CP247" s="8">
        <v>0</v>
      </c>
      <c r="CQ247" s="8">
        <v>4</v>
      </c>
      <c r="CR247" s="8"/>
      <c r="CS247" s="8">
        <v>0</v>
      </c>
      <c r="CT247" s="8"/>
      <c r="CU247" s="8"/>
      <c r="CV247" s="8"/>
      <c r="CW247" s="8"/>
      <c r="CX247" s="8"/>
      <c r="CY247" s="8">
        <v>0</v>
      </c>
      <c r="CZ247" s="8"/>
      <c r="DA247" s="8"/>
      <c r="DB247" s="8"/>
      <c r="DC247" s="8"/>
      <c r="DD247" s="8" t="s">
        <v>143</v>
      </c>
      <c r="DE247" s="8">
        <v>1</v>
      </c>
      <c r="DF247" s="8"/>
      <c r="DG247" s="8"/>
      <c r="DH247" s="8">
        <v>375</v>
      </c>
      <c r="DI247" s="8">
        <v>1</v>
      </c>
      <c r="DJ247" s="8"/>
      <c r="DK247" s="8">
        <v>2</v>
      </c>
      <c r="DL247" s="8">
        <v>2</v>
      </c>
      <c r="DM247" s="8">
        <v>1</v>
      </c>
      <c r="DN247" s="8"/>
      <c r="DO247" s="8" t="s">
        <v>143</v>
      </c>
      <c r="DP247" s="8" t="str">
        <f t="shared" si="257"/>
        <v>2</v>
      </c>
      <c r="DQ247" s="8" t="s">
        <v>143</v>
      </c>
      <c r="DR247" s="8" t="s">
        <v>143</v>
      </c>
      <c r="DS247" s="8" t="s">
        <v>143</v>
      </c>
      <c r="DT247" s="8" t="s">
        <v>636</v>
      </c>
      <c r="DU247" s="8" t="s">
        <v>159</v>
      </c>
      <c r="DV247" s="8" t="s">
        <v>150</v>
      </c>
      <c r="DW247" s="8" t="s">
        <v>150</v>
      </c>
      <c r="DX247" s="8" t="s">
        <v>159</v>
      </c>
      <c r="DY247" s="8" t="s">
        <v>159</v>
      </c>
      <c r="DZ247" s="8"/>
      <c r="EA247" s="8"/>
      <c r="EB247" s="8" t="s">
        <v>150</v>
      </c>
      <c r="EC247" s="8" t="s">
        <v>150</v>
      </c>
      <c r="ED247" s="8" t="s">
        <v>150</v>
      </c>
      <c r="EE247" s="8"/>
      <c r="EF247" s="8" t="s">
        <v>159</v>
      </c>
      <c r="EG247" s="8" t="s">
        <v>150</v>
      </c>
      <c r="EH247" s="8"/>
      <c r="EI247" s="8" t="s">
        <v>159</v>
      </c>
      <c r="EJ247" s="8" t="s">
        <v>150</v>
      </c>
      <c r="EK247" s="8"/>
      <c r="EL247" s="8"/>
      <c r="EM247" s="8"/>
      <c r="EN247" s="8"/>
      <c r="EO247" s="8" t="s">
        <v>184</v>
      </c>
      <c r="EP247" s="8" t="s">
        <v>187</v>
      </c>
      <c r="EQ247" s="11">
        <v>36</v>
      </c>
      <c r="ER247" s="11">
        <v>1</v>
      </c>
      <c r="ES247" s="11"/>
      <c r="ET247" s="13">
        <f t="shared" si="245"/>
        <v>1</v>
      </c>
      <c r="EU247" s="13">
        <f t="shared" si="246"/>
        <v>0.9</v>
      </c>
      <c r="EV247" s="14">
        <f t="shared" si="204"/>
        <v>-3.2000000000000001E-2</v>
      </c>
      <c r="EW247" s="14">
        <f t="shared" si="247"/>
        <v>-1.2</v>
      </c>
      <c r="EX247" s="14">
        <f t="shared" si="248"/>
        <v>-1.2</v>
      </c>
      <c r="EY247" s="11">
        <f t="shared" si="249"/>
        <v>-3.2000000000000001E-2</v>
      </c>
      <c r="EZ247" s="17" t="s">
        <v>152</v>
      </c>
      <c r="FA247" s="16" t="str">
        <f t="shared" si="250"/>
        <v>1</v>
      </c>
      <c r="FC247">
        <v>2</v>
      </c>
      <c r="FD247">
        <v>0</v>
      </c>
    </row>
    <row r="248" spans="1:160" ht="33.75">
      <c r="A248" s="6">
        <v>3213</v>
      </c>
      <c r="B248" s="8">
        <v>2</v>
      </c>
      <c r="C248" s="8" t="s">
        <v>139</v>
      </c>
      <c r="D248" s="8">
        <v>62</v>
      </c>
      <c r="E248" s="8">
        <v>59</v>
      </c>
      <c r="F248" s="8" t="s">
        <v>140</v>
      </c>
      <c r="G248" s="8">
        <v>1</v>
      </c>
      <c r="H248" s="8"/>
      <c r="I248" s="9"/>
      <c r="J248" s="9"/>
      <c r="K248" s="10">
        <v>43769</v>
      </c>
      <c r="L248" s="10"/>
      <c r="M248" s="9" t="e">
        <f t="shared" si="256"/>
        <v>#NUM!</v>
      </c>
      <c r="N248" s="9">
        <f t="shared" ca="1" si="239"/>
        <v>53</v>
      </c>
      <c r="O248" s="9">
        <v>36</v>
      </c>
      <c r="P248" s="9">
        <v>1</v>
      </c>
      <c r="Q248" s="9"/>
      <c r="R248" s="9"/>
      <c r="S248" s="9" t="e">
        <f t="shared" si="240"/>
        <v>#NUM!</v>
      </c>
      <c r="T248" s="9"/>
      <c r="U248" s="8" t="str">
        <f t="shared" si="235"/>
        <v>12</v>
      </c>
      <c r="V248" s="11" t="str">
        <f t="shared" si="236"/>
        <v>1</v>
      </c>
      <c r="W248" s="8" t="str">
        <f t="shared" si="253"/>
        <v>12</v>
      </c>
      <c r="X248" s="9">
        <v>2</v>
      </c>
      <c r="Y248" s="9">
        <v>1</v>
      </c>
      <c r="Z248" s="9">
        <v>1</v>
      </c>
      <c r="AA248" s="9"/>
      <c r="AB248" s="9">
        <v>2</v>
      </c>
      <c r="AC248" s="9">
        <v>36</v>
      </c>
      <c r="AD248" s="9">
        <v>1</v>
      </c>
      <c r="AE248" s="8">
        <v>36</v>
      </c>
      <c r="AF248" s="9">
        <v>2</v>
      </c>
      <c r="AG248" s="9">
        <v>2</v>
      </c>
      <c r="AH248" s="11">
        <v>36</v>
      </c>
      <c r="AI248" s="11" t="str">
        <f>IF(AH248&lt;35,0, IF(AH248&gt;35, "1"))</f>
        <v>1</v>
      </c>
      <c r="AJ248" s="9">
        <v>2</v>
      </c>
      <c r="AK248" s="9">
        <v>0</v>
      </c>
      <c r="AL248" s="9"/>
      <c r="AM248" s="8" t="s">
        <v>360</v>
      </c>
      <c r="AN248" s="8">
        <v>1</v>
      </c>
      <c r="AO248" s="8">
        <v>2.14</v>
      </c>
      <c r="AP248" s="8">
        <v>33</v>
      </c>
      <c r="AQ248" s="8"/>
      <c r="AR248" s="9" t="e">
        <f t="shared" ref="AR248:AR254" si="258">141*((AQ248/EU248)^EV248)*0.9938^(E248)*ET248</f>
        <v>#DIV/0!</v>
      </c>
      <c r="AS248" s="9">
        <v>1.01</v>
      </c>
      <c r="AT248" s="9">
        <f t="shared" si="241"/>
        <v>84.540345819297457</v>
      </c>
      <c r="AU248" s="9">
        <v>1.32</v>
      </c>
      <c r="AV248" s="9">
        <v>57</v>
      </c>
      <c r="AW248" s="9"/>
      <c r="AX248" s="9"/>
      <c r="AY248" s="12" t="s">
        <v>155</v>
      </c>
      <c r="AZ248" s="12" t="s">
        <v>155</v>
      </c>
      <c r="BA248" s="12" t="s">
        <v>155</v>
      </c>
      <c r="BB248" s="12"/>
      <c r="BC248" s="8" t="s">
        <v>164</v>
      </c>
      <c r="BD248" s="8"/>
      <c r="BE248" s="8"/>
      <c r="BF248" s="8"/>
      <c r="BG248" s="12"/>
      <c r="BH248" s="8"/>
      <c r="BI248" s="8"/>
      <c r="BJ248" s="8">
        <v>71.45</v>
      </c>
      <c r="BK248" s="8">
        <v>169.2</v>
      </c>
      <c r="BL248" s="8">
        <f t="shared" si="242"/>
        <v>1.819313460789749</v>
      </c>
      <c r="BM248" s="8">
        <f t="shared" si="201"/>
        <v>24.957525051836207</v>
      </c>
      <c r="BN248" s="8">
        <v>1</v>
      </c>
      <c r="BO248" s="7" t="s">
        <v>1186</v>
      </c>
      <c r="BP248" s="8" t="s">
        <v>146</v>
      </c>
      <c r="BQ248" s="8">
        <v>59</v>
      </c>
      <c r="BR248" s="8">
        <v>61.8</v>
      </c>
      <c r="BS248" s="8">
        <v>153.30000000000001</v>
      </c>
      <c r="BT248" s="8">
        <f t="shared" si="243"/>
        <v>1.592408502693724</v>
      </c>
      <c r="BU248" s="8">
        <f t="shared" si="202"/>
        <v>26.29687641616977</v>
      </c>
      <c r="BV248" s="8">
        <f t="shared" si="244"/>
        <v>1.1424916770490685</v>
      </c>
      <c r="BW248" s="8">
        <f t="shared" si="244"/>
        <v>0.94906804355250329</v>
      </c>
      <c r="BX248" s="8" t="s">
        <v>147</v>
      </c>
      <c r="BY248" s="8" t="s">
        <v>158</v>
      </c>
      <c r="BZ248" s="8" t="s">
        <v>148</v>
      </c>
      <c r="CA248" s="8" t="s">
        <v>149</v>
      </c>
      <c r="CB248" s="8">
        <v>4</v>
      </c>
      <c r="CC248" s="8" t="s">
        <v>150</v>
      </c>
      <c r="CD248" s="8">
        <v>2</v>
      </c>
      <c r="CE248" s="8" t="s">
        <v>150</v>
      </c>
      <c r="CF248" s="8" t="s">
        <v>150</v>
      </c>
      <c r="CG248" s="8">
        <v>2</v>
      </c>
      <c r="CH248" s="8" t="s">
        <v>150</v>
      </c>
      <c r="CI248" s="8" t="s">
        <v>150</v>
      </c>
      <c r="CJ248" s="8">
        <v>2</v>
      </c>
      <c r="CK248" s="8" t="s">
        <v>150</v>
      </c>
      <c r="CL248" s="8" t="s">
        <v>150</v>
      </c>
      <c r="CM248" s="8">
        <v>2</v>
      </c>
      <c r="CN248" s="8" t="s">
        <v>150</v>
      </c>
      <c r="CO248" s="8">
        <v>0</v>
      </c>
      <c r="CP248" s="8">
        <v>0</v>
      </c>
      <c r="CQ248" s="8">
        <v>4</v>
      </c>
      <c r="CR248" s="8"/>
      <c r="CS248" s="8">
        <v>0</v>
      </c>
      <c r="CT248" s="8"/>
      <c r="CU248" s="8"/>
      <c r="CV248" s="8"/>
      <c r="CW248" s="8"/>
      <c r="CX248" s="8"/>
      <c r="CY248" s="8">
        <v>0</v>
      </c>
      <c r="CZ248" s="8"/>
      <c r="DA248" s="8"/>
      <c r="DB248" s="8"/>
      <c r="DC248" s="8"/>
      <c r="DD248" s="8" t="s">
        <v>165</v>
      </c>
      <c r="DE248" s="8">
        <v>2</v>
      </c>
      <c r="DF248" s="8"/>
      <c r="DG248" s="8"/>
      <c r="DH248" s="8"/>
      <c r="DI248" s="8">
        <v>2</v>
      </c>
      <c r="DJ248" s="8"/>
      <c r="DK248" s="8">
        <v>2</v>
      </c>
      <c r="DL248" s="8">
        <v>0</v>
      </c>
      <c r="DM248" s="8">
        <v>2</v>
      </c>
      <c r="DN248" s="8"/>
      <c r="DO248" s="8" t="s">
        <v>143</v>
      </c>
      <c r="DP248" s="8" t="str">
        <f t="shared" si="257"/>
        <v>2</v>
      </c>
      <c r="DQ248" s="8" t="s">
        <v>165</v>
      </c>
      <c r="DR248" s="8" t="s">
        <v>165</v>
      </c>
      <c r="DS248" s="8" t="s">
        <v>165</v>
      </c>
      <c r="DT248" s="8" t="s">
        <v>636</v>
      </c>
      <c r="DU248" s="8" t="s">
        <v>150</v>
      </c>
      <c r="DV248" s="8" t="s">
        <v>159</v>
      </c>
      <c r="DW248" s="8" t="s">
        <v>150</v>
      </c>
      <c r="DX248" s="8" t="s">
        <v>150</v>
      </c>
      <c r="DY248" s="8" t="s">
        <v>150</v>
      </c>
      <c r="DZ248" s="8"/>
      <c r="EA248" s="8"/>
      <c r="EB248" s="8" t="s">
        <v>150</v>
      </c>
      <c r="EC248" s="8" t="s">
        <v>150</v>
      </c>
      <c r="ED248" s="8" t="s">
        <v>150</v>
      </c>
      <c r="EE248" s="8"/>
      <c r="EF248" s="8" t="s">
        <v>159</v>
      </c>
      <c r="EG248" s="8" t="s">
        <v>150</v>
      </c>
      <c r="EH248" s="8"/>
      <c r="EI248" s="8" t="s">
        <v>159</v>
      </c>
      <c r="EJ248" s="8" t="s">
        <v>150</v>
      </c>
      <c r="EK248" s="8"/>
      <c r="EL248" s="8"/>
      <c r="EM248" s="8"/>
      <c r="EN248" s="8"/>
      <c r="EO248" s="8" t="s">
        <v>173</v>
      </c>
      <c r="EP248" s="8" t="s">
        <v>189</v>
      </c>
      <c r="EQ248" s="11">
        <v>36</v>
      </c>
      <c r="ER248" s="11" t="str">
        <f>IF(EQ248&lt;35,0, IF(EQ248&gt;35, "1"))</f>
        <v>1</v>
      </c>
      <c r="ES248" s="11"/>
      <c r="ET248" s="13">
        <f t="shared" si="245"/>
        <v>1</v>
      </c>
      <c r="EU248" s="13">
        <f t="shared" si="246"/>
        <v>0.9</v>
      </c>
      <c r="EV248" s="14">
        <f t="shared" si="204"/>
        <v>-3.2000000000000001E-2</v>
      </c>
      <c r="EW248" s="14">
        <f t="shared" si="247"/>
        <v>-1.2</v>
      </c>
      <c r="EX248" s="14">
        <f t="shared" si="248"/>
        <v>-1.2</v>
      </c>
      <c r="EY248" s="11">
        <f t="shared" si="249"/>
        <v>-3.2000000000000001E-2</v>
      </c>
      <c r="EZ248" s="15" t="s">
        <v>152</v>
      </c>
      <c r="FA248" s="16" t="str">
        <f t="shared" si="250"/>
        <v>1</v>
      </c>
      <c r="FC248">
        <v>2</v>
      </c>
      <c r="FD248">
        <v>0</v>
      </c>
    </row>
    <row r="249" spans="1:160" ht="33.75">
      <c r="A249" s="6">
        <v>3216</v>
      </c>
      <c r="B249" s="8">
        <v>2</v>
      </c>
      <c r="C249" s="8" t="s">
        <v>139</v>
      </c>
      <c r="D249" s="8">
        <v>46</v>
      </c>
      <c r="E249" s="8">
        <v>43</v>
      </c>
      <c r="F249" s="8" t="s">
        <v>185</v>
      </c>
      <c r="G249" s="8">
        <v>4</v>
      </c>
      <c r="H249" s="8"/>
      <c r="I249" s="9"/>
      <c r="J249" s="9"/>
      <c r="K249" s="10">
        <v>43775</v>
      </c>
      <c r="L249" s="10"/>
      <c r="M249" s="9" t="e">
        <f t="shared" si="256"/>
        <v>#NUM!</v>
      </c>
      <c r="N249" s="9">
        <f t="shared" ca="1" si="239"/>
        <v>53</v>
      </c>
      <c r="O249" s="9">
        <v>35</v>
      </c>
      <c r="P249" s="9">
        <v>1</v>
      </c>
      <c r="Q249" s="9"/>
      <c r="R249" s="9"/>
      <c r="S249" s="9" t="e">
        <f t="shared" si="240"/>
        <v>#NUM!</v>
      </c>
      <c r="T249" s="9"/>
      <c r="U249" s="8" t="str">
        <f t="shared" si="235"/>
        <v>12</v>
      </c>
      <c r="V249" s="11" t="str">
        <f t="shared" si="236"/>
        <v>1</v>
      </c>
      <c r="W249" s="8" t="str">
        <f t="shared" si="253"/>
        <v>12</v>
      </c>
      <c r="X249" s="9">
        <v>2</v>
      </c>
      <c r="Y249" s="9">
        <v>1</v>
      </c>
      <c r="Z249" s="9">
        <v>1</v>
      </c>
      <c r="AA249" s="9"/>
      <c r="AB249" s="9">
        <v>2</v>
      </c>
      <c r="AC249" s="9">
        <v>35</v>
      </c>
      <c r="AD249" s="9">
        <v>1</v>
      </c>
      <c r="AE249" s="8">
        <f t="shared" ref="AE249:AE285" si="259">IF($O249&lt;36,$O249, IF($O249&gt;36, "36"))</f>
        <v>35</v>
      </c>
      <c r="AF249" s="9">
        <v>2</v>
      </c>
      <c r="AG249" s="9">
        <v>2</v>
      </c>
      <c r="AH249" s="11">
        <f t="shared" ref="AH249:AH280" si="260">IF(O249&lt;36,O249, IF(O249&gt;36, "36"))</f>
        <v>35</v>
      </c>
      <c r="AI249" s="11">
        <v>1</v>
      </c>
      <c r="AJ249" s="9">
        <v>2</v>
      </c>
      <c r="AK249" s="9">
        <v>0</v>
      </c>
      <c r="AL249" s="9"/>
      <c r="AM249" s="8" t="s">
        <v>360</v>
      </c>
      <c r="AN249" s="8">
        <v>1</v>
      </c>
      <c r="AO249" s="8">
        <v>2.17</v>
      </c>
      <c r="AP249" s="8">
        <v>36</v>
      </c>
      <c r="AQ249" s="8"/>
      <c r="AR249" s="9" t="e">
        <f t="shared" si="258"/>
        <v>#DIV/0!</v>
      </c>
      <c r="AS249" s="9">
        <v>1.41</v>
      </c>
      <c r="AT249" s="9">
        <f t="shared" si="241"/>
        <v>62.575287669857076</v>
      </c>
      <c r="AU249" s="9">
        <v>1.36</v>
      </c>
      <c r="AV249" s="9">
        <v>62</v>
      </c>
      <c r="AW249" s="9"/>
      <c r="AX249" s="9"/>
      <c r="AY249" s="12" t="s">
        <v>155</v>
      </c>
      <c r="AZ249" s="12" t="s">
        <v>155</v>
      </c>
      <c r="BA249" s="12" t="s">
        <v>155</v>
      </c>
      <c r="BB249" s="12"/>
      <c r="BC249" s="8" t="s">
        <v>164</v>
      </c>
      <c r="BD249" s="8"/>
      <c r="BE249" s="8"/>
      <c r="BF249" s="8"/>
      <c r="BG249" s="12"/>
      <c r="BH249" s="8"/>
      <c r="BI249" s="8"/>
      <c r="BJ249" s="8">
        <v>72.8</v>
      </c>
      <c r="BK249" s="8">
        <v>168.2</v>
      </c>
      <c r="BL249" s="8">
        <f t="shared" si="242"/>
        <v>1.8259799465613702</v>
      </c>
      <c r="BM249" s="8">
        <f t="shared" si="201"/>
        <v>25.732346832447078</v>
      </c>
      <c r="BN249" s="8">
        <v>1</v>
      </c>
      <c r="BO249" s="7" t="s">
        <v>1189</v>
      </c>
      <c r="BP249" s="8" t="s">
        <v>146</v>
      </c>
      <c r="BQ249" s="8">
        <v>43</v>
      </c>
      <c r="BR249" s="8">
        <v>66.3</v>
      </c>
      <c r="BS249" s="8">
        <v>156.9</v>
      </c>
      <c r="BT249" s="8">
        <f t="shared" si="243"/>
        <v>1.668538405016867</v>
      </c>
      <c r="BU249" s="8">
        <f t="shared" si="202"/>
        <v>26.931940184282713</v>
      </c>
      <c r="BV249" s="8">
        <f t="shared" si="244"/>
        <v>1.0943589557609923</v>
      </c>
      <c r="BW249" s="8">
        <f t="shared" si="244"/>
        <v>0.95545833892295262</v>
      </c>
      <c r="BX249" s="8" t="s">
        <v>171</v>
      </c>
      <c r="BY249" s="8" t="s">
        <v>147</v>
      </c>
      <c r="BZ249" s="8" t="s">
        <v>148</v>
      </c>
      <c r="CA249" s="8" t="s">
        <v>149</v>
      </c>
      <c r="CB249" s="8">
        <v>5</v>
      </c>
      <c r="CC249" s="8" t="s">
        <v>150</v>
      </c>
      <c r="CD249" s="8">
        <v>2</v>
      </c>
      <c r="CE249" s="8" t="s">
        <v>150</v>
      </c>
      <c r="CF249" s="8" t="s">
        <v>150</v>
      </c>
      <c r="CG249" s="8">
        <v>2</v>
      </c>
      <c r="CH249" s="8" t="s">
        <v>150</v>
      </c>
      <c r="CI249" s="8" t="s">
        <v>150</v>
      </c>
      <c r="CJ249" s="8">
        <v>2</v>
      </c>
      <c r="CK249" s="8" t="s">
        <v>150</v>
      </c>
      <c r="CL249" s="8" t="s">
        <v>150</v>
      </c>
      <c r="CM249" s="8">
        <v>2</v>
      </c>
      <c r="CN249" s="8" t="s">
        <v>150</v>
      </c>
      <c r="CO249" s="8">
        <v>0</v>
      </c>
      <c r="CP249" s="8">
        <v>0</v>
      </c>
      <c r="CQ249" s="8">
        <v>4</v>
      </c>
      <c r="CR249" s="8"/>
      <c r="CS249" s="8">
        <v>0</v>
      </c>
      <c r="CT249" s="8"/>
      <c r="CU249" s="8"/>
      <c r="CV249" s="8"/>
      <c r="CW249" s="8"/>
      <c r="CX249" s="8"/>
      <c r="CY249" s="8">
        <v>0</v>
      </c>
      <c r="CZ249" s="8"/>
      <c r="DA249" s="8"/>
      <c r="DB249" s="8"/>
      <c r="DC249" s="8"/>
      <c r="DD249" s="8" t="s">
        <v>165</v>
      </c>
      <c r="DE249" s="8">
        <v>2</v>
      </c>
      <c r="DF249" s="8"/>
      <c r="DG249" s="8"/>
      <c r="DH249" s="8"/>
      <c r="DI249" s="8">
        <v>2</v>
      </c>
      <c r="DJ249" s="8"/>
      <c r="DK249" s="8">
        <v>2</v>
      </c>
      <c r="DL249" s="8">
        <v>0</v>
      </c>
      <c r="DM249" s="8">
        <v>2</v>
      </c>
      <c r="DN249" s="8"/>
      <c r="DO249" s="8" t="s">
        <v>143</v>
      </c>
      <c r="DP249" s="8" t="str">
        <f t="shared" si="257"/>
        <v>2</v>
      </c>
      <c r="DQ249" s="8" t="s">
        <v>143</v>
      </c>
      <c r="DR249" s="8" t="s">
        <v>143</v>
      </c>
      <c r="DS249" s="8" t="s">
        <v>143</v>
      </c>
      <c r="DT249" s="8" t="s">
        <v>636</v>
      </c>
      <c r="DU249" s="8" t="s">
        <v>150</v>
      </c>
      <c r="DV249" s="8" t="s">
        <v>159</v>
      </c>
      <c r="DW249" s="8" t="s">
        <v>150</v>
      </c>
      <c r="DX249" s="8" t="s">
        <v>150</v>
      </c>
      <c r="DY249" s="8" t="s">
        <v>150</v>
      </c>
      <c r="DZ249" s="8"/>
      <c r="EA249" s="8"/>
      <c r="EB249" s="8" t="s">
        <v>150</v>
      </c>
      <c r="EC249" s="8" t="s">
        <v>150</v>
      </c>
      <c r="ED249" s="8" t="s">
        <v>150</v>
      </c>
      <c r="EE249" s="8"/>
      <c r="EF249" s="8" t="s">
        <v>159</v>
      </c>
      <c r="EG249" s="8" t="s">
        <v>150</v>
      </c>
      <c r="EH249" s="8"/>
      <c r="EI249" s="8" t="s">
        <v>159</v>
      </c>
      <c r="EJ249" s="8" t="s">
        <v>150</v>
      </c>
      <c r="EK249" s="8"/>
      <c r="EL249" s="8"/>
      <c r="EM249" s="8"/>
      <c r="EN249" s="8"/>
      <c r="EO249" s="8" t="s">
        <v>184</v>
      </c>
      <c r="EP249" s="8" t="s">
        <v>187</v>
      </c>
      <c r="EQ249" s="11">
        <f t="shared" ref="EQ249:EQ280" si="261">IF(O249&lt;36,O249, IF(O249&gt;36, "36"))</f>
        <v>35</v>
      </c>
      <c r="ER249" s="11">
        <v>1</v>
      </c>
      <c r="ES249" s="11"/>
      <c r="ET249" s="13">
        <f t="shared" si="245"/>
        <v>1</v>
      </c>
      <c r="EU249" s="13">
        <f t="shared" si="246"/>
        <v>0.9</v>
      </c>
      <c r="EV249" s="14">
        <f t="shared" si="204"/>
        <v>-3.2000000000000001E-2</v>
      </c>
      <c r="EW249" s="14">
        <f t="shared" si="247"/>
        <v>-1.2</v>
      </c>
      <c r="EX249" s="14">
        <f t="shared" si="248"/>
        <v>-1.2</v>
      </c>
      <c r="EY249" s="11">
        <f t="shared" si="249"/>
        <v>-3.2000000000000001E-2</v>
      </c>
      <c r="EZ249" s="17" t="s">
        <v>152</v>
      </c>
      <c r="FA249" s="16" t="str">
        <f t="shared" si="250"/>
        <v>1</v>
      </c>
      <c r="FC249">
        <v>2</v>
      </c>
      <c r="FD249">
        <v>0</v>
      </c>
    </row>
    <row r="250" spans="1:160" ht="33.75">
      <c r="A250" s="6">
        <v>3217</v>
      </c>
      <c r="B250" s="8">
        <v>2</v>
      </c>
      <c r="C250" s="8" t="s">
        <v>139</v>
      </c>
      <c r="D250" s="8">
        <v>66</v>
      </c>
      <c r="E250" s="8">
        <v>63</v>
      </c>
      <c r="F250" s="8" t="s">
        <v>140</v>
      </c>
      <c r="G250" s="8">
        <v>1</v>
      </c>
      <c r="H250" s="8"/>
      <c r="I250" s="9"/>
      <c r="J250" s="9"/>
      <c r="K250" s="10">
        <v>43776</v>
      </c>
      <c r="L250" s="10"/>
      <c r="M250" s="9" t="e">
        <f t="shared" si="256"/>
        <v>#NUM!</v>
      </c>
      <c r="N250" s="9">
        <f t="shared" ca="1" si="239"/>
        <v>53</v>
      </c>
      <c r="O250" s="9">
        <v>35</v>
      </c>
      <c r="P250" s="9">
        <v>1</v>
      </c>
      <c r="Q250" s="9"/>
      <c r="R250" s="9"/>
      <c r="S250" s="9" t="e">
        <f t="shared" si="240"/>
        <v>#NUM!</v>
      </c>
      <c r="T250" s="9"/>
      <c r="U250" s="8" t="str">
        <f t="shared" si="235"/>
        <v>12</v>
      </c>
      <c r="V250" s="11" t="str">
        <f t="shared" si="236"/>
        <v>1</v>
      </c>
      <c r="W250" s="8" t="str">
        <f t="shared" si="253"/>
        <v>12</v>
      </c>
      <c r="X250" s="9">
        <v>2</v>
      </c>
      <c r="Y250" s="9">
        <v>1</v>
      </c>
      <c r="Z250" s="9">
        <v>1</v>
      </c>
      <c r="AA250" s="9"/>
      <c r="AB250" s="9">
        <v>2</v>
      </c>
      <c r="AC250" s="9">
        <v>35</v>
      </c>
      <c r="AD250" s="9">
        <v>1</v>
      </c>
      <c r="AE250" s="8">
        <f t="shared" si="259"/>
        <v>35</v>
      </c>
      <c r="AF250" s="9">
        <v>2</v>
      </c>
      <c r="AG250" s="9">
        <v>2</v>
      </c>
      <c r="AH250" s="11">
        <f t="shared" si="260"/>
        <v>35</v>
      </c>
      <c r="AI250" s="11">
        <v>1</v>
      </c>
      <c r="AJ250" s="9">
        <v>2</v>
      </c>
      <c r="AK250" s="9">
        <v>0</v>
      </c>
      <c r="AL250" s="9"/>
      <c r="AM250" s="8" t="s">
        <v>360</v>
      </c>
      <c r="AN250" s="8">
        <v>1</v>
      </c>
      <c r="AO250" s="8">
        <v>2.37</v>
      </c>
      <c r="AP250" s="8">
        <v>30</v>
      </c>
      <c r="AQ250" s="8"/>
      <c r="AR250" s="9" t="e">
        <f t="shared" si="258"/>
        <v>#DIV/0!</v>
      </c>
      <c r="AS250" s="9">
        <v>1.55</v>
      </c>
      <c r="AT250" s="9">
        <f t="shared" si="241"/>
        <v>49.32278607102004</v>
      </c>
      <c r="AU250" s="9">
        <v>1.5</v>
      </c>
      <c r="AV250" s="9">
        <v>48</v>
      </c>
      <c r="AW250" s="9"/>
      <c r="AX250" s="9"/>
      <c r="AY250" s="12" t="s">
        <v>155</v>
      </c>
      <c r="AZ250" s="12" t="s">
        <v>155</v>
      </c>
      <c r="BA250" s="12" t="s">
        <v>155</v>
      </c>
      <c r="BB250" s="12"/>
      <c r="BC250" s="8" t="s">
        <v>164</v>
      </c>
      <c r="BD250" s="8"/>
      <c r="BE250" s="8"/>
      <c r="BF250" s="8"/>
      <c r="BG250" s="12"/>
      <c r="BH250" s="8"/>
      <c r="BI250" s="8"/>
      <c r="BJ250" s="8">
        <v>68</v>
      </c>
      <c r="BK250" s="8">
        <v>180</v>
      </c>
      <c r="BL250" s="8">
        <f t="shared" si="242"/>
        <v>1.8631815619106395</v>
      </c>
      <c r="BM250" s="8">
        <f t="shared" si="201"/>
        <v>20.987654320987652</v>
      </c>
      <c r="BN250" s="8">
        <v>1</v>
      </c>
      <c r="BO250" s="7" t="s">
        <v>1192</v>
      </c>
      <c r="BP250" s="8" t="s">
        <v>146</v>
      </c>
      <c r="BQ250" s="8">
        <v>59</v>
      </c>
      <c r="BR250" s="8">
        <v>60.75</v>
      </c>
      <c r="BS250" s="8">
        <v>163.4</v>
      </c>
      <c r="BT250" s="8">
        <f t="shared" si="243"/>
        <v>1.6556984090202425</v>
      </c>
      <c r="BU250" s="8">
        <f t="shared" si="202"/>
        <v>22.753183947600636</v>
      </c>
      <c r="BV250" s="8">
        <f t="shared" si="244"/>
        <v>1.1253145813029892</v>
      </c>
      <c r="BW250" s="8">
        <f t="shared" si="244"/>
        <v>0.92240516181476384</v>
      </c>
      <c r="BX250" s="8" t="s">
        <v>147</v>
      </c>
      <c r="BY250" s="8" t="s">
        <v>158</v>
      </c>
      <c r="BZ250" s="8" t="s">
        <v>148</v>
      </c>
      <c r="CA250" s="8" t="s">
        <v>149</v>
      </c>
      <c r="CB250" s="8">
        <v>6</v>
      </c>
      <c r="CC250" s="8" t="s">
        <v>150</v>
      </c>
      <c r="CD250" s="8">
        <v>2</v>
      </c>
      <c r="CE250" s="8" t="s">
        <v>150</v>
      </c>
      <c r="CF250" s="8" t="s">
        <v>150</v>
      </c>
      <c r="CG250" s="8">
        <v>2</v>
      </c>
      <c r="CH250" s="8" t="s">
        <v>150</v>
      </c>
      <c r="CI250" s="8" t="s">
        <v>150</v>
      </c>
      <c r="CJ250" s="8">
        <v>2</v>
      </c>
      <c r="CK250" s="8" t="s">
        <v>150</v>
      </c>
      <c r="CL250" s="8" t="s">
        <v>150</v>
      </c>
      <c r="CM250" s="8">
        <v>2</v>
      </c>
      <c r="CN250" s="8" t="s">
        <v>150</v>
      </c>
      <c r="CO250" s="8">
        <v>0</v>
      </c>
      <c r="CP250" s="8">
        <v>20</v>
      </c>
      <c r="CQ250" s="8">
        <v>4</v>
      </c>
      <c r="CR250" s="8" t="s">
        <v>0</v>
      </c>
      <c r="CS250" s="8">
        <v>0</v>
      </c>
      <c r="CT250" s="8"/>
      <c r="CU250" s="8"/>
      <c r="CV250" s="8"/>
      <c r="CW250" s="8"/>
      <c r="CX250" s="8" t="s">
        <v>0</v>
      </c>
      <c r="CY250" s="8">
        <v>0</v>
      </c>
      <c r="CZ250" s="8"/>
      <c r="DA250" s="8"/>
      <c r="DB250" s="8"/>
      <c r="DC250" s="8"/>
      <c r="DD250" s="8" t="s">
        <v>165</v>
      </c>
      <c r="DE250" s="8">
        <v>2</v>
      </c>
      <c r="DF250" s="8"/>
      <c r="DG250" s="8"/>
      <c r="DH250" s="8"/>
      <c r="DI250" s="8">
        <v>2</v>
      </c>
      <c r="DJ250" s="8"/>
      <c r="DK250" s="8">
        <v>2</v>
      </c>
      <c r="DL250" s="8">
        <v>0</v>
      </c>
      <c r="DM250" s="8">
        <v>2</v>
      </c>
      <c r="DN250" s="8"/>
      <c r="DO250" s="8" t="s">
        <v>143</v>
      </c>
      <c r="DP250" s="8" t="str">
        <f t="shared" si="257"/>
        <v>2</v>
      </c>
      <c r="DQ250" s="8" t="s">
        <v>143</v>
      </c>
      <c r="DR250" s="8" t="s">
        <v>143</v>
      </c>
      <c r="DS250" s="8" t="s">
        <v>143</v>
      </c>
      <c r="DT250" s="8" t="s">
        <v>636</v>
      </c>
      <c r="DU250" s="8" t="s">
        <v>150</v>
      </c>
      <c r="DV250" s="8" t="s">
        <v>159</v>
      </c>
      <c r="DW250" s="8" t="s">
        <v>150</v>
      </c>
      <c r="DX250" s="8" t="s">
        <v>150</v>
      </c>
      <c r="DY250" s="8" t="s">
        <v>150</v>
      </c>
      <c r="DZ250" s="8"/>
      <c r="EA250" s="8"/>
      <c r="EB250" s="8" t="s">
        <v>150</v>
      </c>
      <c r="EC250" s="8" t="s">
        <v>150</v>
      </c>
      <c r="ED250" s="8" t="s">
        <v>150</v>
      </c>
      <c r="EE250" s="8"/>
      <c r="EF250" s="8" t="s">
        <v>159</v>
      </c>
      <c r="EG250" s="8" t="s">
        <v>150</v>
      </c>
      <c r="EH250" s="8"/>
      <c r="EI250" s="8" t="s">
        <v>159</v>
      </c>
      <c r="EJ250" s="8" t="s">
        <v>150</v>
      </c>
      <c r="EK250" s="8"/>
      <c r="EL250" s="8"/>
      <c r="EM250" s="8"/>
      <c r="EN250" s="8"/>
      <c r="EO250" s="8" t="s">
        <v>184</v>
      </c>
      <c r="EP250" s="8" t="s">
        <v>187</v>
      </c>
      <c r="EQ250" s="11">
        <f t="shared" si="261"/>
        <v>35</v>
      </c>
      <c r="ER250" s="11">
        <v>1</v>
      </c>
      <c r="ES250" s="11"/>
      <c r="ET250" s="13">
        <f t="shared" si="245"/>
        <v>1</v>
      </c>
      <c r="EU250" s="13">
        <f t="shared" si="246"/>
        <v>0.9</v>
      </c>
      <c r="EV250" s="14">
        <f t="shared" si="204"/>
        <v>-3.2000000000000001E-2</v>
      </c>
      <c r="EW250" s="14">
        <f t="shared" si="247"/>
        <v>-1.2</v>
      </c>
      <c r="EX250" s="14">
        <f t="shared" si="248"/>
        <v>-1.2</v>
      </c>
      <c r="EY250" s="11">
        <f t="shared" si="249"/>
        <v>-3.2000000000000001E-2</v>
      </c>
      <c r="EZ250" s="15" t="s">
        <v>152</v>
      </c>
      <c r="FA250" s="16" t="str">
        <f t="shared" si="250"/>
        <v>1</v>
      </c>
      <c r="FB250" t="s">
        <v>1945</v>
      </c>
      <c r="FC250">
        <v>1</v>
      </c>
      <c r="FD250">
        <v>5</v>
      </c>
    </row>
    <row r="251" spans="1:160" ht="56.25">
      <c r="A251" s="6">
        <v>3220</v>
      </c>
      <c r="B251" s="8">
        <v>2</v>
      </c>
      <c r="C251" s="8" t="s">
        <v>139</v>
      </c>
      <c r="D251" s="8">
        <v>65</v>
      </c>
      <c r="E251" s="8">
        <v>62</v>
      </c>
      <c r="F251" s="8" t="s">
        <v>153</v>
      </c>
      <c r="G251" s="8">
        <v>3</v>
      </c>
      <c r="H251" s="8"/>
      <c r="I251" s="9"/>
      <c r="J251" s="9"/>
      <c r="K251" s="10">
        <v>43782</v>
      </c>
      <c r="L251" s="10"/>
      <c r="M251" s="9" t="e">
        <f t="shared" si="256"/>
        <v>#NUM!</v>
      </c>
      <c r="N251" s="9">
        <f t="shared" ca="1" si="239"/>
        <v>52</v>
      </c>
      <c r="O251" s="9">
        <v>35</v>
      </c>
      <c r="P251" s="9">
        <v>1</v>
      </c>
      <c r="Q251" s="9"/>
      <c r="R251" s="10">
        <v>43927</v>
      </c>
      <c r="S251" s="9" t="e">
        <f t="shared" si="240"/>
        <v>#NUM!</v>
      </c>
      <c r="T251" s="9" t="s">
        <v>1195</v>
      </c>
      <c r="U251" s="8" t="str">
        <f t="shared" si="235"/>
        <v>12</v>
      </c>
      <c r="V251" s="11" t="str">
        <f t="shared" si="236"/>
        <v>1</v>
      </c>
      <c r="W251" s="8" t="str">
        <f t="shared" si="253"/>
        <v>12</v>
      </c>
      <c r="X251" s="9">
        <v>2</v>
      </c>
      <c r="Y251" s="9">
        <v>1</v>
      </c>
      <c r="Z251" s="9">
        <v>1</v>
      </c>
      <c r="AA251" s="9"/>
      <c r="AB251" s="9">
        <v>2</v>
      </c>
      <c r="AC251" s="9">
        <v>35</v>
      </c>
      <c r="AD251" s="9">
        <v>1</v>
      </c>
      <c r="AE251" s="8">
        <f t="shared" si="259"/>
        <v>35</v>
      </c>
      <c r="AF251" s="9">
        <v>2</v>
      </c>
      <c r="AG251" s="9">
        <v>2</v>
      </c>
      <c r="AH251" s="11">
        <f t="shared" si="260"/>
        <v>35</v>
      </c>
      <c r="AI251" s="11">
        <v>1</v>
      </c>
      <c r="AJ251" s="9">
        <v>2</v>
      </c>
      <c r="AK251" s="9"/>
      <c r="AL251" s="9"/>
      <c r="AM251" s="8" t="s">
        <v>360</v>
      </c>
      <c r="AN251" s="8">
        <v>1</v>
      </c>
      <c r="AO251" s="8">
        <v>1.46</v>
      </c>
      <c r="AP251" s="8">
        <v>51</v>
      </c>
      <c r="AQ251" s="8"/>
      <c r="AR251" s="9" t="e">
        <f t="shared" si="258"/>
        <v>#DIV/0!</v>
      </c>
      <c r="AS251" s="9">
        <v>1.4</v>
      </c>
      <c r="AT251" s="9">
        <f t="shared" si="241"/>
        <v>56.078062841841955</v>
      </c>
      <c r="AU251" s="9">
        <v>1.33</v>
      </c>
      <c r="AV251" s="9">
        <v>56</v>
      </c>
      <c r="AW251" s="9"/>
      <c r="AX251" s="9"/>
      <c r="AY251" s="12" t="s">
        <v>155</v>
      </c>
      <c r="AZ251" s="12" t="s">
        <v>155</v>
      </c>
      <c r="BA251" s="12" t="s">
        <v>155</v>
      </c>
      <c r="BB251" s="12"/>
      <c r="BC251" s="8" t="s">
        <v>164</v>
      </c>
      <c r="BD251" s="8"/>
      <c r="BE251" s="8"/>
      <c r="BF251" s="8"/>
      <c r="BG251" s="12"/>
      <c r="BH251" s="8"/>
      <c r="BI251" s="8"/>
      <c r="BJ251" s="8">
        <v>63.5</v>
      </c>
      <c r="BK251" s="8">
        <v>171</v>
      </c>
      <c r="BL251" s="8">
        <f t="shared" si="242"/>
        <v>1.7436822111210648</v>
      </c>
      <c r="BM251" s="8">
        <f t="shared" si="201"/>
        <v>21.716083581272869</v>
      </c>
      <c r="BN251" s="8">
        <v>1</v>
      </c>
      <c r="BO251" s="7" t="s">
        <v>1196</v>
      </c>
      <c r="BP251" s="8" t="s">
        <v>146</v>
      </c>
      <c r="BQ251" s="8">
        <v>54</v>
      </c>
      <c r="BR251" s="8">
        <v>69</v>
      </c>
      <c r="BS251" s="8">
        <v>168</v>
      </c>
      <c r="BT251" s="8">
        <f t="shared" si="243"/>
        <v>1.7833082407600263</v>
      </c>
      <c r="BU251" s="8">
        <f t="shared" si="202"/>
        <v>24.447278911564627</v>
      </c>
      <c r="BV251" s="8">
        <f t="shared" si="244"/>
        <v>0.97777948380809743</v>
      </c>
      <c r="BW251" s="8">
        <f t="shared" si="244"/>
        <v>0.88828223622876146</v>
      </c>
      <c r="BX251" s="8" t="s">
        <v>158</v>
      </c>
      <c r="BY251" s="8" t="s">
        <v>147</v>
      </c>
      <c r="BZ251" s="8" t="s">
        <v>148</v>
      </c>
      <c r="CA251" s="8" t="s">
        <v>149</v>
      </c>
      <c r="CB251" s="8">
        <v>4</v>
      </c>
      <c r="CC251" s="8" t="s">
        <v>150</v>
      </c>
      <c r="CD251" s="8">
        <v>2</v>
      </c>
      <c r="CE251" s="8" t="s">
        <v>159</v>
      </c>
      <c r="CF251" s="8" t="s">
        <v>150</v>
      </c>
      <c r="CG251" s="8">
        <v>2</v>
      </c>
      <c r="CH251" s="8" t="s">
        <v>150</v>
      </c>
      <c r="CI251" s="8" t="s">
        <v>150</v>
      </c>
      <c r="CJ251" s="8">
        <v>2</v>
      </c>
      <c r="CK251" s="8" t="s">
        <v>159</v>
      </c>
      <c r="CL251" s="8" t="s">
        <v>150</v>
      </c>
      <c r="CM251" s="8">
        <v>2</v>
      </c>
      <c r="CN251" s="8" t="s">
        <v>150</v>
      </c>
      <c r="CO251" s="8">
        <v>16.7</v>
      </c>
      <c r="CP251" s="8">
        <v>0</v>
      </c>
      <c r="CQ251" s="8">
        <v>4</v>
      </c>
      <c r="CR251" s="8" t="s">
        <v>0</v>
      </c>
      <c r="CS251" s="8">
        <v>0</v>
      </c>
      <c r="CT251" s="8"/>
      <c r="CU251" s="8"/>
      <c r="CV251" s="8"/>
      <c r="CW251" s="8"/>
      <c r="CX251" s="8" t="s">
        <v>0</v>
      </c>
      <c r="CY251" s="8">
        <v>0</v>
      </c>
      <c r="CZ251" s="8"/>
      <c r="DA251" s="8"/>
      <c r="DB251" s="8"/>
      <c r="DC251" s="8"/>
      <c r="DD251" s="8" t="s">
        <v>143</v>
      </c>
      <c r="DE251" s="8">
        <v>1</v>
      </c>
      <c r="DF251" s="8"/>
      <c r="DG251" s="8"/>
      <c r="DH251" s="8">
        <v>375</v>
      </c>
      <c r="DI251" s="8">
        <v>1</v>
      </c>
      <c r="DJ251" s="8"/>
      <c r="DK251" s="8">
        <v>2</v>
      </c>
      <c r="DL251" s="8">
        <v>4</v>
      </c>
      <c r="DM251" s="8">
        <v>1</v>
      </c>
      <c r="DN251" s="8"/>
      <c r="DO251" s="8" t="s">
        <v>143</v>
      </c>
      <c r="DP251" s="8" t="str">
        <f t="shared" si="257"/>
        <v>2</v>
      </c>
      <c r="DQ251" s="8" t="s">
        <v>165</v>
      </c>
      <c r="DR251" s="8" t="s">
        <v>165</v>
      </c>
      <c r="DS251" s="8" t="s">
        <v>165</v>
      </c>
      <c r="DT251" s="8" t="s">
        <v>636</v>
      </c>
      <c r="DU251" s="8" t="s">
        <v>150</v>
      </c>
      <c r="DV251" s="8" t="s">
        <v>159</v>
      </c>
      <c r="DW251" s="8" t="s">
        <v>150</v>
      </c>
      <c r="DX251" s="8" t="s">
        <v>159</v>
      </c>
      <c r="DY251" s="8" t="s">
        <v>159</v>
      </c>
      <c r="DZ251" s="8"/>
      <c r="EA251" s="8"/>
      <c r="EB251" s="8" t="s">
        <v>150</v>
      </c>
      <c r="EC251" s="8" t="s">
        <v>150</v>
      </c>
      <c r="ED251" s="8" t="s">
        <v>150</v>
      </c>
      <c r="EE251" s="8"/>
      <c r="EF251" s="8" t="s">
        <v>159</v>
      </c>
      <c r="EG251" s="8" t="s">
        <v>150</v>
      </c>
      <c r="EH251" s="8"/>
      <c r="EI251" s="8" t="s">
        <v>159</v>
      </c>
      <c r="EJ251" s="8" t="s">
        <v>150</v>
      </c>
      <c r="EK251" s="8"/>
      <c r="EL251" s="8"/>
      <c r="EM251" s="8"/>
      <c r="EN251" s="8"/>
      <c r="EO251" s="8" t="s">
        <v>184</v>
      </c>
      <c r="EP251" s="8" t="s">
        <v>189</v>
      </c>
      <c r="EQ251" s="11">
        <f t="shared" si="261"/>
        <v>35</v>
      </c>
      <c r="ER251" s="11">
        <v>1</v>
      </c>
      <c r="ES251" s="11"/>
      <c r="ET251" s="13">
        <f t="shared" si="245"/>
        <v>1</v>
      </c>
      <c r="EU251" s="13">
        <f t="shared" si="246"/>
        <v>0.9</v>
      </c>
      <c r="EV251" s="14">
        <f t="shared" si="204"/>
        <v>-3.2000000000000001E-2</v>
      </c>
      <c r="EW251" s="14">
        <f t="shared" si="247"/>
        <v>-1.2</v>
      </c>
      <c r="EX251" s="14">
        <f t="shared" si="248"/>
        <v>-1.2</v>
      </c>
      <c r="EY251" s="11">
        <f t="shared" si="249"/>
        <v>-3.2000000000000001E-2</v>
      </c>
      <c r="EZ251" s="17" t="s">
        <v>176</v>
      </c>
      <c r="FA251" s="16" t="str">
        <f t="shared" si="250"/>
        <v>3</v>
      </c>
      <c r="FB251" t="s">
        <v>1950</v>
      </c>
      <c r="FC251">
        <v>1</v>
      </c>
      <c r="FD251">
        <v>6</v>
      </c>
    </row>
    <row r="252" spans="1:160" ht="33.75">
      <c r="A252" s="6">
        <v>3225</v>
      </c>
      <c r="B252" s="8">
        <v>2</v>
      </c>
      <c r="C252" s="8" t="s">
        <v>139</v>
      </c>
      <c r="D252" s="8">
        <v>46</v>
      </c>
      <c r="E252" s="8">
        <v>43</v>
      </c>
      <c r="F252" s="8" t="s">
        <v>180</v>
      </c>
      <c r="G252" s="8">
        <v>5</v>
      </c>
      <c r="H252" s="8"/>
      <c r="I252" s="9"/>
      <c r="J252" s="9"/>
      <c r="K252" s="10">
        <v>43789</v>
      </c>
      <c r="L252" s="10"/>
      <c r="M252" s="9" t="e">
        <f>DATEDIF(K252, L252, "m")</f>
        <v>#NUM!</v>
      </c>
      <c r="N252" s="9">
        <f t="shared" ca="1" si="239"/>
        <v>52</v>
      </c>
      <c r="O252" s="9">
        <v>35</v>
      </c>
      <c r="P252" s="9">
        <v>1</v>
      </c>
      <c r="Q252" s="9"/>
      <c r="R252" s="9"/>
      <c r="S252" s="9" t="e">
        <f t="shared" si="240"/>
        <v>#NUM!</v>
      </c>
      <c r="T252" s="9"/>
      <c r="U252" s="8" t="str">
        <f t="shared" si="235"/>
        <v>12</v>
      </c>
      <c r="V252" s="11" t="str">
        <f t="shared" si="236"/>
        <v>1</v>
      </c>
      <c r="W252" s="8" t="str">
        <f t="shared" si="253"/>
        <v>12</v>
      </c>
      <c r="X252" s="9">
        <v>2</v>
      </c>
      <c r="Y252" s="9">
        <v>1</v>
      </c>
      <c r="Z252" s="9">
        <v>1</v>
      </c>
      <c r="AA252" s="9"/>
      <c r="AB252" s="9">
        <v>2</v>
      </c>
      <c r="AC252" s="9">
        <v>35</v>
      </c>
      <c r="AD252" s="9">
        <v>1</v>
      </c>
      <c r="AE252" s="8">
        <f t="shared" si="259"/>
        <v>35</v>
      </c>
      <c r="AF252" s="9">
        <v>2</v>
      </c>
      <c r="AG252" s="9">
        <v>2</v>
      </c>
      <c r="AH252" s="11">
        <f t="shared" si="260"/>
        <v>35</v>
      </c>
      <c r="AI252" s="11">
        <v>1</v>
      </c>
      <c r="AJ252" s="9">
        <v>2</v>
      </c>
      <c r="AK252" s="9"/>
      <c r="AL252" s="9"/>
      <c r="AM252" s="8" t="s">
        <v>360</v>
      </c>
      <c r="AN252" s="8">
        <v>1</v>
      </c>
      <c r="AO252" s="8">
        <v>1.35</v>
      </c>
      <c r="AP252" s="8">
        <v>64</v>
      </c>
      <c r="AQ252" s="8"/>
      <c r="AR252" s="9" t="e">
        <f t="shared" si="258"/>
        <v>#DIV/0!</v>
      </c>
      <c r="AS252" s="9">
        <v>1.43</v>
      </c>
      <c r="AT252" s="9">
        <f t="shared" si="241"/>
        <v>61.526547396165931</v>
      </c>
      <c r="AU252" s="9">
        <v>1.37</v>
      </c>
      <c r="AV252" s="9">
        <v>61</v>
      </c>
      <c r="AW252" s="9"/>
      <c r="AX252" s="9"/>
      <c r="AY252" s="12" t="s">
        <v>155</v>
      </c>
      <c r="AZ252" s="12" t="s">
        <v>155</v>
      </c>
      <c r="BA252" s="12" t="s">
        <v>155</v>
      </c>
      <c r="BB252" s="12"/>
      <c r="BC252" s="8" t="s">
        <v>164</v>
      </c>
      <c r="BD252" s="8"/>
      <c r="BE252" s="8"/>
      <c r="BF252" s="8"/>
      <c r="BG252" s="12"/>
      <c r="BH252" s="8"/>
      <c r="BI252" s="8"/>
      <c r="BJ252" s="8">
        <v>67</v>
      </c>
      <c r="BK252" s="8">
        <v>180</v>
      </c>
      <c r="BL252" s="8">
        <f t="shared" si="242"/>
        <v>1.8514870595095649</v>
      </c>
      <c r="BM252" s="8">
        <f t="shared" si="201"/>
        <v>20.679012345679013</v>
      </c>
      <c r="BN252" s="8">
        <v>1</v>
      </c>
      <c r="BO252" s="7" t="s">
        <v>1199</v>
      </c>
      <c r="BP252" s="8" t="s">
        <v>146</v>
      </c>
      <c r="BQ252" s="8">
        <v>41</v>
      </c>
      <c r="BR252" s="8">
        <v>50</v>
      </c>
      <c r="BS252" s="8">
        <v>165</v>
      </c>
      <c r="BT252" s="8">
        <f t="shared" si="243"/>
        <v>1.5349860574487681</v>
      </c>
      <c r="BU252" s="8">
        <f t="shared" si="202"/>
        <v>18.365472910927455</v>
      </c>
      <c r="BV252" s="8">
        <f t="shared" si="244"/>
        <v>1.2061914507463598</v>
      </c>
      <c r="BW252" s="8">
        <f t="shared" si="244"/>
        <v>1.1259722222222224</v>
      </c>
      <c r="BX252" s="8" t="s">
        <v>158</v>
      </c>
      <c r="BY252" s="8" t="s">
        <v>147</v>
      </c>
      <c r="BZ252" s="8" t="s">
        <v>148</v>
      </c>
      <c r="CA252" s="8" t="s">
        <v>149</v>
      </c>
      <c r="CB252" s="8">
        <v>6</v>
      </c>
      <c r="CC252" s="8" t="s">
        <v>150</v>
      </c>
      <c r="CD252" s="8">
        <v>2</v>
      </c>
      <c r="CE252" s="8" t="s">
        <v>159</v>
      </c>
      <c r="CF252" s="8" t="s">
        <v>150</v>
      </c>
      <c r="CG252" s="8">
        <v>2</v>
      </c>
      <c r="CH252" s="8" t="s">
        <v>150</v>
      </c>
      <c r="CI252" s="8" t="s">
        <v>150</v>
      </c>
      <c r="CJ252" s="8">
        <v>2</v>
      </c>
      <c r="CK252" s="8" t="s">
        <v>159</v>
      </c>
      <c r="CL252" s="8" t="s">
        <v>150</v>
      </c>
      <c r="CM252" s="8">
        <v>2</v>
      </c>
      <c r="CN252" s="8" t="s">
        <v>150</v>
      </c>
      <c r="CO252" s="8">
        <v>0</v>
      </c>
      <c r="CP252" s="8">
        <v>0</v>
      </c>
      <c r="CQ252" s="8"/>
      <c r="CR252" s="8"/>
      <c r="CS252" s="8">
        <v>0</v>
      </c>
      <c r="CT252" s="8"/>
      <c r="CU252" s="8"/>
      <c r="CV252" s="8"/>
      <c r="CW252" s="8"/>
      <c r="CX252" s="8"/>
      <c r="CY252" s="8">
        <v>0</v>
      </c>
      <c r="CZ252" s="8"/>
      <c r="DA252" s="8"/>
      <c r="DB252" s="8"/>
      <c r="DC252" s="8"/>
      <c r="DD252" s="8" t="s">
        <v>143</v>
      </c>
      <c r="DE252" s="8">
        <v>1</v>
      </c>
      <c r="DF252" s="8"/>
      <c r="DG252" s="8"/>
      <c r="DH252" s="8">
        <v>375</v>
      </c>
      <c r="DI252" s="8">
        <v>1</v>
      </c>
      <c r="DJ252" s="8"/>
      <c r="DK252" s="8">
        <v>2</v>
      </c>
      <c r="DL252" s="8">
        <v>4</v>
      </c>
      <c r="DM252" s="8">
        <v>1</v>
      </c>
      <c r="DN252" s="8"/>
      <c r="DO252" s="8" t="s">
        <v>143</v>
      </c>
      <c r="DP252" s="8" t="str">
        <f t="shared" si="257"/>
        <v>2</v>
      </c>
      <c r="DQ252" s="8" t="s">
        <v>165</v>
      </c>
      <c r="DR252" s="8" t="s">
        <v>165</v>
      </c>
      <c r="DS252" s="8" t="s">
        <v>165</v>
      </c>
      <c r="DT252" s="8" t="s">
        <v>636</v>
      </c>
      <c r="DU252" s="8" t="s">
        <v>150</v>
      </c>
      <c r="DV252" s="8" t="s">
        <v>159</v>
      </c>
      <c r="DW252" s="8" t="s">
        <v>150</v>
      </c>
      <c r="DX252" s="8" t="s">
        <v>150</v>
      </c>
      <c r="DY252" s="8" t="s">
        <v>159</v>
      </c>
      <c r="DZ252" s="8"/>
      <c r="EA252" s="8"/>
      <c r="EB252" s="8" t="s">
        <v>150</v>
      </c>
      <c r="EC252" s="8" t="s">
        <v>150</v>
      </c>
      <c r="ED252" s="8" t="s">
        <v>150</v>
      </c>
      <c r="EE252" s="8"/>
      <c r="EF252" s="8" t="s">
        <v>159</v>
      </c>
      <c r="EG252" s="8" t="s">
        <v>150</v>
      </c>
      <c r="EH252" s="8"/>
      <c r="EI252" s="8" t="s">
        <v>159</v>
      </c>
      <c r="EJ252" s="8" t="s">
        <v>150</v>
      </c>
      <c r="EK252" s="8"/>
      <c r="EL252" s="8"/>
      <c r="EM252" s="8"/>
      <c r="EN252" s="8"/>
      <c r="EO252" s="8" t="s">
        <v>173</v>
      </c>
      <c r="EP252" s="8" t="s">
        <v>189</v>
      </c>
      <c r="EQ252" s="11">
        <f t="shared" si="261"/>
        <v>35</v>
      </c>
      <c r="ER252" s="11">
        <v>1</v>
      </c>
      <c r="ES252" s="11"/>
      <c r="ET252" s="13">
        <f t="shared" si="245"/>
        <v>1</v>
      </c>
      <c r="EU252" s="13">
        <f t="shared" si="246"/>
        <v>0.9</v>
      </c>
      <c r="EV252" s="14">
        <f t="shared" si="204"/>
        <v>-3.2000000000000001E-2</v>
      </c>
      <c r="EW252" s="14">
        <f t="shared" si="247"/>
        <v>-1.2</v>
      </c>
      <c r="EX252" s="14">
        <f t="shared" si="248"/>
        <v>-1.2</v>
      </c>
      <c r="EY252" s="11">
        <f t="shared" si="249"/>
        <v>-3.2000000000000001E-2</v>
      </c>
      <c r="EZ252" s="15" t="s">
        <v>152</v>
      </c>
      <c r="FA252" s="16" t="str">
        <f t="shared" si="250"/>
        <v>1</v>
      </c>
      <c r="FC252">
        <v>2</v>
      </c>
      <c r="FD252">
        <v>0</v>
      </c>
    </row>
    <row r="253" spans="1:160" ht="45">
      <c r="A253" s="6">
        <v>3226</v>
      </c>
      <c r="B253" s="8">
        <v>2</v>
      </c>
      <c r="C253" s="8" t="s">
        <v>139</v>
      </c>
      <c r="D253" s="8">
        <v>44</v>
      </c>
      <c r="E253" s="8">
        <v>41</v>
      </c>
      <c r="F253" s="8" t="s">
        <v>153</v>
      </c>
      <c r="G253" s="8">
        <v>3</v>
      </c>
      <c r="H253" s="8"/>
      <c r="I253" s="9"/>
      <c r="J253" s="9"/>
      <c r="K253" s="10">
        <v>43790</v>
      </c>
      <c r="L253" s="10"/>
      <c r="M253" s="9" t="e">
        <f t="shared" ref="M253:M259" si="262">DATEDIF(K253,L253,"m")</f>
        <v>#NUM!</v>
      </c>
      <c r="N253" s="9">
        <f t="shared" ca="1" si="239"/>
        <v>52</v>
      </c>
      <c r="O253" s="9">
        <v>35</v>
      </c>
      <c r="P253" s="9">
        <v>1</v>
      </c>
      <c r="Q253" s="10">
        <v>44090</v>
      </c>
      <c r="R253" s="10">
        <v>44090</v>
      </c>
      <c r="S253" s="9">
        <f t="shared" si="240"/>
        <v>9</v>
      </c>
      <c r="T253" s="9" t="s">
        <v>1202</v>
      </c>
      <c r="U253" s="8" t="str">
        <f t="shared" si="235"/>
        <v>12</v>
      </c>
      <c r="V253" s="11" t="str">
        <f t="shared" si="236"/>
        <v>1</v>
      </c>
      <c r="W253" s="8" t="str">
        <f t="shared" si="253"/>
        <v>12</v>
      </c>
      <c r="X253" s="9">
        <v>2</v>
      </c>
      <c r="Y253" s="9">
        <v>1</v>
      </c>
      <c r="Z253" s="9">
        <v>1</v>
      </c>
      <c r="AA253" s="9"/>
      <c r="AB253" s="9">
        <v>2</v>
      </c>
      <c r="AC253" s="9">
        <v>35</v>
      </c>
      <c r="AD253" s="9">
        <v>1</v>
      </c>
      <c r="AE253" s="8">
        <f t="shared" si="259"/>
        <v>35</v>
      </c>
      <c r="AF253" s="9">
        <v>2</v>
      </c>
      <c r="AG253" s="9">
        <v>2</v>
      </c>
      <c r="AH253" s="11">
        <f t="shared" si="260"/>
        <v>35</v>
      </c>
      <c r="AI253" s="11">
        <v>1</v>
      </c>
      <c r="AJ253" s="9">
        <v>2</v>
      </c>
      <c r="AK253" s="9"/>
      <c r="AL253" s="9"/>
      <c r="AM253" s="8" t="s">
        <v>360</v>
      </c>
      <c r="AN253" s="8">
        <v>1</v>
      </c>
      <c r="AO253" s="8">
        <v>4.1399999999999997</v>
      </c>
      <c r="AP253" s="8">
        <v>16</v>
      </c>
      <c r="AQ253" s="8"/>
      <c r="AR253" s="9" t="e">
        <f t="shared" si="258"/>
        <v>#DIV/0!</v>
      </c>
      <c r="AS253" s="9">
        <v>4.6500000000000004</v>
      </c>
      <c r="AT253" s="9">
        <f t="shared" si="241"/>
        <v>15.132973156809703</v>
      </c>
      <c r="AU253" s="9">
        <v>3.82</v>
      </c>
      <c r="AV253" s="9">
        <v>18</v>
      </c>
      <c r="AW253" s="9"/>
      <c r="AX253" s="9"/>
      <c r="AY253" s="12" t="s">
        <v>155</v>
      </c>
      <c r="AZ253" s="12" t="s">
        <v>155</v>
      </c>
      <c r="BA253" s="12" t="s">
        <v>155</v>
      </c>
      <c r="BB253" s="12"/>
      <c r="BC253" s="8" t="s">
        <v>164</v>
      </c>
      <c r="BD253" s="8"/>
      <c r="BE253" s="8"/>
      <c r="BF253" s="8"/>
      <c r="BG253" s="12"/>
      <c r="BH253" s="8"/>
      <c r="BI253" s="8"/>
      <c r="BJ253" s="8">
        <v>66.8</v>
      </c>
      <c r="BK253" s="8">
        <v>174</v>
      </c>
      <c r="BL253" s="8">
        <f t="shared" si="242"/>
        <v>1.8042409069793788</v>
      </c>
      <c r="BM253" s="8">
        <f t="shared" si="201"/>
        <v>22.063680803276522</v>
      </c>
      <c r="BN253" s="8">
        <v>1</v>
      </c>
      <c r="BO253" s="7" t="s">
        <v>1203</v>
      </c>
      <c r="BP253" s="8" t="s">
        <v>146</v>
      </c>
      <c r="BQ253" s="8">
        <v>45</v>
      </c>
      <c r="BR253" s="8">
        <v>70</v>
      </c>
      <c r="BS253" s="8">
        <v>170</v>
      </c>
      <c r="BT253" s="8">
        <f t="shared" si="243"/>
        <v>1.8097078017532482</v>
      </c>
      <c r="BU253" s="8">
        <f t="shared" si="202"/>
        <v>24.221453287197232</v>
      </c>
      <c r="BV253" s="8">
        <f t="shared" si="244"/>
        <v>0.99697912847114156</v>
      </c>
      <c r="BW253" s="8">
        <f t="shared" si="244"/>
        <v>0.91091482173527361</v>
      </c>
      <c r="BX253" s="8" t="s">
        <v>158</v>
      </c>
      <c r="BY253" s="8" t="s">
        <v>162</v>
      </c>
      <c r="BZ253" s="8" t="s">
        <v>148</v>
      </c>
      <c r="CA253" s="8" t="s">
        <v>149</v>
      </c>
      <c r="CB253" s="8">
        <v>5</v>
      </c>
      <c r="CC253" s="8" t="s">
        <v>150</v>
      </c>
      <c r="CD253" s="8">
        <v>2</v>
      </c>
      <c r="CE253" s="8" t="s">
        <v>159</v>
      </c>
      <c r="CF253" s="8" t="s">
        <v>150</v>
      </c>
      <c r="CG253" s="8">
        <v>2</v>
      </c>
      <c r="CH253" s="8" t="s">
        <v>150</v>
      </c>
      <c r="CI253" s="8" t="s">
        <v>150</v>
      </c>
      <c r="CJ253" s="8">
        <v>2</v>
      </c>
      <c r="CK253" s="8" t="s">
        <v>159</v>
      </c>
      <c r="CL253" s="8" t="s">
        <v>150</v>
      </c>
      <c r="CM253" s="8">
        <v>2</v>
      </c>
      <c r="CN253" s="8" t="s">
        <v>150</v>
      </c>
      <c r="CO253" s="8">
        <v>0</v>
      </c>
      <c r="CP253" s="8">
        <v>0</v>
      </c>
      <c r="CQ253" s="8">
        <v>4</v>
      </c>
      <c r="CR253" s="8" t="s">
        <v>0</v>
      </c>
      <c r="CS253" s="8">
        <v>0</v>
      </c>
      <c r="CT253" s="8"/>
      <c r="CU253" s="8"/>
      <c r="CV253" s="8"/>
      <c r="CW253" s="8"/>
      <c r="CX253" s="8" t="s">
        <v>0</v>
      </c>
      <c r="CY253" s="8">
        <v>0</v>
      </c>
      <c r="CZ253" s="8"/>
      <c r="DA253" s="8"/>
      <c r="DB253" s="8"/>
      <c r="DC253" s="8"/>
      <c r="DD253" s="8" t="s">
        <v>143</v>
      </c>
      <c r="DE253" s="8">
        <v>1</v>
      </c>
      <c r="DF253" s="8"/>
      <c r="DG253" s="8"/>
      <c r="DH253" s="8">
        <v>375</v>
      </c>
      <c r="DI253" s="8">
        <v>1</v>
      </c>
      <c r="DJ253" s="8"/>
      <c r="DK253" s="8">
        <v>2</v>
      </c>
      <c r="DL253" s="8">
        <v>4</v>
      </c>
      <c r="DM253" s="8">
        <v>1</v>
      </c>
      <c r="DN253" s="8"/>
      <c r="DO253" s="8" t="s">
        <v>143</v>
      </c>
      <c r="DP253" s="8" t="str">
        <f t="shared" si="257"/>
        <v>2</v>
      </c>
      <c r="DQ253" s="8" t="s">
        <v>165</v>
      </c>
      <c r="DR253" s="8" t="s">
        <v>165</v>
      </c>
      <c r="DS253" s="8" t="s">
        <v>165</v>
      </c>
      <c r="DT253" s="8" t="s">
        <v>636</v>
      </c>
      <c r="DU253" s="8" t="s">
        <v>150</v>
      </c>
      <c r="DV253" s="8" t="s">
        <v>150</v>
      </c>
      <c r="DW253" s="8" t="s">
        <v>150</v>
      </c>
      <c r="DX253" s="8" t="s">
        <v>150</v>
      </c>
      <c r="DY253" s="8" t="s">
        <v>159</v>
      </c>
      <c r="DZ253" s="8"/>
      <c r="EA253" s="8"/>
      <c r="EB253" s="8" t="s">
        <v>150</v>
      </c>
      <c r="EC253" s="8" t="s">
        <v>150</v>
      </c>
      <c r="ED253" s="8" t="s">
        <v>150</v>
      </c>
      <c r="EE253" s="8"/>
      <c r="EF253" s="8" t="s">
        <v>159</v>
      </c>
      <c r="EG253" s="8" t="s">
        <v>150</v>
      </c>
      <c r="EH253" s="8"/>
      <c r="EI253" s="8" t="s">
        <v>159</v>
      </c>
      <c r="EJ253" s="8" t="s">
        <v>150</v>
      </c>
      <c r="EK253" s="8"/>
      <c r="EL253" s="8"/>
      <c r="EM253" s="8"/>
      <c r="EN253" s="8"/>
      <c r="EO253" s="8" t="s">
        <v>184</v>
      </c>
      <c r="EP253" s="8" t="s">
        <v>189</v>
      </c>
      <c r="EQ253" s="11">
        <f t="shared" si="261"/>
        <v>35</v>
      </c>
      <c r="ER253" s="11">
        <v>1</v>
      </c>
      <c r="ES253" s="11"/>
      <c r="ET253" s="13">
        <f t="shared" si="245"/>
        <v>1</v>
      </c>
      <c r="EU253" s="13">
        <f t="shared" si="246"/>
        <v>0.9</v>
      </c>
      <c r="EV253" s="14">
        <f t="shared" si="204"/>
        <v>-3.2000000000000001E-2</v>
      </c>
      <c r="EW253" s="14">
        <f t="shared" si="247"/>
        <v>-1.2</v>
      </c>
      <c r="EX253" s="14">
        <f t="shared" si="248"/>
        <v>-1.2</v>
      </c>
      <c r="EY253" s="11">
        <f t="shared" si="249"/>
        <v>-3.2000000000000001E-2</v>
      </c>
      <c r="EZ253" s="17" t="s">
        <v>163</v>
      </c>
      <c r="FA253" s="16" t="str">
        <f t="shared" si="250"/>
        <v>2</v>
      </c>
      <c r="FB253" t="s">
        <v>1950</v>
      </c>
      <c r="FC253">
        <v>1</v>
      </c>
      <c r="FD253">
        <v>6</v>
      </c>
    </row>
    <row r="254" spans="1:160" ht="33.75">
      <c r="A254" s="6">
        <v>3230</v>
      </c>
      <c r="B254" s="8">
        <v>2</v>
      </c>
      <c r="C254" s="8" t="s">
        <v>139</v>
      </c>
      <c r="D254" s="8">
        <v>54</v>
      </c>
      <c r="E254" s="8">
        <v>51</v>
      </c>
      <c r="F254" s="8" t="s">
        <v>153</v>
      </c>
      <c r="G254" s="8">
        <v>3</v>
      </c>
      <c r="H254" s="8" t="s">
        <v>179</v>
      </c>
      <c r="I254" s="9"/>
      <c r="J254" s="9"/>
      <c r="K254" s="10">
        <v>43796</v>
      </c>
      <c r="L254" s="10"/>
      <c r="M254" s="9" t="e">
        <f t="shared" si="262"/>
        <v>#NUM!</v>
      </c>
      <c r="N254" s="9">
        <f t="shared" ca="1" si="239"/>
        <v>52</v>
      </c>
      <c r="O254" s="9">
        <v>35</v>
      </c>
      <c r="P254" s="9">
        <v>1</v>
      </c>
      <c r="Q254" s="9"/>
      <c r="R254" s="9"/>
      <c r="S254" s="9" t="e">
        <f t="shared" si="240"/>
        <v>#NUM!</v>
      </c>
      <c r="T254" s="9"/>
      <c r="U254" s="8" t="str">
        <f t="shared" si="235"/>
        <v>12</v>
      </c>
      <c r="V254" s="11" t="str">
        <f t="shared" si="236"/>
        <v>1</v>
      </c>
      <c r="W254" s="8" t="str">
        <f t="shared" si="253"/>
        <v>12</v>
      </c>
      <c r="X254" s="9">
        <v>2</v>
      </c>
      <c r="Y254" s="9">
        <v>1</v>
      </c>
      <c r="Z254" s="9"/>
      <c r="AA254" s="9"/>
      <c r="AB254" s="9">
        <v>2</v>
      </c>
      <c r="AC254" s="9">
        <v>35</v>
      </c>
      <c r="AD254" s="9">
        <v>1</v>
      </c>
      <c r="AE254" s="8">
        <f t="shared" si="259"/>
        <v>35</v>
      </c>
      <c r="AF254" s="9">
        <v>2</v>
      </c>
      <c r="AG254" s="9"/>
      <c r="AH254" s="11">
        <f t="shared" si="260"/>
        <v>35</v>
      </c>
      <c r="AI254" s="11">
        <v>1</v>
      </c>
      <c r="AJ254" s="9">
        <v>2</v>
      </c>
      <c r="AK254" s="9">
        <v>0</v>
      </c>
      <c r="AL254" s="9"/>
      <c r="AM254" s="8" t="s">
        <v>360</v>
      </c>
      <c r="AN254" s="8">
        <v>1</v>
      </c>
      <c r="AO254" s="8">
        <v>1.61</v>
      </c>
      <c r="AP254" s="8">
        <v>49</v>
      </c>
      <c r="AQ254" s="8"/>
      <c r="AR254" s="9" t="e">
        <f t="shared" si="258"/>
        <v>#DIV/0!</v>
      </c>
      <c r="AS254" s="9">
        <v>1.05</v>
      </c>
      <c r="AT254" s="9">
        <f t="shared" si="241"/>
        <v>84.806779307111015</v>
      </c>
      <c r="AU254" s="9">
        <v>1.1499999999999999</v>
      </c>
      <c r="AV254" s="9">
        <v>72</v>
      </c>
      <c r="AW254" s="9"/>
      <c r="AX254" s="9"/>
      <c r="AY254" s="12" t="s">
        <v>155</v>
      </c>
      <c r="AZ254" s="12" t="s">
        <v>155</v>
      </c>
      <c r="BA254" s="12" t="s">
        <v>155</v>
      </c>
      <c r="BB254" s="12"/>
      <c r="BC254" s="8" t="s">
        <v>164</v>
      </c>
      <c r="BD254" s="8"/>
      <c r="BE254" s="8"/>
      <c r="BF254" s="8"/>
      <c r="BG254" s="12"/>
      <c r="BH254" s="8"/>
      <c r="BI254" s="8"/>
      <c r="BJ254" s="8">
        <v>70</v>
      </c>
      <c r="BK254" s="8">
        <v>173</v>
      </c>
      <c r="BL254" s="8">
        <f t="shared" si="242"/>
        <v>1.8328056518919322</v>
      </c>
      <c r="BM254" s="8">
        <f t="shared" si="201"/>
        <v>23.388686558187711</v>
      </c>
      <c r="BN254" s="8">
        <v>1</v>
      </c>
      <c r="BO254" s="7" t="s">
        <v>1208</v>
      </c>
      <c r="BP254" s="8" t="s">
        <v>146</v>
      </c>
      <c r="BQ254" s="8">
        <v>48</v>
      </c>
      <c r="BR254" s="8">
        <v>56</v>
      </c>
      <c r="BS254" s="8">
        <v>169</v>
      </c>
      <c r="BT254" s="8">
        <f t="shared" si="243"/>
        <v>1.6389439293558667</v>
      </c>
      <c r="BU254" s="8">
        <f t="shared" si="202"/>
        <v>19.60715661216344</v>
      </c>
      <c r="BV254" s="8">
        <f t="shared" si="244"/>
        <v>1.1182845361965839</v>
      </c>
      <c r="BW254" s="8">
        <f t="shared" si="244"/>
        <v>1.1928647799792842</v>
      </c>
      <c r="BX254" s="8" t="s">
        <v>171</v>
      </c>
      <c r="BY254" s="8" t="s">
        <v>162</v>
      </c>
      <c r="BZ254" s="8" t="s">
        <v>148</v>
      </c>
      <c r="CA254" s="8" t="s">
        <v>149</v>
      </c>
      <c r="CB254" s="8">
        <v>6</v>
      </c>
      <c r="CC254" s="8" t="s">
        <v>150</v>
      </c>
      <c r="CD254" s="8">
        <v>2</v>
      </c>
      <c r="CE254" s="8" t="s">
        <v>150</v>
      </c>
      <c r="CF254" s="8" t="s">
        <v>150</v>
      </c>
      <c r="CG254" s="8">
        <v>2</v>
      </c>
      <c r="CH254" s="8" t="s">
        <v>150</v>
      </c>
      <c r="CI254" s="8" t="s">
        <v>150</v>
      </c>
      <c r="CJ254" s="8">
        <v>2</v>
      </c>
      <c r="CK254" s="8" t="s">
        <v>150</v>
      </c>
      <c r="CL254" s="8" t="s">
        <v>150</v>
      </c>
      <c r="CM254" s="8">
        <v>2</v>
      </c>
      <c r="CN254" s="8" t="s">
        <v>150</v>
      </c>
      <c r="CO254" s="8">
        <v>0</v>
      </c>
      <c r="CP254" s="8">
        <v>0</v>
      </c>
      <c r="CQ254" s="8">
        <v>4</v>
      </c>
      <c r="CR254" s="8"/>
      <c r="CS254" s="8">
        <v>0</v>
      </c>
      <c r="CT254" s="8"/>
      <c r="CU254" s="8"/>
      <c r="CV254" s="8"/>
      <c r="CW254" s="8"/>
      <c r="CX254" s="8"/>
      <c r="CY254" s="8">
        <v>0</v>
      </c>
      <c r="CZ254" s="8"/>
      <c r="DA254" s="8"/>
      <c r="DB254" s="8"/>
      <c r="DC254" s="8"/>
      <c r="DD254" s="8" t="s">
        <v>165</v>
      </c>
      <c r="DE254" s="8">
        <v>2</v>
      </c>
      <c r="DF254" s="8"/>
      <c r="DG254" s="8"/>
      <c r="DH254" s="8"/>
      <c r="DI254" s="8">
        <v>2</v>
      </c>
      <c r="DJ254" s="8"/>
      <c r="DK254" s="8">
        <v>2</v>
      </c>
      <c r="DL254" s="8">
        <v>0</v>
      </c>
      <c r="DM254" s="8">
        <v>2</v>
      </c>
      <c r="DN254" s="8"/>
      <c r="DO254" s="8" t="s">
        <v>143</v>
      </c>
      <c r="DP254" s="8" t="str">
        <f t="shared" si="257"/>
        <v>2</v>
      </c>
      <c r="DQ254" s="8" t="s">
        <v>143</v>
      </c>
      <c r="DR254" s="8" t="s">
        <v>143</v>
      </c>
      <c r="DS254" s="8" t="s">
        <v>143</v>
      </c>
      <c r="DT254" s="8" t="s">
        <v>636</v>
      </c>
      <c r="DU254" s="8" t="s">
        <v>159</v>
      </c>
      <c r="DV254" s="8" t="s">
        <v>150</v>
      </c>
      <c r="DW254" s="8" t="s">
        <v>159</v>
      </c>
      <c r="DX254" s="8" t="s">
        <v>150</v>
      </c>
      <c r="DY254" s="8" t="s">
        <v>159</v>
      </c>
      <c r="DZ254" s="8"/>
      <c r="EA254" s="8"/>
      <c r="EB254" s="8" t="s">
        <v>150</v>
      </c>
      <c r="EC254" s="8" t="s">
        <v>150</v>
      </c>
      <c r="ED254" s="8" t="s">
        <v>150</v>
      </c>
      <c r="EE254" s="8"/>
      <c r="EF254" s="8" t="s">
        <v>159</v>
      </c>
      <c r="EG254" s="8" t="s">
        <v>150</v>
      </c>
      <c r="EH254" s="8"/>
      <c r="EI254" s="8" t="s">
        <v>159</v>
      </c>
      <c r="EJ254" s="8" t="s">
        <v>150</v>
      </c>
      <c r="EK254" s="8"/>
      <c r="EL254" s="8"/>
      <c r="EM254" s="8"/>
      <c r="EN254" s="8"/>
      <c r="EO254" s="8" t="s">
        <v>184</v>
      </c>
      <c r="EP254" s="8" t="s">
        <v>189</v>
      </c>
      <c r="EQ254" s="11">
        <f t="shared" si="261"/>
        <v>35</v>
      </c>
      <c r="ER254" s="11">
        <v>1</v>
      </c>
      <c r="ES254" s="11"/>
      <c r="ET254" s="13">
        <f t="shared" si="245"/>
        <v>1</v>
      </c>
      <c r="EU254" s="13">
        <f t="shared" si="246"/>
        <v>0.9</v>
      </c>
      <c r="EV254" s="14">
        <f t="shared" si="204"/>
        <v>-3.2000000000000001E-2</v>
      </c>
      <c r="EW254" s="14">
        <f t="shared" si="247"/>
        <v>-1.2</v>
      </c>
      <c r="EX254" s="14">
        <f t="shared" si="248"/>
        <v>-1.2</v>
      </c>
      <c r="EY254" s="11">
        <f t="shared" si="249"/>
        <v>-3.2000000000000001E-2</v>
      </c>
      <c r="EZ254" s="17" t="s">
        <v>152</v>
      </c>
      <c r="FA254" s="16" t="str">
        <f t="shared" si="250"/>
        <v>1</v>
      </c>
      <c r="FC254">
        <v>2</v>
      </c>
      <c r="FD254">
        <v>0</v>
      </c>
    </row>
    <row r="255" spans="1:160" ht="33.75">
      <c r="A255" s="6">
        <v>3234</v>
      </c>
      <c r="B255" s="8">
        <v>1</v>
      </c>
      <c r="C255" s="8" t="s">
        <v>146</v>
      </c>
      <c r="D255" s="8">
        <v>51</v>
      </c>
      <c r="E255" s="8">
        <v>49</v>
      </c>
      <c r="F255" s="8" t="s">
        <v>140</v>
      </c>
      <c r="G255" s="8">
        <v>1</v>
      </c>
      <c r="H255" s="8"/>
      <c r="I255" s="9" t="s">
        <v>313</v>
      </c>
      <c r="J255" s="9">
        <v>2</v>
      </c>
      <c r="K255" s="10">
        <v>43803</v>
      </c>
      <c r="L255" s="10"/>
      <c r="M255" s="9" t="e">
        <f t="shared" si="262"/>
        <v>#NUM!</v>
      </c>
      <c r="N255" s="9">
        <f t="shared" ca="1" si="239"/>
        <v>52</v>
      </c>
      <c r="O255" s="9">
        <v>34</v>
      </c>
      <c r="P255" s="9">
        <v>1</v>
      </c>
      <c r="Q255" s="9"/>
      <c r="R255" s="9"/>
      <c r="S255" s="9" t="e">
        <f t="shared" si="240"/>
        <v>#NUM!</v>
      </c>
      <c r="T255" s="9"/>
      <c r="U255" s="8" t="str">
        <f t="shared" si="235"/>
        <v>12</v>
      </c>
      <c r="V255" s="11" t="str">
        <f t="shared" si="236"/>
        <v>1</v>
      </c>
      <c r="W255" s="8" t="str">
        <f t="shared" si="253"/>
        <v>12</v>
      </c>
      <c r="X255" s="9">
        <v>2</v>
      </c>
      <c r="Y255" s="9">
        <v>1</v>
      </c>
      <c r="Z255" s="9"/>
      <c r="AA255" s="9"/>
      <c r="AB255" s="9">
        <v>2</v>
      </c>
      <c r="AC255" s="9">
        <v>34</v>
      </c>
      <c r="AD255" s="9">
        <v>1</v>
      </c>
      <c r="AE255" s="8">
        <f t="shared" si="259"/>
        <v>34</v>
      </c>
      <c r="AF255" s="9">
        <v>2</v>
      </c>
      <c r="AG255" s="9"/>
      <c r="AH255" s="11">
        <f t="shared" si="260"/>
        <v>34</v>
      </c>
      <c r="AI255" s="11">
        <v>1</v>
      </c>
      <c r="AJ255" s="9">
        <v>2</v>
      </c>
      <c r="AK255" s="9">
        <v>0</v>
      </c>
      <c r="AL255" s="9"/>
      <c r="AM255" s="8" t="s">
        <v>360</v>
      </c>
      <c r="AN255" s="8">
        <v>1</v>
      </c>
      <c r="AO255" s="8">
        <v>1.05</v>
      </c>
      <c r="AP255" s="8">
        <v>63</v>
      </c>
      <c r="AQ255" s="8"/>
      <c r="AR255" s="9" t="e">
        <v>#DIV/0!</v>
      </c>
      <c r="AS255" s="9">
        <v>0.89</v>
      </c>
      <c r="AT255" s="9">
        <f t="shared" si="241"/>
        <v>78.378849747200391</v>
      </c>
      <c r="AU255" s="9"/>
      <c r="AV255" s="9" t="e">
        <f t="shared" ref="AV255:AV286" si="263">141*((AU255/EU255)^EX255)*0.9938^(E255+3)*ET255</f>
        <v>#DIV/0!</v>
      </c>
      <c r="AW255" s="9"/>
      <c r="AX255" s="9"/>
      <c r="AY255" s="12" t="s">
        <v>155</v>
      </c>
      <c r="AZ255" s="12" t="s">
        <v>155</v>
      </c>
      <c r="BA255" s="12" t="s">
        <v>155</v>
      </c>
      <c r="BB255" s="12"/>
      <c r="BC255" s="8" t="s">
        <v>164</v>
      </c>
      <c r="BD255" s="8"/>
      <c r="BE255" s="8"/>
      <c r="BF255" s="8"/>
      <c r="BG255" s="12"/>
      <c r="BH255" s="8"/>
      <c r="BI255" s="8"/>
      <c r="BJ255" s="8">
        <v>54</v>
      </c>
      <c r="BK255" s="8">
        <v>154</v>
      </c>
      <c r="BL255" s="8">
        <f t="shared" si="242"/>
        <v>1.5086420001897738</v>
      </c>
      <c r="BM255" s="8">
        <f t="shared" si="201"/>
        <v>22.769438353853939</v>
      </c>
      <c r="BN255" s="8">
        <v>1</v>
      </c>
      <c r="BO255" s="7" t="s">
        <v>1211</v>
      </c>
      <c r="BP255" s="8" t="s">
        <v>139</v>
      </c>
      <c r="BQ255" s="8">
        <v>55</v>
      </c>
      <c r="BR255" s="8">
        <v>79</v>
      </c>
      <c r="BS255" s="8">
        <v>176</v>
      </c>
      <c r="BT255" s="8">
        <f t="shared" si="243"/>
        <v>1.9536849079279079</v>
      </c>
      <c r="BU255" s="8">
        <f t="shared" si="202"/>
        <v>25.50361570247934</v>
      </c>
      <c r="BV255" s="8">
        <f t="shared" si="244"/>
        <v>0.77220333435950539</v>
      </c>
      <c r="BW255" s="8">
        <f t="shared" si="244"/>
        <v>0.89279256006199947</v>
      </c>
      <c r="BX255" s="8" t="s">
        <v>147</v>
      </c>
      <c r="BY255" s="8" t="s">
        <v>158</v>
      </c>
      <c r="BZ255" s="8" t="s">
        <v>148</v>
      </c>
      <c r="CA255" s="8" t="s">
        <v>149</v>
      </c>
      <c r="CB255" s="8">
        <v>6</v>
      </c>
      <c r="CC255" s="8" t="s">
        <v>150</v>
      </c>
      <c r="CD255" s="8">
        <v>2</v>
      </c>
      <c r="CE255" s="8" t="s">
        <v>150</v>
      </c>
      <c r="CF255" s="8" t="s">
        <v>150</v>
      </c>
      <c r="CG255" s="8">
        <v>2</v>
      </c>
      <c r="CH255" s="8" t="s">
        <v>150</v>
      </c>
      <c r="CI255" s="8" t="s">
        <v>150</v>
      </c>
      <c r="CJ255" s="8">
        <v>2</v>
      </c>
      <c r="CK255" s="8" t="s">
        <v>150</v>
      </c>
      <c r="CL255" s="8" t="s">
        <v>150</v>
      </c>
      <c r="CM255" s="8">
        <v>2</v>
      </c>
      <c r="CN255" s="8" t="s">
        <v>150</v>
      </c>
      <c r="CO255" s="8">
        <v>0</v>
      </c>
      <c r="CP255" s="8">
        <v>0</v>
      </c>
      <c r="CQ255" s="8">
        <v>4</v>
      </c>
      <c r="CR255" s="8"/>
      <c r="CS255" s="8">
        <v>0</v>
      </c>
      <c r="CT255" s="8"/>
      <c r="CU255" s="8"/>
      <c r="CV255" s="8"/>
      <c r="CW255" s="8"/>
      <c r="CX255" s="8"/>
      <c r="CY255" s="8">
        <v>0</v>
      </c>
      <c r="CZ255" s="8"/>
      <c r="DA255" s="8"/>
      <c r="DB255" s="8"/>
      <c r="DC255" s="8"/>
      <c r="DD255" s="8" t="s">
        <v>165</v>
      </c>
      <c r="DE255" s="8">
        <v>2</v>
      </c>
      <c r="DF255" s="8"/>
      <c r="DG255" s="8"/>
      <c r="DH255" s="8"/>
      <c r="DI255" s="8">
        <v>2</v>
      </c>
      <c r="DJ255" s="8"/>
      <c r="DK255" s="8">
        <v>2</v>
      </c>
      <c r="DL255" s="8">
        <v>0</v>
      </c>
      <c r="DM255" s="8">
        <v>2</v>
      </c>
      <c r="DN255" s="8"/>
      <c r="DO255" s="8" t="s">
        <v>143</v>
      </c>
      <c r="DP255" s="8" t="str">
        <f t="shared" si="257"/>
        <v>2</v>
      </c>
      <c r="DQ255" s="8" t="s">
        <v>143</v>
      </c>
      <c r="DR255" s="8" t="s">
        <v>143</v>
      </c>
      <c r="DS255" s="8" t="s">
        <v>143</v>
      </c>
      <c r="DT255" s="8" t="s">
        <v>636</v>
      </c>
      <c r="DU255" s="8" t="s">
        <v>150</v>
      </c>
      <c r="DV255" s="8" t="s">
        <v>150</v>
      </c>
      <c r="DW255" s="8" t="s">
        <v>150</v>
      </c>
      <c r="DX255" s="8" t="s">
        <v>150</v>
      </c>
      <c r="DY255" s="8"/>
      <c r="DZ255" s="8"/>
      <c r="EA255" s="8"/>
      <c r="EB255" s="8" t="s">
        <v>150</v>
      </c>
      <c r="EC255" s="8" t="s">
        <v>150</v>
      </c>
      <c r="ED255" s="8" t="s">
        <v>150</v>
      </c>
      <c r="EE255" s="8"/>
      <c r="EF255" s="8" t="s">
        <v>159</v>
      </c>
      <c r="EG255" s="8" t="s">
        <v>150</v>
      </c>
      <c r="EH255" s="8"/>
      <c r="EI255" s="8" t="s">
        <v>159</v>
      </c>
      <c r="EJ255" s="8" t="s">
        <v>150</v>
      </c>
      <c r="EK255" s="8"/>
      <c r="EL255" s="8"/>
      <c r="EM255" s="8"/>
      <c r="EN255" s="8"/>
      <c r="EO255" s="8" t="s">
        <v>304</v>
      </c>
      <c r="EP255" s="8" t="s">
        <v>189</v>
      </c>
      <c r="EQ255" s="11">
        <f t="shared" si="261"/>
        <v>34</v>
      </c>
      <c r="ER255" s="11">
        <v>1</v>
      </c>
      <c r="ES255" s="11"/>
      <c r="ET255" s="13">
        <f t="shared" si="245"/>
        <v>1.012</v>
      </c>
      <c r="EU255" s="13">
        <f t="shared" si="246"/>
        <v>0.7</v>
      </c>
      <c r="EV255" s="14">
        <f t="shared" si="204"/>
        <v>-0.24099999999999999</v>
      </c>
      <c r="EW255" s="14">
        <f t="shared" si="247"/>
        <v>-1.2</v>
      </c>
      <c r="EX255" s="14">
        <f t="shared" si="248"/>
        <v>-0.24099999999999999</v>
      </c>
      <c r="EY255" s="11">
        <f t="shared" si="249"/>
        <v>-0.24099999999999999</v>
      </c>
      <c r="EZ255" s="17" t="s">
        <v>176</v>
      </c>
      <c r="FA255" s="16" t="str">
        <f t="shared" si="250"/>
        <v>3</v>
      </c>
      <c r="FC255">
        <v>2</v>
      </c>
      <c r="FD255">
        <v>0</v>
      </c>
    </row>
    <row r="256" spans="1:160" ht="33.75">
      <c r="A256" s="6">
        <v>3236</v>
      </c>
      <c r="B256" s="8">
        <v>2</v>
      </c>
      <c r="C256" s="8" t="s">
        <v>139</v>
      </c>
      <c r="D256" s="8">
        <v>57</v>
      </c>
      <c r="E256" s="8">
        <v>54</v>
      </c>
      <c r="F256" s="8" t="s">
        <v>140</v>
      </c>
      <c r="G256" s="8">
        <v>1</v>
      </c>
      <c r="H256" s="8"/>
      <c r="I256" s="9"/>
      <c r="J256" s="9"/>
      <c r="K256" s="10">
        <v>43804</v>
      </c>
      <c r="L256" s="10"/>
      <c r="M256" s="9" t="e">
        <f t="shared" si="262"/>
        <v>#NUM!</v>
      </c>
      <c r="N256" s="9">
        <f t="shared" ca="1" si="239"/>
        <v>52</v>
      </c>
      <c r="O256" s="9">
        <v>34</v>
      </c>
      <c r="P256" s="9">
        <v>1</v>
      </c>
      <c r="Q256" s="10">
        <v>44801</v>
      </c>
      <c r="R256" s="10">
        <v>44801</v>
      </c>
      <c r="S256" s="9">
        <f t="shared" si="240"/>
        <v>32</v>
      </c>
      <c r="T256" s="9" t="s">
        <v>626</v>
      </c>
      <c r="U256" s="8" t="str">
        <f t="shared" si="235"/>
        <v>12</v>
      </c>
      <c r="V256" s="11" t="str">
        <f t="shared" si="236"/>
        <v>1</v>
      </c>
      <c r="W256" s="8" t="str">
        <f t="shared" si="253"/>
        <v>12</v>
      </c>
      <c r="X256" s="9">
        <v>2</v>
      </c>
      <c r="Y256" s="9">
        <v>1</v>
      </c>
      <c r="Z256" s="9"/>
      <c r="AA256" s="9"/>
      <c r="AB256" s="9">
        <v>2</v>
      </c>
      <c r="AC256" s="9">
        <v>34</v>
      </c>
      <c r="AD256" s="9">
        <v>1</v>
      </c>
      <c r="AE256" s="8">
        <f t="shared" si="259"/>
        <v>34</v>
      </c>
      <c r="AF256" s="9">
        <v>2</v>
      </c>
      <c r="AG256" s="9"/>
      <c r="AH256" s="11">
        <f t="shared" si="260"/>
        <v>34</v>
      </c>
      <c r="AI256" s="11">
        <v>1</v>
      </c>
      <c r="AJ256" s="9">
        <v>2</v>
      </c>
      <c r="AK256" s="9"/>
      <c r="AL256" s="9"/>
      <c r="AM256" s="8" t="s">
        <v>360</v>
      </c>
      <c r="AN256" s="8">
        <v>1</v>
      </c>
      <c r="AO256" s="8">
        <v>1.08</v>
      </c>
      <c r="AP256" s="8">
        <v>77</v>
      </c>
      <c r="AQ256" s="8"/>
      <c r="AR256" s="9" t="e">
        <f t="shared" ref="AR256:AR262" si="264">141*((AQ256/EU256)^EV256)*0.9938^(E256)*ET256</f>
        <v>#DIV/0!</v>
      </c>
      <c r="AS256" s="9">
        <v>2.1</v>
      </c>
      <c r="AT256" s="9">
        <f t="shared" si="241"/>
        <v>36.23193702500479</v>
      </c>
      <c r="AU256" s="9"/>
      <c r="AV256" s="9" t="e">
        <f t="shared" si="263"/>
        <v>#DIV/0!</v>
      </c>
      <c r="AW256" s="9"/>
      <c r="AX256" s="9"/>
      <c r="AY256" s="12" t="s">
        <v>155</v>
      </c>
      <c r="AZ256" s="12" t="s">
        <v>155</v>
      </c>
      <c r="BA256" s="12" t="s">
        <v>155</v>
      </c>
      <c r="BB256" s="12"/>
      <c r="BC256" s="8" t="s">
        <v>164</v>
      </c>
      <c r="BD256" s="8"/>
      <c r="BE256" s="8"/>
      <c r="BF256" s="8"/>
      <c r="BG256" s="12"/>
      <c r="BH256" s="8"/>
      <c r="BI256" s="8"/>
      <c r="BJ256" s="8">
        <v>82</v>
      </c>
      <c r="BK256" s="8">
        <v>165</v>
      </c>
      <c r="BL256" s="8">
        <f t="shared" si="242"/>
        <v>1.8941443395104736</v>
      </c>
      <c r="BM256" s="8">
        <f t="shared" si="201"/>
        <v>30.119375573921026</v>
      </c>
      <c r="BN256" s="8">
        <v>1</v>
      </c>
      <c r="BO256" s="7" t="s">
        <v>1214</v>
      </c>
      <c r="BP256" s="8" t="s">
        <v>146</v>
      </c>
      <c r="BQ256" s="8">
        <v>50</v>
      </c>
      <c r="BR256" s="8">
        <v>68.2</v>
      </c>
      <c r="BS256" s="8">
        <v>165.4</v>
      </c>
      <c r="BT256" s="8">
        <f t="shared" si="243"/>
        <v>1.7545385878711017</v>
      </c>
      <c r="BU256" s="8">
        <f t="shared" si="202"/>
        <v>24.929488294837618</v>
      </c>
      <c r="BV256" s="8">
        <f t="shared" si="244"/>
        <v>1.079568356378394</v>
      </c>
      <c r="BW256" s="8">
        <f t="shared" si="244"/>
        <v>1.2081826637475799</v>
      </c>
      <c r="BX256" s="8" t="s">
        <v>147</v>
      </c>
      <c r="BY256" s="8" t="s">
        <v>162</v>
      </c>
      <c r="BZ256" s="8" t="s">
        <v>148</v>
      </c>
      <c r="CA256" s="8" t="s">
        <v>149</v>
      </c>
      <c r="CB256" s="8">
        <v>2</v>
      </c>
      <c r="CC256" s="8" t="s">
        <v>150</v>
      </c>
      <c r="CD256" s="8">
        <v>2</v>
      </c>
      <c r="CE256" s="8" t="s">
        <v>159</v>
      </c>
      <c r="CF256" s="8" t="s">
        <v>150</v>
      </c>
      <c r="CG256" s="8">
        <v>2</v>
      </c>
      <c r="CH256" s="8" t="s">
        <v>150</v>
      </c>
      <c r="CI256" s="8" t="s">
        <v>150</v>
      </c>
      <c r="CJ256" s="8">
        <v>2</v>
      </c>
      <c r="CK256" s="8" t="s">
        <v>159</v>
      </c>
      <c r="CL256" s="8" t="s">
        <v>150</v>
      </c>
      <c r="CM256" s="8">
        <v>2</v>
      </c>
      <c r="CN256" s="8" t="s">
        <v>150</v>
      </c>
      <c r="CO256" s="8">
        <v>0</v>
      </c>
      <c r="CP256" s="8">
        <v>0</v>
      </c>
      <c r="CQ256" s="8">
        <v>4</v>
      </c>
      <c r="CR256" s="8"/>
      <c r="CS256" s="8">
        <v>0</v>
      </c>
      <c r="CT256" s="8"/>
      <c r="CU256" s="8"/>
      <c r="CV256" s="8"/>
      <c r="CW256" s="8"/>
      <c r="CX256" s="8"/>
      <c r="CY256" s="8">
        <v>0</v>
      </c>
      <c r="CZ256" s="8"/>
      <c r="DA256" s="8"/>
      <c r="DB256" s="8"/>
      <c r="DC256" s="8"/>
      <c r="DD256" s="8" t="s">
        <v>143</v>
      </c>
      <c r="DE256" s="8">
        <v>1</v>
      </c>
      <c r="DF256" s="8"/>
      <c r="DG256" s="8"/>
      <c r="DH256" s="8">
        <v>375</v>
      </c>
      <c r="DI256" s="8">
        <v>1</v>
      </c>
      <c r="DJ256" s="8"/>
      <c r="DK256" s="8">
        <v>2</v>
      </c>
      <c r="DL256" s="8">
        <v>3</v>
      </c>
      <c r="DM256" s="8">
        <v>1</v>
      </c>
      <c r="DN256" s="8"/>
      <c r="DO256" s="8"/>
      <c r="DP256" s="8"/>
      <c r="DQ256" s="8" t="s">
        <v>165</v>
      </c>
      <c r="DR256" s="8" t="s">
        <v>165</v>
      </c>
      <c r="DS256" s="8" t="s">
        <v>165</v>
      </c>
      <c r="DT256" s="8" t="s">
        <v>636</v>
      </c>
      <c r="DU256" s="8" t="s">
        <v>150</v>
      </c>
      <c r="DV256" s="8" t="s">
        <v>159</v>
      </c>
      <c r="DW256" s="8" t="s">
        <v>150</v>
      </c>
      <c r="DX256" s="8" t="s">
        <v>150</v>
      </c>
      <c r="DY256" s="8" t="s">
        <v>159</v>
      </c>
      <c r="DZ256" s="8"/>
      <c r="EA256" s="8"/>
      <c r="EB256" s="8" t="s">
        <v>150</v>
      </c>
      <c r="EC256" s="8" t="s">
        <v>150</v>
      </c>
      <c r="ED256" s="8" t="s">
        <v>150</v>
      </c>
      <c r="EE256" s="8"/>
      <c r="EF256" s="8" t="s">
        <v>159</v>
      </c>
      <c r="EG256" s="8" t="s">
        <v>150</v>
      </c>
      <c r="EH256" s="8"/>
      <c r="EI256" s="8" t="s">
        <v>159</v>
      </c>
      <c r="EJ256" s="8" t="s">
        <v>150</v>
      </c>
      <c r="EK256" s="8"/>
      <c r="EL256" s="8"/>
      <c r="EM256" s="8"/>
      <c r="EN256" s="8"/>
      <c r="EO256" s="8" t="s">
        <v>184</v>
      </c>
      <c r="EP256" s="8" t="s">
        <v>187</v>
      </c>
      <c r="EQ256" s="11">
        <f t="shared" si="261"/>
        <v>34</v>
      </c>
      <c r="ER256" s="11">
        <v>1</v>
      </c>
      <c r="ES256" s="11"/>
      <c r="ET256" s="13">
        <f t="shared" si="245"/>
        <v>1</v>
      </c>
      <c r="EU256" s="13">
        <f t="shared" si="246"/>
        <v>0.9</v>
      </c>
      <c r="EV256" s="14">
        <f t="shared" si="204"/>
        <v>-3.2000000000000001E-2</v>
      </c>
      <c r="EW256" s="14">
        <f t="shared" si="247"/>
        <v>-1.2</v>
      </c>
      <c r="EX256" s="14">
        <f t="shared" si="248"/>
        <v>-3.2000000000000001E-2</v>
      </c>
      <c r="EY256" s="11">
        <f t="shared" si="249"/>
        <v>-3.2000000000000001E-2</v>
      </c>
      <c r="EZ256" s="17" t="s">
        <v>152</v>
      </c>
      <c r="FA256" s="16" t="str">
        <f t="shared" si="250"/>
        <v>1</v>
      </c>
      <c r="FB256" t="s">
        <v>1951</v>
      </c>
      <c r="FC256">
        <v>1</v>
      </c>
      <c r="FD256">
        <v>4</v>
      </c>
    </row>
    <row r="257" spans="1:160" ht="33.75">
      <c r="A257" s="6">
        <v>3241</v>
      </c>
      <c r="B257" s="8">
        <v>2</v>
      </c>
      <c r="C257" s="8" t="s">
        <v>139</v>
      </c>
      <c r="D257" s="8">
        <v>74</v>
      </c>
      <c r="E257" s="8">
        <v>71</v>
      </c>
      <c r="F257" s="8" t="s">
        <v>153</v>
      </c>
      <c r="G257" s="8">
        <v>3</v>
      </c>
      <c r="H257" s="8" t="s">
        <v>188</v>
      </c>
      <c r="I257" s="9"/>
      <c r="J257" s="9"/>
      <c r="K257" s="10">
        <v>43815</v>
      </c>
      <c r="L257" s="10"/>
      <c r="M257" s="9" t="e">
        <f t="shared" si="262"/>
        <v>#NUM!</v>
      </c>
      <c r="N257" s="9">
        <f t="shared" ca="1" si="239"/>
        <v>51</v>
      </c>
      <c r="O257" s="9">
        <v>34</v>
      </c>
      <c r="P257" s="9">
        <v>1</v>
      </c>
      <c r="Q257" s="9"/>
      <c r="R257" s="9"/>
      <c r="S257" s="9" t="e">
        <f t="shared" si="240"/>
        <v>#NUM!</v>
      </c>
      <c r="T257" s="9"/>
      <c r="U257" s="8" t="str">
        <f t="shared" si="235"/>
        <v>12</v>
      </c>
      <c r="V257" s="11" t="str">
        <f t="shared" si="236"/>
        <v>1</v>
      </c>
      <c r="W257" s="8" t="str">
        <f t="shared" si="253"/>
        <v>12</v>
      </c>
      <c r="X257" s="9">
        <v>2</v>
      </c>
      <c r="Y257" s="9">
        <v>1</v>
      </c>
      <c r="Z257" s="9"/>
      <c r="AA257" s="9"/>
      <c r="AB257" s="9">
        <v>2</v>
      </c>
      <c r="AC257" s="9">
        <v>34</v>
      </c>
      <c r="AD257" s="9">
        <v>1</v>
      </c>
      <c r="AE257" s="8">
        <f t="shared" si="259"/>
        <v>34</v>
      </c>
      <c r="AF257" s="9">
        <v>2</v>
      </c>
      <c r="AG257" s="9"/>
      <c r="AH257" s="11">
        <f t="shared" si="260"/>
        <v>34</v>
      </c>
      <c r="AI257" s="11">
        <v>1</v>
      </c>
      <c r="AJ257" s="9">
        <v>2</v>
      </c>
      <c r="AK257" s="9"/>
      <c r="AL257" s="9"/>
      <c r="AM257" s="8" t="s">
        <v>360</v>
      </c>
      <c r="AN257" s="8">
        <v>1</v>
      </c>
      <c r="AO257" s="8">
        <v>1.17</v>
      </c>
      <c r="AP257" s="8">
        <v>75</v>
      </c>
      <c r="AQ257" s="8"/>
      <c r="AR257" s="9" t="e">
        <f t="shared" si="264"/>
        <v>#DIV/0!</v>
      </c>
      <c r="AS257" s="9">
        <v>1.19</v>
      </c>
      <c r="AT257" s="9">
        <f t="shared" si="241"/>
        <v>64.443812262650454</v>
      </c>
      <c r="AU257" s="9"/>
      <c r="AV257" s="9" t="e">
        <f t="shared" si="263"/>
        <v>#DIV/0!</v>
      </c>
      <c r="AW257" s="9"/>
      <c r="AX257" s="9"/>
      <c r="AY257" s="12" t="s">
        <v>155</v>
      </c>
      <c r="AZ257" s="12" t="s">
        <v>155</v>
      </c>
      <c r="BA257" s="12" t="s">
        <v>155</v>
      </c>
      <c r="BB257" s="12"/>
      <c r="BC257" s="8" t="s">
        <v>164</v>
      </c>
      <c r="BD257" s="8"/>
      <c r="BE257" s="8"/>
      <c r="BF257" s="8"/>
      <c r="BG257" s="12"/>
      <c r="BH257" s="8"/>
      <c r="BI257" s="8"/>
      <c r="BJ257" s="8">
        <v>62.1</v>
      </c>
      <c r="BK257" s="8">
        <v>168.8</v>
      </c>
      <c r="BL257" s="8">
        <f t="shared" si="242"/>
        <v>1.7110995394208435</v>
      </c>
      <c r="BM257" s="8">
        <f t="shared" si="201"/>
        <v>21.794490240560631</v>
      </c>
      <c r="BN257" s="8">
        <v>1</v>
      </c>
      <c r="BO257" s="7" t="s">
        <v>1217</v>
      </c>
      <c r="BP257" s="8" t="s">
        <v>146</v>
      </c>
      <c r="BQ257" s="8">
        <v>67</v>
      </c>
      <c r="BR257" s="8">
        <v>48</v>
      </c>
      <c r="BS257" s="8">
        <v>157</v>
      </c>
      <c r="BT257" s="8">
        <f t="shared" si="243"/>
        <v>1.4551946773383189</v>
      </c>
      <c r="BU257" s="8">
        <f t="shared" si="202"/>
        <v>19.473406629072173</v>
      </c>
      <c r="BV257" s="8">
        <f t="shared" si="244"/>
        <v>1.1758561009517967</v>
      </c>
      <c r="BW257" s="8">
        <f t="shared" si="244"/>
        <v>1.1191924790407897</v>
      </c>
      <c r="BX257" s="8" t="s">
        <v>162</v>
      </c>
      <c r="BY257" s="8" t="s">
        <v>171</v>
      </c>
      <c r="BZ257" s="8" t="s">
        <v>148</v>
      </c>
      <c r="CA257" s="8" t="s">
        <v>149</v>
      </c>
      <c r="CB257" s="8">
        <v>4</v>
      </c>
      <c r="CC257" s="8" t="s">
        <v>150</v>
      </c>
      <c r="CD257" s="8">
        <v>2</v>
      </c>
      <c r="CE257" s="8" t="s">
        <v>159</v>
      </c>
      <c r="CF257" s="8" t="s">
        <v>150</v>
      </c>
      <c r="CG257" s="8">
        <v>2</v>
      </c>
      <c r="CH257" s="8" t="s">
        <v>150</v>
      </c>
      <c r="CI257" s="8" t="s">
        <v>150</v>
      </c>
      <c r="CJ257" s="8">
        <v>2</v>
      </c>
      <c r="CK257" s="8" t="s">
        <v>159</v>
      </c>
      <c r="CL257" s="8" t="s">
        <v>150</v>
      </c>
      <c r="CM257" s="8">
        <v>2</v>
      </c>
      <c r="CN257" s="8" t="s">
        <v>150</v>
      </c>
      <c r="CO257" s="8">
        <v>0</v>
      </c>
      <c r="CP257" s="8">
        <v>0</v>
      </c>
      <c r="CQ257" s="8">
        <v>4</v>
      </c>
      <c r="CR257" s="8"/>
      <c r="CS257" s="8">
        <v>0</v>
      </c>
      <c r="CT257" s="8"/>
      <c r="CU257" s="8"/>
      <c r="CV257" s="8"/>
      <c r="CW257" s="8"/>
      <c r="CX257" s="8"/>
      <c r="CY257" s="8">
        <v>0</v>
      </c>
      <c r="CZ257" s="8"/>
      <c r="DA257" s="8"/>
      <c r="DB257" s="8"/>
      <c r="DC257" s="8"/>
      <c r="DD257" s="8" t="s">
        <v>143</v>
      </c>
      <c r="DE257" s="8">
        <v>1</v>
      </c>
      <c r="DF257" s="8"/>
      <c r="DG257" s="8"/>
      <c r="DH257" s="8">
        <v>375</v>
      </c>
      <c r="DI257" s="8">
        <v>1</v>
      </c>
      <c r="DJ257" s="8"/>
      <c r="DK257" s="8">
        <v>2</v>
      </c>
      <c r="DL257" s="8">
        <v>2</v>
      </c>
      <c r="DM257" s="8">
        <v>1</v>
      </c>
      <c r="DN257" s="8" t="s">
        <v>143</v>
      </c>
      <c r="DO257" s="8"/>
      <c r="DP257" s="8" t="str">
        <f t="shared" ref="DP257:DP264" si="265">IF(DO257= "Y", "2","1")</f>
        <v>1</v>
      </c>
      <c r="DQ257" s="8" t="s">
        <v>143</v>
      </c>
      <c r="DR257" s="8" t="s">
        <v>143</v>
      </c>
      <c r="DS257" s="8" t="s">
        <v>143</v>
      </c>
      <c r="DT257" s="8" t="s">
        <v>636</v>
      </c>
      <c r="DU257" s="8" t="s">
        <v>150</v>
      </c>
      <c r="DV257" s="8" t="s">
        <v>150</v>
      </c>
      <c r="DW257" s="8" t="s">
        <v>150</v>
      </c>
      <c r="DX257" s="8" t="s">
        <v>159</v>
      </c>
      <c r="DY257" s="8"/>
      <c r="DZ257" s="8"/>
      <c r="EA257" s="8"/>
      <c r="EB257" s="8" t="s">
        <v>150</v>
      </c>
      <c r="EC257" s="8" t="s">
        <v>150</v>
      </c>
      <c r="ED257" s="8" t="s">
        <v>150</v>
      </c>
      <c r="EE257" s="8"/>
      <c r="EF257" s="8" t="s">
        <v>159</v>
      </c>
      <c r="EG257" s="8" t="s">
        <v>150</v>
      </c>
      <c r="EH257" s="8"/>
      <c r="EI257" s="8" t="s">
        <v>159</v>
      </c>
      <c r="EJ257" s="8" t="s">
        <v>150</v>
      </c>
      <c r="EK257" s="8"/>
      <c r="EL257" s="8"/>
      <c r="EM257" s="8"/>
      <c r="EN257" s="8"/>
      <c r="EO257" s="8"/>
      <c r="EP257" s="8" t="s">
        <v>189</v>
      </c>
      <c r="EQ257" s="11">
        <f t="shared" si="261"/>
        <v>34</v>
      </c>
      <c r="ER257" s="11">
        <v>1</v>
      </c>
      <c r="ES257" s="11"/>
      <c r="ET257" s="13">
        <f t="shared" si="245"/>
        <v>1</v>
      </c>
      <c r="EU257" s="13">
        <f t="shared" si="246"/>
        <v>0.9</v>
      </c>
      <c r="EV257" s="14">
        <f t="shared" si="204"/>
        <v>-3.2000000000000001E-2</v>
      </c>
      <c r="EW257" s="14">
        <f t="shared" si="247"/>
        <v>-1.2</v>
      </c>
      <c r="EX257" s="14">
        <f t="shared" si="248"/>
        <v>-3.2000000000000001E-2</v>
      </c>
      <c r="EY257" s="11">
        <f t="shared" si="249"/>
        <v>-3.2000000000000001E-2</v>
      </c>
      <c r="EZ257" s="15" t="s">
        <v>176</v>
      </c>
      <c r="FA257" s="16" t="str">
        <f t="shared" si="250"/>
        <v>3</v>
      </c>
      <c r="FB257" t="s">
        <v>1952</v>
      </c>
      <c r="FC257">
        <v>1</v>
      </c>
      <c r="FD257">
        <v>5</v>
      </c>
    </row>
    <row r="258" spans="1:160" ht="33.75">
      <c r="A258" s="6">
        <v>3242</v>
      </c>
      <c r="B258" s="8">
        <v>1</v>
      </c>
      <c r="C258" s="8" t="s">
        <v>146</v>
      </c>
      <c r="D258" s="8">
        <v>40</v>
      </c>
      <c r="E258" s="8">
        <v>37</v>
      </c>
      <c r="F258" s="8" t="s">
        <v>309</v>
      </c>
      <c r="G258" s="8">
        <v>5</v>
      </c>
      <c r="H258" s="8"/>
      <c r="I258" s="9" t="s">
        <v>313</v>
      </c>
      <c r="J258" s="9">
        <v>2</v>
      </c>
      <c r="K258" s="10">
        <v>43817</v>
      </c>
      <c r="L258" s="10"/>
      <c r="M258" s="9" t="e">
        <f t="shared" si="262"/>
        <v>#NUM!</v>
      </c>
      <c r="N258" s="9">
        <f t="shared" ca="1" si="239"/>
        <v>51</v>
      </c>
      <c r="O258" s="9">
        <v>34</v>
      </c>
      <c r="P258" s="9">
        <v>1</v>
      </c>
      <c r="Q258" s="9"/>
      <c r="R258" s="9"/>
      <c r="S258" s="9" t="e">
        <f t="shared" si="240"/>
        <v>#NUM!</v>
      </c>
      <c r="T258" s="9"/>
      <c r="U258" s="8" t="str">
        <f t="shared" si="235"/>
        <v>12</v>
      </c>
      <c r="V258" s="11" t="str">
        <f t="shared" si="236"/>
        <v>1</v>
      </c>
      <c r="W258" s="8" t="str">
        <f t="shared" si="253"/>
        <v>12</v>
      </c>
      <c r="X258" s="9">
        <v>2</v>
      </c>
      <c r="Y258" s="9">
        <v>1</v>
      </c>
      <c r="Z258" s="9"/>
      <c r="AA258" s="9"/>
      <c r="AB258" s="9">
        <v>2</v>
      </c>
      <c r="AC258" s="9">
        <v>34</v>
      </c>
      <c r="AD258" s="9">
        <v>1</v>
      </c>
      <c r="AE258" s="8">
        <f t="shared" si="259"/>
        <v>34</v>
      </c>
      <c r="AF258" s="9">
        <v>2</v>
      </c>
      <c r="AG258" s="9"/>
      <c r="AH258" s="11">
        <f t="shared" si="260"/>
        <v>34</v>
      </c>
      <c r="AI258" s="11">
        <v>1</v>
      </c>
      <c r="AJ258" s="9">
        <v>2</v>
      </c>
      <c r="AK258" s="9"/>
      <c r="AL258" s="9"/>
      <c r="AM258" s="8" t="s">
        <v>360</v>
      </c>
      <c r="AN258" s="8">
        <v>1</v>
      </c>
      <c r="AO258" s="8">
        <v>1.35</v>
      </c>
      <c r="AP258" s="8">
        <v>50</v>
      </c>
      <c r="AQ258" s="8"/>
      <c r="AR258" s="9" t="e">
        <f t="shared" si="264"/>
        <v>#DIV/0!</v>
      </c>
      <c r="AS258" s="9">
        <v>1.1399999999999999</v>
      </c>
      <c r="AT258" s="9">
        <f t="shared" si="241"/>
        <v>62.747028399070238</v>
      </c>
      <c r="AU258" s="9"/>
      <c r="AV258" s="9" t="e">
        <f t="shared" si="263"/>
        <v>#DIV/0!</v>
      </c>
      <c r="AW258" s="9"/>
      <c r="AX258" s="9"/>
      <c r="AY258" s="12" t="s">
        <v>155</v>
      </c>
      <c r="AZ258" s="12" t="s">
        <v>155</v>
      </c>
      <c r="BA258" s="12" t="s">
        <v>155</v>
      </c>
      <c r="BB258" s="12"/>
      <c r="BC258" s="8" t="s">
        <v>164</v>
      </c>
      <c r="BD258" s="8"/>
      <c r="BE258" s="8"/>
      <c r="BF258" s="8"/>
      <c r="BG258" s="12"/>
      <c r="BH258" s="8"/>
      <c r="BI258" s="8"/>
      <c r="BJ258" s="8">
        <v>46</v>
      </c>
      <c r="BK258" s="8">
        <v>154</v>
      </c>
      <c r="BL258" s="8">
        <f t="shared" si="242"/>
        <v>1.409259349412596</v>
      </c>
      <c r="BM258" s="8">
        <f t="shared" si="201"/>
        <v>19.396188227357058</v>
      </c>
      <c r="BN258" s="8">
        <v>1</v>
      </c>
      <c r="BO258" s="7" t="s">
        <v>1220</v>
      </c>
      <c r="BP258" s="8" t="s">
        <v>139</v>
      </c>
      <c r="BQ258" s="8">
        <v>41</v>
      </c>
      <c r="BR258" s="8">
        <v>74.400000000000006</v>
      </c>
      <c r="BS258" s="8">
        <v>162</v>
      </c>
      <c r="BT258" s="8">
        <f t="shared" si="243"/>
        <v>1.7934249478148385</v>
      </c>
      <c r="BU258" s="8">
        <f t="shared" si="202"/>
        <v>28.349336991312303</v>
      </c>
      <c r="BV258" s="8">
        <f t="shared" si="244"/>
        <v>0.7857922078811711</v>
      </c>
      <c r="BW258" s="8">
        <f t="shared" si="244"/>
        <v>0.68418489763274004</v>
      </c>
      <c r="BX258" s="8" t="s">
        <v>162</v>
      </c>
      <c r="BY258" s="8" t="s">
        <v>147</v>
      </c>
      <c r="BZ258" s="8" t="s">
        <v>148</v>
      </c>
      <c r="CA258" s="8" t="s">
        <v>149</v>
      </c>
      <c r="CB258" s="8">
        <v>5</v>
      </c>
      <c r="CC258" s="8" t="s">
        <v>150</v>
      </c>
      <c r="CD258" s="8">
        <v>2</v>
      </c>
      <c r="CE258" s="8" t="s">
        <v>159</v>
      </c>
      <c r="CF258" s="8" t="s">
        <v>150</v>
      </c>
      <c r="CG258" s="8">
        <v>2</v>
      </c>
      <c r="CH258" s="8" t="s">
        <v>150</v>
      </c>
      <c r="CI258" s="8" t="s">
        <v>159</v>
      </c>
      <c r="CJ258" s="8">
        <v>1</v>
      </c>
      <c r="CK258" s="8" t="s">
        <v>159</v>
      </c>
      <c r="CL258" s="8" t="s">
        <v>159</v>
      </c>
      <c r="CM258" s="8">
        <v>1</v>
      </c>
      <c r="CN258" s="8" t="s">
        <v>150</v>
      </c>
      <c r="CO258" s="8">
        <v>33.299999999999997</v>
      </c>
      <c r="CP258" s="8">
        <v>0</v>
      </c>
      <c r="CQ258" s="8">
        <v>2</v>
      </c>
      <c r="CR258" s="8" t="s">
        <v>562</v>
      </c>
      <c r="CS258" s="8">
        <v>1</v>
      </c>
      <c r="CT258" s="8" t="s">
        <v>1815</v>
      </c>
      <c r="CU258" s="8">
        <v>1134</v>
      </c>
      <c r="CV258" s="8" t="s">
        <v>1816</v>
      </c>
      <c r="CW258" s="8">
        <v>2</v>
      </c>
      <c r="CX258" s="8" t="s">
        <v>561</v>
      </c>
      <c r="CY258" s="8">
        <v>3</v>
      </c>
      <c r="CZ258" s="8" t="s">
        <v>1817</v>
      </c>
      <c r="DA258" s="8">
        <v>5980</v>
      </c>
      <c r="DB258" s="8" t="s">
        <v>1818</v>
      </c>
      <c r="DC258" s="8">
        <v>2</v>
      </c>
      <c r="DD258" s="8" t="s">
        <v>143</v>
      </c>
      <c r="DE258" s="8">
        <v>1</v>
      </c>
      <c r="DF258" s="8"/>
      <c r="DG258" s="8"/>
      <c r="DH258" s="8">
        <v>375</v>
      </c>
      <c r="DI258" s="8">
        <v>1</v>
      </c>
      <c r="DJ258" s="8"/>
      <c r="DK258" s="8">
        <v>2</v>
      </c>
      <c r="DL258" s="8">
        <v>6</v>
      </c>
      <c r="DM258" s="8">
        <v>1</v>
      </c>
      <c r="DN258" s="8" t="s">
        <v>143</v>
      </c>
      <c r="DO258" s="8"/>
      <c r="DP258" s="8" t="str">
        <f t="shared" si="265"/>
        <v>1</v>
      </c>
      <c r="DQ258" s="8" t="s">
        <v>165</v>
      </c>
      <c r="DR258" s="8" t="s">
        <v>165</v>
      </c>
      <c r="DS258" s="8" t="s">
        <v>165</v>
      </c>
      <c r="DT258" s="8" t="s">
        <v>636</v>
      </c>
      <c r="DU258" s="8" t="s">
        <v>150</v>
      </c>
      <c r="DV258" s="8" t="s">
        <v>150</v>
      </c>
      <c r="DW258" s="8" t="s">
        <v>150</v>
      </c>
      <c r="DX258" s="8" t="s">
        <v>150</v>
      </c>
      <c r="DY258" s="8"/>
      <c r="DZ258" s="8"/>
      <c r="EA258" s="8"/>
      <c r="EB258" s="8" t="s">
        <v>150</v>
      </c>
      <c r="EC258" s="8" t="s">
        <v>150</v>
      </c>
      <c r="ED258" s="8" t="s">
        <v>150</v>
      </c>
      <c r="EE258" s="8"/>
      <c r="EF258" s="8" t="s">
        <v>159</v>
      </c>
      <c r="EG258" s="8" t="s">
        <v>150</v>
      </c>
      <c r="EH258" s="8"/>
      <c r="EI258" s="8" t="s">
        <v>159</v>
      </c>
      <c r="EJ258" s="8" t="s">
        <v>150</v>
      </c>
      <c r="EK258" s="8"/>
      <c r="EL258" s="8"/>
      <c r="EM258" s="8"/>
      <c r="EN258" s="8"/>
      <c r="EO258" s="8"/>
      <c r="EP258" s="8" t="s">
        <v>189</v>
      </c>
      <c r="EQ258" s="11">
        <f t="shared" si="261"/>
        <v>34</v>
      </c>
      <c r="ER258" s="11">
        <v>1</v>
      </c>
      <c r="ES258" s="11"/>
      <c r="ET258" s="13">
        <f t="shared" si="245"/>
        <v>1.012</v>
      </c>
      <c r="EU258" s="13">
        <f t="shared" si="246"/>
        <v>0.7</v>
      </c>
      <c r="EV258" s="14">
        <f t="shared" si="204"/>
        <v>-0.24099999999999999</v>
      </c>
      <c r="EW258" s="14">
        <f t="shared" si="247"/>
        <v>-1.2</v>
      </c>
      <c r="EX258" s="14">
        <f t="shared" si="248"/>
        <v>-0.24099999999999999</v>
      </c>
      <c r="EY258" s="11">
        <f t="shared" si="249"/>
        <v>-0.24099999999999999</v>
      </c>
      <c r="EZ258" s="17" t="s">
        <v>152</v>
      </c>
      <c r="FA258" s="16" t="str">
        <f t="shared" si="250"/>
        <v>1</v>
      </c>
      <c r="FC258">
        <v>2</v>
      </c>
      <c r="FD258">
        <v>0</v>
      </c>
    </row>
    <row r="259" spans="1:160" ht="33.75">
      <c r="A259" s="6">
        <v>3243</v>
      </c>
      <c r="B259" s="8">
        <v>2</v>
      </c>
      <c r="C259" s="8" t="s">
        <v>139</v>
      </c>
      <c r="D259" s="8">
        <v>54</v>
      </c>
      <c r="E259" s="8">
        <v>51</v>
      </c>
      <c r="F259" s="8" t="s">
        <v>153</v>
      </c>
      <c r="G259" s="8">
        <v>3</v>
      </c>
      <c r="H259" s="8"/>
      <c r="I259" s="9"/>
      <c r="J259" s="9"/>
      <c r="K259" s="10">
        <v>43818</v>
      </c>
      <c r="L259" s="10"/>
      <c r="M259" s="9" t="e">
        <f t="shared" si="262"/>
        <v>#NUM!</v>
      </c>
      <c r="N259" s="9">
        <f t="shared" ca="1" si="239"/>
        <v>51</v>
      </c>
      <c r="O259" s="9">
        <v>34</v>
      </c>
      <c r="P259" s="9">
        <v>1</v>
      </c>
      <c r="Q259" s="9"/>
      <c r="R259" s="9"/>
      <c r="S259" s="9" t="e">
        <f t="shared" si="240"/>
        <v>#NUM!</v>
      </c>
      <c r="T259" s="9"/>
      <c r="U259" s="8">
        <v>12</v>
      </c>
      <c r="V259" s="11">
        <v>1</v>
      </c>
      <c r="W259" s="8" t="str">
        <f t="shared" si="253"/>
        <v>12</v>
      </c>
      <c r="X259" s="9">
        <v>2</v>
      </c>
      <c r="Y259" s="9">
        <v>1</v>
      </c>
      <c r="Z259" s="9"/>
      <c r="AA259" s="9"/>
      <c r="AB259" s="9">
        <v>2</v>
      </c>
      <c r="AC259" s="9">
        <v>34</v>
      </c>
      <c r="AD259" s="9">
        <v>1</v>
      </c>
      <c r="AE259" s="8">
        <f t="shared" si="259"/>
        <v>34</v>
      </c>
      <c r="AF259" s="9">
        <v>2</v>
      </c>
      <c r="AG259" s="9"/>
      <c r="AH259" s="11">
        <f t="shared" si="260"/>
        <v>34</v>
      </c>
      <c r="AI259" s="11">
        <v>1</v>
      </c>
      <c r="AJ259" s="9">
        <v>2</v>
      </c>
      <c r="AK259" s="9">
        <v>0</v>
      </c>
      <c r="AL259" s="9"/>
      <c r="AM259" s="8" t="s">
        <v>360</v>
      </c>
      <c r="AN259" s="8">
        <v>1</v>
      </c>
      <c r="AO259" s="8">
        <v>1.82</v>
      </c>
      <c r="AP259" s="8">
        <v>42</v>
      </c>
      <c r="AQ259" s="8"/>
      <c r="AR259" s="9" t="e">
        <f t="shared" si="264"/>
        <v>#DIV/0!</v>
      </c>
      <c r="AS259" s="9">
        <v>1.32</v>
      </c>
      <c r="AT259" s="9">
        <f t="shared" si="241"/>
        <v>64.442000186675685</v>
      </c>
      <c r="AU259" s="9"/>
      <c r="AV259" s="9" t="e">
        <f t="shared" si="263"/>
        <v>#DIV/0!</v>
      </c>
      <c r="AW259" s="9"/>
      <c r="AX259" s="9"/>
      <c r="AY259" s="12" t="s">
        <v>155</v>
      </c>
      <c r="AZ259" s="12" t="s">
        <v>155</v>
      </c>
      <c r="BA259" s="12" t="s">
        <v>155</v>
      </c>
      <c r="BB259" s="12"/>
      <c r="BC259" s="8" t="s">
        <v>164</v>
      </c>
      <c r="BD259" s="8"/>
      <c r="BE259" s="8"/>
      <c r="BF259" s="8"/>
      <c r="BG259" s="12"/>
      <c r="BH259" s="8"/>
      <c r="BI259" s="8"/>
      <c r="BJ259" s="8">
        <v>70</v>
      </c>
      <c r="BK259" s="8">
        <v>182</v>
      </c>
      <c r="BL259" s="8">
        <f t="shared" si="242"/>
        <v>1.9014492869738731</v>
      </c>
      <c r="BM259" s="8">
        <f t="shared" ref="BM259:BM322" si="266">BJ259/(BK259*BK259/10000)</f>
        <v>21.132713440405748</v>
      </c>
      <c r="BN259" s="8">
        <v>1</v>
      </c>
      <c r="BO259" s="7" t="s">
        <v>1223</v>
      </c>
      <c r="BP259" s="8" t="s">
        <v>146</v>
      </c>
      <c r="BQ259" s="8">
        <v>51</v>
      </c>
      <c r="BR259" s="8">
        <v>51</v>
      </c>
      <c r="BS259" s="8">
        <v>160</v>
      </c>
      <c r="BT259" s="8">
        <f t="shared" si="243"/>
        <v>1.5138074419759489</v>
      </c>
      <c r="BU259" s="8">
        <f t="shared" ref="BU259:BU322" si="267">BR259/(BS259*BS259/10000)</f>
        <v>19.921875</v>
      </c>
      <c r="BV259" s="8">
        <f t="shared" si="244"/>
        <v>1.2560707750861242</v>
      </c>
      <c r="BW259" s="8">
        <f t="shared" si="244"/>
        <v>1.0607793413223277</v>
      </c>
      <c r="BX259" s="8" t="s">
        <v>162</v>
      </c>
      <c r="BY259" s="8" t="s">
        <v>158</v>
      </c>
      <c r="BZ259" s="8" t="s">
        <v>148</v>
      </c>
      <c r="CA259" s="8" t="s">
        <v>149</v>
      </c>
      <c r="CB259" s="8">
        <v>6</v>
      </c>
      <c r="CC259" s="8" t="s">
        <v>150</v>
      </c>
      <c r="CD259" s="8">
        <v>2</v>
      </c>
      <c r="CE259" s="8" t="s">
        <v>150</v>
      </c>
      <c r="CF259" s="8" t="s">
        <v>150</v>
      </c>
      <c r="CG259" s="8">
        <v>2</v>
      </c>
      <c r="CH259" s="8" t="s">
        <v>150</v>
      </c>
      <c r="CI259" s="8" t="s">
        <v>150</v>
      </c>
      <c r="CJ259" s="8">
        <v>2</v>
      </c>
      <c r="CK259" s="8" t="s">
        <v>150</v>
      </c>
      <c r="CL259" s="8" t="s">
        <v>150</v>
      </c>
      <c r="CM259" s="8">
        <v>2</v>
      </c>
      <c r="CN259" s="8" t="s">
        <v>150</v>
      </c>
      <c r="CO259" s="8">
        <v>0</v>
      </c>
      <c r="CP259" s="8">
        <v>0</v>
      </c>
      <c r="CQ259" s="8">
        <v>4</v>
      </c>
      <c r="CR259" s="8"/>
      <c r="CS259" s="8">
        <v>0</v>
      </c>
      <c r="CT259" s="8"/>
      <c r="CU259" s="8"/>
      <c r="CV259" s="8"/>
      <c r="CW259" s="8"/>
      <c r="CX259" s="8"/>
      <c r="CY259" s="8">
        <v>0</v>
      </c>
      <c r="CZ259" s="8"/>
      <c r="DA259" s="8"/>
      <c r="DB259" s="8"/>
      <c r="DC259" s="8"/>
      <c r="DD259" s="8" t="s">
        <v>165</v>
      </c>
      <c r="DE259" s="8">
        <v>2</v>
      </c>
      <c r="DF259" s="8"/>
      <c r="DG259" s="8"/>
      <c r="DH259" s="8"/>
      <c r="DI259" s="8">
        <v>2</v>
      </c>
      <c r="DJ259" s="8"/>
      <c r="DK259" s="8">
        <v>2</v>
      </c>
      <c r="DL259" s="8">
        <v>0</v>
      </c>
      <c r="DM259" s="8">
        <v>2</v>
      </c>
      <c r="DN259" s="8"/>
      <c r="DO259" s="8" t="s">
        <v>143</v>
      </c>
      <c r="DP259" s="8" t="str">
        <f t="shared" si="265"/>
        <v>2</v>
      </c>
      <c r="DQ259" s="8" t="s">
        <v>165</v>
      </c>
      <c r="DR259" s="8" t="s">
        <v>165</v>
      </c>
      <c r="DS259" s="8" t="s">
        <v>165</v>
      </c>
      <c r="DT259" s="8" t="s">
        <v>636</v>
      </c>
      <c r="DU259" s="8" t="s">
        <v>150</v>
      </c>
      <c r="DV259" s="8" t="s">
        <v>150</v>
      </c>
      <c r="DW259" s="8" t="s">
        <v>150</v>
      </c>
      <c r="DX259" s="8" t="s">
        <v>150</v>
      </c>
      <c r="DY259" s="8"/>
      <c r="DZ259" s="8"/>
      <c r="EA259" s="8"/>
      <c r="EB259" s="8" t="s">
        <v>150</v>
      </c>
      <c r="EC259" s="8" t="s">
        <v>150</v>
      </c>
      <c r="ED259" s="8" t="s">
        <v>150</v>
      </c>
      <c r="EE259" s="8"/>
      <c r="EF259" s="8" t="s">
        <v>159</v>
      </c>
      <c r="EG259" s="8" t="s">
        <v>150</v>
      </c>
      <c r="EH259" s="8"/>
      <c r="EI259" s="8" t="s">
        <v>159</v>
      </c>
      <c r="EJ259" s="8" t="s">
        <v>150</v>
      </c>
      <c r="EK259" s="8"/>
      <c r="EL259" s="8"/>
      <c r="EM259" s="8"/>
      <c r="EN259" s="8"/>
      <c r="EO259" s="8"/>
      <c r="EP259" s="8" t="s">
        <v>189</v>
      </c>
      <c r="EQ259" s="11">
        <f t="shared" si="261"/>
        <v>34</v>
      </c>
      <c r="ER259" s="11">
        <v>1</v>
      </c>
      <c r="ES259" s="11"/>
      <c r="ET259" s="13">
        <f t="shared" si="245"/>
        <v>1</v>
      </c>
      <c r="EU259" s="13">
        <f t="shared" si="246"/>
        <v>0.9</v>
      </c>
      <c r="EV259" s="14">
        <f t="shared" ref="EV259:EV322" si="268">IF(B259=1,IF(AQ259&lt;0.7,-0.241,-1.2),IF(AQ259&lt;0.9,-0.032,-1.2))</f>
        <v>-3.2000000000000001E-2</v>
      </c>
      <c r="EW259" s="14">
        <f t="shared" si="247"/>
        <v>-1.2</v>
      </c>
      <c r="EX259" s="14">
        <f t="shared" si="248"/>
        <v>-3.2000000000000001E-2</v>
      </c>
      <c r="EY259" s="11">
        <f t="shared" si="249"/>
        <v>-3.2000000000000001E-2</v>
      </c>
      <c r="EZ259" s="15" t="s">
        <v>176</v>
      </c>
      <c r="FA259" s="16" t="str">
        <f t="shared" si="250"/>
        <v>3</v>
      </c>
      <c r="FC259">
        <v>2</v>
      </c>
      <c r="FD259">
        <v>0</v>
      </c>
    </row>
    <row r="260" spans="1:160" ht="33.75">
      <c r="A260" s="6">
        <v>3250</v>
      </c>
      <c r="B260" s="8">
        <v>2</v>
      </c>
      <c r="C260" s="8" t="s">
        <v>139</v>
      </c>
      <c r="D260" s="8">
        <v>44</v>
      </c>
      <c r="E260" s="8">
        <v>41</v>
      </c>
      <c r="F260" s="8" t="s">
        <v>180</v>
      </c>
      <c r="G260" s="8">
        <v>5</v>
      </c>
      <c r="H260" s="8"/>
      <c r="I260" s="9"/>
      <c r="J260" s="9"/>
      <c r="K260" s="10">
        <v>43832</v>
      </c>
      <c r="L260" s="10"/>
      <c r="M260" s="9" t="e">
        <f>DATEDIF(K260, L260, "m")</f>
        <v>#NUM!</v>
      </c>
      <c r="N260" s="9">
        <f t="shared" ca="1" si="239"/>
        <v>51</v>
      </c>
      <c r="O260" s="9">
        <v>34</v>
      </c>
      <c r="P260" s="9">
        <v>1</v>
      </c>
      <c r="Q260" s="9"/>
      <c r="R260" s="9"/>
      <c r="S260" s="9" t="e">
        <f t="shared" si="240"/>
        <v>#NUM!</v>
      </c>
      <c r="T260" s="9"/>
      <c r="U260" s="8" t="str">
        <f t="shared" ref="U260:U273" si="269">IF(O260&lt;12,O260, IF(O260&gt;12, "12"))</f>
        <v>12</v>
      </c>
      <c r="V260" s="11" t="str">
        <f t="shared" ref="V260:V273" si="270">IF(U260&lt;12,0, IF(U260&gt;12, "1"))</f>
        <v>1</v>
      </c>
      <c r="W260" s="8" t="str">
        <f t="shared" si="253"/>
        <v>12</v>
      </c>
      <c r="X260" s="9">
        <v>2</v>
      </c>
      <c r="Y260" s="9">
        <v>1</v>
      </c>
      <c r="Z260" s="9"/>
      <c r="AA260" s="9"/>
      <c r="AB260" s="9">
        <v>2</v>
      </c>
      <c r="AC260" s="9">
        <v>34</v>
      </c>
      <c r="AD260" s="9">
        <v>1</v>
      </c>
      <c r="AE260" s="8">
        <f t="shared" si="259"/>
        <v>34</v>
      </c>
      <c r="AF260" s="9">
        <v>2</v>
      </c>
      <c r="AG260" s="9"/>
      <c r="AH260" s="11">
        <f t="shared" si="260"/>
        <v>34</v>
      </c>
      <c r="AI260" s="11">
        <v>1</v>
      </c>
      <c r="AJ260" s="9">
        <v>2</v>
      </c>
      <c r="AK260" s="9"/>
      <c r="AL260" s="9"/>
      <c r="AM260" s="8" t="s">
        <v>360</v>
      </c>
      <c r="AN260" s="8">
        <v>1</v>
      </c>
      <c r="AO260" s="8">
        <v>1.53</v>
      </c>
      <c r="AP260" s="8">
        <v>56</v>
      </c>
      <c r="AQ260" s="8"/>
      <c r="AR260" s="9" t="e">
        <f t="shared" si="264"/>
        <v>#DIV/0!</v>
      </c>
      <c r="AS260" s="9">
        <v>1.76</v>
      </c>
      <c r="AT260" s="9">
        <f t="shared" si="241"/>
        <v>48.557084632183418</v>
      </c>
      <c r="AU260" s="9"/>
      <c r="AV260" s="9" t="e">
        <f t="shared" si="263"/>
        <v>#DIV/0!</v>
      </c>
      <c r="AW260" s="9"/>
      <c r="AX260" s="9"/>
      <c r="AY260" s="12" t="s">
        <v>155</v>
      </c>
      <c r="AZ260" s="12" t="s">
        <v>155</v>
      </c>
      <c r="BA260" s="12" t="s">
        <v>155</v>
      </c>
      <c r="BB260" s="12"/>
      <c r="BC260" s="8" t="s">
        <v>164</v>
      </c>
      <c r="BD260" s="8"/>
      <c r="BE260" s="8"/>
      <c r="BF260" s="8"/>
      <c r="BG260" s="12"/>
      <c r="BH260" s="8"/>
      <c r="BI260" s="8"/>
      <c r="BJ260" s="8">
        <v>55.5</v>
      </c>
      <c r="BK260" s="8">
        <v>175</v>
      </c>
      <c r="BL260" s="8">
        <f t="shared" si="242"/>
        <v>1.6745319056910395</v>
      </c>
      <c r="BM260" s="8">
        <f t="shared" si="266"/>
        <v>18.122448979591837</v>
      </c>
      <c r="BN260" s="8">
        <v>1</v>
      </c>
      <c r="BO260" s="7" t="s">
        <v>1226</v>
      </c>
      <c r="BP260" s="8" t="s">
        <v>146</v>
      </c>
      <c r="BQ260" s="8">
        <v>40</v>
      </c>
      <c r="BR260" s="8">
        <v>65</v>
      </c>
      <c r="BS260" s="8">
        <v>154</v>
      </c>
      <c r="BT260" s="8">
        <f t="shared" si="243"/>
        <v>1.6323264684413363</v>
      </c>
      <c r="BU260" s="8">
        <f t="shared" si="267"/>
        <v>27.407657277787148</v>
      </c>
      <c r="BV260" s="8">
        <f t="shared" si="244"/>
        <v>1.0258560025005317</v>
      </c>
      <c r="BW260" s="8">
        <f t="shared" si="244"/>
        <v>0.66121846153846153</v>
      </c>
      <c r="BX260" s="8" t="s">
        <v>147</v>
      </c>
      <c r="BY260" s="8" t="s">
        <v>158</v>
      </c>
      <c r="BZ260" s="8" t="s">
        <v>148</v>
      </c>
      <c r="CA260" s="8" t="s">
        <v>149</v>
      </c>
      <c r="CB260" s="8">
        <v>5</v>
      </c>
      <c r="CC260" s="8" t="s">
        <v>150</v>
      </c>
      <c r="CD260" s="8">
        <v>2</v>
      </c>
      <c r="CE260" s="8" t="s">
        <v>150</v>
      </c>
      <c r="CF260" s="8" t="s">
        <v>150</v>
      </c>
      <c r="CG260" s="8">
        <v>2</v>
      </c>
      <c r="CH260" s="8" t="s">
        <v>150</v>
      </c>
      <c r="CI260" s="8" t="s">
        <v>150</v>
      </c>
      <c r="CJ260" s="8">
        <v>2</v>
      </c>
      <c r="CK260" s="8" t="s">
        <v>150</v>
      </c>
      <c r="CL260" s="8" t="s">
        <v>150</v>
      </c>
      <c r="CM260" s="8">
        <v>2</v>
      </c>
      <c r="CN260" s="8" t="s">
        <v>150</v>
      </c>
      <c r="CO260" s="8">
        <v>0</v>
      </c>
      <c r="CP260" s="8">
        <v>0</v>
      </c>
      <c r="CQ260" s="8">
        <v>4</v>
      </c>
      <c r="CR260" s="8"/>
      <c r="CS260" s="8">
        <v>0</v>
      </c>
      <c r="CT260" s="8"/>
      <c r="CU260" s="8"/>
      <c r="CV260" s="8"/>
      <c r="CW260" s="8"/>
      <c r="CX260" s="8"/>
      <c r="CY260" s="8">
        <v>0</v>
      </c>
      <c r="CZ260" s="8"/>
      <c r="DA260" s="8"/>
      <c r="DB260" s="8"/>
      <c r="DC260" s="8"/>
      <c r="DD260" s="8" t="s">
        <v>165</v>
      </c>
      <c r="DE260" s="8">
        <v>2</v>
      </c>
      <c r="DF260" s="8"/>
      <c r="DG260" s="8"/>
      <c r="DH260" s="8"/>
      <c r="DI260" s="8">
        <v>2</v>
      </c>
      <c r="DJ260" s="8"/>
      <c r="DK260" s="8">
        <v>2</v>
      </c>
      <c r="DL260" s="8">
        <v>0</v>
      </c>
      <c r="DM260" s="8">
        <v>2</v>
      </c>
      <c r="DN260" s="8"/>
      <c r="DO260" s="8" t="s">
        <v>143</v>
      </c>
      <c r="DP260" s="8" t="str">
        <f t="shared" si="265"/>
        <v>2</v>
      </c>
      <c r="DQ260" s="8" t="s">
        <v>165</v>
      </c>
      <c r="DR260" s="8" t="s">
        <v>165</v>
      </c>
      <c r="DS260" s="8" t="s">
        <v>165</v>
      </c>
      <c r="DT260" s="8" t="s">
        <v>636</v>
      </c>
      <c r="DU260" s="8" t="s">
        <v>159</v>
      </c>
      <c r="DV260" s="8" t="s">
        <v>150</v>
      </c>
      <c r="DW260" s="8" t="s">
        <v>150</v>
      </c>
      <c r="DX260" s="8" t="s">
        <v>159</v>
      </c>
      <c r="DY260" s="8"/>
      <c r="DZ260" s="8"/>
      <c r="EA260" s="8"/>
      <c r="EB260" s="8" t="s">
        <v>150</v>
      </c>
      <c r="EC260" s="8" t="s">
        <v>150</v>
      </c>
      <c r="ED260" s="8" t="s">
        <v>150</v>
      </c>
      <c r="EE260" s="8"/>
      <c r="EF260" s="8" t="s">
        <v>159</v>
      </c>
      <c r="EG260" s="8" t="s">
        <v>150</v>
      </c>
      <c r="EH260" s="8"/>
      <c r="EI260" s="8" t="s">
        <v>159</v>
      </c>
      <c r="EJ260" s="8" t="s">
        <v>150</v>
      </c>
      <c r="EK260" s="8"/>
      <c r="EL260" s="8"/>
      <c r="EM260" s="8"/>
      <c r="EN260" s="8"/>
      <c r="EO260" s="8"/>
      <c r="EP260" s="8" t="s">
        <v>189</v>
      </c>
      <c r="EQ260" s="11">
        <f t="shared" si="261"/>
        <v>34</v>
      </c>
      <c r="ER260" s="11">
        <v>1</v>
      </c>
      <c r="ES260" s="11"/>
      <c r="ET260" s="13">
        <f t="shared" si="245"/>
        <v>1</v>
      </c>
      <c r="EU260" s="13">
        <f t="shared" si="246"/>
        <v>0.9</v>
      </c>
      <c r="EV260" s="14">
        <f t="shared" si="268"/>
        <v>-3.2000000000000001E-2</v>
      </c>
      <c r="EW260" s="14">
        <f t="shared" si="247"/>
        <v>-1.2</v>
      </c>
      <c r="EX260" s="14">
        <f t="shared" si="248"/>
        <v>-3.2000000000000001E-2</v>
      </c>
      <c r="EY260" s="11">
        <f t="shared" si="249"/>
        <v>-3.2000000000000001E-2</v>
      </c>
      <c r="EZ260" s="17" t="s">
        <v>152</v>
      </c>
      <c r="FA260" s="16" t="str">
        <f t="shared" si="250"/>
        <v>1</v>
      </c>
      <c r="FC260">
        <v>2</v>
      </c>
      <c r="FD260">
        <v>0</v>
      </c>
    </row>
    <row r="261" spans="1:160" ht="33.75">
      <c r="A261" s="6">
        <v>3252</v>
      </c>
      <c r="B261" s="8">
        <v>2</v>
      </c>
      <c r="C261" s="8" t="s">
        <v>139</v>
      </c>
      <c r="D261" s="8">
        <v>52</v>
      </c>
      <c r="E261" s="8">
        <v>49</v>
      </c>
      <c r="F261" s="8" t="s">
        <v>153</v>
      </c>
      <c r="G261" s="8">
        <v>3</v>
      </c>
      <c r="H261" s="8" t="s">
        <v>190</v>
      </c>
      <c r="I261" s="9"/>
      <c r="J261" s="9"/>
      <c r="K261" s="10">
        <v>43836</v>
      </c>
      <c r="L261" s="10">
        <v>43853</v>
      </c>
      <c r="M261" s="9">
        <f t="shared" ref="M261:M267" si="271">DATEDIF(K261,L261,"m")</f>
        <v>0</v>
      </c>
      <c r="N261" s="9">
        <f t="shared" ca="1" si="239"/>
        <v>51</v>
      </c>
      <c r="O261" s="9">
        <v>0</v>
      </c>
      <c r="P261" s="9">
        <v>0</v>
      </c>
      <c r="Q261" s="10">
        <v>44584</v>
      </c>
      <c r="R261" s="10">
        <v>44584</v>
      </c>
      <c r="S261" s="9">
        <f t="shared" si="240"/>
        <v>24</v>
      </c>
      <c r="T261" s="9" t="s">
        <v>1229</v>
      </c>
      <c r="U261" s="8">
        <f t="shared" si="269"/>
        <v>0</v>
      </c>
      <c r="V261" s="11">
        <f t="shared" si="270"/>
        <v>0</v>
      </c>
      <c r="W261" s="8">
        <f t="shared" si="253"/>
        <v>0</v>
      </c>
      <c r="X261" s="9">
        <v>2</v>
      </c>
      <c r="Y261" s="9">
        <v>1</v>
      </c>
      <c r="Z261" s="9"/>
      <c r="AA261" s="9"/>
      <c r="AB261" s="9">
        <v>2</v>
      </c>
      <c r="AC261" s="9">
        <v>0</v>
      </c>
      <c r="AD261" s="9">
        <v>0</v>
      </c>
      <c r="AE261" s="8">
        <f t="shared" si="259"/>
        <v>0</v>
      </c>
      <c r="AF261" s="9">
        <v>1</v>
      </c>
      <c r="AG261" s="9"/>
      <c r="AH261" s="11">
        <f t="shared" si="260"/>
        <v>0</v>
      </c>
      <c r="AI261" s="11">
        <f>IF(AH261&lt;35,0, IF(AH261&gt;35, "1"))</f>
        <v>0</v>
      </c>
      <c r="AJ261" s="9"/>
      <c r="AK261" s="9">
        <v>0</v>
      </c>
      <c r="AL261" s="9"/>
      <c r="AM261" s="8" t="s">
        <v>360</v>
      </c>
      <c r="AN261" s="8">
        <v>1</v>
      </c>
      <c r="AO261" s="8">
        <v>1.57</v>
      </c>
      <c r="AP261" s="8">
        <v>51</v>
      </c>
      <c r="AQ261" s="8"/>
      <c r="AR261" s="9" t="e">
        <f t="shared" si="264"/>
        <v>#DIV/0!</v>
      </c>
      <c r="AS261" s="9"/>
      <c r="AT261" s="9" t="e">
        <f t="shared" si="241"/>
        <v>#DIV/0!</v>
      </c>
      <c r="AU261" s="9"/>
      <c r="AV261" s="9" t="e">
        <f t="shared" si="263"/>
        <v>#DIV/0!</v>
      </c>
      <c r="AW261" s="9"/>
      <c r="AX261" s="9"/>
      <c r="AY261" s="12" t="s">
        <v>167</v>
      </c>
      <c r="AZ261" s="12" t="s">
        <v>167</v>
      </c>
      <c r="BA261" s="12" t="s">
        <v>167</v>
      </c>
      <c r="BB261" s="12" t="s">
        <v>167</v>
      </c>
      <c r="BC261" s="8" t="s">
        <v>142</v>
      </c>
      <c r="BD261" s="8" t="s">
        <v>143</v>
      </c>
      <c r="BE261" s="8" t="s">
        <v>156</v>
      </c>
      <c r="BF261" s="8" t="s">
        <v>143</v>
      </c>
      <c r="BG261" s="12">
        <v>43853</v>
      </c>
      <c r="BH261" s="8"/>
      <c r="BI261" s="8"/>
      <c r="BJ261" s="8">
        <v>56</v>
      </c>
      <c r="BK261" s="8">
        <v>163</v>
      </c>
      <c r="BL261" s="8">
        <f t="shared" si="242"/>
        <v>1.5965489861488886</v>
      </c>
      <c r="BM261" s="8">
        <f t="shared" si="266"/>
        <v>21.077195227520797</v>
      </c>
      <c r="BN261" s="8">
        <v>1</v>
      </c>
      <c r="BO261" s="7" t="s">
        <v>1230</v>
      </c>
      <c r="BP261" s="8" t="s">
        <v>146</v>
      </c>
      <c r="BQ261" s="8">
        <v>47</v>
      </c>
      <c r="BR261" s="8">
        <v>70</v>
      </c>
      <c r="BS261" s="8">
        <v>163</v>
      </c>
      <c r="BT261" s="8">
        <f t="shared" si="243"/>
        <v>1.7553713420962216</v>
      </c>
      <c r="BU261" s="8">
        <f t="shared" si="267"/>
        <v>26.346494034400994</v>
      </c>
      <c r="BV261" s="8">
        <f t="shared" si="244"/>
        <v>0.90952207539307828</v>
      </c>
      <c r="BW261" s="8">
        <f t="shared" si="244"/>
        <v>0.8</v>
      </c>
      <c r="BX261" s="8" t="s">
        <v>147</v>
      </c>
      <c r="BY261" s="8" t="s">
        <v>147</v>
      </c>
      <c r="BZ261" s="8" t="s">
        <v>148</v>
      </c>
      <c r="CA261" s="8" t="s">
        <v>166</v>
      </c>
      <c r="CB261" s="8">
        <v>3</v>
      </c>
      <c r="CC261" s="8" t="s">
        <v>150</v>
      </c>
      <c r="CD261" s="8">
        <v>2</v>
      </c>
      <c r="CE261" s="8" t="s">
        <v>150</v>
      </c>
      <c r="CF261" s="8" t="s">
        <v>150</v>
      </c>
      <c r="CG261" s="8">
        <v>2</v>
      </c>
      <c r="CH261" s="8" t="s">
        <v>150</v>
      </c>
      <c r="CI261" s="8" t="s">
        <v>150</v>
      </c>
      <c r="CJ261" s="8">
        <v>2</v>
      </c>
      <c r="CK261" s="8" t="s">
        <v>150</v>
      </c>
      <c r="CL261" s="8" t="s">
        <v>150</v>
      </c>
      <c r="CM261" s="8">
        <v>2</v>
      </c>
      <c r="CN261" s="8" t="s">
        <v>150</v>
      </c>
      <c r="CO261" s="8">
        <v>0</v>
      </c>
      <c r="CP261" s="8">
        <v>0</v>
      </c>
      <c r="CQ261" s="8">
        <v>4</v>
      </c>
      <c r="CR261" s="8"/>
      <c r="CS261" s="8">
        <v>0</v>
      </c>
      <c r="CT261" s="8"/>
      <c r="CU261" s="8"/>
      <c r="CV261" s="8"/>
      <c r="CW261" s="8"/>
      <c r="CX261" s="8"/>
      <c r="CY261" s="8">
        <v>0</v>
      </c>
      <c r="CZ261" s="8"/>
      <c r="DA261" s="8"/>
      <c r="DB261" s="8"/>
      <c r="DC261" s="8"/>
      <c r="DD261" s="8" t="s">
        <v>165</v>
      </c>
      <c r="DE261" s="8">
        <v>2</v>
      </c>
      <c r="DF261" s="8"/>
      <c r="DG261" s="8"/>
      <c r="DH261" s="8"/>
      <c r="DI261" s="8">
        <v>2</v>
      </c>
      <c r="DJ261" s="8"/>
      <c r="DK261" s="8">
        <v>2</v>
      </c>
      <c r="DL261" s="8">
        <v>0</v>
      </c>
      <c r="DM261" s="8">
        <v>2</v>
      </c>
      <c r="DN261" s="8"/>
      <c r="DO261" s="8" t="s">
        <v>143</v>
      </c>
      <c r="DP261" s="8" t="str">
        <f t="shared" si="265"/>
        <v>2</v>
      </c>
      <c r="DQ261" s="8" t="s">
        <v>143</v>
      </c>
      <c r="DR261" s="8" t="s">
        <v>143</v>
      </c>
      <c r="DS261" s="8" t="s">
        <v>143</v>
      </c>
      <c r="DT261" s="8" t="s">
        <v>636</v>
      </c>
      <c r="DU261" s="8" t="s">
        <v>150</v>
      </c>
      <c r="DV261" s="8" t="s">
        <v>159</v>
      </c>
      <c r="DW261" s="8" t="s">
        <v>150</v>
      </c>
      <c r="DX261" s="8" t="s">
        <v>150</v>
      </c>
      <c r="DY261" s="8" t="s">
        <v>150</v>
      </c>
      <c r="DZ261" s="8"/>
      <c r="EA261" s="8"/>
      <c r="EB261" s="8" t="s">
        <v>150</v>
      </c>
      <c r="EC261" s="8" t="s">
        <v>150</v>
      </c>
      <c r="ED261" s="8" t="s">
        <v>150</v>
      </c>
      <c r="EE261" s="8"/>
      <c r="EF261" s="8" t="s">
        <v>159</v>
      </c>
      <c r="EG261" s="8" t="s">
        <v>150</v>
      </c>
      <c r="EH261" s="8"/>
      <c r="EI261" s="8" t="s">
        <v>159</v>
      </c>
      <c r="EJ261" s="8" t="s">
        <v>150</v>
      </c>
      <c r="EK261" s="8"/>
      <c r="EL261" s="8"/>
      <c r="EM261" s="8"/>
      <c r="EN261" s="8"/>
      <c r="EO261" s="8" t="s">
        <v>184</v>
      </c>
      <c r="EP261" s="8" t="s">
        <v>187</v>
      </c>
      <c r="EQ261" s="11">
        <f t="shared" si="261"/>
        <v>0</v>
      </c>
      <c r="ER261" s="11">
        <f>IF(EQ261&lt;35,0, IF(EQ261&gt;35, "1"))</f>
        <v>0</v>
      </c>
      <c r="ES261" s="11"/>
      <c r="ET261" s="13">
        <f t="shared" si="245"/>
        <v>1</v>
      </c>
      <c r="EU261" s="13">
        <f t="shared" si="246"/>
        <v>0.9</v>
      </c>
      <c r="EV261" s="14">
        <f t="shared" si="268"/>
        <v>-3.2000000000000001E-2</v>
      </c>
      <c r="EW261" s="14">
        <f t="shared" si="247"/>
        <v>-3.2000000000000001E-2</v>
      </c>
      <c r="EX261" s="14">
        <f t="shared" si="248"/>
        <v>-3.2000000000000001E-2</v>
      </c>
      <c r="EY261" s="11">
        <f t="shared" si="249"/>
        <v>-3.2000000000000001E-2</v>
      </c>
      <c r="EZ261" s="17" t="s">
        <v>152</v>
      </c>
      <c r="FA261" s="16" t="str">
        <f t="shared" si="250"/>
        <v>1</v>
      </c>
      <c r="FC261">
        <v>2</v>
      </c>
      <c r="FD261">
        <v>0</v>
      </c>
    </row>
    <row r="262" spans="1:160" ht="33.75">
      <c r="A262" s="6">
        <v>3253</v>
      </c>
      <c r="B262" s="8">
        <v>2</v>
      </c>
      <c r="C262" s="8" t="s">
        <v>139</v>
      </c>
      <c r="D262" s="8">
        <v>50</v>
      </c>
      <c r="E262" s="8">
        <v>48</v>
      </c>
      <c r="F262" s="8" t="s">
        <v>174</v>
      </c>
      <c r="G262" s="8">
        <v>2</v>
      </c>
      <c r="H262" s="8"/>
      <c r="I262" s="9"/>
      <c r="J262" s="9"/>
      <c r="K262" s="10">
        <v>43838</v>
      </c>
      <c r="L262" s="10"/>
      <c r="M262" s="9" t="e">
        <f t="shared" si="271"/>
        <v>#NUM!</v>
      </c>
      <c r="N262" s="9">
        <f t="shared" ca="1" si="239"/>
        <v>51</v>
      </c>
      <c r="O262" s="9">
        <v>33</v>
      </c>
      <c r="P262" s="9">
        <v>1</v>
      </c>
      <c r="Q262" s="9"/>
      <c r="R262" s="9"/>
      <c r="S262" s="9" t="e">
        <f t="shared" si="240"/>
        <v>#NUM!</v>
      </c>
      <c r="T262" s="9"/>
      <c r="U262" s="8" t="str">
        <f t="shared" si="269"/>
        <v>12</v>
      </c>
      <c r="V262" s="11" t="str">
        <f t="shared" si="270"/>
        <v>1</v>
      </c>
      <c r="W262" s="8" t="str">
        <f t="shared" si="253"/>
        <v>12</v>
      </c>
      <c r="X262" s="9">
        <v>2</v>
      </c>
      <c r="Y262" s="9">
        <v>1</v>
      </c>
      <c r="Z262" s="9"/>
      <c r="AA262" s="9"/>
      <c r="AB262" s="9">
        <v>2</v>
      </c>
      <c r="AC262" s="9">
        <v>33</v>
      </c>
      <c r="AD262" s="9">
        <v>1</v>
      </c>
      <c r="AE262" s="8">
        <f t="shared" si="259"/>
        <v>33</v>
      </c>
      <c r="AF262" s="9">
        <v>2</v>
      </c>
      <c r="AG262" s="9"/>
      <c r="AH262" s="11">
        <f t="shared" si="260"/>
        <v>33</v>
      </c>
      <c r="AI262" s="11">
        <v>1</v>
      </c>
      <c r="AJ262" s="9">
        <v>2</v>
      </c>
      <c r="AK262" s="9">
        <v>0</v>
      </c>
      <c r="AL262" s="9"/>
      <c r="AM262" s="8" t="s">
        <v>360</v>
      </c>
      <c r="AN262" s="8">
        <v>1</v>
      </c>
      <c r="AO262" s="8">
        <v>1.53</v>
      </c>
      <c r="AP262" s="8">
        <v>53</v>
      </c>
      <c r="AQ262" s="8"/>
      <c r="AR262" s="9" t="e">
        <f t="shared" si="264"/>
        <v>#DIV/0!</v>
      </c>
      <c r="AS262" s="9">
        <v>1.17</v>
      </c>
      <c r="AT262" s="9">
        <f t="shared" si="241"/>
        <v>75.88181636649233</v>
      </c>
      <c r="AU262" s="9"/>
      <c r="AV262" s="9" t="e">
        <f t="shared" si="263"/>
        <v>#DIV/0!</v>
      </c>
      <c r="AW262" s="9"/>
      <c r="AX262" s="9"/>
      <c r="AY262" s="12" t="s">
        <v>155</v>
      </c>
      <c r="AZ262" s="12" t="s">
        <v>155</v>
      </c>
      <c r="BA262" s="12" t="s">
        <v>155</v>
      </c>
      <c r="BB262" s="12"/>
      <c r="BC262" s="8" t="s">
        <v>164</v>
      </c>
      <c r="BD262" s="8"/>
      <c r="BE262" s="8"/>
      <c r="BF262" s="8"/>
      <c r="BG262" s="12"/>
      <c r="BH262" s="8"/>
      <c r="BI262" s="8"/>
      <c r="BJ262" s="8">
        <v>50.4</v>
      </c>
      <c r="BK262" s="8">
        <v>166.4</v>
      </c>
      <c r="BL262" s="8">
        <f t="shared" si="242"/>
        <v>1.5496565635949839</v>
      </c>
      <c r="BM262" s="8">
        <f t="shared" si="266"/>
        <v>18.202200443786982</v>
      </c>
      <c r="BN262" s="8">
        <v>1</v>
      </c>
      <c r="BO262" s="7" t="s">
        <v>1233</v>
      </c>
      <c r="BP262" s="8" t="s">
        <v>146</v>
      </c>
      <c r="BQ262" s="8">
        <v>45</v>
      </c>
      <c r="BR262" s="8">
        <v>51</v>
      </c>
      <c r="BS262" s="8">
        <v>166.5</v>
      </c>
      <c r="BT262" s="8">
        <f t="shared" si="243"/>
        <v>1.5581489485026192</v>
      </c>
      <c r="BU262" s="8">
        <f t="shared" si="267"/>
        <v>18.396775153531909</v>
      </c>
      <c r="BV262" s="8">
        <f t="shared" si="244"/>
        <v>0.99454969634591328</v>
      </c>
      <c r="BW262" s="8">
        <f t="shared" si="244"/>
        <v>0.98942343382896802</v>
      </c>
      <c r="BX262" s="8" t="s">
        <v>147</v>
      </c>
      <c r="BY262" s="8" t="s">
        <v>147</v>
      </c>
      <c r="BZ262" s="8" t="s">
        <v>148</v>
      </c>
      <c r="CA262" s="8" t="s">
        <v>149</v>
      </c>
      <c r="CB262" s="8">
        <v>4</v>
      </c>
      <c r="CC262" s="8" t="s">
        <v>150</v>
      </c>
      <c r="CD262" s="8">
        <v>2</v>
      </c>
      <c r="CE262" s="8" t="s">
        <v>150</v>
      </c>
      <c r="CF262" s="8" t="s">
        <v>150</v>
      </c>
      <c r="CG262" s="8">
        <v>2</v>
      </c>
      <c r="CH262" s="8" t="s">
        <v>150</v>
      </c>
      <c r="CI262" s="8" t="s">
        <v>150</v>
      </c>
      <c r="CJ262" s="8">
        <v>2</v>
      </c>
      <c r="CK262" s="8" t="s">
        <v>150</v>
      </c>
      <c r="CL262" s="8" t="s">
        <v>150</v>
      </c>
      <c r="CM262" s="8">
        <v>2</v>
      </c>
      <c r="CN262" s="8" t="s">
        <v>150</v>
      </c>
      <c r="CO262" s="8">
        <v>0</v>
      </c>
      <c r="CP262" s="8">
        <v>0</v>
      </c>
      <c r="CQ262" s="8">
        <v>4</v>
      </c>
      <c r="CR262" s="8"/>
      <c r="CS262" s="8">
        <v>0</v>
      </c>
      <c r="CT262" s="8"/>
      <c r="CU262" s="8"/>
      <c r="CV262" s="8"/>
      <c r="CW262" s="8"/>
      <c r="CX262" s="8"/>
      <c r="CY262" s="8">
        <v>0</v>
      </c>
      <c r="CZ262" s="8"/>
      <c r="DA262" s="8"/>
      <c r="DB262" s="8"/>
      <c r="DC262" s="8"/>
      <c r="DD262" s="8" t="s">
        <v>165</v>
      </c>
      <c r="DE262" s="8">
        <v>2</v>
      </c>
      <c r="DF262" s="8"/>
      <c r="DG262" s="8"/>
      <c r="DH262" s="8"/>
      <c r="DI262" s="8">
        <v>2</v>
      </c>
      <c r="DJ262" s="8"/>
      <c r="DK262" s="8">
        <v>2</v>
      </c>
      <c r="DL262" s="8">
        <v>0</v>
      </c>
      <c r="DM262" s="8">
        <v>2</v>
      </c>
      <c r="DN262" s="8"/>
      <c r="DO262" s="8" t="s">
        <v>143</v>
      </c>
      <c r="DP262" s="8" t="str">
        <f t="shared" si="265"/>
        <v>2</v>
      </c>
      <c r="DQ262" s="8" t="s">
        <v>165</v>
      </c>
      <c r="DR262" s="8" t="s">
        <v>165</v>
      </c>
      <c r="DS262" s="8" t="s">
        <v>165</v>
      </c>
      <c r="DT262" s="8" t="s">
        <v>636</v>
      </c>
      <c r="DU262" s="8" t="s">
        <v>150</v>
      </c>
      <c r="DV262" s="8" t="s">
        <v>159</v>
      </c>
      <c r="DW262" s="8" t="s">
        <v>150</v>
      </c>
      <c r="DX262" s="8" t="s">
        <v>150</v>
      </c>
      <c r="DY262" s="8" t="s">
        <v>159</v>
      </c>
      <c r="DZ262" s="8"/>
      <c r="EA262" s="8"/>
      <c r="EB262" s="8" t="s">
        <v>150</v>
      </c>
      <c r="EC262" s="8" t="s">
        <v>150</v>
      </c>
      <c r="ED262" s="8" t="s">
        <v>150</v>
      </c>
      <c r="EE262" s="8"/>
      <c r="EF262" s="8" t="s">
        <v>159</v>
      </c>
      <c r="EG262" s="8" t="s">
        <v>150</v>
      </c>
      <c r="EH262" s="8"/>
      <c r="EI262" s="8" t="s">
        <v>159</v>
      </c>
      <c r="EJ262" s="8" t="s">
        <v>150</v>
      </c>
      <c r="EK262" s="8"/>
      <c r="EL262" s="8"/>
      <c r="EM262" s="8"/>
      <c r="EN262" s="8"/>
      <c r="EO262" s="8" t="s">
        <v>184</v>
      </c>
      <c r="EP262" s="8" t="s">
        <v>187</v>
      </c>
      <c r="EQ262" s="11">
        <f t="shared" si="261"/>
        <v>33</v>
      </c>
      <c r="ER262" s="11">
        <v>1</v>
      </c>
      <c r="ES262" s="11"/>
      <c r="ET262" s="13">
        <f t="shared" si="245"/>
        <v>1</v>
      </c>
      <c r="EU262" s="13">
        <f t="shared" si="246"/>
        <v>0.9</v>
      </c>
      <c r="EV262" s="14">
        <f t="shared" si="268"/>
        <v>-3.2000000000000001E-2</v>
      </c>
      <c r="EW262" s="14">
        <f t="shared" si="247"/>
        <v>-1.2</v>
      </c>
      <c r="EX262" s="14">
        <f t="shared" si="248"/>
        <v>-3.2000000000000001E-2</v>
      </c>
      <c r="EY262" s="11">
        <f t="shared" si="249"/>
        <v>-3.2000000000000001E-2</v>
      </c>
      <c r="EZ262" s="15" t="s">
        <v>152</v>
      </c>
      <c r="FA262" s="16" t="str">
        <f t="shared" si="250"/>
        <v>1</v>
      </c>
      <c r="FC262">
        <v>2</v>
      </c>
      <c r="FD262">
        <v>0</v>
      </c>
    </row>
    <row r="263" spans="1:160" ht="33.75">
      <c r="A263" s="6">
        <v>3255</v>
      </c>
      <c r="B263" s="8">
        <v>2</v>
      </c>
      <c r="C263" s="8" t="s">
        <v>139</v>
      </c>
      <c r="D263" s="8">
        <v>51</v>
      </c>
      <c r="E263" s="8">
        <v>48</v>
      </c>
      <c r="F263" s="8" t="s">
        <v>140</v>
      </c>
      <c r="G263" s="8">
        <v>1</v>
      </c>
      <c r="H263" s="8"/>
      <c r="I263" s="9"/>
      <c r="J263" s="9"/>
      <c r="K263" s="10">
        <v>43843</v>
      </c>
      <c r="L263" s="10"/>
      <c r="M263" s="9" t="e">
        <f t="shared" si="271"/>
        <v>#NUM!</v>
      </c>
      <c r="N263" s="9">
        <f t="shared" ca="1" si="239"/>
        <v>50</v>
      </c>
      <c r="O263" s="9">
        <v>33</v>
      </c>
      <c r="P263" s="9">
        <v>1</v>
      </c>
      <c r="Q263" s="9"/>
      <c r="R263" s="9"/>
      <c r="S263" s="9" t="e">
        <f t="shared" si="240"/>
        <v>#NUM!</v>
      </c>
      <c r="T263" s="9"/>
      <c r="U263" s="8" t="str">
        <f t="shared" si="269"/>
        <v>12</v>
      </c>
      <c r="V263" s="11" t="str">
        <f t="shared" si="270"/>
        <v>1</v>
      </c>
      <c r="W263" s="8" t="str">
        <f t="shared" si="253"/>
        <v>12</v>
      </c>
      <c r="X263" s="9">
        <v>2</v>
      </c>
      <c r="Y263" s="9">
        <v>1</v>
      </c>
      <c r="Z263" s="9"/>
      <c r="AA263" s="9"/>
      <c r="AB263" s="9">
        <v>2</v>
      </c>
      <c r="AC263" s="9">
        <v>33</v>
      </c>
      <c r="AD263" s="9">
        <v>1</v>
      </c>
      <c r="AE263" s="8">
        <f t="shared" si="259"/>
        <v>33</v>
      </c>
      <c r="AF263" s="9">
        <v>2</v>
      </c>
      <c r="AG263" s="9"/>
      <c r="AH263" s="11">
        <f t="shared" si="260"/>
        <v>33</v>
      </c>
      <c r="AI263" s="11">
        <v>1</v>
      </c>
      <c r="AJ263" s="9">
        <v>2</v>
      </c>
      <c r="AK263" s="9">
        <v>0</v>
      </c>
      <c r="AL263" s="9"/>
      <c r="AM263" s="8" t="s">
        <v>360</v>
      </c>
      <c r="AN263" s="8">
        <v>1</v>
      </c>
      <c r="AO263" s="8">
        <v>1.78</v>
      </c>
      <c r="AP263" s="8">
        <v>44</v>
      </c>
      <c r="AQ263" s="8"/>
      <c r="AR263" s="9" t="e">
        <v>#DIV/0!</v>
      </c>
      <c r="AS263" s="9">
        <v>1.02</v>
      </c>
      <c r="AT263" s="9">
        <f t="shared" si="241"/>
        <v>89.462400239233702</v>
      </c>
      <c r="AU263" s="9"/>
      <c r="AV263" s="9" t="e">
        <f t="shared" si="263"/>
        <v>#DIV/0!</v>
      </c>
      <c r="AW263" s="9"/>
      <c r="AX263" s="9"/>
      <c r="AY263" s="12" t="s">
        <v>155</v>
      </c>
      <c r="AZ263" s="12" t="s">
        <v>155</v>
      </c>
      <c r="BA263" s="12" t="s">
        <v>155</v>
      </c>
      <c r="BB263" s="12"/>
      <c r="BC263" s="8" t="s">
        <v>164</v>
      </c>
      <c r="BD263" s="8"/>
      <c r="BE263" s="8"/>
      <c r="BF263" s="8"/>
      <c r="BG263" s="12"/>
      <c r="BH263" s="8"/>
      <c r="BI263" s="8"/>
      <c r="BJ263" s="8">
        <v>68</v>
      </c>
      <c r="BK263" s="8">
        <v>173.5</v>
      </c>
      <c r="BL263" s="8">
        <f t="shared" si="242"/>
        <v>1.8141564362734479</v>
      </c>
      <c r="BM263" s="8">
        <f t="shared" si="266"/>
        <v>22.589673529387337</v>
      </c>
      <c r="BN263" s="8">
        <v>1</v>
      </c>
      <c r="BO263" s="7" t="s">
        <v>1236</v>
      </c>
      <c r="BP263" s="8" t="s">
        <v>146</v>
      </c>
      <c r="BQ263" s="8">
        <v>48</v>
      </c>
      <c r="BR263" s="8">
        <v>71</v>
      </c>
      <c r="BS263" s="8">
        <v>153</v>
      </c>
      <c r="BT263" s="8">
        <f t="shared" si="243"/>
        <v>1.6867565652560825</v>
      </c>
      <c r="BU263" s="8">
        <f t="shared" si="267"/>
        <v>30.330214874620872</v>
      </c>
      <c r="BV263" s="8">
        <f t="shared" si="244"/>
        <v>1.0755294946772735</v>
      </c>
      <c r="BW263" s="8">
        <f t="shared" si="244"/>
        <v>0.74479108119637771</v>
      </c>
      <c r="BX263" s="8" t="s">
        <v>171</v>
      </c>
      <c r="BY263" s="8" t="s">
        <v>158</v>
      </c>
      <c r="BZ263" s="8" t="s">
        <v>148</v>
      </c>
      <c r="CA263" s="8" t="s">
        <v>166</v>
      </c>
      <c r="CB263" s="8">
        <v>3</v>
      </c>
      <c r="CC263" s="8" t="s">
        <v>150</v>
      </c>
      <c r="CD263" s="8">
        <v>2</v>
      </c>
      <c r="CE263" s="8" t="s">
        <v>150</v>
      </c>
      <c r="CF263" s="8" t="s">
        <v>150</v>
      </c>
      <c r="CG263" s="8">
        <v>2</v>
      </c>
      <c r="CH263" s="8" t="s">
        <v>150</v>
      </c>
      <c r="CI263" s="8" t="s">
        <v>150</v>
      </c>
      <c r="CJ263" s="8">
        <v>2</v>
      </c>
      <c r="CK263" s="8" t="s">
        <v>150</v>
      </c>
      <c r="CL263" s="8" t="s">
        <v>159</v>
      </c>
      <c r="CM263" s="8">
        <v>1</v>
      </c>
      <c r="CN263" s="8" t="s">
        <v>150</v>
      </c>
      <c r="CO263" s="8">
        <v>0</v>
      </c>
      <c r="CP263" s="8">
        <v>0</v>
      </c>
      <c r="CQ263" s="8">
        <v>2</v>
      </c>
      <c r="CR263" s="8"/>
      <c r="CS263" s="8">
        <v>0</v>
      </c>
      <c r="CT263" s="8"/>
      <c r="CU263" s="8"/>
      <c r="CV263" s="8"/>
      <c r="CW263" s="8"/>
      <c r="CX263" s="8"/>
      <c r="CY263" s="8">
        <v>0</v>
      </c>
      <c r="CZ263" s="8"/>
      <c r="DA263" s="8"/>
      <c r="DB263" s="8"/>
      <c r="DC263" s="8"/>
      <c r="DD263" s="8" t="s">
        <v>165</v>
      </c>
      <c r="DE263" s="8">
        <v>2</v>
      </c>
      <c r="DF263" s="8"/>
      <c r="DG263" s="8"/>
      <c r="DH263" s="8"/>
      <c r="DI263" s="8">
        <v>2</v>
      </c>
      <c r="DJ263" s="8"/>
      <c r="DK263" s="8">
        <v>2</v>
      </c>
      <c r="DL263" s="8">
        <v>0</v>
      </c>
      <c r="DM263" s="8">
        <v>2</v>
      </c>
      <c r="DN263" s="8"/>
      <c r="DO263" s="8" t="s">
        <v>143</v>
      </c>
      <c r="DP263" s="8" t="str">
        <f t="shared" si="265"/>
        <v>2</v>
      </c>
      <c r="DQ263" s="8" t="s">
        <v>165</v>
      </c>
      <c r="DR263" s="8" t="s">
        <v>165</v>
      </c>
      <c r="DS263" s="8" t="s">
        <v>165</v>
      </c>
      <c r="DT263" s="8" t="s">
        <v>636</v>
      </c>
      <c r="DU263" s="8" t="s">
        <v>150</v>
      </c>
      <c r="DV263" s="8" t="s">
        <v>159</v>
      </c>
      <c r="DW263" s="8" t="s">
        <v>150</v>
      </c>
      <c r="DX263" s="8" t="s">
        <v>159</v>
      </c>
      <c r="DY263" s="8" t="s">
        <v>159</v>
      </c>
      <c r="DZ263" s="8"/>
      <c r="EA263" s="8"/>
      <c r="EB263" s="8" t="s">
        <v>150</v>
      </c>
      <c r="EC263" s="8" t="s">
        <v>150</v>
      </c>
      <c r="ED263" s="8" t="s">
        <v>150</v>
      </c>
      <c r="EE263" s="8"/>
      <c r="EF263" s="8" t="s">
        <v>159</v>
      </c>
      <c r="EG263" s="8" t="s">
        <v>150</v>
      </c>
      <c r="EH263" s="8"/>
      <c r="EI263" s="8" t="s">
        <v>159</v>
      </c>
      <c r="EJ263" s="8" t="s">
        <v>150</v>
      </c>
      <c r="EK263" s="8"/>
      <c r="EL263" s="8"/>
      <c r="EM263" s="8"/>
      <c r="EN263" s="8"/>
      <c r="EO263" s="8" t="s">
        <v>184</v>
      </c>
      <c r="EP263" s="8" t="s">
        <v>187</v>
      </c>
      <c r="EQ263" s="11">
        <f t="shared" si="261"/>
        <v>33</v>
      </c>
      <c r="ER263" s="11">
        <v>1</v>
      </c>
      <c r="ES263" s="11"/>
      <c r="ET263" s="13">
        <f t="shared" si="245"/>
        <v>1</v>
      </c>
      <c r="EU263" s="13">
        <f t="shared" si="246"/>
        <v>0.9</v>
      </c>
      <c r="EV263" s="14">
        <f t="shared" si="268"/>
        <v>-3.2000000000000001E-2</v>
      </c>
      <c r="EW263" s="14">
        <f t="shared" si="247"/>
        <v>-1.2</v>
      </c>
      <c r="EX263" s="14">
        <f t="shared" si="248"/>
        <v>-3.2000000000000001E-2</v>
      </c>
      <c r="EY263" s="11">
        <f t="shared" si="249"/>
        <v>-3.2000000000000001E-2</v>
      </c>
      <c r="EZ263" s="15" t="s">
        <v>152</v>
      </c>
      <c r="FA263" s="16" t="str">
        <f t="shared" si="250"/>
        <v>1</v>
      </c>
      <c r="FC263">
        <v>2</v>
      </c>
      <c r="FD263">
        <v>0</v>
      </c>
    </row>
    <row r="264" spans="1:160" ht="33.75">
      <c r="A264" s="6">
        <v>3259</v>
      </c>
      <c r="B264" s="8">
        <v>2</v>
      </c>
      <c r="C264" s="8" t="s">
        <v>139</v>
      </c>
      <c r="D264" s="8">
        <v>61</v>
      </c>
      <c r="E264" s="8">
        <v>58</v>
      </c>
      <c r="F264" s="8" t="s">
        <v>153</v>
      </c>
      <c r="G264" s="8">
        <v>3</v>
      </c>
      <c r="H264" s="8" t="s">
        <v>188</v>
      </c>
      <c r="I264" s="9"/>
      <c r="J264" s="9"/>
      <c r="K264" s="10">
        <v>43852</v>
      </c>
      <c r="L264" s="10"/>
      <c r="M264" s="9" t="e">
        <f t="shared" si="271"/>
        <v>#NUM!</v>
      </c>
      <c r="N264" s="9">
        <f t="shared" ca="1" si="239"/>
        <v>50</v>
      </c>
      <c r="O264" s="9">
        <v>33</v>
      </c>
      <c r="P264" s="9">
        <v>1</v>
      </c>
      <c r="Q264" s="9"/>
      <c r="R264" s="9"/>
      <c r="S264" s="9" t="e">
        <f t="shared" si="240"/>
        <v>#NUM!</v>
      </c>
      <c r="T264" s="9"/>
      <c r="U264" s="8" t="str">
        <f t="shared" si="269"/>
        <v>12</v>
      </c>
      <c r="V264" s="11" t="str">
        <f t="shared" si="270"/>
        <v>1</v>
      </c>
      <c r="W264" s="8" t="str">
        <f t="shared" si="253"/>
        <v>12</v>
      </c>
      <c r="X264" s="9">
        <v>2</v>
      </c>
      <c r="Y264" s="9">
        <v>1</v>
      </c>
      <c r="Z264" s="9"/>
      <c r="AA264" s="9"/>
      <c r="AB264" s="9">
        <v>2</v>
      </c>
      <c r="AC264" s="9">
        <v>33</v>
      </c>
      <c r="AD264" s="9">
        <v>1</v>
      </c>
      <c r="AE264" s="8">
        <f t="shared" si="259"/>
        <v>33</v>
      </c>
      <c r="AF264" s="9">
        <v>2</v>
      </c>
      <c r="AG264" s="9"/>
      <c r="AH264" s="11">
        <f t="shared" si="260"/>
        <v>33</v>
      </c>
      <c r="AI264" s="11">
        <v>1</v>
      </c>
      <c r="AJ264" s="9">
        <v>2</v>
      </c>
      <c r="AK264" s="9">
        <v>0</v>
      </c>
      <c r="AL264" s="9"/>
      <c r="AM264" s="8" t="s">
        <v>360</v>
      </c>
      <c r="AN264" s="8">
        <v>1</v>
      </c>
      <c r="AO264" s="8">
        <v>2.19</v>
      </c>
      <c r="AP264" s="8">
        <v>32</v>
      </c>
      <c r="AQ264" s="8"/>
      <c r="AR264" s="9" t="e">
        <f t="shared" ref="AR264:AR270" si="272">141*((AQ264/EU264)^EV264)*0.9938^(E264)*ET264</f>
        <v>#DIV/0!</v>
      </c>
      <c r="AS264" s="9">
        <v>1.73</v>
      </c>
      <c r="AT264" s="9">
        <f t="shared" si="241"/>
        <v>44.595943071045177</v>
      </c>
      <c r="AU264" s="9"/>
      <c r="AV264" s="9" t="e">
        <f t="shared" si="263"/>
        <v>#DIV/0!</v>
      </c>
      <c r="AW264" s="9"/>
      <c r="AX264" s="9"/>
      <c r="AY264" s="12" t="s">
        <v>155</v>
      </c>
      <c r="AZ264" s="12" t="s">
        <v>155</v>
      </c>
      <c r="BA264" s="12" t="s">
        <v>155</v>
      </c>
      <c r="BB264" s="12"/>
      <c r="BC264" s="8" t="s">
        <v>164</v>
      </c>
      <c r="BD264" s="8"/>
      <c r="BE264" s="8"/>
      <c r="BF264" s="8"/>
      <c r="BG264" s="12"/>
      <c r="BH264" s="8"/>
      <c r="BI264" s="8"/>
      <c r="BJ264" s="8">
        <v>58</v>
      </c>
      <c r="BK264" s="8">
        <v>159</v>
      </c>
      <c r="BL264" s="8">
        <f t="shared" si="242"/>
        <v>1.5916080830232304</v>
      </c>
      <c r="BM264" s="8">
        <f t="shared" si="266"/>
        <v>22.942130453700408</v>
      </c>
      <c r="BN264" s="8">
        <v>1</v>
      </c>
      <c r="BO264" s="7" t="s">
        <v>1239</v>
      </c>
      <c r="BP264" s="8" t="s">
        <v>146</v>
      </c>
      <c r="BQ264" s="8">
        <v>55</v>
      </c>
      <c r="BR264" s="8">
        <v>57</v>
      </c>
      <c r="BS264" s="8">
        <v>158</v>
      </c>
      <c r="BT264" s="8">
        <f t="shared" si="243"/>
        <v>1.5726769636954665</v>
      </c>
      <c r="BU264" s="8">
        <f t="shared" si="267"/>
        <v>22.832879346258611</v>
      </c>
      <c r="BV264" s="8">
        <f t="shared" si="244"/>
        <v>1.0120375129570662</v>
      </c>
      <c r="BW264" s="8">
        <f t="shared" si="244"/>
        <v>1.0047848151687315</v>
      </c>
      <c r="BX264" s="8" t="s">
        <v>147</v>
      </c>
      <c r="BY264" s="8" t="s">
        <v>171</v>
      </c>
      <c r="BZ264" s="8" t="s">
        <v>148</v>
      </c>
      <c r="CA264" s="8" t="s">
        <v>149</v>
      </c>
      <c r="CB264" s="8">
        <v>5</v>
      </c>
      <c r="CC264" s="8" t="s">
        <v>150</v>
      </c>
      <c r="CD264" s="8">
        <v>2</v>
      </c>
      <c r="CE264" s="8" t="s">
        <v>159</v>
      </c>
      <c r="CF264" s="8" t="s">
        <v>150</v>
      </c>
      <c r="CG264" s="8">
        <v>2</v>
      </c>
      <c r="CH264" s="8" t="s">
        <v>150</v>
      </c>
      <c r="CI264" s="8" t="s">
        <v>150</v>
      </c>
      <c r="CJ264" s="8">
        <v>2</v>
      </c>
      <c r="CK264" s="8" t="s">
        <v>159</v>
      </c>
      <c r="CL264" s="8" t="s">
        <v>150</v>
      </c>
      <c r="CM264" s="8">
        <v>2</v>
      </c>
      <c r="CN264" s="8" t="s">
        <v>150</v>
      </c>
      <c r="CO264" s="8">
        <v>0</v>
      </c>
      <c r="CP264" s="8">
        <v>0</v>
      </c>
      <c r="CQ264" s="8">
        <v>4</v>
      </c>
      <c r="CR264" s="8"/>
      <c r="CS264" s="8">
        <v>0</v>
      </c>
      <c r="CT264" s="8"/>
      <c r="CU264" s="8"/>
      <c r="CV264" s="8"/>
      <c r="CW264" s="8"/>
      <c r="CX264" s="8"/>
      <c r="CY264" s="8">
        <v>0</v>
      </c>
      <c r="CZ264" s="8"/>
      <c r="DA264" s="8"/>
      <c r="DB264" s="8"/>
      <c r="DC264" s="8"/>
      <c r="DD264" s="8" t="s">
        <v>143</v>
      </c>
      <c r="DE264" s="8">
        <v>1</v>
      </c>
      <c r="DF264" s="8"/>
      <c r="DG264" s="8"/>
      <c r="DH264" s="8">
        <v>375</v>
      </c>
      <c r="DI264" s="8">
        <v>1</v>
      </c>
      <c r="DJ264" s="8"/>
      <c r="DK264" s="8">
        <v>2</v>
      </c>
      <c r="DL264" s="8">
        <v>4</v>
      </c>
      <c r="DM264" s="8">
        <v>1</v>
      </c>
      <c r="DN264" s="8" t="s">
        <v>143</v>
      </c>
      <c r="DO264" s="8"/>
      <c r="DP264" s="8" t="str">
        <f t="shared" si="265"/>
        <v>1</v>
      </c>
      <c r="DQ264" s="8" t="s">
        <v>143</v>
      </c>
      <c r="DR264" s="8" t="s">
        <v>143</v>
      </c>
      <c r="DS264" s="8" t="s">
        <v>143</v>
      </c>
      <c r="DT264" s="8" t="s">
        <v>636</v>
      </c>
      <c r="DU264" s="8" t="s">
        <v>150</v>
      </c>
      <c r="DV264" s="8" t="s">
        <v>150</v>
      </c>
      <c r="DW264" s="8"/>
      <c r="DX264" s="8"/>
      <c r="DY264" s="8"/>
      <c r="DZ264" s="8"/>
      <c r="EA264" s="8"/>
      <c r="EB264" s="8" t="s">
        <v>150</v>
      </c>
      <c r="EC264" s="8" t="s">
        <v>150</v>
      </c>
      <c r="ED264" s="8" t="s">
        <v>150</v>
      </c>
      <c r="EE264" s="8"/>
      <c r="EF264" s="8" t="s">
        <v>159</v>
      </c>
      <c r="EG264" s="8" t="s">
        <v>150</v>
      </c>
      <c r="EH264" s="8"/>
      <c r="EI264" s="8" t="s">
        <v>159</v>
      </c>
      <c r="EJ264" s="8" t="s">
        <v>150</v>
      </c>
      <c r="EK264" s="8"/>
      <c r="EL264" s="8"/>
      <c r="EM264" s="8"/>
      <c r="EN264" s="8"/>
      <c r="EO264" s="8"/>
      <c r="EP264" s="8" t="s">
        <v>189</v>
      </c>
      <c r="EQ264" s="11">
        <f t="shared" si="261"/>
        <v>33</v>
      </c>
      <c r="ER264" s="11">
        <v>1</v>
      </c>
      <c r="ES264" s="11"/>
      <c r="ET264" s="13">
        <f t="shared" si="245"/>
        <v>1</v>
      </c>
      <c r="EU264" s="13">
        <f t="shared" si="246"/>
        <v>0.9</v>
      </c>
      <c r="EV264" s="14">
        <f t="shared" si="268"/>
        <v>-3.2000000000000001E-2</v>
      </c>
      <c r="EW264" s="14">
        <f t="shared" si="247"/>
        <v>-1.2</v>
      </c>
      <c r="EX264" s="14">
        <f t="shared" si="248"/>
        <v>-3.2000000000000001E-2</v>
      </c>
      <c r="EY264" s="11">
        <f t="shared" si="249"/>
        <v>-3.2000000000000001E-2</v>
      </c>
      <c r="EZ264" s="15" t="s">
        <v>176</v>
      </c>
      <c r="FA264" s="16" t="str">
        <f t="shared" si="250"/>
        <v>3</v>
      </c>
      <c r="FC264">
        <v>2</v>
      </c>
      <c r="FD264">
        <v>0</v>
      </c>
    </row>
    <row r="265" spans="1:160" ht="33.75">
      <c r="A265" s="6">
        <v>3261</v>
      </c>
      <c r="B265" s="8">
        <v>1</v>
      </c>
      <c r="C265" s="8" t="s">
        <v>146</v>
      </c>
      <c r="D265" s="8">
        <v>57</v>
      </c>
      <c r="E265" s="8">
        <v>54</v>
      </c>
      <c r="F265" s="8" t="s">
        <v>174</v>
      </c>
      <c r="G265" s="8">
        <v>2</v>
      </c>
      <c r="H265" s="8"/>
      <c r="I265" s="9"/>
      <c r="J265" s="9"/>
      <c r="K265" s="10">
        <v>43853</v>
      </c>
      <c r="L265" s="10"/>
      <c r="M265" s="9" t="e">
        <f t="shared" si="271"/>
        <v>#NUM!</v>
      </c>
      <c r="N265" s="9">
        <f t="shared" ca="1" si="239"/>
        <v>50</v>
      </c>
      <c r="O265" s="9">
        <v>33</v>
      </c>
      <c r="P265" s="9">
        <v>1</v>
      </c>
      <c r="Q265" s="9"/>
      <c r="R265" s="9"/>
      <c r="S265" s="9" t="e">
        <f t="shared" si="240"/>
        <v>#NUM!</v>
      </c>
      <c r="T265" s="9"/>
      <c r="U265" s="8" t="str">
        <f t="shared" si="269"/>
        <v>12</v>
      </c>
      <c r="V265" s="11" t="str">
        <f t="shared" si="270"/>
        <v>1</v>
      </c>
      <c r="W265" s="8" t="str">
        <f t="shared" si="253"/>
        <v>12</v>
      </c>
      <c r="X265" s="9">
        <v>2</v>
      </c>
      <c r="Y265" s="9">
        <v>1</v>
      </c>
      <c r="Z265" s="9"/>
      <c r="AA265" s="9"/>
      <c r="AB265" s="9">
        <v>2</v>
      </c>
      <c r="AC265" s="9">
        <v>33</v>
      </c>
      <c r="AD265" s="9">
        <v>1</v>
      </c>
      <c r="AE265" s="8">
        <f t="shared" si="259"/>
        <v>33</v>
      </c>
      <c r="AF265" s="9">
        <v>2</v>
      </c>
      <c r="AG265" s="9"/>
      <c r="AH265" s="11">
        <f t="shared" si="260"/>
        <v>33</v>
      </c>
      <c r="AI265" s="11">
        <v>1</v>
      </c>
      <c r="AJ265" s="9">
        <v>2</v>
      </c>
      <c r="AK265" s="9">
        <v>0</v>
      </c>
      <c r="AL265" s="9"/>
      <c r="AM265" s="8" t="s">
        <v>360</v>
      </c>
      <c r="AN265" s="8">
        <v>1</v>
      </c>
      <c r="AO265" s="8">
        <v>2.1800000000000002</v>
      </c>
      <c r="AP265" s="8">
        <v>25</v>
      </c>
      <c r="AQ265" s="8"/>
      <c r="AR265" s="9" t="e">
        <f t="shared" si="272"/>
        <v>#DIV/0!</v>
      </c>
      <c r="AS265" s="9">
        <v>1.0900000000000001</v>
      </c>
      <c r="AT265" s="9">
        <f t="shared" si="241"/>
        <v>59.573080540952489</v>
      </c>
      <c r="AU265" s="9"/>
      <c r="AV265" s="9" t="e">
        <f t="shared" si="263"/>
        <v>#DIV/0!</v>
      </c>
      <c r="AW265" s="9"/>
      <c r="AX265" s="9"/>
      <c r="AY265" s="12" t="s">
        <v>155</v>
      </c>
      <c r="AZ265" s="12" t="s">
        <v>155</v>
      </c>
      <c r="BA265" s="12" t="s">
        <v>155</v>
      </c>
      <c r="BB265" s="12"/>
      <c r="BC265" s="8" t="s">
        <v>164</v>
      </c>
      <c r="BD265" s="8"/>
      <c r="BE265" s="8"/>
      <c r="BF265" s="8"/>
      <c r="BG265" s="12"/>
      <c r="BH265" s="8"/>
      <c r="BI265" s="8"/>
      <c r="BJ265" s="8">
        <v>57.2</v>
      </c>
      <c r="BK265" s="8">
        <v>151.30000000000001</v>
      </c>
      <c r="BL265" s="8">
        <f t="shared" si="242"/>
        <v>1.5263103834063558</v>
      </c>
      <c r="BM265" s="8">
        <f t="shared" si="266"/>
        <v>24.98723335848074</v>
      </c>
      <c r="BN265" s="8">
        <v>1</v>
      </c>
      <c r="BO265" s="7" t="s">
        <v>1241</v>
      </c>
      <c r="BP265" s="8" t="s">
        <v>139</v>
      </c>
      <c r="BQ265" s="8">
        <v>57</v>
      </c>
      <c r="BR265" s="8">
        <v>55</v>
      </c>
      <c r="BS265" s="8">
        <v>172</v>
      </c>
      <c r="BT265" s="8">
        <f t="shared" si="243"/>
        <v>1.6473223498293212</v>
      </c>
      <c r="BU265" s="8">
        <f t="shared" si="267"/>
        <v>18.591130340724714</v>
      </c>
      <c r="BV265" s="8">
        <f t="shared" si="244"/>
        <v>0.92654020238631285</v>
      </c>
      <c r="BW265" s="8">
        <f t="shared" si="244"/>
        <v>1.3440405666859896</v>
      </c>
      <c r="BX265" s="8" t="s">
        <v>162</v>
      </c>
      <c r="BY265" s="8" t="s">
        <v>147</v>
      </c>
      <c r="BZ265" s="8" t="s">
        <v>148</v>
      </c>
      <c r="CA265" s="8" t="s">
        <v>149</v>
      </c>
      <c r="CB265" s="8">
        <v>4</v>
      </c>
      <c r="CC265" s="8" t="s">
        <v>150</v>
      </c>
      <c r="CD265" s="8">
        <v>2</v>
      </c>
      <c r="CE265" s="8" t="s">
        <v>159</v>
      </c>
      <c r="CF265" s="8" t="s">
        <v>150</v>
      </c>
      <c r="CG265" s="8">
        <v>2</v>
      </c>
      <c r="CH265" s="8" t="s">
        <v>150</v>
      </c>
      <c r="CI265" s="8" t="s">
        <v>159</v>
      </c>
      <c r="CJ265" s="8">
        <v>1</v>
      </c>
      <c r="CK265" s="8" t="s">
        <v>159</v>
      </c>
      <c r="CL265" s="8" t="s">
        <v>150</v>
      </c>
      <c r="CM265" s="8">
        <v>2</v>
      </c>
      <c r="CN265" s="8" t="s">
        <v>150</v>
      </c>
      <c r="CO265" s="8">
        <v>16.7</v>
      </c>
      <c r="CP265" s="8">
        <v>0</v>
      </c>
      <c r="CQ265" s="8">
        <v>2</v>
      </c>
      <c r="CR265" s="8" t="s">
        <v>0</v>
      </c>
      <c r="CS265" s="8">
        <v>0</v>
      </c>
      <c r="CT265" s="8"/>
      <c r="CU265" s="8"/>
      <c r="CV265" s="8"/>
      <c r="CW265" s="8"/>
      <c r="CX265" s="8" t="s">
        <v>0</v>
      </c>
      <c r="CY265" s="8">
        <v>0</v>
      </c>
      <c r="CZ265" s="8"/>
      <c r="DA265" s="8"/>
      <c r="DB265" s="8"/>
      <c r="DC265" s="8"/>
      <c r="DD265" s="8" t="s">
        <v>143</v>
      </c>
      <c r="DE265" s="8">
        <v>1</v>
      </c>
      <c r="DF265" s="8"/>
      <c r="DG265" s="8"/>
      <c r="DH265" s="8">
        <v>375</v>
      </c>
      <c r="DI265" s="8">
        <v>1</v>
      </c>
      <c r="DJ265" s="8"/>
      <c r="DK265" s="8">
        <v>2</v>
      </c>
      <c r="DL265" s="8">
        <v>3</v>
      </c>
      <c r="DM265" s="8">
        <v>1</v>
      </c>
      <c r="DN265" s="8"/>
      <c r="DO265" s="8"/>
      <c r="DP265" s="8"/>
      <c r="DQ265" s="8" t="s">
        <v>165</v>
      </c>
      <c r="DR265" s="8" t="s">
        <v>165</v>
      </c>
      <c r="DS265" s="8" t="s">
        <v>165</v>
      </c>
      <c r="DT265" s="8" t="s">
        <v>636</v>
      </c>
      <c r="DU265" s="8" t="s">
        <v>150</v>
      </c>
      <c r="DV265" s="8" t="s">
        <v>159</v>
      </c>
      <c r="DW265" s="8" t="s">
        <v>150</v>
      </c>
      <c r="DX265" s="8" t="s">
        <v>150</v>
      </c>
      <c r="DY265" s="8" t="s">
        <v>159</v>
      </c>
      <c r="DZ265" s="8"/>
      <c r="EA265" s="8"/>
      <c r="EB265" s="8" t="s">
        <v>150</v>
      </c>
      <c r="EC265" s="8" t="s">
        <v>150</v>
      </c>
      <c r="ED265" s="8" t="s">
        <v>150</v>
      </c>
      <c r="EE265" s="8"/>
      <c r="EF265" s="8" t="s">
        <v>159</v>
      </c>
      <c r="EG265" s="8" t="s">
        <v>150</v>
      </c>
      <c r="EH265" s="8"/>
      <c r="EI265" s="8" t="s">
        <v>159</v>
      </c>
      <c r="EJ265" s="8" t="s">
        <v>150</v>
      </c>
      <c r="EK265" s="8"/>
      <c r="EL265" s="8"/>
      <c r="EM265" s="8"/>
      <c r="EN265" s="8"/>
      <c r="EO265" s="8" t="s">
        <v>184</v>
      </c>
      <c r="EP265" s="8" t="s">
        <v>189</v>
      </c>
      <c r="EQ265" s="11">
        <f t="shared" si="261"/>
        <v>33</v>
      </c>
      <c r="ER265" s="11">
        <v>1</v>
      </c>
      <c r="ES265" s="11"/>
      <c r="ET265" s="13">
        <f t="shared" si="245"/>
        <v>1.012</v>
      </c>
      <c r="EU265" s="13">
        <f t="shared" si="246"/>
        <v>0.7</v>
      </c>
      <c r="EV265" s="14">
        <f t="shared" si="268"/>
        <v>-0.24099999999999999</v>
      </c>
      <c r="EW265" s="14">
        <f t="shared" si="247"/>
        <v>-1.2</v>
      </c>
      <c r="EX265" s="14">
        <f t="shared" si="248"/>
        <v>-0.24099999999999999</v>
      </c>
      <c r="EY265" s="11">
        <f t="shared" si="249"/>
        <v>-0.24099999999999999</v>
      </c>
      <c r="EZ265" s="15" t="s">
        <v>152</v>
      </c>
      <c r="FA265" s="16" t="str">
        <f t="shared" si="250"/>
        <v>1</v>
      </c>
      <c r="FC265">
        <v>2</v>
      </c>
      <c r="FD265">
        <v>0</v>
      </c>
    </row>
    <row r="266" spans="1:160" ht="33.75">
      <c r="A266" s="6">
        <v>3264</v>
      </c>
      <c r="B266" s="8">
        <v>2</v>
      </c>
      <c r="C266" s="8" t="s">
        <v>139</v>
      </c>
      <c r="D266" s="8">
        <v>55</v>
      </c>
      <c r="E266" s="8">
        <v>52</v>
      </c>
      <c r="F266" s="8" t="s">
        <v>185</v>
      </c>
      <c r="G266" s="8">
        <v>4</v>
      </c>
      <c r="H266" s="8"/>
      <c r="I266" s="9"/>
      <c r="J266" s="9"/>
      <c r="K266" s="10">
        <v>43859</v>
      </c>
      <c r="L266" s="10"/>
      <c r="M266" s="9" t="e">
        <f t="shared" si="271"/>
        <v>#NUM!</v>
      </c>
      <c r="N266" s="9">
        <f t="shared" ca="1" si="239"/>
        <v>50</v>
      </c>
      <c r="O266" s="9">
        <v>33</v>
      </c>
      <c r="P266" s="9">
        <v>1</v>
      </c>
      <c r="Q266" s="9"/>
      <c r="R266" s="9"/>
      <c r="S266" s="9" t="e">
        <f t="shared" si="240"/>
        <v>#NUM!</v>
      </c>
      <c r="T266" s="9"/>
      <c r="U266" s="8" t="str">
        <f t="shared" si="269"/>
        <v>12</v>
      </c>
      <c r="V266" s="11" t="str">
        <f t="shared" si="270"/>
        <v>1</v>
      </c>
      <c r="W266" s="8" t="str">
        <f t="shared" si="253"/>
        <v>12</v>
      </c>
      <c r="X266" s="9">
        <v>2</v>
      </c>
      <c r="Y266" s="9">
        <v>1</v>
      </c>
      <c r="Z266" s="9"/>
      <c r="AA266" s="9"/>
      <c r="AB266" s="9">
        <v>2</v>
      </c>
      <c r="AC266" s="9">
        <v>33</v>
      </c>
      <c r="AD266" s="9">
        <v>1</v>
      </c>
      <c r="AE266" s="8">
        <f t="shared" si="259"/>
        <v>33</v>
      </c>
      <c r="AF266" s="9">
        <v>2</v>
      </c>
      <c r="AG266" s="9"/>
      <c r="AH266" s="11">
        <f t="shared" si="260"/>
        <v>33</v>
      </c>
      <c r="AI266" s="11">
        <v>1</v>
      </c>
      <c r="AJ266" s="9">
        <v>2</v>
      </c>
      <c r="AK266" s="9">
        <v>0</v>
      </c>
      <c r="AL266" s="9"/>
      <c r="AM266" s="8" t="s">
        <v>360</v>
      </c>
      <c r="AN266" s="8">
        <v>1</v>
      </c>
      <c r="AO266" s="8">
        <v>1.83</v>
      </c>
      <c r="AP266" s="8">
        <v>41</v>
      </c>
      <c r="AQ266" s="8"/>
      <c r="AR266" s="9" t="e">
        <f t="shared" si="272"/>
        <v>#DIV/0!</v>
      </c>
      <c r="AS266" s="9">
        <v>1.55</v>
      </c>
      <c r="AT266" s="9">
        <f t="shared" si="241"/>
        <v>52.815170226118042</v>
      </c>
      <c r="AU266" s="9"/>
      <c r="AV266" s="9" t="e">
        <f t="shared" si="263"/>
        <v>#DIV/0!</v>
      </c>
      <c r="AW266" s="9"/>
      <c r="AX266" s="9"/>
      <c r="AY266" s="12" t="s">
        <v>155</v>
      </c>
      <c r="AZ266" s="12" t="s">
        <v>155</v>
      </c>
      <c r="BA266" s="12" t="s">
        <v>155</v>
      </c>
      <c r="BB266" s="12"/>
      <c r="BC266" s="8" t="s">
        <v>164</v>
      </c>
      <c r="BD266" s="8"/>
      <c r="BE266" s="8"/>
      <c r="BF266" s="8"/>
      <c r="BG266" s="12"/>
      <c r="BH266" s="8"/>
      <c r="BI266" s="8"/>
      <c r="BJ266" s="8">
        <v>85</v>
      </c>
      <c r="BK266" s="8">
        <v>178</v>
      </c>
      <c r="BL266" s="8">
        <f t="shared" si="242"/>
        <v>2.0320007727121849</v>
      </c>
      <c r="BM266" s="8">
        <f t="shared" si="266"/>
        <v>26.82742078020452</v>
      </c>
      <c r="BN266" s="8">
        <v>1</v>
      </c>
      <c r="BO266" s="7" t="s">
        <v>1244</v>
      </c>
      <c r="BP266" s="8" t="s">
        <v>146</v>
      </c>
      <c r="BQ266" s="8">
        <v>50</v>
      </c>
      <c r="BR266" s="8">
        <v>51.8</v>
      </c>
      <c r="BS266" s="8">
        <v>167.3</v>
      </c>
      <c r="BT266" s="8">
        <f t="shared" si="243"/>
        <v>1.5739503509286294</v>
      </c>
      <c r="BU266" s="8">
        <f t="shared" si="267"/>
        <v>18.507078957701314</v>
      </c>
      <c r="BV266" s="8">
        <f t="shared" si="244"/>
        <v>1.2910196128571056</v>
      </c>
      <c r="BW266" s="8">
        <f t="shared" si="244"/>
        <v>1.4495761779327623</v>
      </c>
      <c r="BX266" s="8" t="s">
        <v>158</v>
      </c>
      <c r="BY266" s="8" t="s">
        <v>147</v>
      </c>
      <c r="BZ266" s="8" t="s">
        <v>148</v>
      </c>
      <c r="CA266" s="8" t="s">
        <v>149</v>
      </c>
      <c r="CB266" s="8">
        <v>6</v>
      </c>
      <c r="CC266" s="8" t="s">
        <v>150</v>
      </c>
      <c r="CD266" s="8">
        <v>2</v>
      </c>
      <c r="CE266" s="8" t="s">
        <v>159</v>
      </c>
      <c r="CF266" s="8" t="s">
        <v>150</v>
      </c>
      <c r="CG266" s="8">
        <v>2</v>
      </c>
      <c r="CH266" s="8" t="s">
        <v>150</v>
      </c>
      <c r="CI266" s="8" t="s">
        <v>150</v>
      </c>
      <c r="CJ266" s="8">
        <v>2</v>
      </c>
      <c r="CK266" s="8" t="s">
        <v>159</v>
      </c>
      <c r="CL266" s="8" t="s">
        <v>150</v>
      </c>
      <c r="CM266" s="8">
        <v>2</v>
      </c>
      <c r="CN266" s="8" t="s">
        <v>150</v>
      </c>
      <c r="CO266" s="8">
        <v>0</v>
      </c>
      <c r="CP266" s="8">
        <v>0</v>
      </c>
      <c r="CQ266" s="8">
        <v>4</v>
      </c>
      <c r="CR266" s="8"/>
      <c r="CS266" s="8">
        <v>0</v>
      </c>
      <c r="CT266" s="8"/>
      <c r="CU266" s="8"/>
      <c r="CV266" s="8"/>
      <c r="CW266" s="8"/>
      <c r="CX266" s="8"/>
      <c r="CY266" s="8">
        <v>0</v>
      </c>
      <c r="CZ266" s="8"/>
      <c r="DA266" s="8"/>
      <c r="DB266" s="8"/>
      <c r="DC266" s="8"/>
      <c r="DD266" s="8" t="s">
        <v>143</v>
      </c>
      <c r="DE266" s="8">
        <v>1</v>
      </c>
      <c r="DF266" s="8"/>
      <c r="DG266" s="8"/>
      <c r="DH266" s="8">
        <v>375</v>
      </c>
      <c r="DI266" s="8">
        <v>1</v>
      </c>
      <c r="DJ266" s="8"/>
      <c r="DK266" s="8">
        <v>2</v>
      </c>
      <c r="DL266" s="8">
        <v>3</v>
      </c>
      <c r="DM266" s="8">
        <v>1</v>
      </c>
      <c r="DN266" s="8" t="s">
        <v>143</v>
      </c>
      <c r="DO266" s="8"/>
      <c r="DP266" s="8" t="str">
        <f t="shared" ref="DP266:DP271" si="273">IF(DO266= "Y", "2","1")</f>
        <v>1</v>
      </c>
      <c r="DQ266" s="8" t="s">
        <v>143</v>
      </c>
      <c r="DR266" s="8" t="s">
        <v>143</v>
      </c>
      <c r="DS266" s="8" t="s">
        <v>143</v>
      </c>
      <c r="DT266" s="8" t="s">
        <v>636</v>
      </c>
      <c r="DU266" s="8" t="s">
        <v>150</v>
      </c>
      <c r="DV266" s="8" t="s">
        <v>159</v>
      </c>
      <c r="DW266" s="8" t="s">
        <v>150</v>
      </c>
      <c r="DX266" s="8" t="s">
        <v>159</v>
      </c>
      <c r="DY266" s="8"/>
      <c r="DZ266" s="8"/>
      <c r="EA266" s="8"/>
      <c r="EB266" s="8" t="s">
        <v>150</v>
      </c>
      <c r="EC266" s="8" t="s">
        <v>150</v>
      </c>
      <c r="ED266" s="8" t="s">
        <v>150</v>
      </c>
      <c r="EE266" s="8"/>
      <c r="EF266" s="8" t="s">
        <v>159</v>
      </c>
      <c r="EG266" s="8" t="s">
        <v>150</v>
      </c>
      <c r="EH266" s="8"/>
      <c r="EI266" s="8" t="s">
        <v>150</v>
      </c>
      <c r="EJ266" s="8" t="s">
        <v>150</v>
      </c>
      <c r="EK266" s="8"/>
      <c r="EL266" s="8"/>
      <c r="EM266" s="8"/>
      <c r="EN266" s="8"/>
      <c r="EO266" s="8"/>
      <c r="EP266" s="8" t="s">
        <v>189</v>
      </c>
      <c r="EQ266" s="11">
        <f t="shared" si="261"/>
        <v>33</v>
      </c>
      <c r="ER266" s="11">
        <v>1</v>
      </c>
      <c r="ES266" s="11"/>
      <c r="ET266" s="13">
        <f t="shared" si="245"/>
        <v>1</v>
      </c>
      <c r="EU266" s="13">
        <f t="shared" si="246"/>
        <v>0.9</v>
      </c>
      <c r="EV266" s="14">
        <f t="shared" si="268"/>
        <v>-3.2000000000000001E-2</v>
      </c>
      <c r="EW266" s="14">
        <f t="shared" si="247"/>
        <v>-1.2</v>
      </c>
      <c r="EX266" s="14">
        <f t="shared" si="248"/>
        <v>-3.2000000000000001E-2</v>
      </c>
      <c r="EY266" s="11">
        <f t="shared" si="249"/>
        <v>-3.2000000000000001E-2</v>
      </c>
      <c r="EZ266" s="17" t="s">
        <v>176</v>
      </c>
      <c r="FA266" s="16" t="str">
        <f t="shared" si="250"/>
        <v>3</v>
      </c>
      <c r="FB266" t="s">
        <v>1953</v>
      </c>
      <c r="FC266">
        <v>1</v>
      </c>
      <c r="FD266">
        <v>3</v>
      </c>
    </row>
    <row r="267" spans="1:160" ht="45">
      <c r="A267" s="6">
        <v>3272</v>
      </c>
      <c r="B267" s="8">
        <v>2</v>
      </c>
      <c r="C267" s="8" t="s">
        <v>139</v>
      </c>
      <c r="D267" s="8">
        <v>48</v>
      </c>
      <c r="E267" s="8">
        <v>45</v>
      </c>
      <c r="F267" s="8" t="s">
        <v>140</v>
      </c>
      <c r="G267" s="8">
        <v>1</v>
      </c>
      <c r="H267" s="8"/>
      <c r="I267" s="9"/>
      <c r="J267" s="9"/>
      <c r="K267" s="10">
        <v>43867</v>
      </c>
      <c r="L267" s="10"/>
      <c r="M267" s="9" t="e">
        <f t="shared" si="271"/>
        <v>#NUM!</v>
      </c>
      <c r="N267" s="9">
        <f t="shared" ca="1" si="239"/>
        <v>50</v>
      </c>
      <c r="O267" s="9">
        <v>32</v>
      </c>
      <c r="P267" s="9">
        <v>1</v>
      </c>
      <c r="Q267" s="10">
        <v>44751</v>
      </c>
      <c r="R267" s="10">
        <v>44751</v>
      </c>
      <c r="S267" s="9">
        <f t="shared" si="240"/>
        <v>29</v>
      </c>
      <c r="T267" s="9" t="s">
        <v>1202</v>
      </c>
      <c r="U267" s="8" t="str">
        <f t="shared" si="269"/>
        <v>12</v>
      </c>
      <c r="V267" s="11" t="str">
        <f t="shared" si="270"/>
        <v>1</v>
      </c>
      <c r="W267" s="8" t="str">
        <f t="shared" si="253"/>
        <v>12</v>
      </c>
      <c r="X267" s="9">
        <v>2</v>
      </c>
      <c r="Y267" s="9">
        <v>1</v>
      </c>
      <c r="Z267" s="9"/>
      <c r="AA267" s="9"/>
      <c r="AB267" s="9">
        <v>2</v>
      </c>
      <c r="AC267" s="9">
        <v>32</v>
      </c>
      <c r="AD267" s="9">
        <v>1</v>
      </c>
      <c r="AE267" s="8">
        <f t="shared" si="259"/>
        <v>32</v>
      </c>
      <c r="AF267" s="9">
        <v>2</v>
      </c>
      <c r="AG267" s="9"/>
      <c r="AH267" s="11">
        <f t="shared" si="260"/>
        <v>32</v>
      </c>
      <c r="AI267" s="11">
        <v>1</v>
      </c>
      <c r="AJ267" s="9">
        <v>2</v>
      </c>
      <c r="AK267" s="9">
        <v>0</v>
      </c>
      <c r="AL267" s="9"/>
      <c r="AM267" s="8" t="s">
        <v>360</v>
      </c>
      <c r="AN267" s="8">
        <v>1</v>
      </c>
      <c r="AO267" s="8">
        <v>1.75</v>
      </c>
      <c r="AP267" s="8">
        <v>46</v>
      </c>
      <c r="AQ267" s="8"/>
      <c r="AR267" s="9" t="e">
        <f t="shared" si="272"/>
        <v>#DIV/0!</v>
      </c>
      <c r="AS267" s="9">
        <v>1.98</v>
      </c>
      <c r="AT267" s="9">
        <f t="shared" si="241"/>
        <v>41.121177913825605</v>
      </c>
      <c r="AU267" s="9"/>
      <c r="AV267" s="9" t="e">
        <f t="shared" si="263"/>
        <v>#DIV/0!</v>
      </c>
      <c r="AW267" s="9"/>
      <c r="AX267" s="9"/>
      <c r="AY267" s="12" t="s">
        <v>155</v>
      </c>
      <c r="AZ267" s="12" t="s">
        <v>155</v>
      </c>
      <c r="BA267" s="12" t="s">
        <v>155</v>
      </c>
      <c r="BB267" s="12"/>
      <c r="BC267" s="8" t="s">
        <v>164</v>
      </c>
      <c r="BD267" s="8"/>
      <c r="BE267" s="8"/>
      <c r="BF267" s="8"/>
      <c r="BG267" s="12"/>
      <c r="BH267" s="8"/>
      <c r="BI267" s="8"/>
      <c r="BJ267" s="8">
        <v>82</v>
      </c>
      <c r="BK267" s="8">
        <v>187</v>
      </c>
      <c r="BL267" s="8">
        <f t="shared" si="242"/>
        <v>2.0740650613993652</v>
      </c>
      <c r="BM267" s="8">
        <f t="shared" si="266"/>
        <v>23.449340844748203</v>
      </c>
      <c r="BN267" s="8">
        <v>1</v>
      </c>
      <c r="BO267" s="7" t="s">
        <v>1249</v>
      </c>
      <c r="BP267" s="8" t="s">
        <v>146</v>
      </c>
      <c r="BQ267" s="8">
        <v>43</v>
      </c>
      <c r="BR267" s="8">
        <v>56</v>
      </c>
      <c r="BS267" s="8">
        <v>157</v>
      </c>
      <c r="BT267" s="8">
        <f t="shared" si="243"/>
        <v>1.5537226008157963</v>
      </c>
      <c r="BU267" s="8">
        <f t="shared" si="267"/>
        <v>22.718974400584202</v>
      </c>
      <c r="BV267" s="8">
        <f t="shared" si="244"/>
        <v>1.3349004901585124</v>
      </c>
      <c r="BW267" s="8">
        <f t="shared" si="244"/>
        <v>1.0321478615753543</v>
      </c>
      <c r="BX267" s="8" t="s">
        <v>158</v>
      </c>
      <c r="BY267" s="8" t="s">
        <v>162</v>
      </c>
      <c r="BZ267" s="8" t="s">
        <v>148</v>
      </c>
      <c r="CA267" s="8" t="s">
        <v>149</v>
      </c>
      <c r="CB267" s="8">
        <v>2</v>
      </c>
      <c r="CC267" s="8" t="s">
        <v>150</v>
      </c>
      <c r="CD267" s="8">
        <v>2</v>
      </c>
      <c r="CE267" s="8" t="s">
        <v>159</v>
      </c>
      <c r="CF267" s="8" t="s">
        <v>150</v>
      </c>
      <c r="CG267" s="8">
        <v>2</v>
      </c>
      <c r="CH267" s="8" t="s">
        <v>150</v>
      </c>
      <c r="CI267" s="8" t="s">
        <v>159</v>
      </c>
      <c r="CJ267" s="8">
        <v>1</v>
      </c>
      <c r="CK267" s="8" t="s">
        <v>159</v>
      </c>
      <c r="CL267" s="8" t="s">
        <v>159</v>
      </c>
      <c r="CM267" s="8">
        <v>1</v>
      </c>
      <c r="CN267" s="8" t="s">
        <v>150</v>
      </c>
      <c r="CO267" s="8">
        <v>0</v>
      </c>
      <c r="CP267" s="8">
        <v>0</v>
      </c>
      <c r="CQ267" s="8">
        <v>2</v>
      </c>
      <c r="CR267" s="8"/>
      <c r="CS267" s="8">
        <v>0</v>
      </c>
      <c r="CT267" s="8"/>
      <c r="CU267" s="8"/>
      <c r="CV267" s="8"/>
      <c r="CW267" s="8"/>
      <c r="CX267" s="8"/>
      <c r="CY267" s="8">
        <v>0</v>
      </c>
      <c r="CZ267" s="8"/>
      <c r="DA267" s="8"/>
      <c r="DB267" s="8"/>
      <c r="DC267" s="8"/>
      <c r="DD267" s="8" t="s">
        <v>143</v>
      </c>
      <c r="DE267" s="8">
        <v>1</v>
      </c>
      <c r="DF267" s="8"/>
      <c r="DG267" s="8"/>
      <c r="DH267" s="8">
        <v>375</v>
      </c>
      <c r="DI267" s="8">
        <v>1</v>
      </c>
      <c r="DJ267" s="8"/>
      <c r="DK267" s="8">
        <v>2</v>
      </c>
      <c r="DL267" s="8">
        <v>6</v>
      </c>
      <c r="DM267" s="8">
        <v>1</v>
      </c>
      <c r="DN267" s="8" t="s">
        <v>143</v>
      </c>
      <c r="DO267" s="8"/>
      <c r="DP267" s="8" t="str">
        <f t="shared" si="273"/>
        <v>1</v>
      </c>
      <c r="DQ267" s="8" t="s">
        <v>165</v>
      </c>
      <c r="DR267" s="8" t="s">
        <v>165</v>
      </c>
      <c r="DS267" s="8" t="s">
        <v>165</v>
      </c>
      <c r="DT267" s="8" t="s">
        <v>636</v>
      </c>
      <c r="DU267" s="8" t="s">
        <v>150</v>
      </c>
      <c r="DV267" s="8" t="s">
        <v>159</v>
      </c>
      <c r="DW267" s="8" t="s">
        <v>150</v>
      </c>
      <c r="DX267" s="8" t="s">
        <v>150</v>
      </c>
      <c r="DY267" s="8"/>
      <c r="DZ267" s="8"/>
      <c r="EA267" s="8"/>
      <c r="EB267" s="8" t="s">
        <v>150</v>
      </c>
      <c r="EC267" s="8" t="s">
        <v>150</v>
      </c>
      <c r="ED267" s="8" t="s">
        <v>150</v>
      </c>
      <c r="EE267" s="8"/>
      <c r="EF267" s="8" t="s">
        <v>159</v>
      </c>
      <c r="EG267" s="8" t="s">
        <v>150</v>
      </c>
      <c r="EH267" s="8"/>
      <c r="EI267" s="8" t="s">
        <v>159</v>
      </c>
      <c r="EJ267" s="8" t="s">
        <v>150</v>
      </c>
      <c r="EK267" s="8"/>
      <c r="EL267" s="8"/>
      <c r="EM267" s="8"/>
      <c r="EN267" s="8"/>
      <c r="EO267" s="8" t="s">
        <v>184</v>
      </c>
      <c r="EP267" s="8" t="s">
        <v>189</v>
      </c>
      <c r="EQ267" s="11">
        <f t="shared" si="261"/>
        <v>32</v>
      </c>
      <c r="ER267" s="11">
        <v>1</v>
      </c>
      <c r="ES267" s="11"/>
      <c r="ET267" s="13">
        <f t="shared" si="245"/>
        <v>1</v>
      </c>
      <c r="EU267" s="13">
        <f t="shared" si="246"/>
        <v>0.9</v>
      </c>
      <c r="EV267" s="14">
        <f t="shared" si="268"/>
        <v>-3.2000000000000001E-2</v>
      </c>
      <c r="EW267" s="14">
        <f t="shared" si="247"/>
        <v>-1.2</v>
      </c>
      <c r="EX267" s="14">
        <f t="shared" si="248"/>
        <v>-3.2000000000000001E-2</v>
      </c>
      <c r="EY267" s="11">
        <f t="shared" si="249"/>
        <v>-3.2000000000000001E-2</v>
      </c>
      <c r="EZ267" s="17" t="s">
        <v>163</v>
      </c>
      <c r="FA267" s="16" t="str">
        <f t="shared" si="250"/>
        <v>2</v>
      </c>
      <c r="FC267">
        <v>2</v>
      </c>
      <c r="FD267">
        <v>0</v>
      </c>
    </row>
    <row r="268" spans="1:160" ht="33.75">
      <c r="A268" s="6">
        <v>3275</v>
      </c>
      <c r="B268" s="8">
        <v>2</v>
      </c>
      <c r="C268" s="8" t="s">
        <v>139</v>
      </c>
      <c r="D268" s="8">
        <v>67</v>
      </c>
      <c r="E268" s="8">
        <v>65</v>
      </c>
      <c r="F268" s="8" t="s">
        <v>174</v>
      </c>
      <c r="G268" s="8">
        <v>2</v>
      </c>
      <c r="H268" s="8"/>
      <c r="I268" s="9"/>
      <c r="J268" s="9"/>
      <c r="K268" s="10">
        <v>43873</v>
      </c>
      <c r="L268" s="10"/>
      <c r="M268" s="9" t="e">
        <f>DATEDIF(K268, L268, "m")</f>
        <v>#NUM!</v>
      </c>
      <c r="N268" s="9">
        <f t="shared" ca="1" si="239"/>
        <v>49</v>
      </c>
      <c r="O268" s="9">
        <v>32</v>
      </c>
      <c r="P268" s="9">
        <v>1</v>
      </c>
      <c r="Q268" s="9"/>
      <c r="R268" s="9"/>
      <c r="S268" s="9" t="e">
        <f t="shared" si="240"/>
        <v>#NUM!</v>
      </c>
      <c r="T268" s="9"/>
      <c r="U268" s="8" t="str">
        <f t="shared" si="269"/>
        <v>12</v>
      </c>
      <c r="V268" s="11" t="str">
        <f t="shared" si="270"/>
        <v>1</v>
      </c>
      <c r="W268" s="8" t="str">
        <f t="shared" si="253"/>
        <v>12</v>
      </c>
      <c r="X268" s="9">
        <v>2</v>
      </c>
      <c r="Y268" s="9">
        <v>1</v>
      </c>
      <c r="Z268" s="9"/>
      <c r="AA268" s="9"/>
      <c r="AB268" s="9">
        <v>2</v>
      </c>
      <c r="AC268" s="9">
        <v>32</v>
      </c>
      <c r="AD268" s="9">
        <v>1</v>
      </c>
      <c r="AE268" s="8">
        <f t="shared" si="259"/>
        <v>32</v>
      </c>
      <c r="AF268" s="9">
        <v>2</v>
      </c>
      <c r="AG268" s="9"/>
      <c r="AH268" s="11">
        <f t="shared" si="260"/>
        <v>32</v>
      </c>
      <c r="AI268" s="11">
        <v>1</v>
      </c>
      <c r="AJ268" s="9">
        <v>2</v>
      </c>
      <c r="AK268" s="9">
        <v>0</v>
      </c>
      <c r="AL268" s="9"/>
      <c r="AM268" s="8" t="s">
        <v>360</v>
      </c>
      <c r="AN268" s="8">
        <v>1</v>
      </c>
      <c r="AO268" s="8">
        <v>1.85</v>
      </c>
      <c r="AP268" s="8">
        <v>37</v>
      </c>
      <c r="AQ268" s="8"/>
      <c r="AR268" s="9" t="e">
        <f t="shared" si="272"/>
        <v>#DIV/0!</v>
      </c>
      <c r="AS268" s="9">
        <v>1.38</v>
      </c>
      <c r="AT268" s="9">
        <f t="shared" si="241"/>
        <v>56.000089271473158</v>
      </c>
      <c r="AU268" s="9"/>
      <c r="AV268" s="9" t="e">
        <f t="shared" si="263"/>
        <v>#DIV/0!</v>
      </c>
      <c r="AW268" s="9"/>
      <c r="AX268" s="9"/>
      <c r="AY268" s="12" t="s">
        <v>155</v>
      </c>
      <c r="AZ268" s="12" t="s">
        <v>155</v>
      </c>
      <c r="BA268" s="12" t="s">
        <v>155</v>
      </c>
      <c r="BB268" s="12"/>
      <c r="BC268" s="8" t="s">
        <v>164</v>
      </c>
      <c r="BD268" s="8"/>
      <c r="BE268" s="8"/>
      <c r="BF268" s="8"/>
      <c r="BG268" s="12"/>
      <c r="BH268" s="8"/>
      <c r="BI268" s="8"/>
      <c r="BJ268" s="8">
        <v>60</v>
      </c>
      <c r="BK268" s="8">
        <v>174</v>
      </c>
      <c r="BL268" s="8">
        <f t="shared" si="242"/>
        <v>1.7237679835764652</v>
      </c>
      <c r="BM268" s="8">
        <f t="shared" si="266"/>
        <v>19.817677368212443</v>
      </c>
      <c r="BN268" s="8">
        <v>1</v>
      </c>
      <c r="BO268" s="7" t="s">
        <v>1251</v>
      </c>
      <c r="BP268" s="8" t="s">
        <v>146</v>
      </c>
      <c r="BQ268" s="8">
        <v>63</v>
      </c>
      <c r="BR268" s="8">
        <v>59</v>
      </c>
      <c r="BS268" s="8">
        <v>163</v>
      </c>
      <c r="BT268" s="8">
        <f t="shared" si="243"/>
        <v>1.632354353368652</v>
      </c>
      <c r="BU268" s="8">
        <f t="shared" si="267"/>
        <v>22.206330686137981</v>
      </c>
      <c r="BV268" s="8">
        <f t="shared" si="244"/>
        <v>1.0560010943819673</v>
      </c>
      <c r="BW268" s="8">
        <f t="shared" si="244"/>
        <v>0.89243367795938366</v>
      </c>
      <c r="BX268" s="8" t="s">
        <v>162</v>
      </c>
      <c r="BY268" s="8" t="s">
        <v>171</v>
      </c>
      <c r="BZ268" s="8" t="s">
        <v>148</v>
      </c>
      <c r="CA268" s="8" t="s">
        <v>149</v>
      </c>
      <c r="CB268" s="8">
        <v>6</v>
      </c>
      <c r="CC268" s="8" t="s">
        <v>150</v>
      </c>
      <c r="CD268" s="8">
        <v>2</v>
      </c>
      <c r="CE268" s="8" t="s">
        <v>159</v>
      </c>
      <c r="CF268" s="8" t="s">
        <v>150</v>
      </c>
      <c r="CG268" s="8">
        <v>2</v>
      </c>
      <c r="CH268" s="8" t="s">
        <v>150</v>
      </c>
      <c r="CI268" s="8" t="s">
        <v>150</v>
      </c>
      <c r="CJ268" s="8">
        <v>2</v>
      </c>
      <c r="CK268" s="8" t="s">
        <v>159</v>
      </c>
      <c r="CL268" s="8" t="s">
        <v>150</v>
      </c>
      <c r="CM268" s="8">
        <v>2</v>
      </c>
      <c r="CN268" s="8" t="s">
        <v>150</v>
      </c>
      <c r="CO268" s="8">
        <v>0</v>
      </c>
      <c r="CP268" s="8">
        <v>0</v>
      </c>
      <c r="CQ268" s="8">
        <v>4</v>
      </c>
      <c r="CR268" s="8"/>
      <c r="CS268" s="8">
        <v>0</v>
      </c>
      <c r="CT268" s="8"/>
      <c r="CU268" s="8"/>
      <c r="CV268" s="8"/>
      <c r="CW268" s="8"/>
      <c r="CX268" s="8"/>
      <c r="CY268" s="8">
        <v>0</v>
      </c>
      <c r="CZ268" s="8"/>
      <c r="DA268" s="8"/>
      <c r="DB268" s="8"/>
      <c r="DC268" s="8"/>
      <c r="DD268" s="8" t="s">
        <v>143</v>
      </c>
      <c r="DE268" s="8">
        <v>1</v>
      </c>
      <c r="DF268" s="8"/>
      <c r="DG268" s="8"/>
      <c r="DH268" s="8">
        <v>375</v>
      </c>
      <c r="DI268" s="8">
        <v>1</v>
      </c>
      <c r="DJ268" s="8"/>
      <c r="DK268" s="8">
        <v>2</v>
      </c>
      <c r="DL268" s="8">
        <v>6</v>
      </c>
      <c r="DM268" s="8">
        <v>1</v>
      </c>
      <c r="DN268" s="8" t="s">
        <v>165</v>
      </c>
      <c r="DO268" s="8" t="s">
        <v>143</v>
      </c>
      <c r="DP268" s="8" t="str">
        <f t="shared" si="273"/>
        <v>2</v>
      </c>
      <c r="DQ268" s="8" t="s">
        <v>636</v>
      </c>
      <c r="DR268" s="8" t="s">
        <v>165</v>
      </c>
      <c r="DS268" s="8" t="s">
        <v>165</v>
      </c>
      <c r="DT268" s="8" t="s">
        <v>636</v>
      </c>
      <c r="DU268" s="8" t="s">
        <v>150</v>
      </c>
      <c r="DV268" s="8" t="s">
        <v>150</v>
      </c>
      <c r="DW268" s="8" t="s">
        <v>150</v>
      </c>
      <c r="DX268" s="8" t="s">
        <v>150</v>
      </c>
      <c r="DY268" s="8"/>
      <c r="DZ268" s="8"/>
      <c r="EA268" s="8"/>
      <c r="EB268" s="8" t="s">
        <v>150</v>
      </c>
      <c r="EC268" s="8" t="s">
        <v>150</v>
      </c>
      <c r="ED268" s="8" t="s">
        <v>150</v>
      </c>
      <c r="EE268" s="8"/>
      <c r="EF268" s="8" t="s">
        <v>159</v>
      </c>
      <c r="EG268" s="8" t="s">
        <v>150</v>
      </c>
      <c r="EH268" s="8"/>
      <c r="EI268" s="8" t="s">
        <v>159</v>
      </c>
      <c r="EJ268" s="8" t="s">
        <v>150</v>
      </c>
      <c r="EK268" s="8"/>
      <c r="EL268" s="8"/>
      <c r="EM268" s="8"/>
      <c r="EN268" s="8"/>
      <c r="EO268" s="8" t="s">
        <v>184</v>
      </c>
      <c r="EP268" s="8" t="s">
        <v>189</v>
      </c>
      <c r="EQ268" s="11">
        <f t="shared" si="261"/>
        <v>32</v>
      </c>
      <c r="ER268" s="11">
        <v>1</v>
      </c>
      <c r="ES268" s="11"/>
      <c r="ET268" s="13">
        <f t="shared" si="245"/>
        <v>1</v>
      </c>
      <c r="EU268" s="13">
        <f t="shared" si="246"/>
        <v>0.9</v>
      </c>
      <c r="EV268" s="14">
        <f t="shared" si="268"/>
        <v>-3.2000000000000001E-2</v>
      </c>
      <c r="EW268" s="14">
        <f t="shared" si="247"/>
        <v>-1.2</v>
      </c>
      <c r="EX268" s="14">
        <f t="shared" si="248"/>
        <v>-3.2000000000000001E-2</v>
      </c>
      <c r="EY268" s="11">
        <f t="shared" si="249"/>
        <v>-3.2000000000000001E-2</v>
      </c>
      <c r="EZ268" s="15" t="s">
        <v>152</v>
      </c>
      <c r="FA268" s="16" t="str">
        <f t="shared" si="250"/>
        <v>1</v>
      </c>
      <c r="FB268" t="s">
        <v>1954</v>
      </c>
      <c r="FC268">
        <v>1</v>
      </c>
      <c r="FD268">
        <v>5</v>
      </c>
    </row>
    <row r="269" spans="1:160" ht="33.75">
      <c r="A269" s="6">
        <v>3277</v>
      </c>
      <c r="B269" s="8">
        <v>1</v>
      </c>
      <c r="C269" s="8" t="s">
        <v>146</v>
      </c>
      <c r="D269" s="8">
        <v>50</v>
      </c>
      <c r="E269" s="8">
        <v>47</v>
      </c>
      <c r="F269" s="8" t="s">
        <v>153</v>
      </c>
      <c r="G269" s="8">
        <v>3</v>
      </c>
      <c r="H269" s="8"/>
      <c r="I269" s="9" t="s">
        <v>825</v>
      </c>
      <c r="J269" s="9">
        <v>5</v>
      </c>
      <c r="K269" s="10">
        <v>43874</v>
      </c>
      <c r="L269" s="10"/>
      <c r="M269" s="9" t="e">
        <f t="shared" ref="M269:M274" si="274">DATEDIF(K269,L269,"m")</f>
        <v>#NUM!</v>
      </c>
      <c r="N269" s="9">
        <f t="shared" ca="1" si="239"/>
        <v>49</v>
      </c>
      <c r="O269" s="9">
        <v>32</v>
      </c>
      <c r="P269" s="9">
        <v>1</v>
      </c>
      <c r="Q269" s="9"/>
      <c r="R269" s="9"/>
      <c r="S269" s="9" t="e">
        <f t="shared" si="240"/>
        <v>#NUM!</v>
      </c>
      <c r="T269" s="9"/>
      <c r="U269" s="8" t="str">
        <f t="shared" si="269"/>
        <v>12</v>
      </c>
      <c r="V269" s="11" t="str">
        <f t="shared" si="270"/>
        <v>1</v>
      </c>
      <c r="W269" s="8" t="str">
        <f t="shared" ref="W269:W285" si="275">IF(O269&lt;12,O269, IF(O269&gt;12, "12"))</f>
        <v>12</v>
      </c>
      <c r="X269" s="9">
        <v>2</v>
      </c>
      <c r="Y269" s="9">
        <v>1</v>
      </c>
      <c r="Z269" s="9"/>
      <c r="AA269" s="9"/>
      <c r="AB269" s="9">
        <v>2</v>
      </c>
      <c r="AC269" s="9">
        <v>32</v>
      </c>
      <c r="AD269" s="9">
        <v>1</v>
      </c>
      <c r="AE269" s="8">
        <f t="shared" si="259"/>
        <v>32</v>
      </c>
      <c r="AF269" s="9">
        <v>2</v>
      </c>
      <c r="AG269" s="9"/>
      <c r="AH269" s="11">
        <f t="shared" si="260"/>
        <v>32</v>
      </c>
      <c r="AI269" s="11">
        <v>1</v>
      </c>
      <c r="AJ269" s="9">
        <v>2</v>
      </c>
      <c r="AK269" s="9">
        <v>0</v>
      </c>
      <c r="AL269" s="9"/>
      <c r="AM269" s="8" t="s">
        <v>360</v>
      </c>
      <c r="AN269" s="8">
        <v>1</v>
      </c>
      <c r="AO269" s="8">
        <v>1.38</v>
      </c>
      <c r="AP269" s="8">
        <v>46</v>
      </c>
      <c r="AQ269" s="8"/>
      <c r="AR269" s="9" t="e">
        <f t="shared" si="272"/>
        <v>#DIV/0!</v>
      </c>
      <c r="AS269" s="9">
        <v>0.92</v>
      </c>
      <c r="AT269" s="9">
        <f t="shared" si="241"/>
        <v>76.264691182584883</v>
      </c>
      <c r="AU269" s="9"/>
      <c r="AV269" s="9" t="e">
        <f t="shared" si="263"/>
        <v>#DIV/0!</v>
      </c>
      <c r="AW269" s="9"/>
      <c r="AX269" s="9"/>
      <c r="AY269" s="12" t="s">
        <v>155</v>
      </c>
      <c r="AZ269" s="12" t="s">
        <v>155</v>
      </c>
      <c r="BA269" s="12" t="s">
        <v>155</v>
      </c>
      <c r="BB269" s="12"/>
      <c r="BC269" s="8" t="s">
        <v>164</v>
      </c>
      <c r="BD269" s="8"/>
      <c r="BE269" s="8"/>
      <c r="BF269" s="8"/>
      <c r="BG269" s="12"/>
      <c r="BH269" s="8"/>
      <c r="BI269" s="8"/>
      <c r="BJ269" s="8">
        <v>53</v>
      </c>
      <c r="BK269" s="8">
        <v>162</v>
      </c>
      <c r="BL269" s="8">
        <f t="shared" si="242"/>
        <v>1.55267998165845</v>
      </c>
      <c r="BM269" s="8">
        <f t="shared" si="266"/>
        <v>20.195092211553117</v>
      </c>
      <c r="BN269" s="8">
        <v>1</v>
      </c>
      <c r="BO269" s="7" t="s">
        <v>1254</v>
      </c>
      <c r="BP269" s="8" t="s">
        <v>139</v>
      </c>
      <c r="BQ269" s="8">
        <v>52</v>
      </c>
      <c r="BR269" s="8">
        <v>69</v>
      </c>
      <c r="BS269" s="8">
        <v>170</v>
      </c>
      <c r="BT269" s="8">
        <f t="shared" si="243"/>
        <v>1.7986748212204242</v>
      </c>
      <c r="BU269" s="8">
        <f t="shared" si="267"/>
        <v>23.875432525951556</v>
      </c>
      <c r="BV269" s="8">
        <f t="shared" si="244"/>
        <v>0.86323551280099453</v>
      </c>
      <c r="BW269" s="8">
        <f t="shared" si="244"/>
        <v>0.84585241291867408</v>
      </c>
      <c r="BX269" s="8" t="s">
        <v>158</v>
      </c>
      <c r="BY269" s="8" t="s">
        <v>162</v>
      </c>
      <c r="BZ269" s="8" t="s">
        <v>148</v>
      </c>
      <c r="CA269" s="8" t="s">
        <v>149</v>
      </c>
      <c r="CB269" s="8">
        <v>5</v>
      </c>
      <c r="CC269" s="8" t="s">
        <v>150</v>
      </c>
      <c r="CD269" s="8">
        <v>2</v>
      </c>
      <c r="CE269" s="8" t="s">
        <v>159</v>
      </c>
      <c r="CF269" s="8" t="s">
        <v>150</v>
      </c>
      <c r="CG269" s="8">
        <v>2</v>
      </c>
      <c r="CH269" s="8" t="s">
        <v>150</v>
      </c>
      <c r="CI269" s="8" t="s">
        <v>150</v>
      </c>
      <c r="CJ269" s="8">
        <v>2</v>
      </c>
      <c r="CK269" s="8" t="s">
        <v>159</v>
      </c>
      <c r="CL269" s="8" t="s">
        <v>150</v>
      </c>
      <c r="CM269" s="8">
        <v>2</v>
      </c>
      <c r="CN269" s="8" t="s">
        <v>150</v>
      </c>
      <c r="CO269" s="8">
        <v>0</v>
      </c>
      <c r="CP269" s="8">
        <v>0</v>
      </c>
      <c r="CQ269" s="8">
        <v>4</v>
      </c>
      <c r="CR269" s="8"/>
      <c r="CS269" s="8">
        <v>0</v>
      </c>
      <c r="CT269" s="8"/>
      <c r="CU269" s="8"/>
      <c r="CV269" s="8"/>
      <c r="CW269" s="8"/>
      <c r="CX269" s="8"/>
      <c r="CY269" s="8">
        <v>0</v>
      </c>
      <c r="CZ269" s="8"/>
      <c r="DA269" s="8"/>
      <c r="DB269" s="8"/>
      <c r="DC269" s="8"/>
      <c r="DD269" s="8" t="s">
        <v>143</v>
      </c>
      <c r="DE269" s="8">
        <v>1</v>
      </c>
      <c r="DF269" s="8"/>
      <c r="DG269" s="8"/>
      <c r="DH269" s="8">
        <v>375</v>
      </c>
      <c r="DI269" s="8">
        <v>1</v>
      </c>
      <c r="DJ269" s="8"/>
      <c r="DK269" s="8">
        <v>2</v>
      </c>
      <c r="DL269" s="8">
        <v>6</v>
      </c>
      <c r="DM269" s="8">
        <v>1</v>
      </c>
      <c r="DN269" s="8" t="s">
        <v>143</v>
      </c>
      <c r="DO269" s="8"/>
      <c r="DP269" s="8" t="str">
        <f t="shared" si="273"/>
        <v>1</v>
      </c>
      <c r="DQ269" s="8" t="s">
        <v>165</v>
      </c>
      <c r="DR269" s="8" t="s">
        <v>165</v>
      </c>
      <c r="DS269" s="8" t="s">
        <v>165</v>
      </c>
      <c r="DT269" s="8" t="s">
        <v>636</v>
      </c>
      <c r="DU269" s="8" t="s">
        <v>150</v>
      </c>
      <c r="DV269" s="8" t="s">
        <v>150</v>
      </c>
      <c r="DW269" s="8" t="s">
        <v>150</v>
      </c>
      <c r="DX269" s="8" t="s">
        <v>150</v>
      </c>
      <c r="DY269" s="8"/>
      <c r="DZ269" s="8"/>
      <c r="EA269" s="8"/>
      <c r="EB269" s="8" t="s">
        <v>150</v>
      </c>
      <c r="EC269" s="8" t="s">
        <v>150</v>
      </c>
      <c r="ED269" s="8" t="s">
        <v>150</v>
      </c>
      <c r="EE269" s="8"/>
      <c r="EF269" s="8" t="s">
        <v>159</v>
      </c>
      <c r="EG269" s="8" t="s">
        <v>150</v>
      </c>
      <c r="EH269" s="8"/>
      <c r="EI269" s="8" t="s">
        <v>159</v>
      </c>
      <c r="EJ269" s="8" t="s">
        <v>150</v>
      </c>
      <c r="EK269" s="8"/>
      <c r="EL269" s="8"/>
      <c r="EM269" s="8"/>
      <c r="EN269" s="8"/>
      <c r="EO269" s="8"/>
      <c r="EP269" s="8" t="s">
        <v>189</v>
      </c>
      <c r="EQ269" s="11">
        <f t="shared" si="261"/>
        <v>32</v>
      </c>
      <c r="ER269" s="11">
        <v>1</v>
      </c>
      <c r="ES269" s="11"/>
      <c r="ET269" s="13">
        <f t="shared" si="245"/>
        <v>1.012</v>
      </c>
      <c r="EU269" s="13">
        <f t="shared" si="246"/>
        <v>0.7</v>
      </c>
      <c r="EV269" s="14">
        <f t="shared" si="268"/>
        <v>-0.24099999999999999</v>
      </c>
      <c r="EW269" s="14">
        <f t="shared" si="247"/>
        <v>-1.2</v>
      </c>
      <c r="EX269" s="14">
        <f t="shared" si="248"/>
        <v>-0.24099999999999999</v>
      </c>
      <c r="EY269" s="11">
        <f t="shared" si="249"/>
        <v>-0.24099999999999999</v>
      </c>
      <c r="EZ269" s="15" t="s">
        <v>176</v>
      </c>
      <c r="FA269" s="16" t="str">
        <f t="shared" si="250"/>
        <v>3</v>
      </c>
      <c r="FB269" t="s">
        <v>1946</v>
      </c>
      <c r="FC269">
        <v>1</v>
      </c>
      <c r="FD269">
        <v>1</v>
      </c>
    </row>
    <row r="270" spans="1:160" ht="33.75">
      <c r="A270" s="6">
        <v>3285</v>
      </c>
      <c r="B270" s="8">
        <v>2</v>
      </c>
      <c r="C270" s="8" t="s">
        <v>139</v>
      </c>
      <c r="D270" s="8">
        <v>53</v>
      </c>
      <c r="E270" s="8">
        <v>50</v>
      </c>
      <c r="F270" s="8" t="s">
        <v>180</v>
      </c>
      <c r="G270" s="8">
        <v>5</v>
      </c>
      <c r="H270" s="8"/>
      <c r="I270" s="9"/>
      <c r="J270" s="9"/>
      <c r="K270" s="10">
        <v>43894</v>
      </c>
      <c r="L270" s="10"/>
      <c r="M270" s="9" t="e">
        <f t="shared" si="274"/>
        <v>#NUM!</v>
      </c>
      <c r="N270" s="9">
        <f t="shared" ca="1" si="239"/>
        <v>49</v>
      </c>
      <c r="O270" s="9">
        <v>31</v>
      </c>
      <c r="P270" s="9">
        <v>1</v>
      </c>
      <c r="Q270" s="9"/>
      <c r="R270" s="9"/>
      <c r="S270" s="9" t="e">
        <f t="shared" si="240"/>
        <v>#NUM!</v>
      </c>
      <c r="T270" s="9"/>
      <c r="U270" s="8" t="str">
        <f t="shared" si="269"/>
        <v>12</v>
      </c>
      <c r="V270" s="11" t="str">
        <f t="shared" si="270"/>
        <v>1</v>
      </c>
      <c r="W270" s="8" t="str">
        <f t="shared" si="275"/>
        <v>12</v>
      </c>
      <c r="X270" s="9">
        <v>2</v>
      </c>
      <c r="Y270" s="9">
        <v>1</v>
      </c>
      <c r="Z270" s="9"/>
      <c r="AA270" s="9"/>
      <c r="AB270" s="9">
        <v>2</v>
      </c>
      <c r="AC270" s="9">
        <v>31</v>
      </c>
      <c r="AD270" s="9">
        <v>1</v>
      </c>
      <c r="AE270" s="8">
        <f t="shared" si="259"/>
        <v>31</v>
      </c>
      <c r="AF270" s="9">
        <v>2</v>
      </c>
      <c r="AG270" s="9"/>
      <c r="AH270" s="11">
        <f t="shared" si="260"/>
        <v>31</v>
      </c>
      <c r="AI270" s="11">
        <v>1</v>
      </c>
      <c r="AJ270" s="9">
        <v>2</v>
      </c>
      <c r="AK270" s="9">
        <v>0</v>
      </c>
      <c r="AL270" s="9"/>
      <c r="AM270" s="8" t="s">
        <v>360</v>
      </c>
      <c r="AN270" s="8">
        <v>1</v>
      </c>
      <c r="AO270" s="8">
        <v>1.1100000000000001</v>
      </c>
      <c r="AP270" s="8">
        <v>77</v>
      </c>
      <c r="AQ270" s="8"/>
      <c r="AR270" s="9" t="e">
        <f t="shared" si="272"/>
        <v>#DIV/0!</v>
      </c>
      <c r="AS270" s="9">
        <v>0.95</v>
      </c>
      <c r="AT270" s="9">
        <f t="shared" si="241"/>
        <v>96.225551868726455</v>
      </c>
      <c r="AU270" s="9"/>
      <c r="AV270" s="9" t="e">
        <f t="shared" si="263"/>
        <v>#DIV/0!</v>
      </c>
      <c r="AW270" s="9"/>
      <c r="AX270" s="9"/>
      <c r="AY270" s="12" t="s">
        <v>155</v>
      </c>
      <c r="AZ270" s="12" t="s">
        <v>155</v>
      </c>
      <c r="BA270" s="12" t="s">
        <v>155</v>
      </c>
      <c r="BB270" s="12"/>
      <c r="BC270" s="8" t="s">
        <v>164</v>
      </c>
      <c r="BD270" s="8"/>
      <c r="BE270" s="8"/>
      <c r="BF270" s="8"/>
      <c r="BG270" s="12"/>
      <c r="BH270" s="8"/>
      <c r="BI270" s="8"/>
      <c r="BJ270" s="8">
        <v>75</v>
      </c>
      <c r="BK270" s="8">
        <v>173</v>
      </c>
      <c r="BL270" s="8">
        <f t="shared" si="242"/>
        <v>1.8873427856130145</v>
      </c>
      <c r="BM270" s="8">
        <f t="shared" si="266"/>
        <v>25.059307026629689</v>
      </c>
      <c r="BN270" s="8">
        <v>1</v>
      </c>
      <c r="BO270" s="7" t="s">
        <v>1257</v>
      </c>
      <c r="BP270" s="8" t="s">
        <v>146</v>
      </c>
      <c r="BQ270" s="8">
        <v>46</v>
      </c>
      <c r="BR270" s="8">
        <v>50</v>
      </c>
      <c r="BS270" s="8">
        <v>162</v>
      </c>
      <c r="BT270" s="8">
        <f t="shared" si="243"/>
        <v>1.5147011705869056</v>
      </c>
      <c r="BU270" s="8">
        <f t="shared" si="267"/>
        <v>19.051973784484073</v>
      </c>
      <c r="BV270" s="8">
        <f t="shared" si="244"/>
        <v>1.2460165887913854</v>
      </c>
      <c r="BW270" s="8">
        <f t="shared" si="244"/>
        <v>1.3153129072137391</v>
      </c>
      <c r="BX270" s="8" t="s">
        <v>147</v>
      </c>
      <c r="BY270" s="8" t="s">
        <v>147</v>
      </c>
      <c r="BZ270" s="8" t="s">
        <v>148</v>
      </c>
      <c r="CA270" s="8" t="s">
        <v>149</v>
      </c>
      <c r="CB270" s="8">
        <v>6</v>
      </c>
      <c r="CC270" s="8" t="s">
        <v>150</v>
      </c>
      <c r="CD270" s="8">
        <v>2</v>
      </c>
      <c r="CE270" s="8" t="s">
        <v>159</v>
      </c>
      <c r="CF270" s="8" t="s">
        <v>150</v>
      </c>
      <c r="CG270" s="8">
        <v>2</v>
      </c>
      <c r="CH270" s="8" t="s">
        <v>150</v>
      </c>
      <c r="CI270" s="8" t="s">
        <v>159</v>
      </c>
      <c r="CJ270" s="8">
        <v>1</v>
      </c>
      <c r="CK270" s="8" t="s">
        <v>159</v>
      </c>
      <c r="CL270" s="8" t="s">
        <v>150</v>
      </c>
      <c r="CM270" s="8">
        <v>2</v>
      </c>
      <c r="CN270" s="8" t="s">
        <v>150</v>
      </c>
      <c r="CO270" s="8">
        <v>0</v>
      </c>
      <c r="CP270" s="8">
        <v>0</v>
      </c>
      <c r="CQ270" s="8">
        <v>2</v>
      </c>
      <c r="CR270" s="8" t="s">
        <v>0</v>
      </c>
      <c r="CS270" s="8">
        <v>0</v>
      </c>
      <c r="CT270" s="8"/>
      <c r="CU270" s="8"/>
      <c r="CV270" s="8"/>
      <c r="CW270" s="8"/>
      <c r="CX270" s="8" t="s">
        <v>0</v>
      </c>
      <c r="CY270" s="8">
        <v>0</v>
      </c>
      <c r="CZ270" s="8"/>
      <c r="DA270" s="8"/>
      <c r="DB270" s="8"/>
      <c r="DC270" s="8"/>
      <c r="DD270" s="8" t="s">
        <v>165</v>
      </c>
      <c r="DE270" s="8">
        <v>2</v>
      </c>
      <c r="DF270" s="8"/>
      <c r="DG270" s="8"/>
      <c r="DH270" s="8">
        <v>375</v>
      </c>
      <c r="DI270" s="8">
        <v>1</v>
      </c>
      <c r="DJ270" s="8"/>
      <c r="DK270" s="8">
        <v>2</v>
      </c>
      <c r="DL270" s="8">
        <v>2</v>
      </c>
      <c r="DM270" s="8">
        <v>1</v>
      </c>
      <c r="DN270" s="8" t="s">
        <v>143</v>
      </c>
      <c r="DO270" s="8"/>
      <c r="DP270" s="8" t="str">
        <f t="shared" si="273"/>
        <v>1</v>
      </c>
      <c r="DQ270" s="8" t="s">
        <v>165</v>
      </c>
      <c r="DR270" s="8" t="s">
        <v>165</v>
      </c>
      <c r="DS270" s="8" t="s">
        <v>165</v>
      </c>
      <c r="DT270" s="8" t="s">
        <v>636</v>
      </c>
      <c r="DU270" s="8" t="s">
        <v>150</v>
      </c>
      <c r="DV270" s="8" t="s">
        <v>150</v>
      </c>
      <c r="DW270" s="8" t="s">
        <v>150</v>
      </c>
      <c r="DX270" s="8" t="s">
        <v>159</v>
      </c>
      <c r="DY270" s="8"/>
      <c r="DZ270" s="8"/>
      <c r="EA270" s="8"/>
      <c r="EB270" s="8" t="s">
        <v>150</v>
      </c>
      <c r="EC270" s="8" t="s">
        <v>150</v>
      </c>
      <c r="ED270" s="8" t="s">
        <v>150</v>
      </c>
      <c r="EE270" s="8"/>
      <c r="EF270" s="8" t="s">
        <v>159</v>
      </c>
      <c r="EG270" s="8" t="s">
        <v>150</v>
      </c>
      <c r="EH270" s="8"/>
      <c r="EI270" s="8" t="s">
        <v>159</v>
      </c>
      <c r="EJ270" s="8" t="s">
        <v>150</v>
      </c>
      <c r="EK270" s="8"/>
      <c r="EL270" s="8"/>
      <c r="EM270" s="8"/>
      <c r="EN270" s="8"/>
      <c r="EO270" s="8"/>
      <c r="EP270" s="8" t="s">
        <v>187</v>
      </c>
      <c r="EQ270" s="11">
        <f t="shared" si="261"/>
        <v>31</v>
      </c>
      <c r="ER270" s="11">
        <v>1</v>
      </c>
      <c r="ES270" s="11"/>
      <c r="ET270" s="13">
        <f t="shared" si="245"/>
        <v>1</v>
      </c>
      <c r="EU270" s="13">
        <f t="shared" si="246"/>
        <v>0.9</v>
      </c>
      <c r="EV270" s="14">
        <f t="shared" si="268"/>
        <v>-3.2000000000000001E-2</v>
      </c>
      <c r="EW270" s="14">
        <f t="shared" si="247"/>
        <v>-1.2</v>
      </c>
      <c r="EX270" s="14">
        <f t="shared" si="248"/>
        <v>-3.2000000000000001E-2</v>
      </c>
      <c r="EY270" s="11">
        <f t="shared" si="249"/>
        <v>-3.2000000000000001E-2</v>
      </c>
      <c r="EZ270" s="15" t="s">
        <v>176</v>
      </c>
      <c r="FA270" s="16" t="str">
        <f t="shared" si="250"/>
        <v>3</v>
      </c>
      <c r="FC270">
        <v>2</v>
      </c>
      <c r="FD270">
        <v>0</v>
      </c>
    </row>
    <row r="271" spans="1:160" ht="33.75">
      <c r="A271" s="6">
        <v>3290</v>
      </c>
      <c r="B271" s="8">
        <v>2</v>
      </c>
      <c r="C271" s="8" t="s">
        <v>139</v>
      </c>
      <c r="D271" s="8">
        <v>69</v>
      </c>
      <c r="E271" s="8">
        <v>67</v>
      </c>
      <c r="F271" s="8" t="s">
        <v>140</v>
      </c>
      <c r="G271" s="8">
        <v>1</v>
      </c>
      <c r="H271" s="8"/>
      <c r="I271" s="9"/>
      <c r="J271" s="9"/>
      <c r="K271" s="10">
        <v>43908</v>
      </c>
      <c r="L271" s="10"/>
      <c r="M271" s="9" t="e">
        <f t="shared" si="274"/>
        <v>#NUM!</v>
      </c>
      <c r="N271" s="9">
        <f t="shared" ca="1" si="239"/>
        <v>48</v>
      </c>
      <c r="O271" s="9">
        <v>31</v>
      </c>
      <c r="P271" s="9">
        <v>1</v>
      </c>
      <c r="Q271" s="9"/>
      <c r="R271" s="9"/>
      <c r="S271" s="9" t="e">
        <f t="shared" si="240"/>
        <v>#NUM!</v>
      </c>
      <c r="T271" s="9"/>
      <c r="U271" s="8" t="str">
        <f t="shared" si="269"/>
        <v>12</v>
      </c>
      <c r="V271" s="11" t="str">
        <f t="shared" si="270"/>
        <v>1</v>
      </c>
      <c r="W271" s="8" t="str">
        <f t="shared" si="275"/>
        <v>12</v>
      </c>
      <c r="X271" s="9">
        <v>2</v>
      </c>
      <c r="Y271" s="9">
        <v>1</v>
      </c>
      <c r="Z271" s="9"/>
      <c r="AA271" s="9"/>
      <c r="AB271" s="9">
        <v>2</v>
      </c>
      <c r="AC271" s="9">
        <v>31</v>
      </c>
      <c r="AD271" s="9">
        <v>1</v>
      </c>
      <c r="AE271" s="8">
        <f t="shared" si="259"/>
        <v>31</v>
      </c>
      <c r="AF271" s="9">
        <v>2</v>
      </c>
      <c r="AG271" s="9"/>
      <c r="AH271" s="11">
        <f t="shared" si="260"/>
        <v>31</v>
      </c>
      <c r="AI271" s="11">
        <v>1</v>
      </c>
      <c r="AJ271" s="9">
        <v>2</v>
      </c>
      <c r="AK271" s="9">
        <v>0</v>
      </c>
      <c r="AL271" s="9"/>
      <c r="AM271" s="8" t="s">
        <v>360</v>
      </c>
      <c r="AN271" s="8">
        <v>1</v>
      </c>
      <c r="AO271" s="8">
        <v>1.38</v>
      </c>
      <c r="AP271" s="8">
        <v>53</v>
      </c>
      <c r="AQ271" s="8"/>
      <c r="AR271" s="9" t="e">
        <v>#DIV/0!</v>
      </c>
      <c r="AS271" s="9">
        <v>1.1200000000000001</v>
      </c>
      <c r="AT271" s="9">
        <f t="shared" si="241"/>
        <v>71.052600998469146</v>
      </c>
      <c r="AU271" s="9"/>
      <c r="AV271" s="9" t="e">
        <f t="shared" si="263"/>
        <v>#DIV/0!</v>
      </c>
      <c r="AW271" s="9"/>
      <c r="AX271" s="9"/>
      <c r="AY271" s="12" t="s">
        <v>155</v>
      </c>
      <c r="AZ271" s="12" t="s">
        <v>155</v>
      </c>
      <c r="BA271" s="12" t="s">
        <v>155</v>
      </c>
      <c r="BB271" s="12"/>
      <c r="BC271" s="8" t="s">
        <v>164</v>
      </c>
      <c r="BD271" s="8"/>
      <c r="BE271" s="8"/>
      <c r="BF271" s="8"/>
      <c r="BG271" s="12"/>
      <c r="BH271" s="8"/>
      <c r="BI271" s="8"/>
      <c r="BJ271" s="8">
        <v>80</v>
      </c>
      <c r="BK271" s="8">
        <v>172</v>
      </c>
      <c r="BL271" s="8">
        <f t="shared" si="242"/>
        <v>1.931691159042336</v>
      </c>
      <c r="BM271" s="8">
        <f t="shared" si="266"/>
        <v>27.041644131963221</v>
      </c>
      <c r="BN271" s="8">
        <v>1</v>
      </c>
      <c r="BO271" s="7" t="s">
        <v>1260</v>
      </c>
      <c r="BP271" s="8" t="s">
        <v>146</v>
      </c>
      <c r="BQ271" s="8">
        <v>62</v>
      </c>
      <c r="BR271" s="8">
        <v>48</v>
      </c>
      <c r="BS271" s="8">
        <v>150</v>
      </c>
      <c r="BT271" s="8">
        <f t="shared" si="243"/>
        <v>1.4078617582766109</v>
      </c>
      <c r="BU271" s="8">
        <f t="shared" si="267"/>
        <v>21.333333333333332</v>
      </c>
      <c r="BV271" s="8">
        <f t="shared" si="244"/>
        <v>1.3720744580824145</v>
      </c>
      <c r="BW271" s="8">
        <f t="shared" si="244"/>
        <v>1.2675770686857761</v>
      </c>
      <c r="BX271" s="8" t="s">
        <v>162</v>
      </c>
      <c r="BY271" s="8" t="s">
        <v>147</v>
      </c>
      <c r="BZ271" s="8" t="s">
        <v>148</v>
      </c>
      <c r="CA271" s="8" t="s">
        <v>149</v>
      </c>
      <c r="CB271" s="8">
        <v>5</v>
      </c>
      <c r="CC271" s="8" t="s">
        <v>150</v>
      </c>
      <c r="CD271" s="8">
        <v>2</v>
      </c>
      <c r="CE271" s="8" t="s">
        <v>159</v>
      </c>
      <c r="CF271" s="8" t="s">
        <v>150</v>
      </c>
      <c r="CG271" s="8">
        <v>2</v>
      </c>
      <c r="CH271" s="8" t="s">
        <v>150</v>
      </c>
      <c r="CI271" s="8" t="s">
        <v>150</v>
      </c>
      <c r="CJ271" s="8">
        <v>2</v>
      </c>
      <c r="CK271" s="8" t="s">
        <v>159</v>
      </c>
      <c r="CL271" s="8" t="s">
        <v>150</v>
      </c>
      <c r="CM271" s="8">
        <v>2</v>
      </c>
      <c r="CN271" s="8" t="s">
        <v>150</v>
      </c>
      <c r="CO271" s="8">
        <v>0</v>
      </c>
      <c r="CP271" s="8">
        <v>0</v>
      </c>
      <c r="CQ271" s="8">
        <v>4</v>
      </c>
      <c r="CR271" s="8"/>
      <c r="CS271" s="8">
        <v>0</v>
      </c>
      <c r="CT271" s="8"/>
      <c r="CU271" s="8"/>
      <c r="CV271" s="8"/>
      <c r="CW271" s="8"/>
      <c r="CX271" s="8"/>
      <c r="CY271" s="8">
        <v>0</v>
      </c>
      <c r="CZ271" s="8"/>
      <c r="DA271" s="8"/>
      <c r="DB271" s="8"/>
      <c r="DC271" s="8"/>
      <c r="DD271" s="8" t="s">
        <v>143</v>
      </c>
      <c r="DE271" s="8">
        <v>1</v>
      </c>
      <c r="DF271" s="8"/>
      <c r="DG271" s="8"/>
      <c r="DH271" s="8">
        <v>375</v>
      </c>
      <c r="DI271" s="8">
        <v>1</v>
      </c>
      <c r="DJ271" s="8"/>
      <c r="DK271" s="8">
        <v>2</v>
      </c>
      <c r="DL271" s="8">
        <v>2</v>
      </c>
      <c r="DM271" s="8">
        <v>1</v>
      </c>
      <c r="DN271" s="8"/>
      <c r="DO271" s="8" t="s">
        <v>143</v>
      </c>
      <c r="DP271" s="8" t="str">
        <f t="shared" si="273"/>
        <v>2</v>
      </c>
      <c r="DQ271" s="8" t="s">
        <v>165</v>
      </c>
      <c r="DR271" s="8" t="s">
        <v>165</v>
      </c>
      <c r="DS271" s="8" t="s">
        <v>165</v>
      </c>
      <c r="DT271" s="8" t="s">
        <v>636</v>
      </c>
      <c r="DU271" s="8" t="s">
        <v>150</v>
      </c>
      <c r="DV271" s="8" t="s">
        <v>159</v>
      </c>
      <c r="DW271" s="8" t="s">
        <v>150</v>
      </c>
      <c r="DX271" s="8" t="s">
        <v>150</v>
      </c>
      <c r="DY271" s="8" t="s">
        <v>159</v>
      </c>
      <c r="DZ271" s="8"/>
      <c r="EA271" s="8"/>
      <c r="EB271" s="8" t="s">
        <v>150</v>
      </c>
      <c r="EC271" s="8" t="s">
        <v>150</v>
      </c>
      <c r="ED271" s="8" t="s">
        <v>150</v>
      </c>
      <c r="EE271" s="8"/>
      <c r="EF271" s="8" t="s">
        <v>159</v>
      </c>
      <c r="EG271" s="8" t="s">
        <v>150</v>
      </c>
      <c r="EH271" s="8"/>
      <c r="EI271" s="8" t="s">
        <v>159</v>
      </c>
      <c r="EJ271" s="8" t="s">
        <v>150</v>
      </c>
      <c r="EK271" s="8"/>
      <c r="EL271" s="8"/>
      <c r="EM271" s="8"/>
      <c r="EN271" s="8"/>
      <c r="EO271" s="8"/>
      <c r="EP271" s="8" t="s">
        <v>187</v>
      </c>
      <c r="EQ271" s="11">
        <f t="shared" si="261"/>
        <v>31</v>
      </c>
      <c r="ER271" s="11">
        <v>1</v>
      </c>
      <c r="ES271" s="11"/>
      <c r="ET271" s="13">
        <f t="shared" si="245"/>
        <v>1</v>
      </c>
      <c r="EU271" s="13">
        <f t="shared" si="246"/>
        <v>0.9</v>
      </c>
      <c r="EV271" s="14">
        <f t="shared" si="268"/>
        <v>-3.2000000000000001E-2</v>
      </c>
      <c r="EW271" s="14">
        <f t="shared" si="247"/>
        <v>-1.2</v>
      </c>
      <c r="EX271" s="14">
        <f t="shared" si="248"/>
        <v>-3.2000000000000001E-2</v>
      </c>
      <c r="EY271" s="11">
        <f t="shared" si="249"/>
        <v>-3.2000000000000001E-2</v>
      </c>
      <c r="EZ271" s="17" t="s">
        <v>176</v>
      </c>
      <c r="FA271" s="16" t="str">
        <f t="shared" si="250"/>
        <v>3</v>
      </c>
      <c r="FC271">
        <v>2</v>
      </c>
      <c r="FD271">
        <v>0</v>
      </c>
    </row>
    <row r="272" spans="1:160" ht="45">
      <c r="A272" s="6">
        <v>3291</v>
      </c>
      <c r="B272" s="8">
        <v>2</v>
      </c>
      <c r="C272" s="8" t="s">
        <v>139</v>
      </c>
      <c r="D272" s="8">
        <v>58</v>
      </c>
      <c r="E272" s="8">
        <v>55</v>
      </c>
      <c r="F272" s="8" t="s">
        <v>140</v>
      </c>
      <c r="G272" s="8">
        <v>1</v>
      </c>
      <c r="H272" s="8"/>
      <c r="I272" s="9"/>
      <c r="J272" s="9"/>
      <c r="K272" s="10">
        <v>43913</v>
      </c>
      <c r="L272" s="10"/>
      <c r="M272" s="9" t="e">
        <f t="shared" si="274"/>
        <v>#NUM!</v>
      </c>
      <c r="N272" s="9">
        <f t="shared" ca="1" si="239"/>
        <v>48</v>
      </c>
      <c r="O272" s="9">
        <v>31</v>
      </c>
      <c r="P272" s="9">
        <v>1</v>
      </c>
      <c r="Q272" s="10">
        <v>44264</v>
      </c>
      <c r="R272" s="10">
        <v>44264</v>
      </c>
      <c r="S272" s="9">
        <f t="shared" si="240"/>
        <v>11</v>
      </c>
      <c r="T272" s="9" t="s">
        <v>1263</v>
      </c>
      <c r="U272" s="8" t="str">
        <f t="shared" si="269"/>
        <v>12</v>
      </c>
      <c r="V272" s="11" t="str">
        <f t="shared" si="270"/>
        <v>1</v>
      </c>
      <c r="W272" s="8" t="str">
        <f t="shared" si="275"/>
        <v>12</v>
      </c>
      <c r="X272" s="9">
        <v>2</v>
      </c>
      <c r="Y272" s="9">
        <v>1</v>
      </c>
      <c r="Z272" s="9"/>
      <c r="AA272" s="9"/>
      <c r="AB272" s="9">
        <v>2</v>
      </c>
      <c r="AC272" s="9">
        <v>31</v>
      </c>
      <c r="AD272" s="9">
        <v>1</v>
      </c>
      <c r="AE272" s="8">
        <f t="shared" si="259"/>
        <v>31</v>
      </c>
      <c r="AF272" s="9">
        <v>2</v>
      </c>
      <c r="AG272" s="9"/>
      <c r="AH272" s="11">
        <f t="shared" si="260"/>
        <v>31</v>
      </c>
      <c r="AI272" s="11">
        <v>1</v>
      </c>
      <c r="AJ272" s="9">
        <v>2</v>
      </c>
      <c r="AK272" s="9">
        <v>0</v>
      </c>
      <c r="AL272" s="9"/>
      <c r="AM272" s="8" t="s">
        <v>360</v>
      </c>
      <c r="AN272" s="8">
        <v>1</v>
      </c>
      <c r="AO272" s="8">
        <v>1.41</v>
      </c>
      <c r="AP272" s="8">
        <v>56</v>
      </c>
      <c r="AQ272" s="8"/>
      <c r="AR272" s="9" t="e">
        <f t="shared" ref="AR272:AR278" si="276">141*((AQ272/EU272)^EV272)*0.9938^(E272)*ET272</f>
        <v>#DIV/0!</v>
      </c>
      <c r="AS272" s="9">
        <v>1.72</v>
      </c>
      <c r="AT272" s="9">
        <f t="shared" si="241"/>
        <v>45.75299861262458</v>
      </c>
      <c r="AU272" s="9"/>
      <c r="AV272" s="9" t="e">
        <f t="shared" si="263"/>
        <v>#DIV/0!</v>
      </c>
      <c r="AW272" s="9"/>
      <c r="AX272" s="9"/>
      <c r="AY272" s="12" t="s">
        <v>155</v>
      </c>
      <c r="AZ272" s="12" t="s">
        <v>155</v>
      </c>
      <c r="BA272" s="12"/>
      <c r="BB272" s="12"/>
      <c r="BC272" s="8" t="s">
        <v>164</v>
      </c>
      <c r="BD272" s="8"/>
      <c r="BE272" s="8"/>
      <c r="BF272" s="8"/>
      <c r="BG272" s="12"/>
      <c r="BH272" s="8"/>
      <c r="BI272" s="8"/>
      <c r="BJ272" s="8">
        <v>64</v>
      </c>
      <c r="BK272" s="8">
        <v>172</v>
      </c>
      <c r="BL272" s="8">
        <f t="shared" si="242"/>
        <v>1.7569157519906458</v>
      </c>
      <c r="BM272" s="8">
        <f t="shared" si="266"/>
        <v>21.633315305570576</v>
      </c>
      <c r="BN272" s="8">
        <v>1</v>
      </c>
      <c r="BO272" s="7" t="s">
        <v>1264</v>
      </c>
      <c r="BP272" s="8" t="s">
        <v>146</v>
      </c>
      <c r="BQ272" s="8">
        <v>55</v>
      </c>
      <c r="BR272" s="8">
        <v>49</v>
      </c>
      <c r="BS272" s="8">
        <v>157.80000000000001</v>
      </c>
      <c r="BT272" s="8">
        <f t="shared" si="243"/>
        <v>1.4734222773085743</v>
      </c>
      <c r="BU272" s="8">
        <f t="shared" si="267"/>
        <v>19.67805102157196</v>
      </c>
      <c r="BV272" s="8">
        <f t="shared" si="244"/>
        <v>1.1924047702060774</v>
      </c>
      <c r="BW272" s="8">
        <f t="shared" si="244"/>
        <v>1.0993627001909472</v>
      </c>
      <c r="BX272" s="8" t="s">
        <v>158</v>
      </c>
      <c r="BY272" s="8" t="s">
        <v>171</v>
      </c>
      <c r="BZ272" s="8" t="s">
        <v>148</v>
      </c>
      <c r="CA272" s="8" t="s">
        <v>149</v>
      </c>
      <c r="CB272" s="8">
        <v>6</v>
      </c>
      <c r="CC272" s="8" t="s">
        <v>150</v>
      </c>
      <c r="CD272" s="8">
        <v>2</v>
      </c>
      <c r="CE272" s="8" t="s">
        <v>159</v>
      </c>
      <c r="CF272" s="8" t="s">
        <v>150</v>
      </c>
      <c r="CG272" s="8">
        <v>2</v>
      </c>
      <c r="CH272" s="8" t="s">
        <v>150</v>
      </c>
      <c r="CI272" s="8" t="s">
        <v>150</v>
      </c>
      <c r="CJ272" s="8">
        <v>2</v>
      </c>
      <c r="CK272" s="8" t="s">
        <v>159</v>
      </c>
      <c r="CL272" s="8" t="s">
        <v>150</v>
      </c>
      <c r="CM272" s="8">
        <v>2</v>
      </c>
      <c r="CN272" s="8" t="s">
        <v>150</v>
      </c>
      <c r="CO272" s="8">
        <v>33</v>
      </c>
      <c r="CP272" s="8">
        <v>0</v>
      </c>
      <c r="CQ272" s="8">
        <v>4</v>
      </c>
      <c r="CR272" s="8"/>
      <c r="CS272" s="8">
        <v>0</v>
      </c>
      <c r="CT272" s="8"/>
      <c r="CU272" s="8"/>
      <c r="CV272" s="8"/>
      <c r="CW272" s="8"/>
      <c r="CX272" s="8"/>
      <c r="CY272" s="8">
        <v>0</v>
      </c>
      <c r="CZ272" s="8"/>
      <c r="DA272" s="8"/>
      <c r="DB272" s="8"/>
      <c r="DC272" s="8"/>
      <c r="DD272" s="8" t="s">
        <v>143</v>
      </c>
      <c r="DE272" s="8">
        <v>1</v>
      </c>
      <c r="DF272" s="8">
        <v>128</v>
      </c>
      <c r="DG272" s="8">
        <v>32</v>
      </c>
      <c r="DH272" s="8">
        <v>375</v>
      </c>
      <c r="DI272" s="8">
        <v>1</v>
      </c>
      <c r="DJ272" s="8"/>
      <c r="DK272" s="8">
        <v>2</v>
      </c>
      <c r="DL272" s="8">
        <v>4</v>
      </c>
      <c r="DM272" s="8">
        <v>1</v>
      </c>
      <c r="DN272" s="8"/>
      <c r="DO272" s="8"/>
      <c r="DP272" s="8"/>
      <c r="DQ272" s="8" t="s">
        <v>636</v>
      </c>
      <c r="DR272" s="8" t="s">
        <v>165</v>
      </c>
      <c r="DS272" s="8" t="s">
        <v>165</v>
      </c>
      <c r="DT272" s="8" t="s">
        <v>636</v>
      </c>
      <c r="DU272" s="8" t="s">
        <v>150</v>
      </c>
      <c r="DV272" s="8" t="s">
        <v>159</v>
      </c>
      <c r="DW272" s="8" t="s">
        <v>159</v>
      </c>
      <c r="DX272" s="8" t="s">
        <v>150</v>
      </c>
      <c r="DY272" s="8" t="s">
        <v>159</v>
      </c>
      <c r="DZ272" s="8" t="s">
        <v>150</v>
      </c>
      <c r="EA272" s="8"/>
      <c r="EB272" s="8" t="s">
        <v>150</v>
      </c>
      <c r="EC272" s="8" t="s">
        <v>150</v>
      </c>
      <c r="ED272" s="8" t="s">
        <v>150</v>
      </c>
      <c r="EE272" s="8"/>
      <c r="EF272" s="8" t="s">
        <v>159</v>
      </c>
      <c r="EG272" s="8" t="s">
        <v>150</v>
      </c>
      <c r="EH272" s="8"/>
      <c r="EI272" s="8" t="s">
        <v>159</v>
      </c>
      <c r="EJ272" s="8" t="s">
        <v>159</v>
      </c>
      <c r="EK272" s="8"/>
      <c r="EL272" s="8"/>
      <c r="EM272" s="8" t="s">
        <v>159</v>
      </c>
      <c r="EN272" s="8"/>
      <c r="EO272" s="8"/>
      <c r="EP272" s="8" t="s">
        <v>187</v>
      </c>
      <c r="EQ272" s="11">
        <f t="shared" si="261"/>
        <v>31</v>
      </c>
      <c r="ER272" s="11">
        <v>1</v>
      </c>
      <c r="ES272" s="11"/>
      <c r="ET272" s="13">
        <f t="shared" si="245"/>
        <v>1</v>
      </c>
      <c r="EU272" s="13">
        <f t="shared" si="246"/>
        <v>0.9</v>
      </c>
      <c r="EV272" s="14">
        <f t="shared" si="268"/>
        <v>-3.2000000000000001E-2</v>
      </c>
      <c r="EW272" s="14">
        <f t="shared" si="247"/>
        <v>-1.2</v>
      </c>
      <c r="EX272" s="14">
        <f t="shared" si="248"/>
        <v>-3.2000000000000001E-2</v>
      </c>
      <c r="EY272" s="11">
        <f t="shared" si="249"/>
        <v>-3.2000000000000001E-2</v>
      </c>
      <c r="EZ272" s="15" t="s">
        <v>176</v>
      </c>
      <c r="FA272" s="16" t="str">
        <f t="shared" si="250"/>
        <v>3</v>
      </c>
      <c r="FC272">
        <v>2</v>
      </c>
      <c r="FD272">
        <v>0</v>
      </c>
    </row>
    <row r="273" spans="1:160" ht="33.75">
      <c r="A273" s="6">
        <v>3292</v>
      </c>
      <c r="B273" s="8">
        <v>1</v>
      </c>
      <c r="C273" s="8" t="s">
        <v>146</v>
      </c>
      <c r="D273" s="8">
        <v>43</v>
      </c>
      <c r="E273" s="8">
        <v>40</v>
      </c>
      <c r="F273" s="8" t="s">
        <v>153</v>
      </c>
      <c r="G273" s="8">
        <v>3</v>
      </c>
      <c r="H273" s="8" t="s">
        <v>190</v>
      </c>
      <c r="I273" s="9" t="s">
        <v>1085</v>
      </c>
      <c r="J273" s="9">
        <v>0</v>
      </c>
      <c r="K273" s="10">
        <v>43915</v>
      </c>
      <c r="L273" s="10"/>
      <c r="M273" s="9" t="e">
        <f t="shared" si="274"/>
        <v>#NUM!</v>
      </c>
      <c r="N273" s="9">
        <f t="shared" ca="1" si="239"/>
        <v>48</v>
      </c>
      <c r="O273" s="9">
        <v>31</v>
      </c>
      <c r="P273" s="9">
        <v>1</v>
      </c>
      <c r="Q273" s="9"/>
      <c r="R273" s="9"/>
      <c r="S273" s="9" t="e">
        <f t="shared" si="240"/>
        <v>#NUM!</v>
      </c>
      <c r="T273" s="9"/>
      <c r="U273" s="8" t="str">
        <f t="shared" si="269"/>
        <v>12</v>
      </c>
      <c r="V273" s="11" t="str">
        <f t="shared" si="270"/>
        <v>1</v>
      </c>
      <c r="W273" s="8" t="str">
        <f t="shared" si="275"/>
        <v>12</v>
      </c>
      <c r="X273" s="9">
        <v>2</v>
      </c>
      <c r="Y273" s="9">
        <v>1</v>
      </c>
      <c r="Z273" s="9"/>
      <c r="AA273" s="9"/>
      <c r="AB273" s="9">
        <v>2</v>
      </c>
      <c r="AC273" s="9">
        <v>31</v>
      </c>
      <c r="AD273" s="9">
        <v>1</v>
      </c>
      <c r="AE273" s="8">
        <f t="shared" si="259"/>
        <v>31</v>
      </c>
      <c r="AF273" s="9">
        <v>2</v>
      </c>
      <c r="AG273" s="9"/>
      <c r="AH273" s="11">
        <f t="shared" si="260"/>
        <v>31</v>
      </c>
      <c r="AI273" s="11">
        <v>1</v>
      </c>
      <c r="AJ273" s="9">
        <v>2</v>
      </c>
      <c r="AK273" s="9">
        <v>0</v>
      </c>
      <c r="AL273" s="9"/>
      <c r="AM273" s="8" t="s">
        <v>360</v>
      </c>
      <c r="AN273" s="8">
        <v>1</v>
      </c>
      <c r="AO273" s="8">
        <v>1.92</v>
      </c>
      <c r="AP273" s="8">
        <v>32</v>
      </c>
      <c r="AQ273" s="8"/>
      <c r="AR273" s="9" t="e">
        <f t="shared" si="276"/>
        <v>#DIV/0!</v>
      </c>
      <c r="AS273" s="9">
        <v>0.82</v>
      </c>
      <c r="AT273" s="9">
        <f t="shared" si="241"/>
        <v>91.4532911415276</v>
      </c>
      <c r="AU273" s="9"/>
      <c r="AV273" s="9" t="e">
        <f t="shared" si="263"/>
        <v>#DIV/0!</v>
      </c>
      <c r="AW273" s="9"/>
      <c r="AX273" s="9"/>
      <c r="AY273" s="12" t="s">
        <v>155</v>
      </c>
      <c r="AZ273" s="12" t="s">
        <v>155</v>
      </c>
      <c r="BA273" s="12"/>
      <c r="BB273" s="12"/>
      <c r="BC273" s="8" t="s">
        <v>164</v>
      </c>
      <c r="BD273" s="8"/>
      <c r="BE273" s="8"/>
      <c r="BF273" s="8"/>
      <c r="BG273" s="12"/>
      <c r="BH273" s="8"/>
      <c r="BI273" s="8"/>
      <c r="BJ273" s="8">
        <v>55</v>
      </c>
      <c r="BK273" s="8">
        <v>159</v>
      </c>
      <c r="BL273" s="8">
        <f t="shared" si="242"/>
        <v>1.5560852347162786</v>
      </c>
      <c r="BM273" s="8">
        <f t="shared" si="266"/>
        <v>21.755468533681423</v>
      </c>
      <c r="BN273" s="8">
        <v>1</v>
      </c>
      <c r="BO273" s="7" t="s">
        <v>1267</v>
      </c>
      <c r="BP273" s="8" t="s">
        <v>139</v>
      </c>
      <c r="BQ273" s="8">
        <v>45</v>
      </c>
      <c r="BR273" s="8">
        <v>87</v>
      </c>
      <c r="BS273" s="8">
        <v>182</v>
      </c>
      <c r="BT273" s="8">
        <f t="shared" si="243"/>
        <v>2.085517134375245</v>
      </c>
      <c r="BU273" s="8">
        <f t="shared" si="267"/>
        <v>26.264943847361433</v>
      </c>
      <c r="BV273" s="8">
        <f t="shared" si="244"/>
        <v>0.7461387917018637</v>
      </c>
      <c r="BW273" s="8">
        <f t="shared" si="244"/>
        <v>0.82830820656283144</v>
      </c>
      <c r="BX273" s="8" t="s">
        <v>147</v>
      </c>
      <c r="BY273" s="8" t="s">
        <v>162</v>
      </c>
      <c r="BZ273" s="8" t="s">
        <v>148</v>
      </c>
      <c r="CA273" s="8" t="s">
        <v>149</v>
      </c>
      <c r="CB273" s="8">
        <v>3</v>
      </c>
      <c r="CC273" s="8" t="s">
        <v>150</v>
      </c>
      <c r="CD273" s="8">
        <v>2</v>
      </c>
      <c r="CE273" s="8" t="s">
        <v>159</v>
      </c>
      <c r="CF273" s="8" t="s">
        <v>150</v>
      </c>
      <c r="CG273" s="8">
        <v>2</v>
      </c>
      <c r="CH273" s="8" t="s">
        <v>150</v>
      </c>
      <c r="CI273" s="8" t="s">
        <v>150</v>
      </c>
      <c r="CJ273" s="8">
        <v>2</v>
      </c>
      <c r="CK273" s="8" t="s">
        <v>159</v>
      </c>
      <c r="CL273" s="8" t="s">
        <v>150</v>
      </c>
      <c r="CM273" s="8">
        <v>2</v>
      </c>
      <c r="CN273" s="8" t="s">
        <v>150</v>
      </c>
      <c r="CO273" s="8">
        <v>0</v>
      </c>
      <c r="CP273" s="8">
        <v>0</v>
      </c>
      <c r="CQ273" s="8">
        <v>4</v>
      </c>
      <c r="CR273" s="8"/>
      <c r="CS273" s="8">
        <v>0</v>
      </c>
      <c r="CT273" s="8"/>
      <c r="CU273" s="8"/>
      <c r="CV273" s="8"/>
      <c r="CW273" s="8"/>
      <c r="CX273" s="8"/>
      <c r="CY273" s="8">
        <v>0</v>
      </c>
      <c r="CZ273" s="8"/>
      <c r="DA273" s="8"/>
      <c r="DB273" s="8"/>
      <c r="DC273" s="8"/>
      <c r="DD273" s="8" t="s">
        <v>143</v>
      </c>
      <c r="DE273" s="8">
        <v>1</v>
      </c>
      <c r="DF273" s="8"/>
      <c r="DG273" s="8"/>
      <c r="DH273" s="8">
        <v>375</v>
      </c>
      <c r="DI273" s="8">
        <v>1</v>
      </c>
      <c r="DJ273" s="8"/>
      <c r="DK273" s="8">
        <v>2</v>
      </c>
      <c r="DL273" s="8">
        <v>2</v>
      </c>
      <c r="DM273" s="8">
        <v>1</v>
      </c>
      <c r="DN273" s="8" t="s">
        <v>143</v>
      </c>
      <c r="DO273" s="8"/>
      <c r="DP273" s="8" t="str">
        <f t="shared" ref="DP273:DP304" si="277">IF(DO273= "Y", "2","1")</f>
        <v>1</v>
      </c>
      <c r="DQ273" s="8" t="s">
        <v>165</v>
      </c>
      <c r="DR273" s="8" t="s">
        <v>165</v>
      </c>
      <c r="DS273" s="8" t="s">
        <v>165</v>
      </c>
      <c r="DT273" s="8" t="s">
        <v>636</v>
      </c>
      <c r="DU273" s="8" t="s">
        <v>150</v>
      </c>
      <c r="DV273" s="8" t="s">
        <v>150</v>
      </c>
      <c r="DW273" s="8" t="s">
        <v>150</v>
      </c>
      <c r="DX273" s="8" t="s">
        <v>150</v>
      </c>
      <c r="DY273" s="8"/>
      <c r="DZ273" s="8"/>
      <c r="EA273" s="8"/>
      <c r="EB273" s="8" t="s">
        <v>150</v>
      </c>
      <c r="EC273" s="8" t="s">
        <v>150</v>
      </c>
      <c r="ED273" s="8" t="s">
        <v>150</v>
      </c>
      <c r="EE273" s="8"/>
      <c r="EF273" s="8" t="s">
        <v>159</v>
      </c>
      <c r="EG273" s="8" t="s">
        <v>150</v>
      </c>
      <c r="EH273" s="8"/>
      <c r="EI273" s="8" t="s">
        <v>159</v>
      </c>
      <c r="EJ273" s="8" t="s">
        <v>150</v>
      </c>
      <c r="EK273" s="8"/>
      <c r="EL273" s="8"/>
      <c r="EM273" s="8"/>
      <c r="EN273" s="8"/>
      <c r="EO273" s="8"/>
      <c r="EP273" s="8" t="s">
        <v>189</v>
      </c>
      <c r="EQ273" s="11">
        <f t="shared" si="261"/>
        <v>31</v>
      </c>
      <c r="ER273" s="11">
        <v>1</v>
      </c>
      <c r="ES273" s="11"/>
      <c r="ET273" s="13">
        <f t="shared" si="245"/>
        <v>1.012</v>
      </c>
      <c r="EU273" s="13">
        <f t="shared" si="246"/>
        <v>0.7</v>
      </c>
      <c r="EV273" s="14">
        <f t="shared" si="268"/>
        <v>-0.24099999999999999</v>
      </c>
      <c r="EW273" s="14">
        <f t="shared" si="247"/>
        <v>-1.2</v>
      </c>
      <c r="EX273" s="14">
        <f t="shared" si="248"/>
        <v>-0.24099999999999999</v>
      </c>
      <c r="EY273" s="11">
        <f t="shared" si="249"/>
        <v>-0.24099999999999999</v>
      </c>
      <c r="EZ273" s="17" t="s">
        <v>152</v>
      </c>
      <c r="FA273" s="16" t="str">
        <f t="shared" si="250"/>
        <v>1</v>
      </c>
      <c r="FB273" t="s">
        <v>1955</v>
      </c>
      <c r="FC273">
        <v>1</v>
      </c>
      <c r="FD273">
        <v>2</v>
      </c>
    </row>
    <row r="274" spans="1:160" ht="33.75">
      <c r="A274" s="6">
        <v>3297</v>
      </c>
      <c r="B274" s="8">
        <v>2</v>
      </c>
      <c r="C274" s="8" t="s">
        <v>139</v>
      </c>
      <c r="D274" s="8">
        <v>50</v>
      </c>
      <c r="E274" s="8">
        <v>48</v>
      </c>
      <c r="F274" s="8" t="s">
        <v>140</v>
      </c>
      <c r="G274" s="8">
        <v>1</v>
      </c>
      <c r="H274" s="8"/>
      <c r="I274" s="9"/>
      <c r="J274" s="9"/>
      <c r="K274" s="10">
        <v>43929</v>
      </c>
      <c r="L274" s="10"/>
      <c r="M274" s="9" t="e">
        <f t="shared" si="274"/>
        <v>#NUM!</v>
      </c>
      <c r="N274" s="9">
        <f t="shared" ca="1" si="239"/>
        <v>48</v>
      </c>
      <c r="O274" s="9">
        <v>30</v>
      </c>
      <c r="P274" s="9">
        <v>1</v>
      </c>
      <c r="Q274" s="9"/>
      <c r="R274" s="9"/>
      <c r="S274" s="9" t="e">
        <f t="shared" si="240"/>
        <v>#NUM!</v>
      </c>
      <c r="T274" s="9"/>
      <c r="U274" s="8">
        <v>12</v>
      </c>
      <c r="V274" s="11">
        <v>1</v>
      </c>
      <c r="W274" s="8" t="str">
        <f t="shared" si="275"/>
        <v>12</v>
      </c>
      <c r="X274" s="9">
        <v>2</v>
      </c>
      <c r="Y274" s="9">
        <v>1</v>
      </c>
      <c r="Z274" s="9"/>
      <c r="AA274" s="9"/>
      <c r="AB274" s="9">
        <v>2</v>
      </c>
      <c r="AC274" s="9">
        <v>30</v>
      </c>
      <c r="AD274" s="9">
        <v>1</v>
      </c>
      <c r="AE274" s="8">
        <f t="shared" si="259"/>
        <v>30</v>
      </c>
      <c r="AF274" s="9">
        <v>2</v>
      </c>
      <c r="AG274" s="9"/>
      <c r="AH274" s="11">
        <f t="shared" si="260"/>
        <v>30</v>
      </c>
      <c r="AI274" s="11">
        <v>1</v>
      </c>
      <c r="AJ274" s="9">
        <v>2</v>
      </c>
      <c r="AK274" s="9">
        <v>0</v>
      </c>
      <c r="AL274" s="9"/>
      <c r="AM274" s="8" t="s">
        <v>360</v>
      </c>
      <c r="AN274" s="8">
        <v>1</v>
      </c>
      <c r="AO274" s="8">
        <v>2.04</v>
      </c>
      <c r="AP274" s="8">
        <v>37</v>
      </c>
      <c r="AQ274" s="8"/>
      <c r="AR274" s="9" t="e">
        <f t="shared" si="276"/>
        <v>#DIV/0!</v>
      </c>
      <c r="AS274" s="9">
        <v>0.97</v>
      </c>
      <c r="AT274" s="9">
        <f t="shared" si="241"/>
        <v>95.024298225214594</v>
      </c>
      <c r="AU274" s="9"/>
      <c r="AV274" s="9" t="e">
        <f t="shared" si="263"/>
        <v>#DIV/0!</v>
      </c>
      <c r="AW274" s="9"/>
      <c r="AX274" s="9"/>
      <c r="AY274" s="12" t="s">
        <v>155</v>
      </c>
      <c r="AZ274" s="12" t="s">
        <v>155</v>
      </c>
      <c r="BA274" s="12"/>
      <c r="BB274" s="12"/>
      <c r="BC274" s="8" t="s">
        <v>164</v>
      </c>
      <c r="BD274" s="8"/>
      <c r="BE274" s="8"/>
      <c r="BF274" s="8"/>
      <c r="BG274" s="12"/>
      <c r="BH274" s="8"/>
      <c r="BI274" s="8"/>
      <c r="BJ274" s="8">
        <v>91</v>
      </c>
      <c r="BK274" s="8">
        <v>173</v>
      </c>
      <c r="BL274" s="8">
        <f t="shared" si="242"/>
        <v>2.0490018011569266</v>
      </c>
      <c r="BM274" s="8">
        <f t="shared" si="266"/>
        <v>30.405292525644022</v>
      </c>
      <c r="BN274" s="8">
        <v>1</v>
      </c>
      <c r="BO274" s="7" t="s">
        <v>1271</v>
      </c>
      <c r="BP274" s="8" t="s">
        <v>146</v>
      </c>
      <c r="BQ274" s="8">
        <v>44</v>
      </c>
      <c r="BR274" s="8">
        <v>54</v>
      </c>
      <c r="BS274" s="8">
        <v>163</v>
      </c>
      <c r="BT274" s="8">
        <f t="shared" si="243"/>
        <v>1.5720620533866729</v>
      </c>
      <c r="BU274" s="8">
        <f t="shared" si="267"/>
        <v>20.324438255109339</v>
      </c>
      <c r="BV274" s="8">
        <f t="shared" si="244"/>
        <v>1.3033848102514711</v>
      </c>
      <c r="BW274" s="8">
        <f t="shared" si="244"/>
        <v>1.4959966983589554</v>
      </c>
      <c r="BX274" s="8" t="s">
        <v>171</v>
      </c>
      <c r="BY274" s="8" t="s">
        <v>171</v>
      </c>
      <c r="BZ274" s="8" t="s">
        <v>148</v>
      </c>
      <c r="CA274" s="8" t="s">
        <v>149</v>
      </c>
      <c r="CB274" s="8">
        <v>5</v>
      </c>
      <c r="CC274" s="8" t="s">
        <v>150</v>
      </c>
      <c r="CD274" s="8">
        <v>2</v>
      </c>
      <c r="CE274" s="8" t="s">
        <v>150</v>
      </c>
      <c r="CF274" s="8" t="s">
        <v>150</v>
      </c>
      <c r="CG274" s="8">
        <v>2</v>
      </c>
      <c r="CH274" s="8" t="s">
        <v>150</v>
      </c>
      <c r="CI274" s="8" t="s">
        <v>150</v>
      </c>
      <c r="CJ274" s="8">
        <v>2</v>
      </c>
      <c r="CK274" s="8" t="s">
        <v>150</v>
      </c>
      <c r="CL274" s="8" t="s">
        <v>150</v>
      </c>
      <c r="CM274" s="8">
        <v>2</v>
      </c>
      <c r="CN274" s="8" t="s">
        <v>150</v>
      </c>
      <c r="CO274" s="8">
        <v>0</v>
      </c>
      <c r="CP274" s="8">
        <v>0</v>
      </c>
      <c r="CQ274" s="8">
        <v>4</v>
      </c>
      <c r="CR274" s="8" t="s">
        <v>0</v>
      </c>
      <c r="CS274" s="8">
        <v>0</v>
      </c>
      <c r="CT274" s="8"/>
      <c r="CU274" s="8"/>
      <c r="CV274" s="8"/>
      <c r="CW274" s="8"/>
      <c r="CX274" s="8" t="s">
        <v>0</v>
      </c>
      <c r="CY274" s="8">
        <v>0</v>
      </c>
      <c r="CZ274" s="8"/>
      <c r="DA274" s="8"/>
      <c r="DB274" s="8"/>
      <c r="DC274" s="8"/>
      <c r="DD274" s="8" t="s">
        <v>165</v>
      </c>
      <c r="DE274" s="8">
        <v>2</v>
      </c>
      <c r="DF274" s="8"/>
      <c r="DG274" s="8"/>
      <c r="DH274" s="8"/>
      <c r="DI274" s="8">
        <v>2</v>
      </c>
      <c r="DJ274" s="8"/>
      <c r="DK274" s="8">
        <v>2</v>
      </c>
      <c r="DL274" s="8">
        <v>0</v>
      </c>
      <c r="DM274" s="8">
        <v>2</v>
      </c>
      <c r="DN274" s="8"/>
      <c r="DO274" s="8" t="s">
        <v>143</v>
      </c>
      <c r="DP274" s="8" t="str">
        <f t="shared" si="277"/>
        <v>2</v>
      </c>
      <c r="DQ274" s="8" t="s">
        <v>165</v>
      </c>
      <c r="DR274" s="8" t="s">
        <v>165</v>
      </c>
      <c r="DS274" s="8" t="s">
        <v>165</v>
      </c>
      <c r="DT274" s="8" t="s">
        <v>636</v>
      </c>
      <c r="DU274" s="8" t="s">
        <v>150</v>
      </c>
      <c r="DV274" s="8" t="s">
        <v>150</v>
      </c>
      <c r="DW274" s="8" t="s">
        <v>150</v>
      </c>
      <c r="DX274" s="8" t="s">
        <v>159</v>
      </c>
      <c r="DY274" s="8"/>
      <c r="DZ274" s="8"/>
      <c r="EA274" s="8"/>
      <c r="EB274" s="8" t="s">
        <v>150</v>
      </c>
      <c r="EC274" s="8" t="s">
        <v>150</v>
      </c>
      <c r="ED274" s="8"/>
      <c r="EE274" s="8"/>
      <c r="EF274" s="8" t="s">
        <v>159</v>
      </c>
      <c r="EG274" s="8" t="s">
        <v>150</v>
      </c>
      <c r="EH274" s="8"/>
      <c r="EI274" s="8" t="s">
        <v>159</v>
      </c>
      <c r="EJ274" s="8" t="s">
        <v>150</v>
      </c>
      <c r="EK274" s="8"/>
      <c r="EL274" s="8"/>
      <c r="EM274" s="8"/>
      <c r="EN274" s="8"/>
      <c r="EO274" s="8"/>
      <c r="EP274" s="8" t="s">
        <v>189</v>
      </c>
      <c r="EQ274" s="11">
        <f t="shared" si="261"/>
        <v>30</v>
      </c>
      <c r="ER274" s="11">
        <v>1</v>
      </c>
      <c r="ES274" s="11"/>
      <c r="ET274" s="13">
        <f t="shared" si="245"/>
        <v>1</v>
      </c>
      <c r="EU274" s="13">
        <f t="shared" si="246"/>
        <v>0.9</v>
      </c>
      <c r="EV274" s="14">
        <f t="shared" si="268"/>
        <v>-3.2000000000000001E-2</v>
      </c>
      <c r="EW274" s="14">
        <f t="shared" si="247"/>
        <v>-1.2</v>
      </c>
      <c r="EX274" s="14">
        <f t="shared" si="248"/>
        <v>-3.2000000000000001E-2</v>
      </c>
      <c r="EY274" s="11">
        <f t="shared" si="249"/>
        <v>-3.2000000000000001E-2</v>
      </c>
      <c r="EZ274" s="15" t="s">
        <v>152</v>
      </c>
      <c r="FA274" s="16" t="str">
        <f t="shared" si="250"/>
        <v>1</v>
      </c>
      <c r="FC274">
        <v>2</v>
      </c>
      <c r="FD274">
        <v>0</v>
      </c>
    </row>
    <row r="275" spans="1:160" ht="33.75">
      <c r="A275" s="6">
        <v>3299</v>
      </c>
      <c r="B275" s="8">
        <v>2</v>
      </c>
      <c r="C275" s="8" t="s">
        <v>139</v>
      </c>
      <c r="D275" s="8">
        <v>64</v>
      </c>
      <c r="E275" s="8">
        <v>61</v>
      </c>
      <c r="F275" s="8" t="s">
        <v>180</v>
      </c>
      <c r="G275" s="8">
        <v>5</v>
      </c>
      <c r="H275" s="8"/>
      <c r="I275" s="9"/>
      <c r="J275" s="9"/>
      <c r="K275" s="10">
        <v>43934</v>
      </c>
      <c r="L275" s="10"/>
      <c r="M275" s="9" t="e">
        <f>DATEDIF(K275, L275, "m")</f>
        <v>#NUM!</v>
      </c>
      <c r="N275" s="9">
        <f t="shared" ca="1" si="239"/>
        <v>47</v>
      </c>
      <c r="O275" s="9">
        <v>30</v>
      </c>
      <c r="P275" s="9">
        <v>1</v>
      </c>
      <c r="Q275" s="9"/>
      <c r="R275" s="9"/>
      <c r="S275" s="9" t="e">
        <f t="shared" si="240"/>
        <v>#NUM!</v>
      </c>
      <c r="T275" s="9"/>
      <c r="U275" s="8" t="str">
        <f t="shared" ref="U275:U286" si="278">IF(O275&lt;12,O275, IF(O275&gt;12, "12"))</f>
        <v>12</v>
      </c>
      <c r="V275" s="11" t="str">
        <f t="shared" ref="V275:V286" si="279">IF(U275&lt;12,0, IF(U275&gt;12, "1"))</f>
        <v>1</v>
      </c>
      <c r="W275" s="8" t="str">
        <f t="shared" si="275"/>
        <v>12</v>
      </c>
      <c r="X275" s="9">
        <v>2</v>
      </c>
      <c r="Y275" s="9">
        <v>1</v>
      </c>
      <c r="Z275" s="9"/>
      <c r="AA275" s="9"/>
      <c r="AB275" s="9">
        <v>2</v>
      </c>
      <c r="AC275" s="9">
        <v>30</v>
      </c>
      <c r="AD275" s="9">
        <v>1</v>
      </c>
      <c r="AE275" s="8">
        <f t="shared" si="259"/>
        <v>30</v>
      </c>
      <c r="AF275" s="9">
        <v>2</v>
      </c>
      <c r="AG275" s="9"/>
      <c r="AH275" s="11">
        <f t="shared" si="260"/>
        <v>30</v>
      </c>
      <c r="AI275" s="11">
        <v>1</v>
      </c>
      <c r="AJ275" s="9">
        <v>2</v>
      </c>
      <c r="AK275" s="9">
        <v>0</v>
      </c>
      <c r="AL275" s="9"/>
      <c r="AM275" s="8" t="s">
        <v>360</v>
      </c>
      <c r="AN275" s="8">
        <v>1</v>
      </c>
      <c r="AO275" s="8">
        <v>2</v>
      </c>
      <c r="AP275" s="8">
        <v>35</v>
      </c>
      <c r="AQ275" s="8"/>
      <c r="AR275" s="9" t="e">
        <f t="shared" si="276"/>
        <v>#DIV/0!</v>
      </c>
      <c r="AS275" s="9">
        <v>1.55</v>
      </c>
      <c r="AT275" s="9">
        <f t="shared" si="241"/>
        <v>49.9401239091302</v>
      </c>
      <c r="AU275" s="9"/>
      <c r="AV275" s="9" t="e">
        <f t="shared" si="263"/>
        <v>#DIV/0!</v>
      </c>
      <c r="AW275" s="9"/>
      <c r="AX275" s="9"/>
      <c r="AY275" s="12" t="s">
        <v>155</v>
      </c>
      <c r="AZ275" s="12" t="s">
        <v>155</v>
      </c>
      <c r="BA275" s="12"/>
      <c r="BB275" s="12"/>
      <c r="BC275" s="8" t="s">
        <v>164</v>
      </c>
      <c r="BD275" s="8"/>
      <c r="BE275" s="8"/>
      <c r="BF275" s="8"/>
      <c r="BG275" s="12"/>
      <c r="BH275" s="8"/>
      <c r="BI275" s="8"/>
      <c r="BJ275" s="8">
        <v>82</v>
      </c>
      <c r="BK275" s="8">
        <v>174</v>
      </c>
      <c r="BL275" s="8">
        <f t="shared" si="242"/>
        <v>1.9684999854999257</v>
      </c>
      <c r="BM275" s="8">
        <f t="shared" si="266"/>
        <v>27.08415906989034</v>
      </c>
      <c r="BN275" s="8">
        <v>1</v>
      </c>
      <c r="BO275" s="7" t="s">
        <v>1273</v>
      </c>
      <c r="BP275" s="8" t="s">
        <v>146</v>
      </c>
      <c r="BQ275" s="8">
        <v>55</v>
      </c>
      <c r="BR275" s="8">
        <v>50</v>
      </c>
      <c r="BS275" s="8">
        <v>160</v>
      </c>
      <c r="BT275" s="8">
        <f t="shared" si="243"/>
        <v>1.5011205242081451</v>
      </c>
      <c r="BU275" s="8">
        <f t="shared" si="267"/>
        <v>19.53125</v>
      </c>
      <c r="BV275" s="8">
        <f t="shared" si="244"/>
        <v>1.3113537212731985</v>
      </c>
      <c r="BW275" s="8">
        <f t="shared" si="244"/>
        <v>1.3867089443783853</v>
      </c>
      <c r="BX275" s="8" t="s">
        <v>158</v>
      </c>
      <c r="BY275" s="8" t="s">
        <v>147</v>
      </c>
      <c r="BZ275" s="8" t="s">
        <v>148</v>
      </c>
      <c r="CA275" s="8" t="s">
        <v>149</v>
      </c>
      <c r="CB275" s="8">
        <v>3</v>
      </c>
      <c r="CC275" s="8" t="s">
        <v>159</v>
      </c>
      <c r="CD275" s="8">
        <v>1</v>
      </c>
      <c r="CE275" s="8" t="s">
        <v>159</v>
      </c>
      <c r="CF275" s="8" t="s">
        <v>159</v>
      </c>
      <c r="CG275" s="8">
        <v>1</v>
      </c>
      <c r="CH275" s="8" t="s">
        <v>150</v>
      </c>
      <c r="CI275" s="8" t="s">
        <v>159</v>
      </c>
      <c r="CJ275" s="8">
        <v>1</v>
      </c>
      <c r="CK275" s="8" t="s">
        <v>159</v>
      </c>
      <c r="CL275" s="8" t="s">
        <v>159</v>
      </c>
      <c r="CM275" s="8">
        <v>1</v>
      </c>
      <c r="CN275" s="8" t="s">
        <v>150</v>
      </c>
      <c r="CO275" s="8">
        <v>0</v>
      </c>
      <c r="CP275" s="8">
        <v>0</v>
      </c>
      <c r="CQ275" s="8">
        <v>2</v>
      </c>
      <c r="CR275" s="8" t="s">
        <v>0</v>
      </c>
      <c r="CS275" s="8">
        <v>0</v>
      </c>
      <c r="CT275" s="8"/>
      <c r="CU275" s="8"/>
      <c r="CV275" s="8"/>
      <c r="CW275" s="8"/>
      <c r="CX275" s="8" t="s">
        <v>0</v>
      </c>
      <c r="CY275" s="8">
        <v>0</v>
      </c>
      <c r="CZ275" s="8"/>
      <c r="DA275" s="8"/>
      <c r="DB275" s="8"/>
      <c r="DC275" s="8"/>
      <c r="DD275" s="8" t="s">
        <v>143</v>
      </c>
      <c r="DE275" s="8">
        <v>1</v>
      </c>
      <c r="DF275" s="8"/>
      <c r="DG275" s="8"/>
      <c r="DH275" s="8">
        <v>375</v>
      </c>
      <c r="DI275" s="8">
        <v>1</v>
      </c>
      <c r="DJ275" s="8">
        <v>4</v>
      </c>
      <c r="DK275" s="8">
        <v>1</v>
      </c>
      <c r="DL275" s="8">
        <v>8</v>
      </c>
      <c r="DM275" s="8">
        <v>1</v>
      </c>
      <c r="DN275" s="8" t="s">
        <v>143</v>
      </c>
      <c r="DO275" s="8"/>
      <c r="DP275" s="8" t="str">
        <f t="shared" si="277"/>
        <v>1</v>
      </c>
      <c r="DQ275" s="8" t="s">
        <v>143</v>
      </c>
      <c r="DR275" s="8" t="s">
        <v>143</v>
      </c>
      <c r="DS275" s="8" t="s">
        <v>143</v>
      </c>
      <c r="DT275" s="8" t="s">
        <v>636</v>
      </c>
      <c r="DU275" s="8" t="s">
        <v>150</v>
      </c>
      <c r="DV275" s="8" t="s">
        <v>159</v>
      </c>
      <c r="DW275" s="8" t="s">
        <v>150</v>
      </c>
      <c r="DX275" s="8" t="s">
        <v>150</v>
      </c>
      <c r="DY275" s="8"/>
      <c r="DZ275" s="8"/>
      <c r="EA275" s="8"/>
      <c r="EB275" s="8" t="s">
        <v>150</v>
      </c>
      <c r="EC275" s="8" t="s">
        <v>150</v>
      </c>
      <c r="ED275" s="8" t="s">
        <v>150</v>
      </c>
      <c r="EE275" s="8"/>
      <c r="EF275" s="8" t="s">
        <v>159</v>
      </c>
      <c r="EG275" s="8" t="s">
        <v>150</v>
      </c>
      <c r="EH275" s="8"/>
      <c r="EI275" s="8" t="s">
        <v>159</v>
      </c>
      <c r="EJ275" s="8" t="s">
        <v>150</v>
      </c>
      <c r="EK275" s="8"/>
      <c r="EL275" s="8"/>
      <c r="EM275" s="8"/>
      <c r="EN275" s="8"/>
      <c r="EO275" s="8"/>
      <c r="EP275" s="8" t="s">
        <v>187</v>
      </c>
      <c r="EQ275" s="11">
        <f t="shared" si="261"/>
        <v>30</v>
      </c>
      <c r="ER275" s="11">
        <v>1</v>
      </c>
      <c r="ES275" s="11"/>
      <c r="ET275" s="13">
        <f t="shared" si="245"/>
        <v>1</v>
      </c>
      <c r="EU275" s="13">
        <f t="shared" si="246"/>
        <v>0.9</v>
      </c>
      <c r="EV275" s="14">
        <f t="shared" si="268"/>
        <v>-3.2000000000000001E-2</v>
      </c>
      <c r="EW275" s="14">
        <f t="shared" si="247"/>
        <v>-1.2</v>
      </c>
      <c r="EX275" s="14">
        <f t="shared" si="248"/>
        <v>-3.2000000000000001E-2</v>
      </c>
      <c r="EY275" s="11">
        <f t="shared" si="249"/>
        <v>-3.2000000000000001E-2</v>
      </c>
      <c r="EZ275" s="15" t="s">
        <v>152</v>
      </c>
      <c r="FA275" s="16" t="str">
        <f t="shared" si="250"/>
        <v>1</v>
      </c>
      <c r="FC275">
        <v>2</v>
      </c>
      <c r="FD275">
        <v>0</v>
      </c>
    </row>
    <row r="276" spans="1:160" ht="33.75">
      <c r="A276" s="6">
        <v>3300</v>
      </c>
      <c r="B276" s="8">
        <v>2</v>
      </c>
      <c r="C276" s="8" t="s">
        <v>139</v>
      </c>
      <c r="D276" s="8">
        <v>67</v>
      </c>
      <c r="E276" s="8">
        <v>64</v>
      </c>
      <c r="F276" s="8" t="s">
        <v>174</v>
      </c>
      <c r="G276" s="8">
        <v>2</v>
      </c>
      <c r="H276" s="8"/>
      <c r="I276" s="9"/>
      <c r="J276" s="9"/>
      <c r="K276" s="10">
        <v>43937</v>
      </c>
      <c r="L276" s="10"/>
      <c r="M276" s="9" t="e">
        <f>DATEDIF(K276,L276,"m")</f>
        <v>#NUM!</v>
      </c>
      <c r="N276" s="9">
        <f t="shared" ca="1" si="239"/>
        <v>47</v>
      </c>
      <c r="O276" s="9">
        <v>30</v>
      </c>
      <c r="P276" s="9">
        <v>1</v>
      </c>
      <c r="Q276" s="9"/>
      <c r="R276" s="9"/>
      <c r="S276" s="9" t="e">
        <f t="shared" si="240"/>
        <v>#NUM!</v>
      </c>
      <c r="T276" s="9"/>
      <c r="U276" s="8" t="str">
        <f t="shared" si="278"/>
        <v>12</v>
      </c>
      <c r="V276" s="11" t="str">
        <f t="shared" si="279"/>
        <v>1</v>
      </c>
      <c r="W276" s="8" t="str">
        <f t="shared" si="275"/>
        <v>12</v>
      </c>
      <c r="X276" s="9">
        <v>2</v>
      </c>
      <c r="Y276" s="9">
        <v>1</v>
      </c>
      <c r="Z276" s="9"/>
      <c r="AA276" s="9"/>
      <c r="AB276" s="9">
        <v>2</v>
      </c>
      <c r="AC276" s="9">
        <v>30</v>
      </c>
      <c r="AD276" s="9">
        <v>1</v>
      </c>
      <c r="AE276" s="8">
        <f t="shared" si="259"/>
        <v>30</v>
      </c>
      <c r="AF276" s="9">
        <v>2</v>
      </c>
      <c r="AG276" s="9"/>
      <c r="AH276" s="11">
        <f t="shared" si="260"/>
        <v>30</v>
      </c>
      <c r="AI276" s="11">
        <v>1</v>
      </c>
      <c r="AJ276" s="9">
        <v>2</v>
      </c>
      <c r="AK276" s="9">
        <v>0</v>
      </c>
      <c r="AL276" s="9"/>
      <c r="AM276" s="8" t="s">
        <v>360</v>
      </c>
      <c r="AN276" s="8">
        <v>1</v>
      </c>
      <c r="AO276" s="8">
        <v>2.11</v>
      </c>
      <c r="AP276" s="8">
        <v>32</v>
      </c>
      <c r="AQ276" s="8"/>
      <c r="AR276" s="9" t="e">
        <f t="shared" si="276"/>
        <v>#DIV/0!</v>
      </c>
      <c r="AS276" s="9">
        <v>1.05</v>
      </c>
      <c r="AT276" s="9">
        <f t="shared" si="241"/>
        <v>78.219938781414271</v>
      </c>
      <c r="AU276" s="9"/>
      <c r="AV276" s="9" t="e">
        <f t="shared" si="263"/>
        <v>#DIV/0!</v>
      </c>
      <c r="AW276" s="9"/>
      <c r="AX276" s="9"/>
      <c r="AY276" s="12" t="s">
        <v>155</v>
      </c>
      <c r="AZ276" s="12" t="s">
        <v>155</v>
      </c>
      <c r="BA276" s="12"/>
      <c r="BB276" s="12"/>
      <c r="BC276" s="8" t="s">
        <v>164</v>
      </c>
      <c r="BD276" s="8"/>
      <c r="BE276" s="8"/>
      <c r="BF276" s="8"/>
      <c r="BG276" s="12"/>
      <c r="BH276" s="8"/>
      <c r="BI276" s="8"/>
      <c r="BJ276" s="8">
        <v>77.599999999999994</v>
      </c>
      <c r="BK276" s="8">
        <v>174</v>
      </c>
      <c r="BL276" s="8">
        <f t="shared" si="242"/>
        <v>1.922895841404987</v>
      </c>
      <c r="BM276" s="8">
        <f t="shared" si="266"/>
        <v>25.63086272955476</v>
      </c>
      <c r="BN276" s="8">
        <v>1</v>
      </c>
      <c r="BO276" s="7" t="s">
        <v>1276</v>
      </c>
      <c r="BP276" s="8" t="s">
        <v>146</v>
      </c>
      <c r="BQ276" s="8">
        <v>60</v>
      </c>
      <c r="BR276" s="8">
        <v>63</v>
      </c>
      <c r="BS276" s="8">
        <v>164.8</v>
      </c>
      <c r="BT276" s="8">
        <f t="shared" si="243"/>
        <v>1.6919208115489945</v>
      </c>
      <c r="BU276" s="8">
        <f t="shared" si="267"/>
        <v>23.196696201338483</v>
      </c>
      <c r="BV276" s="8">
        <f t="shared" si="244"/>
        <v>1.1365164541267918</v>
      </c>
      <c r="BW276" s="8">
        <f t="shared" si="244"/>
        <v>1.1049359144547413</v>
      </c>
      <c r="BX276" s="8" t="s">
        <v>158</v>
      </c>
      <c r="BY276" s="8" t="s">
        <v>158</v>
      </c>
      <c r="BZ276" s="8" t="s">
        <v>148</v>
      </c>
      <c r="CA276" s="8" t="s">
        <v>149</v>
      </c>
      <c r="CB276" s="8">
        <v>4</v>
      </c>
      <c r="CC276" s="8" t="s">
        <v>150</v>
      </c>
      <c r="CD276" s="8">
        <v>2</v>
      </c>
      <c r="CE276" s="8" t="s">
        <v>150</v>
      </c>
      <c r="CF276" s="8" t="s">
        <v>150</v>
      </c>
      <c r="CG276" s="8">
        <v>2</v>
      </c>
      <c r="CH276" s="8" t="s">
        <v>150</v>
      </c>
      <c r="CI276" s="8" t="s">
        <v>150</v>
      </c>
      <c r="CJ276" s="8">
        <v>2</v>
      </c>
      <c r="CK276" s="8" t="s">
        <v>150</v>
      </c>
      <c r="CL276" s="8" t="s">
        <v>150</v>
      </c>
      <c r="CM276" s="8">
        <v>2</v>
      </c>
      <c r="CN276" s="8" t="s">
        <v>150</v>
      </c>
      <c r="CO276" s="8">
        <v>0</v>
      </c>
      <c r="CP276" s="8">
        <v>0</v>
      </c>
      <c r="CQ276" s="8">
        <v>4</v>
      </c>
      <c r="CR276" s="8"/>
      <c r="CS276" s="8">
        <v>0</v>
      </c>
      <c r="CT276" s="8"/>
      <c r="CU276" s="8"/>
      <c r="CV276" s="8"/>
      <c r="CW276" s="8"/>
      <c r="CX276" s="8"/>
      <c r="CY276" s="8">
        <v>0</v>
      </c>
      <c r="CZ276" s="8"/>
      <c r="DA276" s="8"/>
      <c r="DB276" s="8"/>
      <c r="DC276" s="8"/>
      <c r="DD276" s="8" t="s">
        <v>165</v>
      </c>
      <c r="DE276" s="8">
        <v>2</v>
      </c>
      <c r="DF276" s="8"/>
      <c r="DG276" s="8"/>
      <c r="DH276" s="8"/>
      <c r="DI276" s="8">
        <v>2</v>
      </c>
      <c r="DJ276" s="8"/>
      <c r="DK276" s="8">
        <v>2</v>
      </c>
      <c r="DL276" s="8">
        <v>0</v>
      </c>
      <c r="DM276" s="8">
        <v>2</v>
      </c>
      <c r="DN276" s="8" t="s">
        <v>143</v>
      </c>
      <c r="DO276" s="8"/>
      <c r="DP276" s="8" t="str">
        <f t="shared" si="277"/>
        <v>1</v>
      </c>
      <c r="DQ276" s="8" t="s">
        <v>143</v>
      </c>
      <c r="DR276" s="8" t="s">
        <v>143</v>
      </c>
      <c r="DS276" s="8" t="s">
        <v>143</v>
      </c>
      <c r="DT276" s="8" t="s">
        <v>636</v>
      </c>
      <c r="DU276" s="8" t="s">
        <v>150</v>
      </c>
      <c r="DV276" s="8" t="s">
        <v>159</v>
      </c>
      <c r="DW276" s="8" t="s">
        <v>150</v>
      </c>
      <c r="DX276" s="8" t="s">
        <v>159</v>
      </c>
      <c r="DY276" s="8"/>
      <c r="DZ276" s="8"/>
      <c r="EA276" s="8"/>
      <c r="EB276" s="8" t="s">
        <v>150</v>
      </c>
      <c r="EC276" s="8" t="s">
        <v>150</v>
      </c>
      <c r="ED276" s="8" t="s">
        <v>150</v>
      </c>
      <c r="EE276" s="8"/>
      <c r="EF276" s="8" t="s">
        <v>159</v>
      </c>
      <c r="EG276" s="8" t="s">
        <v>150</v>
      </c>
      <c r="EH276" s="8"/>
      <c r="EI276" s="8" t="s">
        <v>159</v>
      </c>
      <c r="EJ276" s="8" t="s">
        <v>150</v>
      </c>
      <c r="EK276" s="8"/>
      <c r="EL276" s="8"/>
      <c r="EM276" s="8"/>
      <c r="EN276" s="8"/>
      <c r="EO276" s="8"/>
      <c r="EP276" s="8" t="s">
        <v>189</v>
      </c>
      <c r="EQ276" s="11">
        <f t="shared" si="261"/>
        <v>30</v>
      </c>
      <c r="ER276" s="11">
        <v>1</v>
      </c>
      <c r="ES276" s="11"/>
      <c r="ET276" s="13">
        <f t="shared" si="245"/>
        <v>1</v>
      </c>
      <c r="EU276" s="13">
        <f t="shared" si="246"/>
        <v>0.9</v>
      </c>
      <c r="EV276" s="14">
        <f t="shared" si="268"/>
        <v>-3.2000000000000001E-2</v>
      </c>
      <c r="EW276" s="14">
        <f t="shared" si="247"/>
        <v>-1.2</v>
      </c>
      <c r="EX276" s="14">
        <f t="shared" si="248"/>
        <v>-3.2000000000000001E-2</v>
      </c>
      <c r="EY276" s="11">
        <f t="shared" si="249"/>
        <v>-3.2000000000000001E-2</v>
      </c>
      <c r="EZ276" s="17" t="s">
        <v>152</v>
      </c>
      <c r="FA276" s="16" t="str">
        <f t="shared" si="250"/>
        <v>1</v>
      </c>
      <c r="FC276">
        <v>2</v>
      </c>
      <c r="FD276">
        <v>0</v>
      </c>
    </row>
    <row r="277" spans="1:160" ht="33.75">
      <c r="A277" s="6">
        <v>3302</v>
      </c>
      <c r="B277" s="8">
        <v>2</v>
      </c>
      <c r="C277" s="8" t="s">
        <v>139</v>
      </c>
      <c r="D277" s="8">
        <v>47</v>
      </c>
      <c r="E277" s="8">
        <v>45</v>
      </c>
      <c r="F277" s="8" t="s">
        <v>153</v>
      </c>
      <c r="G277" s="8">
        <v>3</v>
      </c>
      <c r="H277" s="8"/>
      <c r="I277" s="9"/>
      <c r="J277" s="9"/>
      <c r="K277" s="10">
        <v>43943</v>
      </c>
      <c r="L277" s="10"/>
      <c r="M277" s="9" t="e">
        <f>DATEDIF(K277,L277,"m")</f>
        <v>#NUM!</v>
      </c>
      <c r="N277" s="9">
        <f t="shared" ca="1" si="239"/>
        <v>47</v>
      </c>
      <c r="O277" s="9">
        <v>30</v>
      </c>
      <c r="P277" s="9">
        <v>1</v>
      </c>
      <c r="Q277" s="9"/>
      <c r="R277" s="9"/>
      <c r="S277" s="9" t="e">
        <f t="shared" si="240"/>
        <v>#NUM!</v>
      </c>
      <c r="T277" s="9"/>
      <c r="U277" s="8" t="str">
        <f t="shared" si="278"/>
        <v>12</v>
      </c>
      <c r="V277" s="11" t="str">
        <f t="shared" si="279"/>
        <v>1</v>
      </c>
      <c r="W277" s="8" t="str">
        <f t="shared" si="275"/>
        <v>12</v>
      </c>
      <c r="X277" s="9">
        <v>2</v>
      </c>
      <c r="Y277" s="9">
        <v>1</v>
      </c>
      <c r="Z277" s="9"/>
      <c r="AA277" s="9"/>
      <c r="AB277" s="9">
        <v>2</v>
      </c>
      <c r="AC277" s="9">
        <v>30</v>
      </c>
      <c r="AD277" s="9">
        <v>1</v>
      </c>
      <c r="AE277" s="8">
        <f t="shared" si="259"/>
        <v>30</v>
      </c>
      <c r="AF277" s="9">
        <v>2</v>
      </c>
      <c r="AG277" s="9"/>
      <c r="AH277" s="11">
        <f t="shared" si="260"/>
        <v>30</v>
      </c>
      <c r="AI277" s="11">
        <v>1</v>
      </c>
      <c r="AJ277" s="9">
        <v>2</v>
      </c>
      <c r="AK277" s="9">
        <v>0</v>
      </c>
      <c r="AL277" s="9"/>
      <c r="AM277" s="8" t="s">
        <v>360</v>
      </c>
      <c r="AN277" s="8">
        <v>1</v>
      </c>
      <c r="AO277" s="8">
        <v>1.91</v>
      </c>
      <c r="AP277" s="8">
        <v>41</v>
      </c>
      <c r="AQ277" s="8"/>
      <c r="AR277" s="9" t="e">
        <f t="shared" si="276"/>
        <v>#DIV/0!</v>
      </c>
      <c r="AS277" s="9">
        <v>1.3</v>
      </c>
      <c r="AT277" s="9">
        <f t="shared" si="241"/>
        <v>68.128958845434141</v>
      </c>
      <c r="AU277" s="9"/>
      <c r="AV277" s="9" t="e">
        <f t="shared" si="263"/>
        <v>#DIV/0!</v>
      </c>
      <c r="AW277" s="9"/>
      <c r="AX277" s="9"/>
      <c r="AY277" s="12" t="s">
        <v>155</v>
      </c>
      <c r="AZ277" s="12" t="s">
        <v>155</v>
      </c>
      <c r="BA277" s="12"/>
      <c r="BB277" s="12"/>
      <c r="BC277" s="8" t="s">
        <v>164</v>
      </c>
      <c r="BD277" s="8"/>
      <c r="BE277" s="8"/>
      <c r="BF277" s="8"/>
      <c r="BG277" s="12"/>
      <c r="BH277" s="8"/>
      <c r="BI277" s="8"/>
      <c r="BJ277" s="8">
        <v>74</v>
      </c>
      <c r="BK277" s="8">
        <v>169</v>
      </c>
      <c r="BL277" s="8">
        <f t="shared" si="242"/>
        <v>1.8450479843807936</v>
      </c>
      <c r="BM277" s="8">
        <f t="shared" si="266"/>
        <v>25.909456951787401</v>
      </c>
      <c r="BN277" s="8">
        <v>1</v>
      </c>
      <c r="BO277" s="7" t="s">
        <v>1279</v>
      </c>
      <c r="BP277" s="8" t="s">
        <v>146</v>
      </c>
      <c r="BQ277" s="8">
        <v>44</v>
      </c>
      <c r="BR277" s="8">
        <v>52</v>
      </c>
      <c r="BS277" s="8">
        <v>164</v>
      </c>
      <c r="BT277" s="8">
        <f t="shared" si="243"/>
        <v>1.5539231420582882</v>
      </c>
      <c r="BU277" s="8">
        <f t="shared" si="267"/>
        <v>19.333729922665082</v>
      </c>
      <c r="BV277" s="8">
        <f t="shared" si="244"/>
        <v>1.1873482892705289</v>
      </c>
      <c r="BW277" s="8">
        <f t="shared" si="244"/>
        <v>1.3401168349524497</v>
      </c>
      <c r="BX277" s="8" t="s">
        <v>147</v>
      </c>
      <c r="BY277" s="8" t="s">
        <v>147</v>
      </c>
      <c r="BZ277" s="8" t="s">
        <v>148</v>
      </c>
      <c r="CA277" s="8" t="s">
        <v>149</v>
      </c>
      <c r="CB277" s="8">
        <v>5</v>
      </c>
      <c r="CC277" s="8" t="s">
        <v>150</v>
      </c>
      <c r="CD277" s="8">
        <v>2</v>
      </c>
      <c r="CE277" s="8" t="s">
        <v>150</v>
      </c>
      <c r="CF277" s="8" t="s">
        <v>150</v>
      </c>
      <c r="CG277" s="8">
        <v>2</v>
      </c>
      <c r="CH277" s="8" t="s">
        <v>150</v>
      </c>
      <c r="CI277" s="8" t="s">
        <v>150</v>
      </c>
      <c r="CJ277" s="8">
        <v>2</v>
      </c>
      <c r="CK277" s="8" t="s">
        <v>150</v>
      </c>
      <c r="CL277" s="8" t="s">
        <v>150</v>
      </c>
      <c r="CM277" s="8">
        <v>2</v>
      </c>
      <c r="CN277" s="8" t="s">
        <v>150</v>
      </c>
      <c r="CO277" s="8">
        <v>0</v>
      </c>
      <c r="CP277" s="8">
        <v>0</v>
      </c>
      <c r="CQ277" s="8">
        <v>4</v>
      </c>
      <c r="CR277" s="8" t="s">
        <v>0</v>
      </c>
      <c r="CS277" s="8">
        <v>0</v>
      </c>
      <c r="CT277" s="8"/>
      <c r="CU277" s="8"/>
      <c r="CV277" s="8"/>
      <c r="CW277" s="8"/>
      <c r="CX277" s="8" t="s">
        <v>0</v>
      </c>
      <c r="CY277" s="8">
        <v>0</v>
      </c>
      <c r="CZ277" s="8"/>
      <c r="DA277" s="8"/>
      <c r="DB277" s="8"/>
      <c r="DC277" s="8"/>
      <c r="DD277" s="8" t="s">
        <v>165</v>
      </c>
      <c r="DE277" s="8">
        <v>2</v>
      </c>
      <c r="DF277" s="8"/>
      <c r="DG277" s="8"/>
      <c r="DH277" s="8"/>
      <c r="DI277" s="8">
        <v>2</v>
      </c>
      <c r="DJ277" s="8"/>
      <c r="DK277" s="8">
        <v>2</v>
      </c>
      <c r="DL277" s="8">
        <v>0</v>
      </c>
      <c r="DM277" s="8">
        <v>2</v>
      </c>
      <c r="DN277" s="8"/>
      <c r="DO277" s="8" t="s">
        <v>143</v>
      </c>
      <c r="DP277" s="8" t="str">
        <f t="shared" si="277"/>
        <v>2</v>
      </c>
      <c r="DQ277" s="8" t="s">
        <v>165</v>
      </c>
      <c r="DR277" s="8" t="s">
        <v>165</v>
      </c>
      <c r="DS277" s="8" t="s">
        <v>165</v>
      </c>
      <c r="DT277" s="8" t="s">
        <v>636</v>
      </c>
      <c r="DU277" s="8" t="s">
        <v>150</v>
      </c>
      <c r="DV277" s="8" t="s">
        <v>159</v>
      </c>
      <c r="DW277" s="8" t="s">
        <v>150</v>
      </c>
      <c r="DX277" s="8" t="s">
        <v>150</v>
      </c>
      <c r="DY277" s="8"/>
      <c r="DZ277" s="8"/>
      <c r="EA277" s="8"/>
      <c r="EB277" s="8" t="s">
        <v>150</v>
      </c>
      <c r="EC277" s="8" t="s">
        <v>150</v>
      </c>
      <c r="ED277" s="8" t="s">
        <v>150</v>
      </c>
      <c r="EE277" s="8"/>
      <c r="EF277" s="8" t="s">
        <v>159</v>
      </c>
      <c r="EG277" s="8" t="s">
        <v>150</v>
      </c>
      <c r="EH277" s="8"/>
      <c r="EI277" s="8" t="s">
        <v>159</v>
      </c>
      <c r="EJ277" s="8" t="s">
        <v>150</v>
      </c>
      <c r="EK277" s="8"/>
      <c r="EL277" s="8"/>
      <c r="EM277" s="8"/>
      <c r="EN277" s="8"/>
      <c r="EO277" s="8"/>
      <c r="EP277" s="8" t="s">
        <v>189</v>
      </c>
      <c r="EQ277" s="11">
        <f t="shared" si="261"/>
        <v>30</v>
      </c>
      <c r="ER277" s="11">
        <v>1</v>
      </c>
      <c r="ES277" s="11"/>
      <c r="ET277" s="13">
        <f t="shared" si="245"/>
        <v>1</v>
      </c>
      <c r="EU277" s="13">
        <f t="shared" si="246"/>
        <v>0.9</v>
      </c>
      <c r="EV277" s="14">
        <f t="shared" si="268"/>
        <v>-3.2000000000000001E-2</v>
      </c>
      <c r="EW277" s="14">
        <f t="shared" si="247"/>
        <v>-1.2</v>
      </c>
      <c r="EX277" s="14">
        <f t="shared" si="248"/>
        <v>-3.2000000000000001E-2</v>
      </c>
      <c r="EY277" s="11">
        <f t="shared" si="249"/>
        <v>-3.2000000000000001E-2</v>
      </c>
      <c r="EZ277" s="17" t="s">
        <v>163</v>
      </c>
      <c r="FA277" s="16" t="str">
        <f t="shared" si="250"/>
        <v>2</v>
      </c>
      <c r="FC277">
        <v>2</v>
      </c>
      <c r="FD277">
        <v>0</v>
      </c>
    </row>
    <row r="278" spans="1:160" ht="33.75">
      <c r="A278" s="6">
        <v>3309</v>
      </c>
      <c r="B278" s="8">
        <v>2</v>
      </c>
      <c r="C278" s="8" t="s">
        <v>139</v>
      </c>
      <c r="D278" s="8">
        <v>54</v>
      </c>
      <c r="E278" s="8">
        <v>52</v>
      </c>
      <c r="F278" s="8" t="s">
        <v>140</v>
      </c>
      <c r="G278" s="8">
        <v>1</v>
      </c>
      <c r="H278" s="8"/>
      <c r="I278" s="9"/>
      <c r="J278" s="9"/>
      <c r="K278" s="10">
        <v>43958</v>
      </c>
      <c r="L278" s="10"/>
      <c r="M278" s="9" t="e">
        <f>DATEDIF(K278,L278,"m")</f>
        <v>#NUM!</v>
      </c>
      <c r="N278" s="9">
        <f t="shared" ca="1" si="239"/>
        <v>47</v>
      </c>
      <c r="O278" s="9">
        <v>29</v>
      </c>
      <c r="P278" s="9">
        <v>1</v>
      </c>
      <c r="Q278" s="9"/>
      <c r="R278" s="9"/>
      <c r="S278" s="9" t="e">
        <f t="shared" si="240"/>
        <v>#NUM!</v>
      </c>
      <c r="T278" s="9"/>
      <c r="U278" s="8" t="str">
        <f t="shared" si="278"/>
        <v>12</v>
      </c>
      <c r="V278" s="11" t="str">
        <f t="shared" si="279"/>
        <v>1</v>
      </c>
      <c r="W278" s="8" t="str">
        <f t="shared" si="275"/>
        <v>12</v>
      </c>
      <c r="X278" s="9">
        <v>2</v>
      </c>
      <c r="Y278" s="9">
        <v>1</v>
      </c>
      <c r="Z278" s="9"/>
      <c r="AA278" s="9"/>
      <c r="AB278" s="9">
        <v>2</v>
      </c>
      <c r="AC278" s="9">
        <v>29</v>
      </c>
      <c r="AD278" s="9">
        <v>1</v>
      </c>
      <c r="AE278" s="8">
        <f t="shared" si="259"/>
        <v>29</v>
      </c>
      <c r="AF278" s="9">
        <v>2</v>
      </c>
      <c r="AG278" s="9"/>
      <c r="AH278" s="11">
        <f t="shared" si="260"/>
        <v>29</v>
      </c>
      <c r="AI278" s="11">
        <v>1</v>
      </c>
      <c r="AJ278" s="9">
        <v>2</v>
      </c>
      <c r="AK278" s="9">
        <v>0</v>
      </c>
      <c r="AL278" s="9"/>
      <c r="AM278" s="8" t="s">
        <v>360</v>
      </c>
      <c r="AN278" s="8">
        <v>1</v>
      </c>
      <c r="AO278" s="8">
        <v>1.56</v>
      </c>
      <c r="AP278" s="8">
        <v>50</v>
      </c>
      <c r="AQ278" s="8"/>
      <c r="AR278" s="9" t="e">
        <f t="shared" si="276"/>
        <v>#DIV/0!</v>
      </c>
      <c r="AS278" s="9">
        <v>1.28</v>
      </c>
      <c r="AT278" s="9">
        <f t="shared" si="241"/>
        <v>66.451495326163226</v>
      </c>
      <c r="AU278" s="9"/>
      <c r="AV278" s="9" t="e">
        <f t="shared" si="263"/>
        <v>#DIV/0!</v>
      </c>
      <c r="AW278" s="9"/>
      <c r="AX278" s="9"/>
      <c r="AY278" s="12" t="s">
        <v>155</v>
      </c>
      <c r="AZ278" s="12" t="s">
        <v>155</v>
      </c>
      <c r="BA278" s="12"/>
      <c r="BB278" s="12"/>
      <c r="BC278" s="8" t="s">
        <v>164</v>
      </c>
      <c r="BD278" s="8"/>
      <c r="BE278" s="8"/>
      <c r="BF278" s="8"/>
      <c r="BG278" s="12"/>
      <c r="BH278" s="8"/>
      <c r="BI278" s="8"/>
      <c r="BJ278" s="8">
        <v>73</v>
      </c>
      <c r="BK278" s="8">
        <v>163</v>
      </c>
      <c r="BL278" s="8">
        <f t="shared" si="242"/>
        <v>1.7869588528570468</v>
      </c>
      <c r="BM278" s="8">
        <f t="shared" si="266"/>
        <v>27.475629493018182</v>
      </c>
      <c r="BN278" s="8">
        <v>1</v>
      </c>
      <c r="BO278" s="7" t="s">
        <v>1285</v>
      </c>
      <c r="BP278" s="8" t="s">
        <v>146</v>
      </c>
      <c r="BQ278" s="8">
        <v>51</v>
      </c>
      <c r="BR278" s="8">
        <v>57</v>
      </c>
      <c r="BS278" s="8">
        <v>162</v>
      </c>
      <c r="BT278" s="8">
        <f t="shared" si="243"/>
        <v>1.6014431378683764</v>
      </c>
      <c r="BU278" s="8">
        <f t="shared" si="267"/>
        <v>21.719250114311841</v>
      </c>
      <c r="BV278" s="8">
        <f t="shared" si="244"/>
        <v>1.1158428361281711</v>
      </c>
      <c r="BW278" s="8">
        <f t="shared" si="244"/>
        <v>1.2650358252890688</v>
      </c>
      <c r="BX278" s="8" t="s">
        <v>158</v>
      </c>
      <c r="BY278" s="8" t="s">
        <v>147</v>
      </c>
      <c r="BZ278" s="8" t="s">
        <v>148</v>
      </c>
      <c r="CA278" s="8" t="s">
        <v>149</v>
      </c>
      <c r="CB278" s="8">
        <v>2</v>
      </c>
      <c r="CC278" s="8" t="s">
        <v>150</v>
      </c>
      <c r="CD278" s="8">
        <v>2</v>
      </c>
      <c r="CE278" s="8" t="s">
        <v>159</v>
      </c>
      <c r="CF278" s="8" t="s">
        <v>150</v>
      </c>
      <c r="CG278" s="8">
        <v>2</v>
      </c>
      <c r="CH278" s="8" t="s">
        <v>150</v>
      </c>
      <c r="CI278" s="8" t="s">
        <v>150</v>
      </c>
      <c r="CJ278" s="8">
        <v>2</v>
      </c>
      <c r="CK278" s="8" t="s">
        <v>159</v>
      </c>
      <c r="CL278" s="8" t="s">
        <v>150</v>
      </c>
      <c r="CM278" s="8">
        <v>2</v>
      </c>
      <c r="CN278" s="8" t="s">
        <v>150</v>
      </c>
      <c r="CO278" s="8">
        <v>25</v>
      </c>
      <c r="CP278" s="8">
        <v>0</v>
      </c>
      <c r="CQ278" s="8">
        <v>4</v>
      </c>
      <c r="CR278" s="8" t="s">
        <v>0</v>
      </c>
      <c r="CS278" s="8">
        <v>0</v>
      </c>
      <c r="CT278" s="8"/>
      <c r="CU278" s="8"/>
      <c r="CV278" s="8"/>
      <c r="CW278" s="8"/>
      <c r="CX278" s="8" t="s">
        <v>0</v>
      </c>
      <c r="CY278" s="8">
        <v>0</v>
      </c>
      <c r="CZ278" s="8"/>
      <c r="DA278" s="8"/>
      <c r="DB278" s="8"/>
      <c r="DC278" s="8"/>
      <c r="DD278" s="8" t="s">
        <v>143</v>
      </c>
      <c r="DE278" s="8">
        <v>1</v>
      </c>
      <c r="DF278" s="8"/>
      <c r="DG278" s="8"/>
      <c r="DH278" s="8">
        <v>375</v>
      </c>
      <c r="DI278" s="8">
        <v>1</v>
      </c>
      <c r="DJ278" s="8"/>
      <c r="DK278" s="8">
        <v>2</v>
      </c>
      <c r="DL278" s="8">
        <v>3</v>
      </c>
      <c r="DM278" s="8">
        <v>1</v>
      </c>
      <c r="DN278" s="8" t="s">
        <v>143</v>
      </c>
      <c r="DO278" s="8"/>
      <c r="DP278" s="8" t="str">
        <f t="shared" si="277"/>
        <v>1</v>
      </c>
      <c r="DQ278" s="8" t="s">
        <v>143</v>
      </c>
      <c r="DR278" s="8" t="s">
        <v>143</v>
      </c>
      <c r="DS278" s="8" t="s">
        <v>143</v>
      </c>
      <c r="DT278" s="8" t="s">
        <v>636</v>
      </c>
      <c r="DU278" s="8" t="s">
        <v>150</v>
      </c>
      <c r="DV278" s="8" t="s">
        <v>150</v>
      </c>
      <c r="DW278" s="8" t="s">
        <v>150</v>
      </c>
      <c r="DX278" s="8" t="s">
        <v>159</v>
      </c>
      <c r="DY278" s="8"/>
      <c r="DZ278" s="8"/>
      <c r="EA278" s="8"/>
      <c r="EB278" s="8" t="s">
        <v>150</v>
      </c>
      <c r="EC278" s="8" t="s">
        <v>150</v>
      </c>
      <c r="ED278" s="8" t="s">
        <v>150</v>
      </c>
      <c r="EE278" s="8"/>
      <c r="EF278" s="8" t="s">
        <v>159</v>
      </c>
      <c r="EG278" s="8" t="s">
        <v>150</v>
      </c>
      <c r="EH278" s="8"/>
      <c r="EI278" s="8" t="s">
        <v>159</v>
      </c>
      <c r="EJ278" s="8" t="s">
        <v>150</v>
      </c>
      <c r="EK278" s="8"/>
      <c r="EL278" s="8"/>
      <c r="EM278" s="8"/>
      <c r="EN278" s="8"/>
      <c r="EO278" s="8"/>
      <c r="EP278" s="8" t="s">
        <v>187</v>
      </c>
      <c r="EQ278" s="11">
        <f t="shared" si="261"/>
        <v>29</v>
      </c>
      <c r="ER278" s="11">
        <v>1</v>
      </c>
      <c r="ES278" s="11"/>
      <c r="ET278" s="13">
        <f t="shared" si="245"/>
        <v>1</v>
      </c>
      <c r="EU278" s="13">
        <f t="shared" si="246"/>
        <v>0.9</v>
      </c>
      <c r="EV278" s="14">
        <f t="shared" si="268"/>
        <v>-3.2000000000000001E-2</v>
      </c>
      <c r="EW278" s="14">
        <f t="shared" si="247"/>
        <v>-1.2</v>
      </c>
      <c r="EX278" s="14">
        <f t="shared" si="248"/>
        <v>-3.2000000000000001E-2</v>
      </c>
      <c r="EY278" s="11">
        <f t="shared" si="249"/>
        <v>-3.2000000000000001E-2</v>
      </c>
      <c r="EZ278" s="15" t="s">
        <v>152</v>
      </c>
      <c r="FA278" s="16" t="str">
        <f t="shared" si="250"/>
        <v>1</v>
      </c>
      <c r="FC278">
        <v>2</v>
      </c>
      <c r="FD278">
        <v>0</v>
      </c>
    </row>
    <row r="279" spans="1:160" ht="33.75">
      <c r="A279" s="6">
        <v>3312</v>
      </c>
      <c r="B279" s="8">
        <v>1</v>
      </c>
      <c r="C279" s="8" t="s">
        <v>146</v>
      </c>
      <c r="D279" s="8">
        <v>48</v>
      </c>
      <c r="E279" s="8">
        <v>46</v>
      </c>
      <c r="F279" s="8" t="s">
        <v>153</v>
      </c>
      <c r="G279" s="8">
        <v>3</v>
      </c>
      <c r="H279" s="8"/>
      <c r="I279" s="9" t="s">
        <v>875</v>
      </c>
      <c r="J279" s="9">
        <v>2</v>
      </c>
      <c r="K279" s="10">
        <v>43964</v>
      </c>
      <c r="L279" s="10"/>
      <c r="M279" s="9" t="e">
        <f>DATEDIF(K279,L279,"m")</f>
        <v>#NUM!</v>
      </c>
      <c r="N279" s="9">
        <f t="shared" ca="1" si="239"/>
        <v>46</v>
      </c>
      <c r="O279" s="9">
        <v>29</v>
      </c>
      <c r="P279" s="9">
        <v>1</v>
      </c>
      <c r="Q279" s="9"/>
      <c r="R279" s="9"/>
      <c r="S279" s="9" t="e">
        <f t="shared" si="240"/>
        <v>#NUM!</v>
      </c>
      <c r="T279" s="9"/>
      <c r="U279" s="8" t="str">
        <f t="shared" si="278"/>
        <v>12</v>
      </c>
      <c r="V279" s="11" t="str">
        <f t="shared" si="279"/>
        <v>1</v>
      </c>
      <c r="W279" s="8" t="str">
        <f t="shared" si="275"/>
        <v>12</v>
      </c>
      <c r="X279" s="9">
        <v>2</v>
      </c>
      <c r="Y279" s="9">
        <v>1</v>
      </c>
      <c r="Z279" s="9"/>
      <c r="AA279" s="9"/>
      <c r="AB279" s="9">
        <v>2</v>
      </c>
      <c r="AC279" s="9">
        <v>29</v>
      </c>
      <c r="AD279" s="9">
        <v>1</v>
      </c>
      <c r="AE279" s="8">
        <f t="shared" si="259"/>
        <v>29</v>
      </c>
      <c r="AF279" s="9">
        <v>2</v>
      </c>
      <c r="AG279" s="9"/>
      <c r="AH279" s="11">
        <f t="shared" si="260"/>
        <v>29</v>
      </c>
      <c r="AI279" s="11">
        <v>1</v>
      </c>
      <c r="AJ279" s="9">
        <v>2</v>
      </c>
      <c r="AK279" s="9">
        <v>0</v>
      </c>
      <c r="AL279" s="9"/>
      <c r="AM279" s="8" t="s">
        <v>360</v>
      </c>
      <c r="AN279" s="8">
        <v>1</v>
      </c>
      <c r="AO279" s="8">
        <v>1.58</v>
      </c>
      <c r="AP279" s="8">
        <v>39</v>
      </c>
      <c r="AQ279" s="8"/>
      <c r="AR279" s="9" t="e">
        <v>#DIV/0!</v>
      </c>
      <c r="AS279" s="9">
        <v>1.03</v>
      </c>
      <c r="AT279" s="9">
        <f t="shared" si="241"/>
        <v>67.013954550200708</v>
      </c>
      <c r="AU279" s="9"/>
      <c r="AV279" s="9" t="e">
        <f t="shared" si="263"/>
        <v>#DIV/0!</v>
      </c>
      <c r="AW279" s="9"/>
      <c r="AX279" s="9"/>
      <c r="AY279" s="12" t="s">
        <v>155</v>
      </c>
      <c r="AZ279" s="12" t="s">
        <v>155</v>
      </c>
      <c r="BA279" s="12"/>
      <c r="BB279" s="12"/>
      <c r="BC279" s="8" t="s">
        <v>164</v>
      </c>
      <c r="BD279" s="8"/>
      <c r="BE279" s="8"/>
      <c r="BF279" s="8"/>
      <c r="BG279" s="12"/>
      <c r="BH279" s="8"/>
      <c r="BI279" s="8"/>
      <c r="BJ279" s="8">
        <v>58</v>
      </c>
      <c r="BK279" s="8">
        <v>166</v>
      </c>
      <c r="BL279" s="8">
        <f t="shared" si="242"/>
        <v>1.6421075003792087</v>
      </c>
      <c r="BM279" s="8">
        <f t="shared" si="266"/>
        <v>21.048047612135289</v>
      </c>
      <c r="BN279" s="8">
        <v>1</v>
      </c>
      <c r="BO279" s="7" t="s">
        <v>1288</v>
      </c>
      <c r="BP279" s="8" t="s">
        <v>139</v>
      </c>
      <c r="BQ279" s="8">
        <v>48</v>
      </c>
      <c r="BR279" s="8">
        <v>76</v>
      </c>
      <c r="BS279" s="8">
        <v>177</v>
      </c>
      <c r="BT279" s="8">
        <f t="shared" si="243"/>
        <v>1.9297129817826042</v>
      </c>
      <c r="BU279" s="8">
        <f t="shared" si="267"/>
        <v>24.258674071946121</v>
      </c>
      <c r="BV279" s="8">
        <f t="shared" si="244"/>
        <v>0.8509594514217782</v>
      </c>
      <c r="BW279" s="8">
        <f t="shared" si="244"/>
        <v>0.8676503732112979</v>
      </c>
      <c r="BX279" s="8" t="s">
        <v>158</v>
      </c>
      <c r="BY279" s="8" t="s">
        <v>147</v>
      </c>
      <c r="BZ279" s="8" t="s">
        <v>148</v>
      </c>
      <c r="CA279" s="8" t="s">
        <v>149</v>
      </c>
      <c r="CB279" s="8">
        <v>5</v>
      </c>
      <c r="CC279" s="8" t="s">
        <v>150</v>
      </c>
      <c r="CD279" s="8">
        <v>2</v>
      </c>
      <c r="CE279" s="8" t="s">
        <v>159</v>
      </c>
      <c r="CF279" s="8" t="s">
        <v>150</v>
      </c>
      <c r="CG279" s="8">
        <v>2</v>
      </c>
      <c r="CH279" s="8" t="s">
        <v>150</v>
      </c>
      <c r="CI279" s="8" t="s">
        <v>150</v>
      </c>
      <c r="CJ279" s="8">
        <v>2</v>
      </c>
      <c r="CK279" s="8" t="s">
        <v>159</v>
      </c>
      <c r="CL279" s="8" t="s">
        <v>150</v>
      </c>
      <c r="CM279" s="8">
        <v>2</v>
      </c>
      <c r="CN279" s="8" t="s">
        <v>150</v>
      </c>
      <c r="CO279" s="8">
        <v>0</v>
      </c>
      <c r="CP279" s="8">
        <v>40</v>
      </c>
      <c r="CQ279" s="8">
        <v>4</v>
      </c>
      <c r="CR279" s="8" t="s">
        <v>0</v>
      </c>
      <c r="CS279" s="8">
        <v>0</v>
      </c>
      <c r="CT279" s="8"/>
      <c r="CU279" s="8"/>
      <c r="CV279" s="8"/>
      <c r="CW279" s="8"/>
      <c r="CX279" s="8" t="s">
        <v>0</v>
      </c>
      <c r="CY279" s="8">
        <v>0</v>
      </c>
      <c r="CZ279" s="8"/>
      <c r="DA279" s="8"/>
      <c r="DB279" s="8"/>
      <c r="DC279" s="8"/>
      <c r="DD279" s="8" t="s">
        <v>143</v>
      </c>
      <c r="DE279" s="8">
        <v>1</v>
      </c>
      <c r="DF279" s="8"/>
      <c r="DG279" s="8"/>
      <c r="DH279" s="8">
        <v>375</v>
      </c>
      <c r="DI279" s="8">
        <v>1</v>
      </c>
      <c r="DJ279" s="8"/>
      <c r="DK279" s="8">
        <v>2</v>
      </c>
      <c r="DL279" s="8">
        <v>2</v>
      </c>
      <c r="DM279" s="8">
        <v>1</v>
      </c>
      <c r="DN279" s="8" t="s">
        <v>143</v>
      </c>
      <c r="DO279" s="8"/>
      <c r="DP279" s="8" t="str">
        <f t="shared" si="277"/>
        <v>1</v>
      </c>
      <c r="DQ279" s="8" t="s">
        <v>143</v>
      </c>
      <c r="DR279" s="8" t="s">
        <v>143</v>
      </c>
      <c r="DS279" s="8" t="s">
        <v>143</v>
      </c>
      <c r="DT279" s="8" t="s">
        <v>636</v>
      </c>
      <c r="DU279" s="8" t="s">
        <v>150</v>
      </c>
      <c r="DV279" s="8" t="s">
        <v>159</v>
      </c>
      <c r="DW279" s="8"/>
      <c r="DX279" s="8"/>
      <c r="DY279" s="8"/>
      <c r="DZ279" s="8"/>
      <c r="EA279" s="8"/>
      <c r="EB279" s="8" t="s">
        <v>150</v>
      </c>
      <c r="EC279" s="8" t="s">
        <v>150</v>
      </c>
      <c r="ED279" s="8" t="s">
        <v>150</v>
      </c>
      <c r="EE279" s="8"/>
      <c r="EF279" s="8" t="s">
        <v>159</v>
      </c>
      <c r="EG279" s="8" t="s">
        <v>150</v>
      </c>
      <c r="EH279" s="8"/>
      <c r="EI279" s="8" t="s">
        <v>159</v>
      </c>
      <c r="EJ279" s="8" t="s">
        <v>150</v>
      </c>
      <c r="EK279" s="8"/>
      <c r="EL279" s="8"/>
      <c r="EM279" s="8"/>
      <c r="EN279" s="8"/>
      <c r="EO279" s="8"/>
      <c r="EP279" s="8" t="s">
        <v>187</v>
      </c>
      <c r="EQ279" s="11">
        <f t="shared" si="261"/>
        <v>29</v>
      </c>
      <c r="ER279" s="11">
        <v>1</v>
      </c>
      <c r="ES279" s="11"/>
      <c r="ET279" s="13">
        <f t="shared" si="245"/>
        <v>1.012</v>
      </c>
      <c r="EU279" s="13">
        <f t="shared" si="246"/>
        <v>0.7</v>
      </c>
      <c r="EV279" s="14">
        <f t="shared" si="268"/>
        <v>-0.24099999999999999</v>
      </c>
      <c r="EW279" s="14">
        <f t="shared" si="247"/>
        <v>-1.2</v>
      </c>
      <c r="EX279" s="14">
        <f t="shared" si="248"/>
        <v>-0.24099999999999999</v>
      </c>
      <c r="EY279" s="11">
        <f t="shared" si="249"/>
        <v>-0.24099999999999999</v>
      </c>
      <c r="EZ279" s="17" t="s">
        <v>176</v>
      </c>
      <c r="FA279" s="16" t="str">
        <f t="shared" si="250"/>
        <v>3</v>
      </c>
      <c r="FC279">
        <v>2</v>
      </c>
      <c r="FD279">
        <v>0</v>
      </c>
    </row>
    <row r="280" spans="1:160" ht="45">
      <c r="A280" s="6">
        <v>3329</v>
      </c>
      <c r="B280" s="8">
        <v>2</v>
      </c>
      <c r="C280" s="8" t="s">
        <v>139</v>
      </c>
      <c r="D280" s="8">
        <v>62</v>
      </c>
      <c r="E280" s="8">
        <v>59</v>
      </c>
      <c r="F280" s="8" t="s">
        <v>180</v>
      </c>
      <c r="G280" s="8">
        <v>5</v>
      </c>
      <c r="H280" s="8"/>
      <c r="I280" s="9"/>
      <c r="J280" s="9"/>
      <c r="K280" s="10">
        <v>44000</v>
      </c>
      <c r="L280" s="10"/>
      <c r="M280" s="9" t="e">
        <f>DATEDIF(K280, L280, "m")</f>
        <v>#NUM!</v>
      </c>
      <c r="N280" s="9">
        <f t="shared" ca="1" si="239"/>
        <v>45</v>
      </c>
      <c r="O280" s="9">
        <v>28</v>
      </c>
      <c r="P280" s="9">
        <v>1</v>
      </c>
      <c r="Q280" s="10">
        <v>44125</v>
      </c>
      <c r="R280" s="10">
        <v>44125</v>
      </c>
      <c r="S280" s="9">
        <f t="shared" si="240"/>
        <v>4</v>
      </c>
      <c r="T280" s="9" t="s">
        <v>1263</v>
      </c>
      <c r="U280" s="8" t="str">
        <f t="shared" si="278"/>
        <v>12</v>
      </c>
      <c r="V280" s="11" t="str">
        <f t="shared" si="279"/>
        <v>1</v>
      </c>
      <c r="W280" s="8" t="str">
        <f t="shared" si="275"/>
        <v>12</v>
      </c>
      <c r="X280" s="9">
        <v>2</v>
      </c>
      <c r="Y280" s="9">
        <v>1</v>
      </c>
      <c r="Z280" s="9"/>
      <c r="AA280" s="9"/>
      <c r="AB280" s="9">
        <v>2</v>
      </c>
      <c r="AC280" s="9">
        <v>28</v>
      </c>
      <c r="AD280" s="9">
        <v>1</v>
      </c>
      <c r="AE280" s="8">
        <f t="shared" si="259"/>
        <v>28</v>
      </c>
      <c r="AF280" s="9">
        <v>2</v>
      </c>
      <c r="AG280" s="9"/>
      <c r="AH280" s="11">
        <f t="shared" si="260"/>
        <v>28</v>
      </c>
      <c r="AI280" s="11">
        <v>1</v>
      </c>
      <c r="AJ280" s="9">
        <v>2</v>
      </c>
      <c r="AK280" s="9">
        <v>0</v>
      </c>
      <c r="AL280" s="9"/>
      <c r="AM280" s="8" t="s">
        <v>360</v>
      </c>
      <c r="AN280" s="8">
        <v>1</v>
      </c>
      <c r="AO280" s="8">
        <v>2.2999999999999998</v>
      </c>
      <c r="AP280" s="8">
        <v>30</v>
      </c>
      <c r="AQ280" s="8"/>
      <c r="AR280" s="9" t="e">
        <f t="shared" ref="AR280:AR286" si="280">141*((AQ280/EU280)^EV280)*0.9938^(E280)*ET280</f>
        <v>#DIV/0!</v>
      </c>
      <c r="AS280" s="9">
        <v>1.9</v>
      </c>
      <c r="AT280" s="9">
        <f t="shared" si="241"/>
        <v>39.604574107175765</v>
      </c>
      <c r="AU280" s="9"/>
      <c r="AV280" s="9" t="e">
        <f t="shared" si="263"/>
        <v>#DIV/0!</v>
      </c>
      <c r="AW280" s="9"/>
      <c r="AX280" s="9"/>
      <c r="AY280" s="12" t="s">
        <v>155</v>
      </c>
      <c r="AZ280" s="12" t="s">
        <v>155</v>
      </c>
      <c r="BA280" s="12"/>
      <c r="BB280" s="12"/>
      <c r="BC280" s="8" t="s">
        <v>164</v>
      </c>
      <c r="BD280" s="8"/>
      <c r="BE280" s="8"/>
      <c r="BF280" s="8"/>
      <c r="BG280" s="12"/>
      <c r="BH280" s="8"/>
      <c r="BI280" s="8"/>
      <c r="BJ280" s="8">
        <v>65</v>
      </c>
      <c r="BK280" s="8">
        <v>171</v>
      </c>
      <c r="BL280" s="8">
        <f t="shared" si="242"/>
        <v>1.7610702488776311</v>
      </c>
      <c r="BM280" s="8">
        <f t="shared" si="266"/>
        <v>22.229061933586401</v>
      </c>
      <c r="BN280" s="8">
        <v>1</v>
      </c>
      <c r="BO280" s="7" t="s">
        <v>1293</v>
      </c>
      <c r="BP280" s="8" t="s">
        <v>146</v>
      </c>
      <c r="BQ280" s="8">
        <v>58</v>
      </c>
      <c r="BR280" s="8">
        <v>56</v>
      </c>
      <c r="BS280" s="8">
        <v>156</v>
      </c>
      <c r="BT280" s="8">
        <f t="shared" si="243"/>
        <v>1.5465414663858312</v>
      </c>
      <c r="BU280" s="8">
        <f t="shared" si="267"/>
        <v>23.011176857330703</v>
      </c>
      <c r="BV280" s="8">
        <f t="shared" si="244"/>
        <v>1.1387151829773694</v>
      </c>
      <c r="BW280" s="8">
        <f t="shared" si="244"/>
        <v>0.9660115200281405</v>
      </c>
      <c r="BX280" s="8" t="s">
        <v>147</v>
      </c>
      <c r="BY280" s="8" t="s">
        <v>162</v>
      </c>
      <c r="BZ280" s="8" t="s">
        <v>148</v>
      </c>
      <c r="CA280" s="8" t="s">
        <v>149</v>
      </c>
      <c r="CB280" s="8">
        <v>4</v>
      </c>
      <c r="CC280" s="8" t="s">
        <v>150</v>
      </c>
      <c r="CD280" s="8">
        <v>2</v>
      </c>
      <c r="CE280" s="8" t="s">
        <v>159</v>
      </c>
      <c r="CF280" s="8" t="s">
        <v>150</v>
      </c>
      <c r="CG280" s="8">
        <v>2</v>
      </c>
      <c r="CH280" s="8" t="s">
        <v>150</v>
      </c>
      <c r="CI280" s="8" t="s">
        <v>150</v>
      </c>
      <c r="CJ280" s="8">
        <v>2</v>
      </c>
      <c r="CK280" s="8" t="s">
        <v>159</v>
      </c>
      <c r="CL280" s="8" t="s">
        <v>150</v>
      </c>
      <c r="CM280" s="8">
        <v>2</v>
      </c>
      <c r="CN280" s="8" t="s">
        <v>150</v>
      </c>
      <c r="CO280" s="8">
        <v>0</v>
      </c>
      <c r="CP280" s="8">
        <v>0</v>
      </c>
      <c r="CQ280" s="8">
        <v>4</v>
      </c>
      <c r="CR280" s="8" t="s">
        <v>0</v>
      </c>
      <c r="CS280" s="8">
        <v>0</v>
      </c>
      <c r="CT280" s="8"/>
      <c r="CU280" s="8"/>
      <c r="CV280" s="8"/>
      <c r="CW280" s="8"/>
      <c r="CX280" s="8" t="s">
        <v>0</v>
      </c>
      <c r="CY280" s="8">
        <v>0</v>
      </c>
      <c r="CZ280" s="8"/>
      <c r="DA280" s="8"/>
      <c r="DB280" s="8"/>
      <c r="DC280" s="8"/>
      <c r="DD280" s="8" t="s">
        <v>143</v>
      </c>
      <c r="DE280" s="8">
        <v>1</v>
      </c>
      <c r="DF280" s="8"/>
      <c r="DG280" s="8"/>
      <c r="DH280" s="8">
        <v>375</v>
      </c>
      <c r="DI280" s="8">
        <v>1</v>
      </c>
      <c r="DJ280" s="8"/>
      <c r="DK280" s="8">
        <v>2</v>
      </c>
      <c r="DL280" s="8">
        <v>2</v>
      </c>
      <c r="DM280" s="8">
        <v>1</v>
      </c>
      <c r="DN280" s="8" t="s">
        <v>143</v>
      </c>
      <c r="DO280" s="8"/>
      <c r="DP280" s="8" t="str">
        <f t="shared" si="277"/>
        <v>1</v>
      </c>
      <c r="DQ280" s="8" t="s">
        <v>143</v>
      </c>
      <c r="DR280" s="8" t="s">
        <v>143</v>
      </c>
      <c r="DS280" s="8" t="s">
        <v>143</v>
      </c>
      <c r="DT280" s="8" t="s">
        <v>636</v>
      </c>
      <c r="DU280" s="8" t="s">
        <v>150</v>
      </c>
      <c r="DV280" s="8" t="s">
        <v>159</v>
      </c>
      <c r="DW280" s="8" t="s">
        <v>150</v>
      </c>
      <c r="DX280" s="8" t="s">
        <v>159</v>
      </c>
      <c r="DY280" s="8"/>
      <c r="DZ280" s="8"/>
      <c r="EA280" s="8"/>
      <c r="EB280" s="8" t="s">
        <v>150</v>
      </c>
      <c r="EC280" s="8" t="s">
        <v>150</v>
      </c>
      <c r="ED280" s="8" t="s">
        <v>150</v>
      </c>
      <c r="EE280" s="8"/>
      <c r="EF280" s="8" t="s">
        <v>159</v>
      </c>
      <c r="EG280" s="8" t="s">
        <v>150</v>
      </c>
      <c r="EH280" s="8"/>
      <c r="EI280" s="8" t="s">
        <v>159</v>
      </c>
      <c r="EJ280" s="8" t="s">
        <v>150</v>
      </c>
      <c r="EK280" s="8"/>
      <c r="EL280" s="8"/>
      <c r="EM280" s="8"/>
      <c r="EN280" s="8"/>
      <c r="EO280" s="8"/>
      <c r="EP280" s="8" t="s">
        <v>187</v>
      </c>
      <c r="EQ280" s="11">
        <f t="shared" si="261"/>
        <v>28</v>
      </c>
      <c r="ER280" s="11">
        <v>1</v>
      </c>
      <c r="ES280" s="11"/>
      <c r="ET280" s="13">
        <f t="shared" si="245"/>
        <v>1</v>
      </c>
      <c r="EU280" s="13">
        <f t="shared" si="246"/>
        <v>0.9</v>
      </c>
      <c r="EV280" s="14">
        <f t="shared" si="268"/>
        <v>-3.2000000000000001E-2</v>
      </c>
      <c r="EW280" s="14">
        <f t="shared" si="247"/>
        <v>-1.2</v>
      </c>
      <c r="EX280" s="14">
        <f t="shared" si="248"/>
        <v>-3.2000000000000001E-2</v>
      </c>
      <c r="EY280" s="11">
        <f t="shared" si="249"/>
        <v>-3.2000000000000001E-2</v>
      </c>
      <c r="EZ280" s="15" t="s">
        <v>152</v>
      </c>
      <c r="FA280" s="16" t="str">
        <f t="shared" si="250"/>
        <v>1</v>
      </c>
      <c r="FB280" t="s">
        <v>1956</v>
      </c>
      <c r="FC280">
        <v>1</v>
      </c>
      <c r="FD280">
        <v>6</v>
      </c>
    </row>
    <row r="281" spans="1:160" ht="33.75">
      <c r="A281" s="6">
        <v>3331</v>
      </c>
      <c r="B281" s="8">
        <v>1</v>
      </c>
      <c r="C281" s="8" t="s">
        <v>146</v>
      </c>
      <c r="D281" s="8">
        <v>41</v>
      </c>
      <c r="E281" s="8">
        <v>39</v>
      </c>
      <c r="F281" s="8" t="s">
        <v>140</v>
      </c>
      <c r="G281" s="8">
        <v>1</v>
      </c>
      <c r="H281" s="8"/>
      <c r="I281" s="9"/>
      <c r="J281" s="9"/>
      <c r="K281" s="10">
        <v>44004</v>
      </c>
      <c r="L281" s="10"/>
      <c r="M281" s="9" t="e">
        <f t="shared" ref="M281:M288" si="281">DATEDIF(K281,L281,"m")</f>
        <v>#NUM!</v>
      </c>
      <c r="N281" s="9">
        <f t="shared" ca="1" si="239"/>
        <v>45</v>
      </c>
      <c r="O281" s="9">
        <v>28</v>
      </c>
      <c r="P281" s="9">
        <v>1</v>
      </c>
      <c r="Q281" s="9"/>
      <c r="R281" s="9"/>
      <c r="S281" s="9" t="e">
        <f t="shared" si="240"/>
        <v>#NUM!</v>
      </c>
      <c r="T281" s="9"/>
      <c r="U281" s="8" t="str">
        <f t="shared" si="278"/>
        <v>12</v>
      </c>
      <c r="V281" s="11" t="str">
        <f t="shared" si="279"/>
        <v>1</v>
      </c>
      <c r="W281" s="8" t="str">
        <f t="shared" si="275"/>
        <v>12</v>
      </c>
      <c r="X281" s="9">
        <v>2</v>
      </c>
      <c r="Y281" s="9">
        <v>1</v>
      </c>
      <c r="Z281" s="9"/>
      <c r="AA281" s="9"/>
      <c r="AB281" s="9">
        <v>2</v>
      </c>
      <c r="AC281" s="9">
        <v>28</v>
      </c>
      <c r="AD281" s="9">
        <v>1</v>
      </c>
      <c r="AE281" s="8">
        <f t="shared" si="259"/>
        <v>28</v>
      </c>
      <c r="AF281" s="9">
        <v>2</v>
      </c>
      <c r="AG281" s="9"/>
      <c r="AH281" s="11">
        <f t="shared" ref="AH281:AH312" si="282">IF(O281&lt;36,O281, IF(O281&gt;36, "36"))</f>
        <v>28</v>
      </c>
      <c r="AI281" s="11">
        <v>1</v>
      </c>
      <c r="AJ281" s="9">
        <v>2</v>
      </c>
      <c r="AK281" s="9">
        <v>0</v>
      </c>
      <c r="AL281" s="9"/>
      <c r="AM281" s="8" t="s">
        <v>360</v>
      </c>
      <c r="AN281" s="8">
        <v>1</v>
      </c>
      <c r="AO281" s="8">
        <v>1.83</v>
      </c>
      <c r="AP281" s="8">
        <v>34</v>
      </c>
      <c r="AQ281" s="8"/>
      <c r="AR281" s="9" t="e">
        <f t="shared" si="280"/>
        <v>#DIV/0!</v>
      </c>
      <c r="AS281" s="9">
        <v>0.56999999999999995</v>
      </c>
      <c r="AT281" s="9">
        <f t="shared" si="241"/>
        <v>116.9128127076694</v>
      </c>
      <c r="AU281" s="9"/>
      <c r="AV281" s="9" t="e">
        <f t="shared" si="263"/>
        <v>#DIV/0!</v>
      </c>
      <c r="AW281" s="9"/>
      <c r="AX281" s="9"/>
      <c r="AY281" s="12" t="s">
        <v>155</v>
      </c>
      <c r="AZ281" s="12" t="s">
        <v>155</v>
      </c>
      <c r="BA281" s="12"/>
      <c r="BB281" s="12"/>
      <c r="BC281" s="8" t="s">
        <v>164</v>
      </c>
      <c r="BD281" s="8"/>
      <c r="BE281" s="8"/>
      <c r="BF281" s="8"/>
      <c r="BG281" s="12"/>
      <c r="BH281" s="8"/>
      <c r="BI281" s="8"/>
      <c r="BJ281" s="8">
        <v>50</v>
      </c>
      <c r="BK281" s="8">
        <v>148.5</v>
      </c>
      <c r="BL281" s="8">
        <f t="shared" si="242"/>
        <v>1.4221003863194999</v>
      </c>
      <c r="BM281" s="8">
        <f t="shared" si="266"/>
        <v>22.67342334682402</v>
      </c>
      <c r="BN281" s="8">
        <v>1</v>
      </c>
      <c r="BO281" s="7" t="s">
        <v>1296</v>
      </c>
      <c r="BP281" s="8" t="s">
        <v>139</v>
      </c>
      <c r="BQ281" s="8">
        <v>43</v>
      </c>
      <c r="BR281" s="8">
        <v>80</v>
      </c>
      <c r="BS281" s="8">
        <v>174</v>
      </c>
      <c r="BT281" s="8">
        <f t="shared" si="243"/>
        <v>1.9479498561339492</v>
      </c>
      <c r="BU281" s="8">
        <f t="shared" si="267"/>
        <v>26.423569824283259</v>
      </c>
      <c r="BV281" s="8">
        <f t="shared" si="244"/>
        <v>0.73004979149818028</v>
      </c>
      <c r="BW281" s="8">
        <f t="shared" si="244"/>
        <v>0.8580757065605551</v>
      </c>
      <c r="BX281" s="8" t="s">
        <v>171</v>
      </c>
      <c r="BY281" s="8" t="s">
        <v>158</v>
      </c>
      <c r="BZ281" s="8" t="s">
        <v>148</v>
      </c>
      <c r="CA281" s="8" t="s">
        <v>149</v>
      </c>
      <c r="CB281" s="8">
        <v>4</v>
      </c>
      <c r="CC281" s="8" t="s">
        <v>150</v>
      </c>
      <c r="CD281" s="8">
        <v>2</v>
      </c>
      <c r="CE281" s="8" t="s">
        <v>150</v>
      </c>
      <c r="CF281" s="8" t="s">
        <v>150</v>
      </c>
      <c r="CG281" s="8">
        <v>2</v>
      </c>
      <c r="CH281" s="8" t="s">
        <v>150</v>
      </c>
      <c r="CI281" s="8" t="s">
        <v>150</v>
      </c>
      <c r="CJ281" s="8">
        <v>2</v>
      </c>
      <c r="CK281" s="8" t="s">
        <v>150</v>
      </c>
      <c r="CL281" s="8" t="s">
        <v>150</v>
      </c>
      <c r="CM281" s="8">
        <v>2</v>
      </c>
      <c r="CN281" s="8" t="s">
        <v>150</v>
      </c>
      <c r="CO281" s="8">
        <v>8.3000000000000007</v>
      </c>
      <c r="CP281" s="8">
        <v>40</v>
      </c>
      <c r="CQ281" s="8">
        <v>4</v>
      </c>
      <c r="CR281" s="8" t="s">
        <v>0</v>
      </c>
      <c r="CS281" s="8">
        <v>0</v>
      </c>
      <c r="CT281" s="8"/>
      <c r="CU281" s="8"/>
      <c r="CV281" s="8"/>
      <c r="CW281" s="8"/>
      <c r="CX281" s="8" t="s">
        <v>0</v>
      </c>
      <c r="CY281" s="8">
        <v>0</v>
      </c>
      <c r="CZ281" s="8"/>
      <c r="DA281" s="8"/>
      <c r="DB281" s="8"/>
      <c r="DC281" s="8"/>
      <c r="DD281" s="8" t="s">
        <v>165</v>
      </c>
      <c r="DE281" s="8">
        <v>2</v>
      </c>
      <c r="DF281" s="8"/>
      <c r="DG281" s="8"/>
      <c r="DH281" s="8"/>
      <c r="DI281" s="8">
        <v>2</v>
      </c>
      <c r="DJ281" s="8"/>
      <c r="DK281" s="8">
        <v>2</v>
      </c>
      <c r="DL281" s="8">
        <v>0</v>
      </c>
      <c r="DM281" s="8">
        <v>2</v>
      </c>
      <c r="DN281" s="8"/>
      <c r="DO281" s="8" t="s">
        <v>143</v>
      </c>
      <c r="DP281" s="8" t="str">
        <f t="shared" si="277"/>
        <v>2</v>
      </c>
      <c r="DQ281" s="8" t="s">
        <v>143</v>
      </c>
      <c r="DR281" s="8" t="s">
        <v>143</v>
      </c>
      <c r="DS281" s="8" t="s">
        <v>143</v>
      </c>
      <c r="DT281" s="8" t="s">
        <v>636</v>
      </c>
      <c r="DU281" s="8" t="s">
        <v>150</v>
      </c>
      <c r="DV281" s="8" t="s">
        <v>159</v>
      </c>
      <c r="DW281" s="8" t="s">
        <v>150</v>
      </c>
      <c r="DX281" s="8" t="s">
        <v>150</v>
      </c>
      <c r="DY281" s="8"/>
      <c r="DZ281" s="8"/>
      <c r="EA281" s="8"/>
      <c r="EB281" s="8" t="s">
        <v>150</v>
      </c>
      <c r="EC281" s="8" t="s">
        <v>150</v>
      </c>
      <c r="ED281" s="8" t="s">
        <v>150</v>
      </c>
      <c r="EE281" s="8"/>
      <c r="EF281" s="8" t="s">
        <v>159</v>
      </c>
      <c r="EG281" s="8" t="s">
        <v>150</v>
      </c>
      <c r="EH281" s="8"/>
      <c r="EI281" s="8" t="s">
        <v>159</v>
      </c>
      <c r="EJ281" s="8" t="s">
        <v>150</v>
      </c>
      <c r="EK281" s="8"/>
      <c r="EL281" s="8"/>
      <c r="EM281" s="8"/>
      <c r="EN281" s="8"/>
      <c r="EO281" s="8"/>
      <c r="EP281" s="8" t="s">
        <v>187</v>
      </c>
      <c r="EQ281" s="11">
        <f t="shared" ref="EQ281:EQ312" si="283">IF(O281&lt;36,O281, IF(O281&gt;36, "36"))</f>
        <v>28</v>
      </c>
      <c r="ER281" s="11">
        <v>1</v>
      </c>
      <c r="ES281" s="11"/>
      <c r="ET281" s="13">
        <f t="shared" si="245"/>
        <v>1.012</v>
      </c>
      <c r="EU281" s="13">
        <f t="shared" si="246"/>
        <v>0.7</v>
      </c>
      <c r="EV281" s="14">
        <f t="shared" si="268"/>
        <v>-0.24099999999999999</v>
      </c>
      <c r="EW281" s="14">
        <f t="shared" si="247"/>
        <v>-0.24099999999999999</v>
      </c>
      <c r="EX281" s="14">
        <f t="shared" si="248"/>
        <v>-0.24099999999999999</v>
      </c>
      <c r="EY281" s="11">
        <f t="shared" si="249"/>
        <v>-0.24099999999999999</v>
      </c>
      <c r="EZ281" s="15" t="s">
        <v>152</v>
      </c>
      <c r="FA281" s="16" t="str">
        <f t="shared" si="250"/>
        <v>1</v>
      </c>
      <c r="FC281">
        <v>2</v>
      </c>
      <c r="FD281">
        <v>0</v>
      </c>
    </row>
    <row r="282" spans="1:160" ht="33.75">
      <c r="A282" s="6">
        <v>3336</v>
      </c>
      <c r="B282" s="8">
        <v>2</v>
      </c>
      <c r="C282" s="8" t="s">
        <v>139</v>
      </c>
      <c r="D282" s="8">
        <v>50</v>
      </c>
      <c r="E282" s="8">
        <v>47</v>
      </c>
      <c r="F282" s="8" t="s">
        <v>140</v>
      </c>
      <c r="G282" s="8">
        <v>1</v>
      </c>
      <c r="H282" s="8"/>
      <c r="I282" s="9"/>
      <c r="J282" s="9"/>
      <c r="K282" s="10">
        <v>44014</v>
      </c>
      <c r="L282" s="10"/>
      <c r="M282" s="9" t="e">
        <f t="shared" si="281"/>
        <v>#NUM!</v>
      </c>
      <c r="N282" s="9">
        <f t="shared" ca="1" si="239"/>
        <v>45</v>
      </c>
      <c r="O282" s="9">
        <v>28</v>
      </c>
      <c r="P282" s="9">
        <v>1</v>
      </c>
      <c r="Q282" s="9"/>
      <c r="R282" s="9"/>
      <c r="S282" s="9" t="e">
        <f t="shared" si="240"/>
        <v>#NUM!</v>
      </c>
      <c r="T282" s="9"/>
      <c r="U282" s="8" t="str">
        <f t="shared" si="278"/>
        <v>12</v>
      </c>
      <c r="V282" s="11" t="str">
        <f t="shared" si="279"/>
        <v>1</v>
      </c>
      <c r="W282" s="8" t="str">
        <f t="shared" si="275"/>
        <v>12</v>
      </c>
      <c r="X282" s="9">
        <v>2</v>
      </c>
      <c r="Y282" s="9">
        <v>1</v>
      </c>
      <c r="Z282" s="9"/>
      <c r="AA282" s="9"/>
      <c r="AB282" s="9">
        <v>2</v>
      </c>
      <c r="AC282" s="9">
        <v>28</v>
      </c>
      <c r="AD282" s="9">
        <v>1</v>
      </c>
      <c r="AE282" s="8">
        <f t="shared" si="259"/>
        <v>28</v>
      </c>
      <c r="AF282" s="9">
        <v>2</v>
      </c>
      <c r="AG282" s="9"/>
      <c r="AH282" s="11">
        <f t="shared" si="282"/>
        <v>28</v>
      </c>
      <c r="AI282" s="11">
        <v>1</v>
      </c>
      <c r="AJ282" s="9">
        <v>2</v>
      </c>
      <c r="AK282" s="9">
        <v>0</v>
      </c>
      <c r="AL282" s="9"/>
      <c r="AM282" s="8" t="s">
        <v>360</v>
      </c>
      <c r="AN282" s="8">
        <v>1</v>
      </c>
      <c r="AO282" s="8">
        <v>2.58</v>
      </c>
      <c r="AP282" s="8">
        <v>28</v>
      </c>
      <c r="AQ282" s="8"/>
      <c r="AR282" s="9" t="e">
        <f t="shared" si="280"/>
        <v>#DIV/0!</v>
      </c>
      <c r="AS282" s="9">
        <v>1.63</v>
      </c>
      <c r="AT282" s="9">
        <f t="shared" si="241"/>
        <v>51.290464758089904</v>
      </c>
      <c r="AU282" s="9"/>
      <c r="AV282" s="9" t="e">
        <f t="shared" si="263"/>
        <v>#DIV/0!</v>
      </c>
      <c r="AW282" s="9"/>
      <c r="AX282" s="9"/>
      <c r="AY282" s="12" t="s">
        <v>155</v>
      </c>
      <c r="AZ282" s="12" t="s">
        <v>155</v>
      </c>
      <c r="BA282" s="12"/>
      <c r="BB282" s="12"/>
      <c r="BC282" s="8" t="s">
        <v>164</v>
      </c>
      <c r="BD282" s="8"/>
      <c r="BE282" s="8"/>
      <c r="BF282" s="8"/>
      <c r="BG282" s="12"/>
      <c r="BH282" s="8"/>
      <c r="BI282" s="8"/>
      <c r="BJ282" s="8">
        <v>108</v>
      </c>
      <c r="BK282" s="8">
        <v>178</v>
      </c>
      <c r="BL282" s="8">
        <f t="shared" si="242"/>
        <v>2.2497068020097291</v>
      </c>
      <c r="BM282" s="8">
        <f t="shared" si="266"/>
        <v>34.086605226612804</v>
      </c>
      <c r="BN282" s="8">
        <v>1</v>
      </c>
      <c r="BO282" s="7" t="s">
        <v>1300</v>
      </c>
      <c r="BP282" s="8" t="s">
        <v>146</v>
      </c>
      <c r="BQ282" s="8">
        <v>48</v>
      </c>
      <c r="BR282" s="8">
        <v>57</v>
      </c>
      <c r="BS282" s="8">
        <v>160</v>
      </c>
      <c r="BT282" s="8">
        <f t="shared" si="243"/>
        <v>1.5870847724208499</v>
      </c>
      <c r="BU282" s="8">
        <f t="shared" si="267"/>
        <v>22.265625</v>
      </c>
      <c r="BV282" s="8">
        <f t="shared" si="244"/>
        <v>1.4175089075917178</v>
      </c>
      <c r="BW282" s="8">
        <f t="shared" si="244"/>
        <v>1.5309071821075224</v>
      </c>
      <c r="BX282" s="8" t="s">
        <v>158</v>
      </c>
      <c r="BY282" s="8" t="s">
        <v>158</v>
      </c>
      <c r="BZ282" s="8" t="s">
        <v>148</v>
      </c>
      <c r="CA282" s="8" t="s">
        <v>149</v>
      </c>
      <c r="CB282" s="8">
        <v>5</v>
      </c>
      <c r="CC282" s="8" t="s">
        <v>150</v>
      </c>
      <c r="CD282" s="8">
        <v>2</v>
      </c>
      <c r="CE282" s="8" t="s">
        <v>150</v>
      </c>
      <c r="CF282" s="8" t="s">
        <v>150</v>
      </c>
      <c r="CG282" s="8">
        <v>2</v>
      </c>
      <c r="CH282" s="8" t="s">
        <v>150</v>
      </c>
      <c r="CI282" s="8" t="s">
        <v>150</v>
      </c>
      <c r="CJ282" s="8">
        <v>2</v>
      </c>
      <c r="CK282" s="8" t="s">
        <v>150</v>
      </c>
      <c r="CL282" s="8" t="s">
        <v>150</v>
      </c>
      <c r="CM282" s="8">
        <v>2</v>
      </c>
      <c r="CN282" s="8" t="s">
        <v>150</v>
      </c>
      <c r="CO282" s="8">
        <v>0</v>
      </c>
      <c r="CP282" s="8">
        <v>0</v>
      </c>
      <c r="CQ282" s="8">
        <v>4</v>
      </c>
      <c r="CR282" s="8"/>
      <c r="CS282" s="8">
        <v>0</v>
      </c>
      <c r="CT282" s="8"/>
      <c r="CU282" s="8"/>
      <c r="CV282" s="8"/>
      <c r="CW282" s="8"/>
      <c r="CX282" s="8"/>
      <c r="CY282" s="8">
        <v>0</v>
      </c>
      <c r="CZ282" s="8"/>
      <c r="DA282" s="8"/>
      <c r="DB282" s="8"/>
      <c r="DC282" s="8"/>
      <c r="DD282" s="8" t="s">
        <v>165</v>
      </c>
      <c r="DE282" s="8">
        <v>2</v>
      </c>
      <c r="DF282" s="8"/>
      <c r="DG282" s="8"/>
      <c r="DH282" s="8"/>
      <c r="DI282" s="8">
        <v>2</v>
      </c>
      <c r="DJ282" s="8"/>
      <c r="DK282" s="8">
        <v>2</v>
      </c>
      <c r="DL282" s="8">
        <v>0</v>
      </c>
      <c r="DM282" s="8">
        <v>2</v>
      </c>
      <c r="DN282" s="8"/>
      <c r="DO282" s="8" t="s">
        <v>143</v>
      </c>
      <c r="DP282" s="8" t="str">
        <f t="shared" si="277"/>
        <v>2</v>
      </c>
      <c r="DQ282" s="8" t="s">
        <v>165</v>
      </c>
      <c r="DR282" s="8" t="s">
        <v>165</v>
      </c>
      <c r="DS282" s="8" t="s">
        <v>165</v>
      </c>
      <c r="DT282" s="8" t="s">
        <v>636</v>
      </c>
      <c r="DU282" s="8" t="s">
        <v>150</v>
      </c>
      <c r="DV282" s="8" t="s">
        <v>159</v>
      </c>
      <c r="DW282" s="8" t="s">
        <v>150</v>
      </c>
      <c r="DX282" s="8" t="s">
        <v>150</v>
      </c>
      <c r="DY282" s="8"/>
      <c r="DZ282" s="8"/>
      <c r="EA282" s="8"/>
      <c r="EB282" s="8" t="s">
        <v>150</v>
      </c>
      <c r="EC282" s="8" t="s">
        <v>150</v>
      </c>
      <c r="ED282" s="8" t="s">
        <v>150</v>
      </c>
      <c r="EE282" s="8"/>
      <c r="EF282" s="8" t="s">
        <v>159</v>
      </c>
      <c r="EG282" s="8" t="s">
        <v>150</v>
      </c>
      <c r="EH282" s="8"/>
      <c r="EI282" s="8" t="s">
        <v>159</v>
      </c>
      <c r="EJ282" s="8" t="s">
        <v>150</v>
      </c>
      <c r="EK282" s="8"/>
      <c r="EL282" s="8"/>
      <c r="EM282" s="8"/>
      <c r="EN282" s="8"/>
      <c r="EO282" s="8"/>
      <c r="EP282" s="8" t="s">
        <v>187</v>
      </c>
      <c r="EQ282" s="11">
        <f t="shared" si="283"/>
        <v>28</v>
      </c>
      <c r="ER282" s="11">
        <v>1</v>
      </c>
      <c r="ES282" s="11"/>
      <c r="ET282" s="13">
        <f t="shared" si="245"/>
        <v>1</v>
      </c>
      <c r="EU282" s="13">
        <f t="shared" si="246"/>
        <v>0.9</v>
      </c>
      <c r="EV282" s="14">
        <f t="shared" si="268"/>
        <v>-3.2000000000000001E-2</v>
      </c>
      <c r="EW282" s="14">
        <f t="shared" si="247"/>
        <v>-1.2</v>
      </c>
      <c r="EX282" s="14">
        <f t="shared" si="248"/>
        <v>-3.2000000000000001E-2</v>
      </c>
      <c r="EY282" s="11">
        <f t="shared" si="249"/>
        <v>-3.2000000000000001E-2</v>
      </c>
      <c r="EZ282" s="17" t="s">
        <v>152</v>
      </c>
      <c r="FA282" s="16" t="str">
        <f t="shared" si="250"/>
        <v>1</v>
      </c>
      <c r="FC282">
        <v>2</v>
      </c>
      <c r="FD282">
        <v>0</v>
      </c>
    </row>
    <row r="283" spans="1:160" ht="33.75">
      <c r="A283" s="6">
        <v>3337</v>
      </c>
      <c r="B283" s="8">
        <v>2</v>
      </c>
      <c r="C283" s="8" t="s">
        <v>139</v>
      </c>
      <c r="D283" s="8">
        <v>51</v>
      </c>
      <c r="E283" s="8">
        <v>49</v>
      </c>
      <c r="F283" s="8" t="s">
        <v>153</v>
      </c>
      <c r="G283" s="8">
        <v>3</v>
      </c>
      <c r="H283" s="8" t="s">
        <v>188</v>
      </c>
      <c r="I283" s="9"/>
      <c r="J283" s="9"/>
      <c r="K283" s="10">
        <v>44018</v>
      </c>
      <c r="L283" s="10"/>
      <c r="M283" s="9" t="e">
        <f t="shared" si="281"/>
        <v>#NUM!</v>
      </c>
      <c r="N283" s="9">
        <f t="shared" ca="1" si="239"/>
        <v>45</v>
      </c>
      <c r="O283" s="9">
        <v>27</v>
      </c>
      <c r="P283" s="9">
        <v>1</v>
      </c>
      <c r="Q283" s="9"/>
      <c r="R283" s="9"/>
      <c r="S283" s="9" t="e">
        <f t="shared" si="240"/>
        <v>#NUM!</v>
      </c>
      <c r="T283" s="9"/>
      <c r="U283" s="8" t="str">
        <f t="shared" si="278"/>
        <v>12</v>
      </c>
      <c r="V283" s="11" t="str">
        <f t="shared" si="279"/>
        <v>1</v>
      </c>
      <c r="W283" s="8" t="str">
        <f t="shared" si="275"/>
        <v>12</v>
      </c>
      <c r="X283" s="9">
        <v>2</v>
      </c>
      <c r="Y283" s="9">
        <v>1</v>
      </c>
      <c r="Z283" s="9"/>
      <c r="AA283" s="9"/>
      <c r="AB283" s="9">
        <v>2</v>
      </c>
      <c r="AC283" s="9">
        <v>27</v>
      </c>
      <c r="AD283" s="9">
        <v>1</v>
      </c>
      <c r="AE283" s="8">
        <f t="shared" si="259"/>
        <v>27</v>
      </c>
      <c r="AF283" s="9">
        <v>2</v>
      </c>
      <c r="AG283" s="9"/>
      <c r="AH283" s="11">
        <f t="shared" si="282"/>
        <v>27</v>
      </c>
      <c r="AI283" s="11">
        <v>1</v>
      </c>
      <c r="AJ283" s="9">
        <v>2</v>
      </c>
      <c r="AK283" s="9">
        <v>0</v>
      </c>
      <c r="AL283" s="9"/>
      <c r="AM283" s="8" t="s">
        <v>360</v>
      </c>
      <c r="AN283" s="8">
        <v>1</v>
      </c>
      <c r="AO283" s="8">
        <v>1.58</v>
      </c>
      <c r="AP283" s="8">
        <v>51</v>
      </c>
      <c r="AQ283" s="8"/>
      <c r="AR283" s="9" t="e">
        <f t="shared" si="280"/>
        <v>#DIV/0!</v>
      </c>
      <c r="AS283" s="9">
        <v>1.17</v>
      </c>
      <c r="AT283" s="9">
        <f t="shared" si="241"/>
        <v>75.411349105020093</v>
      </c>
      <c r="AU283" s="9"/>
      <c r="AV283" s="9" t="e">
        <f t="shared" si="263"/>
        <v>#DIV/0!</v>
      </c>
      <c r="AW283" s="9"/>
      <c r="AX283" s="9"/>
      <c r="AY283" s="12" t="s">
        <v>155</v>
      </c>
      <c r="AZ283" s="12" t="s">
        <v>155</v>
      </c>
      <c r="BA283" s="12"/>
      <c r="BB283" s="12"/>
      <c r="BC283" s="8" t="s">
        <v>164</v>
      </c>
      <c r="BD283" s="8"/>
      <c r="BE283" s="8"/>
      <c r="BF283" s="8"/>
      <c r="BG283" s="12"/>
      <c r="BH283" s="8"/>
      <c r="BI283" s="8"/>
      <c r="BJ283" s="8">
        <v>54.8</v>
      </c>
      <c r="BK283" s="8">
        <v>174.1</v>
      </c>
      <c r="BL283" s="8">
        <f t="shared" si="242"/>
        <v>1.6593086228616607</v>
      </c>
      <c r="BM283" s="8">
        <f t="shared" si="266"/>
        <v>18.079358486295813</v>
      </c>
      <c r="BN283" s="8">
        <v>1</v>
      </c>
      <c r="BO283" s="7" t="s">
        <v>1303</v>
      </c>
      <c r="BP283" s="8" t="s">
        <v>146</v>
      </c>
      <c r="BQ283" s="8">
        <v>47</v>
      </c>
      <c r="BR283" s="8">
        <v>65.900000000000006</v>
      </c>
      <c r="BS283" s="8">
        <v>161</v>
      </c>
      <c r="BT283" s="8">
        <f t="shared" si="243"/>
        <v>1.6956701887396843</v>
      </c>
      <c r="BU283" s="8">
        <f t="shared" si="267"/>
        <v>25.42340187492767</v>
      </c>
      <c r="BV283" s="8">
        <f t="shared" si="244"/>
        <v>0.97855622743179227</v>
      </c>
      <c r="BW283" s="8">
        <f t="shared" si="244"/>
        <v>0.71113057863926199</v>
      </c>
      <c r="BX283" s="8" t="s">
        <v>147</v>
      </c>
      <c r="BY283" s="8" t="s">
        <v>147</v>
      </c>
      <c r="BZ283" s="8" t="s">
        <v>148</v>
      </c>
      <c r="CA283" s="8" t="s">
        <v>166</v>
      </c>
      <c r="CB283" s="8">
        <v>2</v>
      </c>
      <c r="CC283" s="8" t="s">
        <v>150</v>
      </c>
      <c r="CD283" s="8">
        <v>2</v>
      </c>
      <c r="CE283" s="8" t="s">
        <v>150</v>
      </c>
      <c r="CF283" s="8" t="s">
        <v>150</v>
      </c>
      <c r="CG283" s="8">
        <v>2</v>
      </c>
      <c r="CH283" s="8" t="s">
        <v>150</v>
      </c>
      <c r="CI283" s="8" t="s">
        <v>150</v>
      </c>
      <c r="CJ283" s="8">
        <v>2</v>
      </c>
      <c r="CK283" s="8" t="s">
        <v>150</v>
      </c>
      <c r="CL283" s="8" t="s">
        <v>150</v>
      </c>
      <c r="CM283" s="8">
        <v>2</v>
      </c>
      <c r="CN283" s="8" t="s">
        <v>150</v>
      </c>
      <c r="CO283" s="8">
        <v>0</v>
      </c>
      <c r="CP283" s="8">
        <v>0</v>
      </c>
      <c r="CQ283" s="8">
        <v>4</v>
      </c>
      <c r="CR283" s="8"/>
      <c r="CS283" s="8">
        <v>0</v>
      </c>
      <c r="CT283" s="8"/>
      <c r="CU283" s="8"/>
      <c r="CV283" s="8"/>
      <c r="CW283" s="8"/>
      <c r="CX283" s="8"/>
      <c r="CY283" s="8">
        <v>0</v>
      </c>
      <c r="CZ283" s="8"/>
      <c r="DA283" s="8"/>
      <c r="DB283" s="8"/>
      <c r="DC283" s="8"/>
      <c r="DD283" s="8" t="s">
        <v>165</v>
      </c>
      <c r="DE283" s="8">
        <v>2</v>
      </c>
      <c r="DF283" s="8"/>
      <c r="DG283" s="8"/>
      <c r="DH283" s="8"/>
      <c r="DI283" s="8">
        <v>2</v>
      </c>
      <c r="DJ283" s="8"/>
      <c r="DK283" s="8">
        <v>2</v>
      </c>
      <c r="DL283" s="8">
        <v>0</v>
      </c>
      <c r="DM283" s="8">
        <v>2</v>
      </c>
      <c r="DN283" s="8"/>
      <c r="DO283" s="8" t="s">
        <v>143</v>
      </c>
      <c r="DP283" s="8" t="str">
        <f t="shared" si="277"/>
        <v>2</v>
      </c>
      <c r="DQ283" s="8" t="s">
        <v>165</v>
      </c>
      <c r="DR283" s="8" t="s">
        <v>165</v>
      </c>
      <c r="DS283" s="8" t="s">
        <v>165</v>
      </c>
      <c r="DT283" s="8" t="s">
        <v>636</v>
      </c>
      <c r="DU283" s="8" t="s">
        <v>150</v>
      </c>
      <c r="DV283" s="8" t="s">
        <v>159</v>
      </c>
      <c r="DW283" s="8" t="s">
        <v>150</v>
      </c>
      <c r="DX283" s="8" t="s">
        <v>150</v>
      </c>
      <c r="DY283" s="8"/>
      <c r="DZ283" s="8"/>
      <c r="EA283" s="8"/>
      <c r="EB283" s="8" t="s">
        <v>150</v>
      </c>
      <c r="EC283" s="8" t="s">
        <v>150</v>
      </c>
      <c r="ED283" s="8" t="s">
        <v>150</v>
      </c>
      <c r="EE283" s="8"/>
      <c r="EF283" s="8" t="s">
        <v>159</v>
      </c>
      <c r="EG283" s="8" t="s">
        <v>150</v>
      </c>
      <c r="EH283" s="8"/>
      <c r="EI283" s="8" t="s">
        <v>159</v>
      </c>
      <c r="EJ283" s="8" t="s">
        <v>150</v>
      </c>
      <c r="EK283" s="8"/>
      <c r="EL283" s="8"/>
      <c r="EM283" s="8"/>
      <c r="EN283" s="8"/>
      <c r="EO283" s="8"/>
      <c r="EP283" s="8" t="s">
        <v>187</v>
      </c>
      <c r="EQ283" s="11">
        <f t="shared" si="283"/>
        <v>27</v>
      </c>
      <c r="ER283" s="11">
        <v>1</v>
      </c>
      <c r="ES283" s="11"/>
      <c r="ET283" s="13">
        <f t="shared" si="245"/>
        <v>1</v>
      </c>
      <c r="EU283" s="13">
        <f t="shared" si="246"/>
        <v>0.9</v>
      </c>
      <c r="EV283" s="14">
        <f t="shared" si="268"/>
        <v>-3.2000000000000001E-2</v>
      </c>
      <c r="EW283" s="14">
        <f t="shared" si="247"/>
        <v>-1.2</v>
      </c>
      <c r="EX283" s="14">
        <f t="shared" si="248"/>
        <v>-3.2000000000000001E-2</v>
      </c>
      <c r="EY283" s="11">
        <f t="shared" si="249"/>
        <v>-3.2000000000000001E-2</v>
      </c>
      <c r="EZ283" s="15" t="s">
        <v>152</v>
      </c>
      <c r="FA283" s="16" t="str">
        <f t="shared" si="250"/>
        <v>1</v>
      </c>
      <c r="FC283">
        <v>2</v>
      </c>
      <c r="FD283">
        <v>0</v>
      </c>
    </row>
    <row r="284" spans="1:160" ht="33.75">
      <c r="A284" s="6">
        <v>3338</v>
      </c>
      <c r="B284" s="8">
        <v>2</v>
      </c>
      <c r="C284" s="8" t="s">
        <v>139</v>
      </c>
      <c r="D284" s="8">
        <v>49</v>
      </c>
      <c r="E284" s="8">
        <v>47</v>
      </c>
      <c r="F284" s="8" t="s">
        <v>174</v>
      </c>
      <c r="G284" s="8">
        <v>2</v>
      </c>
      <c r="H284" s="8"/>
      <c r="I284" s="9"/>
      <c r="J284" s="9"/>
      <c r="K284" s="10">
        <v>44020</v>
      </c>
      <c r="L284" s="10"/>
      <c r="M284" s="9" t="e">
        <f t="shared" si="281"/>
        <v>#NUM!</v>
      </c>
      <c r="N284" s="9">
        <f t="shared" ca="1" si="239"/>
        <v>45</v>
      </c>
      <c r="O284" s="9">
        <v>27</v>
      </c>
      <c r="P284" s="9">
        <v>1</v>
      </c>
      <c r="Q284" s="9"/>
      <c r="R284" s="9"/>
      <c r="S284" s="9" t="e">
        <f t="shared" si="240"/>
        <v>#NUM!</v>
      </c>
      <c r="T284" s="9"/>
      <c r="U284" s="8" t="str">
        <f t="shared" si="278"/>
        <v>12</v>
      </c>
      <c r="V284" s="11" t="str">
        <f t="shared" si="279"/>
        <v>1</v>
      </c>
      <c r="W284" s="8" t="str">
        <f t="shared" si="275"/>
        <v>12</v>
      </c>
      <c r="X284" s="9">
        <v>2</v>
      </c>
      <c r="Y284" s="9">
        <v>1</v>
      </c>
      <c r="Z284" s="9"/>
      <c r="AA284" s="9"/>
      <c r="AB284" s="9">
        <v>2</v>
      </c>
      <c r="AC284" s="9">
        <v>27</v>
      </c>
      <c r="AD284" s="9"/>
      <c r="AE284" s="8">
        <f t="shared" si="259"/>
        <v>27</v>
      </c>
      <c r="AF284" s="9">
        <v>2</v>
      </c>
      <c r="AG284" s="9"/>
      <c r="AH284" s="11">
        <f t="shared" si="282"/>
        <v>27</v>
      </c>
      <c r="AI284" s="11">
        <v>1</v>
      </c>
      <c r="AJ284" s="9">
        <v>2</v>
      </c>
      <c r="AK284" s="9">
        <v>0</v>
      </c>
      <c r="AL284" s="9"/>
      <c r="AM284" s="8" t="s">
        <v>360</v>
      </c>
      <c r="AN284" s="8">
        <v>1</v>
      </c>
      <c r="AO284" s="8">
        <v>3.64</v>
      </c>
      <c r="AP284" s="8">
        <v>19</v>
      </c>
      <c r="AQ284" s="8"/>
      <c r="AR284" s="9" t="e">
        <f t="shared" si="280"/>
        <v>#DIV/0!</v>
      </c>
      <c r="AS284" s="9">
        <v>1.36</v>
      </c>
      <c r="AT284" s="9">
        <f t="shared" si="241"/>
        <v>63.74044183663208</v>
      </c>
      <c r="AU284" s="9"/>
      <c r="AV284" s="9" t="e">
        <f t="shared" si="263"/>
        <v>#DIV/0!</v>
      </c>
      <c r="AW284" s="9"/>
      <c r="AX284" s="9"/>
      <c r="AY284" s="12" t="s">
        <v>155</v>
      </c>
      <c r="AZ284" s="12" t="s">
        <v>155</v>
      </c>
      <c r="BA284" s="12"/>
      <c r="BB284" s="12"/>
      <c r="BC284" s="8" t="s">
        <v>164</v>
      </c>
      <c r="BD284" s="8"/>
      <c r="BE284" s="8"/>
      <c r="BF284" s="8"/>
      <c r="BG284" s="12"/>
      <c r="BH284" s="8"/>
      <c r="BI284" s="8"/>
      <c r="BJ284" s="8">
        <v>87</v>
      </c>
      <c r="BK284" s="8">
        <v>177</v>
      </c>
      <c r="BL284" s="8">
        <f t="shared" si="242"/>
        <v>2.0438199033693718</v>
      </c>
      <c r="BM284" s="8">
        <f t="shared" si="266"/>
        <v>27.769797950780429</v>
      </c>
      <c r="BN284" s="8">
        <v>1</v>
      </c>
      <c r="BO284" s="7" t="s">
        <v>1306</v>
      </c>
      <c r="BP284" s="8" t="s">
        <v>146</v>
      </c>
      <c r="BQ284" s="8">
        <v>45</v>
      </c>
      <c r="BR284" s="8">
        <v>63</v>
      </c>
      <c r="BS284" s="8">
        <v>157</v>
      </c>
      <c r="BT284" s="8">
        <f t="shared" si="243"/>
        <v>1.6334780582446982</v>
      </c>
      <c r="BU284" s="8">
        <f t="shared" si="267"/>
        <v>25.558846200657225</v>
      </c>
      <c r="BV284" s="8">
        <f t="shared" si="244"/>
        <v>1.2512074423366413</v>
      </c>
      <c r="BW284" s="8">
        <f t="shared" si="244"/>
        <v>1.086504364585376</v>
      </c>
      <c r="BX284" s="8" t="s">
        <v>162</v>
      </c>
      <c r="BY284" s="8" t="s">
        <v>158</v>
      </c>
      <c r="BZ284" s="8" t="s">
        <v>148</v>
      </c>
      <c r="CA284" s="8" t="s">
        <v>166</v>
      </c>
      <c r="CB284" s="8">
        <v>3</v>
      </c>
      <c r="CC284" s="8" t="s">
        <v>150</v>
      </c>
      <c r="CD284" s="8">
        <v>2</v>
      </c>
      <c r="CE284" s="8" t="s">
        <v>150</v>
      </c>
      <c r="CF284" s="8" t="s">
        <v>150</v>
      </c>
      <c r="CG284" s="8">
        <v>2</v>
      </c>
      <c r="CH284" s="8" t="s">
        <v>150</v>
      </c>
      <c r="CI284" s="8" t="s">
        <v>150</v>
      </c>
      <c r="CJ284" s="8">
        <v>2</v>
      </c>
      <c r="CK284" s="8" t="s">
        <v>150</v>
      </c>
      <c r="CL284" s="8" t="s">
        <v>150</v>
      </c>
      <c r="CM284" s="8">
        <v>2</v>
      </c>
      <c r="CN284" s="8" t="s">
        <v>150</v>
      </c>
      <c r="CO284" s="8">
        <v>0</v>
      </c>
      <c r="CP284" s="8">
        <v>0</v>
      </c>
      <c r="CQ284" s="8">
        <v>4</v>
      </c>
      <c r="CR284" s="8" t="s">
        <v>0</v>
      </c>
      <c r="CS284" s="8">
        <v>0</v>
      </c>
      <c r="CT284" s="8"/>
      <c r="CU284" s="8"/>
      <c r="CV284" s="8"/>
      <c r="CW284" s="8"/>
      <c r="CX284" s="8" t="s">
        <v>0</v>
      </c>
      <c r="CY284" s="8">
        <v>0</v>
      </c>
      <c r="CZ284" s="8"/>
      <c r="DA284" s="8"/>
      <c r="DB284" s="8"/>
      <c r="DC284" s="8"/>
      <c r="DD284" s="8" t="s">
        <v>165</v>
      </c>
      <c r="DE284" s="8">
        <v>2</v>
      </c>
      <c r="DF284" s="8"/>
      <c r="DG284" s="8"/>
      <c r="DH284" s="8"/>
      <c r="DI284" s="8">
        <v>2</v>
      </c>
      <c r="DJ284" s="8"/>
      <c r="DK284" s="8">
        <v>2</v>
      </c>
      <c r="DL284" s="8">
        <v>0</v>
      </c>
      <c r="DM284" s="8">
        <v>2</v>
      </c>
      <c r="DN284" s="8"/>
      <c r="DO284" s="8" t="s">
        <v>143</v>
      </c>
      <c r="DP284" s="8" t="str">
        <f t="shared" si="277"/>
        <v>2</v>
      </c>
      <c r="DQ284" s="8" t="s">
        <v>165</v>
      </c>
      <c r="DR284" s="8" t="s">
        <v>165</v>
      </c>
      <c r="DS284" s="8" t="s">
        <v>165</v>
      </c>
      <c r="DT284" s="8" t="s">
        <v>636</v>
      </c>
      <c r="DU284" s="8" t="s">
        <v>150</v>
      </c>
      <c r="DV284" s="8" t="s">
        <v>150</v>
      </c>
      <c r="DW284" s="8" t="s">
        <v>150</v>
      </c>
      <c r="DX284" s="8" t="s">
        <v>150</v>
      </c>
      <c r="DY284" s="8"/>
      <c r="DZ284" s="8"/>
      <c r="EA284" s="8"/>
      <c r="EB284" s="8" t="s">
        <v>150</v>
      </c>
      <c r="EC284" s="8" t="s">
        <v>150</v>
      </c>
      <c r="ED284" s="8" t="s">
        <v>150</v>
      </c>
      <c r="EE284" s="8"/>
      <c r="EF284" s="8" t="s">
        <v>159</v>
      </c>
      <c r="EG284" s="8" t="s">
        <v>150</v>
      </c>
      <c r="EH284" s="8"/>
      <c r="EI284" s="8" t="s">
        <v>159</v>
      </c>
      <c r="EJ284" s="8" t="s">
        <v>150</v>
      </c>
      <c r="EK284" s="8"/>
      <c r="EL284" s="8"/>
      <c r="EM284" s="8"/>
      <c r="EN284" s="8"/>
      <c r="EO284" s="8"/>
      <c r="EP284" s="8" t="s">
        <v>187</v>
      </c>
      <c r="EQ284" s="11">
        <f t="shared" si="283"/>
        <v>27</v>
      </c>
      <c r="ER284" s="11">
        <v>1</v>
      </c>
      <c r="ES284" s="11"/>
      <c r="ET284" s="13">
        <f t="shared" si="245"/>
        <v>1</v>
      </c>
      <c r="EU284" s="13">
        <f t="shared" si="246"/>
        <v>0.9</v>
      </c>
      <c r="EV284" s="14">
        <f t="shared" si="268"/>
        <v>-3.2000000000000001E-2</v>
      </c>
      <c r="EW284" s="14">
        <f t="shared" si="247"/>
        <v>-1.2</v>
      </c>
      <c r="EX284" s="14">
        <f t="shared" si="248"/>
        <v>-3.2000000000000001E-2</v>
      </c>
      <c r="EY284" s="11">
        <f t="shared" si="249"/>
        <v>-3.2000000000000001E-2</v>
      </c>
      <c r="EZ284" s="17" t="s">
        <v>176</v>
      </c>
      <c r="FA284" s="16" t="str">
        <f t="shared" si="250"/>
        <v>3</v>
      </c>
      <c r="FC284">
        <v>2</v>
      </c>
      <c r="FD284">
        <v>0</v>
      </c>
    </row>
    <row r="285" spans="1:160" ht="45">
      <c r="A285" s="6">
        <v>3340</v>
      </c>
      <c r="B285" s="8">
        <v>2</v>
      </c>
      <c r="C285" s="8" t="s">
        <v>139</v>
      </c>
      <c r="D285" s="8">
        <v>75</v>
      </c>
      <c r="E285" s="8">
        <v>73</v>
      </c>
      <c r="F285" s="8" t="s">
        <v>140</v>
      </c>
      <c r="G285" s="8">
        <v>1</v>
      </c>
      <c r="H285" s="8"/>
      <c r="I285" s="9"/>
      <c r="J285" s="9"/>
      <c r="K285" s="10">
        <v>44021</v>
      </c>
      <c r="L285" s="10"/>
      <c r="M285" s="9" t="e">
        <f t="shared" si="281"/>
        <v>#NUM!</v>
      </c>
      <c r="N285" s="9">
        <f t="shared" ca="1" si="239"/>
        <v>45</v>
      </c>
      <c r="O285" s="9">
        <v>27</v>
      </c>
      <c r="P285" s="9">
        <v>1</v>
      </c>
      <c r="Q285" s="10">
        <v>44176</v>
      </c>
      <c r="R285" s="10">
        <v>44176</v>
      </c>
      <c r="S285" s="9">
        <f t="shared" si="240"/>
        <v>5</v>
      </c>
      <c r="T285" s="9" t="s">
        <v>1309</v>
      </c>
      <c r="U285" s="8" t="str">
        <f t="shared" si="278"/>
        <v>12</v>
      </c>
      <c r="V285" s="11" t="str">
        <f t="shared" si="279"/>
        <v>1</v>
      </c>
      <c r="W285" s="8" t="str">
        <f t="shared" si="275"/>
        <v>12</v>
      </c>
      <c r="X285" s="9">
        <v>2</v>
      </c>
      <c r="Y285" s="9">
        <v>1</v>
      </c>
      <c r="Z285" s="9"/>
      <c r="AA285" s="9"/>
      <c r="AB285" s="9">
        <v>2</v>
      </c>
      <c r="AC285" s="9">
        <v>27</v>
      </c>
      <c r="AD285" s="9">
        <v>1</v>
      </c>
      <c r="AE285" s="8">
        <f t="shared" si="259"/>
        <v>27</v>
      </c>
      <c r="AF285" s="9">
        <v>2</v>
      </c>
      <c r="AG285" s="9"/>
      <c r="AH285" s="11">
        <f t="shared" si="282"/>
        <v>27</v>
      </c>
      <c r="AI285" s="11">
        <v>1</v>
      </c>
      <c r="AJ285" s="9">
        <v>2</v>
      </c>
      <c r="AK285" s="9">
        <v>0</v>
      </c>
      <c r="AL285" s="9"/>
      <c r="AM285" s="8" t="s">
        <v>360</v>
      </c>
      <c r="AN285" s="8">
        <v>1</v>
      </c>
      <c r="AO285" s="8">
        <v>2.2400000000000002</v>
      </c>
      <c r="AP285" s="8">
        <v>28</v>
      </c>
      <c r="AQ285" s="8"/>
      <c r="AR285" s="9" t="e">
        <f t="shared" si="280"/>
        <v>#DIV/0!</v>
      </c>
      <c r="AS285" s="9">
        <v>1.42</v>
      </c>
      <c r="AT285" s="9">
        <f t="shared" si="241"/>
        <v>51.486047025793773</v>
      </c>
      <c r="AU285" s="9"/>
      <c r="AV285" s="9" t="e">
        <f t="shared" si="263"/>
        <v>#DIV/0!</v>
      </c>
      <c r="AW285" s="9"/>
      <c r="AX285" s="9"/>
      <c r="AY285" s="12" t="s">
        <v>155</v>
      </c>
      <c r="AZ285" s="12" t="s">
        <v>155</v>
      </c>
      <c r="BA285" s="12"/>
      <c r="BB285" s="12"/>
      <c r="BC285" s="8" t="s">
        <v>164</v>
      </c>
      <c r="BD285" s="8"/>
      <c r="BE285" s="8"/>
      <c r="BF285" s="8"/>
      <c r="BG285" s="12"/>
      <c r="BH285" s="8"/>
      <c r="BI285" s="8"/>
      <c r="BJ285" s="8">
        <v>70</v>
      </c>
      <c r="BK285" s="8">
        <v>170</v>
      </c>
      <c r="BL285" s="8">
        <f t="shared" si="242"/>
        <v>1.8097078017532482</v>
      </c>
      <c r="BM285" s="8">
        <f t="shared" si="266"/>
        <v>24.221453287197232</v>
      </c>
      <c r="BN285" s="8">
        <v>1</v>
      </c>
      <c r="BO285" s="7" t="s">
        <v>1310</v>
      </c>
      <c r="BP285" s="8" t="s">
        <v>146</v>
      </c>
      <c r="BQ285" s="8">
        <v>69</v>
      </c>
      <c r="BR285" s="8">
        <v>53</v>
      </c>
      <c r="BS285" s="8">
        <v>153</v>
      </c>
      <c r="BT285" s="8">
        <f t="shared" si="243"/>
        <v>1.4896521082310206</v>
      </c>
      <c r="BU285" s="8">
        <f t="shared" si="267"/>
        <v>22.64086462471699</v>
      </c>
      <c r="BV285" s="8">
        <f t="shared" si="244"/>
        <v>1.2148526436164331</v>
      </c>
      <c r="BW285" s="8">
        <f t="shared" si="244"/>
        <v>1.0698113207547169</v>
      </c>
      <c r="BX285" s="8" t="s">
        <v>162</v>
      </c>
      <c r="BY285" s="8" t="s">
        <v>147</v>
      </c>
      <c r="BZ285" s="8" t="s">
        <v>148</v>
      </c>
      <c r="CA285" s="8" t="s">
        <v>149</v>
      </c>
      <c r="CB285" s="8">
        <v>4</v>
      </c>
      <c r="CC285" s="8" t="s">
        <v>150</v>
      </c>
      <c r="CD285" s="8">
        <v>2</v>
      </c>
      <c r="CE285" s="8" t="s">
        <v>159</v>
      </c>
      <c r="CF285" s="8" t="s">
        <v>150</v>
      </c>
      <c r="CG285" s="8">
        <v>2</v>
      </c>
      <c r="CH285" s="8" t="s">
        <v>150</v>
      </c>
      <c r="CI285" s="8" t="s">
        <v>150</v>
      </c>
      <c r="CJ285" s="8">
        <v>2</v>
      </c>
      <c r="CK285" s="8" t="s">
        <v>159</v>
      </c>
      <c r="CL285" s="8" t="s">
        <v>150</v>
      </c>
      <c r="CM285" s="8">
        <v>2</v>
      </c>
      <c r="CN285" s="8" t="s">
        <v>150</v>
      </c>
      <c r="CO285" s="8">
        <v>0</v>
      </c>
      <c r="CP285" s="8">
        <v>0</v>
      </c>
      <c r="CQ285" s="8">
        <v>4</v>
      </c>
      <c r="CR285" s="8" t="s">
        <v>0</v>
      </c>
      <c r="CS285" s="8">
        <v>0</v>
      </c>
      <c r="CT285" s="8"/>
      <c r="CU285" s="8"/>
      <c r="CV285" s="8"/>
      <c r="CW285" s="8"/>
      <c r="CX285" s="8" t="s">
        <v>0</v>
      </c>
      <c r="CY285" s="8">
        <v>0</v>
      </c>
      <c r="CZ285" s="8"/>
      <c r="DA285" s="8"/>
      <c r="DB285" s="8"/>
      <c r="DC285" s="8"/>
      <c r="DD285" s="8" t="s">
        <v>143</v>
      </c>
      <c r="DE285" s="8">
        <v>1</v>
      </c>
      <c r="DF285" s="8"/>
      <c r="DG285" s="8"/>
      <c r="DH285" s="8">
        <v>375</v>
      </c>
      <c r="DI285" s="8">
        <v>1</v>
      </c>
      <c r="DJ285" s="8"/>
      <c r="DK285" s="8">
        <v>2</v>
      </c>
      <c r="DL285" s="8">
        <v>2</v>
      </c>
      <c r="DM285" s="8">
        <v>1</v>
      </c>
      <c r="DN285" s="8" t="s">
        <v>143</v>
      </c>
      <c r="DO285" s="8"/>
      <c r="DP285" s="8" t="str">
        <f t="shared" si="277"/>
        <v>1</v>
      </c>
      <c r="DQ285" s="8" t="s">
        <v>165</v>
      </c>
      <c r="DR285" s="8" t="s">
        <v>165</v>
      </c>
      <c r="DS285" s="8" t="s">
        <v>165</v>
      </c>
      <c r="DT285" s="8" t="s">
        <v>636</v>
      </c>
      <c r="DU285" s="8" t="s">
        <v>150</v>
      </c>
      <c r="DV285" s="8" t="s">
        <v>159</v>
      </c>
      <c r="DW285" s="8" t="s">
        <v>150</v>
      </c>
      <c r="DX285" s="8" t="s">
        <v>150</v>
      </c>
      <c r="DY285" s="8"/>
      <c r="DZ285" s="8"/>
      <c r="EA285" s="8"/>
      <c r="EB285" s="8" t="s">
        <v>150</v>
      </c>
      <c r="EC285" s="8" t="s">
        <v>150</v>
      </c>
      <c r="ED285" s="8" t="s">
        <v>150</v>
      </c>
      <c r="EE285" s="8"/>
      <c r="EF285" s="8" t="s">
        <v>159</v>
      </c>
      <c r="EG285" s="8" t="s">
        <v>150</v>
      </c>
      <c r="EH285" s="8"/>
      <c r="EI285" s="8" t="s">
        <v>159</v>
      </c>
      <c r="EJ285" s="8" t="s">
        <v>150</v>
      </c>
      <c r="EK285" s="8"/>
      <c r="EL285" s="8"/>
      <c r="EM285" s="8"/>
      <c r="EN285" s="8"/>
      <c r="EO285" s="8"/>
      <c r="EP285" s="8" t="s">
        <v>189</v>
      </c>
      <c r="EQ285" s="11">
        <f t="shared" si="283"/>
        <v>27</v>
      </c>
      <c r="ER285" s="11">
        <v>1</v>
      </c>
      <c r="ES285" s="11"/>
      <c r="ET285" s="13">
        <f t="shared" si="245"/>
        <v>1</v>
      </c>
      <c r="EU285" s="13">
        <f t="shared" si="246"/>
        <v>0.9</v>
      </c>
      <c r="EV285" s="14">
        <f t="shared" si="268"/>
        <v>-3.2000000000000001E-2</v>
      </c>
      <c r="EW285" s="14">
        <f t="shared" si="247"/>
        <v>-1.2</v>
      </c>
      <c r="EX285" s="14">
        <f t="shared" si="248"/>
        <v>-3.2000000000000001E-2</v>
      </c>
      <c r="EY285" s="11">
        <f t="shared" si="249"/>
        <v>-3.2000000000000001E-2</v>
      </c>
      <c r="EZ285" s="17" t="s">
        <v>152</v>
      </c>
      <c r="FA285" s="16" t="str">
        <f t="shared" si="250"/>
        <v>1</v>
      </c>
      <c r="FB285" t="s">
        <v>1957</v>
      </c>
      <c r="FC285">
        <v>1</v>
      </c>
      <c r="FD285">
        <v>5</v>
      </c>
    </row>
    <row r="286" spans="1:160" ht="90">
      <c r="A286" s="6">
        <v>3341</v>
      </c>
      <c r="B286" s="8">
        <v>2</v>
      </c>
      <c r="C286" s="8" t="s">
        <v>139</v>
      </c>
      <c r="D286" s="8">
        <v>64</v>
      </c>
      <c r="E286" s="8">
        <v>61</v>
      </c>
      <c r="F286" s="8" t="s">
        <v>140</v>
      </c>
      <c r="G286" s="8">
        <v>1</v>
      </c>
      <c r="H286" s="8"/>
      <c r="I286" s="9"/>
      <c r="J286" s="9"/>
      <c r="K286" s="10">
        <v>44025</v>
      </c>
      <c r="L286" s="10"/>
      <c r="M286" s="9" t="e">
        <f t="shared" si="281"/>
        <v>#NUM!</v>
      </c>
      <c r="N286" s="9">
        <f t="shared" ca="1" si="239"/>
        <v>44</v>
      </c>
      <c r="O286" s="9">
        <v>27</v>
      </c>
      <c r="P286" s="9">
        <v>1</v>
      </c>
      <c r="Q286" s="10">
        <v>44252</v>
      </c>
      <c r="R286" s="10"/>
      <c r="S286" s="9">
        <f t="shared" si="240"/>
        <v>7</v>
      </c>
      <c r="T286" s="9" t="s">
        <v>1313</v>
      </c>
      <c r="U286" s="8" t="str">
        <f t="shared" si="278"/>
        <v>12</v>
      </c>
      <c r="V286" s="11" t="str">
        <f t="shared" si="279"/>
        <v>1</v>
      </c>
      <c r="W286" s="8">
        <v>7</v>
      </c>
      <c r="X286" s="9">
        <v>1</v>
      </c>
      <c r="Y286" s="9">
        <v>0</v>
      </c>
      <c r="Z286" s="9">
        <v>0</v>
      </c>
      <c r="AA286" s="9">
        <v>0</v>
      </c>
      <c r="AB286" s="9">
        <v>1</v>
      </c>
      <c r="AC286" s="9">
        <v>7</v>
      </c>
      <c r="AD286" s="9">
        <v>0</v>
      </c>
      <c r="AE286" s="8">
        <v>7</v>
      </c>
      <c r="AF286" s="9">
        <v>1</v>
      </c>
      <c r="AG286" s="9">
        <v>1</v>
      </c>
      <c r="AH286" s="11">
        <f t="shared" si="282"/>
        <v>27</v>
      </c>
      <c r="AI286" s="11">
        <v>1</v>
      </c>
      <c r="AJ286" s="9">
        <v>1</v>
      </c>
      <c r="AK286" s="9">
        <v>1</v>
      </c>
      <c r="AL286" s="9" t="s">
        <v>1314</v>
      </c>
      <c r="AM286" s="8" t="s">
        <v>360</v>
      </c>
      <c r="AN286" s="8">
        <v>1</v>
      </c>
      <c r="AO286" s="8">
        <v>1.79</v>
      </c>
      <c r="AP286" s="8">
        <v>40</v>
      </c>
      <c r="AQ286" s="8"/>
      <c r="AR286" s="9" t="e">
        <f t="shared" si="280"/>
        <v>#DIV/0!</v>
      </c>
      <c r="AS286" s="9">
        <v>1.62</v>
      </c>
      <c r="AT286" s="9">
        <f t="shared" si="241"/>
        <v>47.361956645742559</v>
      </c>
      <c r="AU286" s="9"/>
      <c r="AV286" s="9" t="e">
        <f t="shared" si="263"/>
        <v>#DIV/0!</v>
      </c>
      <c r="AW286" s="9"/>
      <c r="AX286" s="9"/>
      <c r="AY286" s="12" t="s">
        <v>155</v>
      </c>
      <c r="AZ286" s="12" t="s">
        <v>155</v>
      </c>
      <c r="BA286" s="12"/>
      <c r="BB286" s="12"/>
      <c r="BC286" s="8" t="s">
        <v>164</v>
      </c>
      <c r="BD286" s="8"/>
      <c r="BE286" s="8"/>
      <c r="BF286" s="8"/>
      <c r="BG286" s="12"/>
      <c r="BH286" s="8"/>
      <c r="BI286" s="8"/>
      <c r="BJ286" s="8">
        <v>54.5</v>
      </c>
      <c r="BK286" s="8">
        <v>172</v>
      </c>
      <c r="BL286" s="8">
        <f t="shared" si="242"/>
        <v>1.6409409805418784</v>
      </c>
      <c r="BM286" s="8">
        <f t="shared" si="266"/>
        <v>18.422120064899946</v>
      </c>
      <c r="BN286" s="8">
        <v>1</v>
      </c>
      <c r="BO286" s="7" t="s">
        <v>1315</v>
      </c>
      <c r="BP286" s="8" t="s">
        <v>146</v>
      </c>
      <c r="BQ286" s="8">
        <v>54</v>
      </c>
      <c r="BR286" s="8">
        <v>68</v>
      </c>
      <c r="BS286" s="8">
        <v>156</v>
      </c>
      <c r="BT286" s="8">
        <f t="shared" si="243"/>
        <v>1.6795693679791153</v>
      </c>
      <c r="BU286" s="8">
        <f t="shared" si="267"/>
        <v>27.94214332675871</v>
      </c>
      <c r="BV286" s="8">
        <f t="shared" si="244"/>
        <v>0.9770010169429828</v>
      </c>
      <c r="BW286" s="8">
        <f t="shared" si="244"/>
        <v>0.6592951674991252</v>
      </c>
      <c r="BX286" s="8" t="s">
        <v>158</v>
      </c>
      <c r="BY286" s="8" t="s">
        <v>158</v>
      </c>
      <c r="BZ286" s="8" t="s">
        <v>148</v>
      </c>
      <c r="CA286" s="8" t="s">
        <v>149</v>
      </c>
      <c r="CB286" s="8">
        <v>4</v>
      </c>
      <c r="CC286" s="8" t="s">
        <v>150</v>
      </c>
      <c r="CD286" s="8">
        <v>2</v>
      </c>
      <c r="CE286" s="8" t="s">
        <v>159</v>
      </c>
      <c r="CF286" s="8" t="s">
        <v>150</v>
      </c>
      <c r="CG286" s="8">
        <v>2</v>
      </c>
      <c r="CH286" s="8" t="s">
        <v>150</v>
      </c>
      <c r="CI286" s="8" t="s">
        <v>150</v>
      </c>
      <c r="CJ286" s="8">
        <v>2</v>
      </c>
      <c r="CK286" s="8" t="s">
        <v>159</v>
      </c>
      <c r="CL286" s="8" t="s">
        <v>150</v>
      </c>
      <c r="CM286" s="8">
        <v>2</v>
      </c>
      <c r="CN286" s="8" t="s">
        <v>150</v>
      </c>
      <c r="CO286" s="8">
        <v>8.3000000000000007</v>
      </c>
      <c r="CP286" s="8">
        <v>40</v>
      </c>
      <c r="CQ286" s="8">
        <v>4</v>
      </c>
      <c r="CR286" s="8" t="s">
        <v>0</v>
      </c>
      <c r="CS286" s="8">
        <v>0</v>
      </c>
      <c r="CT286" s="8"/>
      <c r="CU286" s="8"/>
      <c r="CV286" s="8"/>
      <c r="CW286" s="8"/>
      <c r="CX286" s="8" t="s">
        <v>585</v>
      </c>
      <c r="CY286" s="8">
        <v>2</v>
      </c>
      <c r="CZ286" s="8" t="s">
        <v>1819</v>
      </c>
      <c r="DA286" s="8">
        <v>3255</v>
      </c>
      <c r="DB286" s="8" t="s">
        <v>1818</v>
      </c>
      <c r="DC286" s="8">
        <v>2</v>
      </c>
      <c r="DD286" s="8" t="s">
        <v>165</v>
      </c>
      <c r="DE286" s="8">
        <v>2</v>
      </c>
      <c r="DF286" s="8"/>
      <c r="DG286" s="8"/>
      <c r="DH286" s="8">
        <v>375</v>
      </c>
      <c r="DI286" s="8">
        <v>1</v>
      </c>
      <c r="DJ286" s="8"/>
      <c r="DK286" s="8">
        <v>2</v>
      </c>
      <c r="DL286" s="8">
        <v>0</v>
      </c>
      <c r="DM286" s="8">
        <v>2</v>
      </c>
      <c r="DN286" s="8" t="s">
        <v>143</v>
      </c>
      <c r="DO286" s="8"/>
      <c r="DP286" s="8" t="str">
        <f t="shared" si="277"/>
        <v>1</v>
      </c>
      <c r="DQ286" s="8" t="s">
        <v>165</v>
      </c>
      <c r="DR286" s="8" t="s">
        <v>165</v>
      </c>
      <c r="DS286" s="8" t="s">
        <v>165</v>
      </c>
      <c r="DT286" s="8" t="s">
        <v>636</v>
      </c>
      <c r="DU286" s="8" t="s">
        <v>150</v>
      </c>
      <c r="DV286" s="8" t="s">
        <v>159</v>
      </c>
      <c r="DW286" s="8" t="s">
        <v>150</v>
      </c>
      <c r="DX286" s="8" t="s">
        <v>150</v>
      </c>
      <c r="DY286" s="8"/>
      <c r="DZ286" s="8"/>
      <c r="EA286" s="8"/>
      <c r="EB286" s="8" t="s">
        <v>150</v>
      </c>
      <c r="EC286" s="8" t="s">
        <v>150</v>
      </c>
      <c r="ED286" s="8" t="s">
        <v>150</v>
      </c>
      <c r="EE286" s="8"/>
      <c r="EF286" s="8" t="s">
        <v>159</v>
      </c>
      <c r="EG286" s="8" t="s">
        <v>150</v>
      </c>
      <c r="EH286" s="8"/>
      <c r="EI286" s="8" t="s">
        <v>159</v>
      </c>
      <c r="EJ286" s="8" t="s">
        <v>150</v>
      </c>
      <c r="EK286" s="8"/>
      <c r="EL286" s="8"/>
      <c r="EM286" s="8"/>
      <c r="EN286" s="8"/>
      <c r="EO286" s="8"/>
      <c r="EP286" s="8" t="s">
        <v>187</v>
      </c>
      <c r="EQ286" s="11">
        <f t="shared" si="283"/>
        <v>27</v>
      </c>
      <c r="ER286" s="11">
        <v>1</v>
      </c>
      <c r="ES286" s="11"/>
      <c r="ET286" s="13">
        <f t="shared" si="245"/>
        <v>1</v>
      </c>
      <c r="EU286" s="13">
        <f t="shared" si="246"/>
        <v>0.9</v>
      </c>
      <c r="EV286" s="14">
        <f t="shared" si="268"/>
        <v>-3.2000000000000001E-2</v>
      </c>
      <c r="EW286" s="14">
        <f t="shared" si="247"/>
        <v>-1.2</v>
      </c>
      <c r="EX286" s="14">
        <f t="shared" si="248"/>
        <v>-3.2000000000000001E-2</v>
      </c>
      <c r="EY286" s="11">
        <f t="shared" si="249"/>
        <v>-3.2000000000000001E-2</v>
      </c>
      <c r="EZ286" s="15" t="s">
        <v>152</v>
      </c>
      <c r="FA286" s="16" t="str">
        <f t="shared" si="250"/>
        <v>1</v>
      </c>
      <c r="FB286" t="s">
        <v>1958</v>
      </c>
      <c r="FC286">
        <v>1</v>
      </c>
      <c r="FD286">
        <v>9</v>
      </c>
    </row>
    <row r="287" spans="1:160" ht="33.75">
      <c r="A287" s="6">
        <v>3345</v>
      </c>
      <c r="B287" s="8">
        <v>2</v>
      </c>
      <c r="C287" s="8" t="s">
        <v>139</v>
      </c>
      <c r="D287" s="8">
        <v>56</v>
      </c>
      <c r="E287" s="8">
        <v>54</v>
      </c>
      <c r="F287" s="8" t="s">
        <v>174</v>
      </c>
      <c r="G287" s="8">
        <v>2</v>
      </c>
      <c r="H287" s="8"/>
      <c r="I287" s="9"/>
      <c r="J287" s="9"/>
      <c r="K287" s="10">
        <v>44028</v>
      </c>
      <c r="L287" s="10"/>
      <c r="M287" s="9" t="e">
        <f t="shared" si="281"/>
        <v>#NUM!</v>
      </c>
      <c r="N287" s="9">
        <f t="shared" ca="1" si="239"/>
        <v>44</v>
      </c>
      <c r="O287" s="9">
        <v>27</v>
      </c>
      <c r="P287" s="9">
        <v>1</v>
      </c>
      <c r="Q287" s="9"/>
      <c r="R287" s="9"/>
      <c r="S287" s="9" t="e">
        <f t="shared" si="240"/>
        <v>#NUM!</v>
      </c>
      <c r="T287" s="9"/>
      <c r="U287" s="8">
        <v>12</v>
      </c>
      <c r="V287" s="11">
        <v>1</v>
      </c>
      <c r="W287" s="8" t="str">
        <f>IF(O287&lt;12,O287, IF(O287&gt;12, "12"))</f>
        <v>12</v>
      </c>
      <c r="X287" s="9">
        <v>2</v>
      </c>
      <c r="Y287" s="9">
        <v>1</v>
      </c>
      <c r="Z287" s="9"/>
      <c r="AA287" s="9"/>
      <c r="AB287" s="9">
        <v>2</v>
      </c>
      <c r="AC287" s="9">
        <v>27</v>
      </c>
      <c r="AD287" s="9">
        <v>1</v>
      </c>
      <c r="AE287" s="8">
        <f>IF($O287&lt;36,$O287, IF($O287&gt;36, "36"))</f>
        <v>27</v>
      </c>
      <c r="AF287" s="9">
        <v>2</v>
      </c>
      <c r="AG287" s="9"/>
      <c r="AH287" s="11">
        <f t="shared" si="282"/>
        <v>27</v>
      </c>
      <c r="AI287" s="11">
        <v>1</v>
      </c>
      <c r="AJ287" s="9">
        <v>2</v>
      </c>
      <c r="AK287" s="9">
        <v>0</v>
      </c>
      <c r="AL287" s="9"/>
      <c r="AM287" s="8" t="s">
        <v>360</v>
      </c>
      <c r="AN287" s="8">
        <v>1</v>
      </c>
      <c r="AO287" s="8">
        <v>1.84</v>
      </c>
      <c r="AP287" s="8">
        <v>41</v>
      </c>
      <c r="AQ287" s="8"/>
      <c r="AR287" s="9" t="e">
        <v>#DIV/0!</v>
      </c>
      <c r="AS287" s="9">
        <v>1.23</v>
      </c>
      <c r="AT287" s="9">
        <f t="shared" si="241"/>
        <v>68.844392629082762</v>
      </c>
      <c r="AU287" s="9"/>
      <c r="AV287" s="9" t="e">
        <f t="shared" ref="AV287:AV318" si="284">141*((AU287/EU287)^EX287)*0.9938^(E287+3)*ET287</f>
        <v>#DIV/0!</v>
      </c>
      <c r="AW287" s="9"/>
      <c r="AX287" s="9"/>
      <c r="AY287" s="12" t="s">
        <v>155</v>
      </c>
      <c r="AZ287" s="12" t="s">
        <v>155</v>
      </c>
      <c r="BA287" s="12"/>
      <c r="BB287" s="12"/>
      <c r="BC287" s="8" t="s">
        <v>164</v>
      </c>
      <c r="BD287" s="8"/>
      <c r="BE287" s="8"/>
      <c r="BF287" s="8"/>
      <c r="BG287" s="12"/>
      <c r="BH287" s="8"/>
      <c r="BI287" s="8"/>
      <c r="BJ287" s="8">
        <v>82</v>
      </c>
      <c r="BK287" s="8">
        <v>169</v>
      </c>
      <c r="BL287" s="8">
        <f t="shared" si="242"/>
        <v>1.9273255189728069</v>
      </c>
      <c r="BM287" s="8">
        <f t="shared" si="266"/>
        <v>28.710479324953607</v>
      </c>
      <c r="BN287" s="8">
        <v>1</v>
      </c>
      <c r="BO287" s="7" t="s">
        <v>1318</v>
      </c>
      <c r="BP287" s="8" t="s">
        <v>146</v>
      </c>
      <c r="BQ287" s="8">
        <v>53</v>
      </c>
      <c r="BR287" s="8">
        <v>55</v>
      </c>
      <c r="BS287" s="8">
        <v>160</v>
      </c>
      <c r="BT287" s="8">
        <f t="shared" si="243"/>
        <v>1.5631744723391146</v>
      </c>
      <c r="BU287" s="8">
        <f t="shared" si="267"/>
        <v>21.484375</v>
      </c>
      <c r="BV287" s="8">
        <f t="shared" si="244"/>
        <v>1.2329561114753758</v>
      </c>
      <c r="BW287" s="8">
        <f t="shared" si="244"/>
        <v>1.3363423103978407</v>
      </c>
      <c r="BX287" s="8" t="s">
        <v>162</v>
      </c>
      <c r="BY287" s="8" t="s">
        <v>147</v>
      </c>
      <c r="BZ287" s="8" t="s">
        <v>148</v>
      </c>
      <c r="CA287" s="8" t="s">
        <v>149</v>
      </c>
      <c r="CB287" s="8">
        <v>5</v>
      </c>
      <c r="CC287" s="8" t="s">
        <v>150</v>
      </c>
      <c r="CD287" s="8">
        <v>2</v>
      </c>
      <c r="CE287" s="8" t="s">
        <v>159</v>
      </c>
      <c r="CF287" s="8" t="s">
        <v>150</v>
      </c>
      <c r="CG287" s="8">
        <v>2</v>
      </c>
      <c r="CH287" s="8" t="s">
        <v>150</v>
      </c>
      <c r="CI287" s="8" t="s">
        <v>150</v>
      </c>
      <c r="CJ287" s="8">
        <v>2</v>
      </c>
      <c r="CK287" s="8" t="s">
        <v>159</v>
      </c>
      <c r="CL287" s="8" t="s">
        <v>150</v>
      </c>
      <c r="CM287" s="8">
        <v>2</v>
      </c>
      <c r="CN287" s="8" t="s">
        <v>150</v>
      </c>
      <c r="CO287" s="8">
        <v>0</v>
      </c>
      <c r="CP287" s="8">
        <v>0</v>
      </c>
      <c r="CQ287" s="8">
        <v>4</v>
      </c>
      <c r="CR287" s="8" t="s">
        <v>0</v>
      </c>
      <c r="CS287" s="8">
        <v>0</v>
      </c>
      <c r="CT287" s="8"/>
      <c r="CU287" s="8"/>
      <c r="CV287" s="8"/>
      <c r="CW287" s="8"/>
      <c r="CX287" s="8" t="s">
        <v>0</v>
      </c>
      <c r="CY287" s="8">
        <v>0</v>
      </c>
      <c r="CZ287" s="8"/>
      <c r="DA287" s="8"/>
      <c r="DB287" s="8"/>
      <c r="DC287" s="8"/>
      <c r="DD287" s="8" t="s">
        <v>143</v>
      </c>
      <c r="DE287" s="8">
        <v>1</v>
      </c>
      <c r="DF287" s="8"/>
      <c r="DG287" s="8"/>
      <c r="DH287" s="8">
        <v>375</v>
      </c>
      <c r="DI287" s="8">
        <v>1</v>
      </c>
      <c r="DJ287" s="8"/>
      <c r="DK287" s="8">
        <v>2</v>
      </c>
      <c r="DL287" s="8">
        <v>4</v>
      </c>
      <c r="DM287" s="8">
        <v>1</v>
      </c>
      <c r="DN287" s="8" t="s">
        <v>143</v>
      </c>
      <c r="DO287" s="8"/>
      <c r="DP287" s="8" t="str">
        <f t="shared" si="277"/>
        <v>1</v>
      </c>
      <c r="DQ287" s="8" t="s">
        <v>143</v>
      </c>
      <c r="DR287" s="8" t="s">
        <v>143</v>
      </c>
      <c r="DS287" s="8" t="s">
        <v>143</v>
      </c>
      <c r="DT287" s="8" t="s">
        <v>636</v>
      </c>
      <c r="DU287" s="8" t="s">
        <v>150</v>
      </c>
      <c r="DV287" s="8" t="s">
        <v>150</v>
      </c>
      <c r="DW287" s="8" t="s">
        <v>150</v>
      </c>
      <c r="DX287" s="8" t="s">
        <v>150</v>
      </c>
      <c r="DY287" s="8"/>
      <c r="DZ287" s="8"/>
      <c r="EA287" s="8"/>
      <c r="EB287" s="8" t="s">
        <v>150</v>
      </c>
      <c r="EC287" s="8" t="s">
        <v>150</v>
      </c>
      <c r="ED287" s="8" t="s">
        <v>150</v>
      </c>
      <c r="EE287" s="8"/>
      <c r="EF287" s="8" t="s">
        <v>159</v>
      </c>
      <c r="EG287" s="8" t="s">
        <v>150</v>
      </c>
      <c r="EH287" s="8"/>
      <c r="EI287" s="8" t="s">
        <v>159</v>
      </c>
      <c r="EJ287" s="8" t="s">
        <v>150</v>
      </c>
      <c r="EK287" s="8"/>
      <c r="EL287" s="8"/>
      <c r="EM287" s="8"/>
      <c r="EN287" s="8"/>
      <c r="EO287" s="8"/>
      <c r="EP287" s="8" t="s">
        <v>187</v>
      </c>
      <c r="EQ287" s="11">
        <f t="shared" si="283"/>
        <v>27</v>
      </c>
      <c r="ER287" s="11">
        <v>1</v>
      </c>
      <c r="ES287" s="11"/>
      <c r="ET287" s="13">
        <f t="shared" si="245"/>
        <v>1</v>
      </c>
      <c r="EU287" s="13">
        <f t="shared" si="246"/>
        <v>0.9</v>
      </c>
      <c r="EV287" s="14">
        <f t="shared" si="268"/>
        <v>-3.2000000000000001E-2</v>
      </c>
      <c r="EW287" s="14">
        <f t="shared" si="247"/>
        <v>-1.2</v>
      </c>
      <c r="EX287" s="14">
        <f t="shared" si="248"/>
        <v>-3.2000000000000001E-2</v>
      </c>
      <c r="EY287" s="11">
        <f t="shared" si="249"/>
        <v>-3.2000000000000001E-2</v>
      </c>
      <c r="EZ287" s="15" t="s">
        <v>152</v>
      </c>
      <c r="FA287" s="16" t="str">
        <f t="shared" si="250"/>
        <v>1</v>
      </c>
      <c r="FC287">
        <v>2</v>
      </c>
      <c r="FD287">
        <v>0</v>
      </c>
    </row>
    <row r="288" spans="1:160" ht="33.75">
      <c r="A288" s="6">
        <v>3357</v>
      </c>
      <c r="B288" s="8">
        <v>2</v>
      </c>
      <c r="C288" s="8" t="s">
        <v>139</v>
      </c>
      <c r="D288" s="8">
        <v>71</v>
      </c>
      <c r="E288" s="8">
        <v>69</v>
      </c>
      <c r="F288" s="8" t="s">
        <v>174</v>
      </c>
      <c r="G288" s="8">
        <v>2</v>
      </c>
      <c r="H288" s="8"/>
      <c r="I288" s="9"/>
      <c r="J288" s="9"/>
      <c r="K288" s="10">
        <v>44048</v>
      </c>
      <c r="L288" s="10"/>
      <c r="M288" s="9" t="e">
        <f t="shared" si="281"/>
        <v>#NUM!</v>
      </c>
      <c r="N288" s="9">
        <f t="shared" ca="1" si="239"/>
        <v>44</v>
      </c>
      <c r="O288" s="9">
        <v>26</v>
      </c>
      <c r="P288" s="9">
        <v>1</v>
      </c>
      <c r="Q288" s="9"/>
      <c r="R288" s="9"/>
      <c r="S288" s="9" t="e">
        <f t="shared" si="240"/>
        <v>#NUM!</v>
      </c>
      <c r="T288" s="9"/>
      <c r="U288" s="8" t="str">
        <f t="shared" ref="U288:U296" si="285">IF(O288&lt;12,O288, IF(O288&gt;12, "12"))</f>
        <v>12</v>
      </c>
      <c r="V288" s="11" t="str">
        <f t="shared" ref="V288:V296" si="286">IF(U288&lt;12,0, IF(U288&gt;12, "1"))</f>
        <v>1</v>
      </c>
      <c r="W288" s="8" t="str">
        <f>IF(O288&lt;12,O288, IF(O288&gt;12, "12"))</f>
        <v>12</v>
      </c>
      <c r="X288" s="9">
        <v>2</v>
      </c>
      <c r="Y288" s="9">
        <v>1</v>
      </c>
      <c r="Z288" s="9"/>
      <c r="AA288" s="9"/>
      <c r="AB288" s="9">
        <v>2</v>
      </c>
      <c r="AC288" s="9">
        <v>26</v>
      </c>
      <c r="AD288" s="9">
        <v>1</v>
      </c>
      <c r="AE288" s="8">
        <f>IF($O288&lt;36,$O288, IF($O288&gt;36, "36"))</f>
        <v>26</v>
      </c>
      <c r="AF288" s="9">
        <v>2</v>
      </c>
      <c r="AG288" s="9"/>
      <c r="AH288" s="11">
        <f t="shared" si="282"/>
        <v>26</v>
      </c>
      <c r="AI288" s="11">
        <v>1</v>
      </c>
      <c r="AJ288" s="9">
        <v>2</v>
      </c>
      <c r="AK288" s="9">
        <v>0</v>
      </c>
      <c r="AL288" s="9"/>
      <c r="AM288" s="8" t="s">
        <v>360</v>
      </c>
      <c r="AN288" s="8">
        <v>1</v>
      </c>
      <c r="AO288" s="8">
        <v>1.77</v>
      </c>
      <c r="AP288" s="8">
        <v>38</v>
      </c>
      <c r="AQ288" s="8"/>
      <c r="AR288" s="9" t="e">
        <f t="shared" ref="AR288:AR294" si="287">141*((AQ288/EU288)^EV288)*0.9938^(E288)*ET288</f>
        <v>#DIV/0!</v>
      </c>
      <c r="AS288" s="9">
        <v>1</v>
      </c>
      <c r="AT288" s="9">
        <f t="shared" si="241"/>
        <v>80.396953575463186</v>
      </c>
      <c r="AU288" s="9"/>
      <c r="AV288" s="9" t="e">
        <f t="shared" si="284"/>
        <v>#DIV/0!</v>
      </c>
      <c r="AW288" s="9"/>
      <c r="AX288" s="9"/>
      <c r="AY288" s="12" t="s">
        <v>155</v>
      </c>
      <c r="AZ288" s="12" t="s">
        <v>155</v>
      </c>
      <c r="BA288" s="12"/>
      <c r="BB288" s="12"/>
      <c r="BC288" s="8" t="s">
        <v>164</v>
      </c>
      <c r="BD288" s="8"/>
      <c r="BE288" s="8"/>
      <c r="BF288" s="8"/>
      <c r="BG288" s="12"/>
      <c r="BH288" s="8"/>
      <c r="BI288" s="8"/>
      <c r="BJ288" s="8">
        <v>64</v>
      </c>
      <c r="BK288" s="8">
        <v>171</v>
      </c>
      <c r="BL288" s="8">
        <f t="shared" si="242"/>
        <v>1.7495042129488085</v>
      </c>
      <c r="BM288" s="8">
        <f t="shared" si="266"/>
        <v>21.887076365377379</v>
      </c>
      <c r="BN288" s="8">
        <v>1</v>
      </c>
      <c r="BO288" s="7" t="s">
        <v>1325</v>
      </c>
      <c r="BP288" s="8" t="s">
        <v>146</v>
      </c>
      <c r="BQ288" s="8">
        <v>66</v>
      </c>
      <c r="BR288" s="8">
        <v>45</v>
      </c>
      <c r="BS288" s="8">
        <v>163</v>
      </c>
      <c r="BT288" s="8">
        <f t="shared" si="243"/>
        <v>1.4548481133946987</v>
      </c>
      <c r="BU288" s="8">
        <f t="shared" si="267"/>
        <v>16.937031879257784</v>
      </c>
      <c r="BV288" s="8">
        <f t="shared" si="244"/>
        <v>1.2025339255976133</v>
      </c>
      <c r="BW288" s="8">
        <f t="shared" si="244"/>
        <v>1.2922616265593589</v>
      </c>
      <c r="BX288" s="8" t="s">
        <v>147</v>
      </c>
      <c r="BY288" s="8" t="s">
        <v>162</v>
      </c>
      <c r="BZ288" s="8" t="s">
        <v>148</v>
      </c>
      <c r="CA288" s="8" t="s">
        <v>149</v>
      </c>
      <c r="CB288" s="8">
        <v>5</v>
      </c>
      <c r="CC288" s="8" t="s">
        <v>150</v>
      </c>
      <c r="CD288" s="8">
        <v>2</v>
      </c>
      <c r="CE288" s="8" t="s">
        <v>159</v>
      </c>
      <c r="CF288" s="8" t="s">
        <v>150</v>
      </c>
      <c r="CG288" s="8">
        <v>2</v>
      </c>
      <c r="CH288" s="8" t="s">
        <v>150</v>
      </c>
      <c r="CI288" s="8" t="s">
        <v>150</v>
      </c>
      <c r="CJ288" s="8">
        <v>2</v>
      </c>
      <c r="CK288" s="8" t="s">
        <v>159</v>
      </c>
      <c r="CL288" s="8" t="s">
        <v>150</v>
      </c>
      <c r="CM288" s="8">
        <v>2</v>
      </c>
      <c r="CN288" s="8" t="s">
        <v>150</v>
      </c>
      <c r="CO288" s="8">
        <v>17</v>
      </c>
      <c r="CP288" s="8">
        <v>0</v>
      </c>
      <c r="CQ288" s="8">
        <v>4</v>
      </c>
      <c r="CR288" s="8" t="s">
        <v>0</v>
      </c>
      <c r="CS288" s="8">
        <v>0</v>
      </c>
      <c r="CT288" s="8"/>
      <c r="CU288" s="8"/>
      <c r="CV288" s="8"/>
      <c r="CW288" s="8"/>
      <c r="CX288" s="8" t="s">
        <v>0</v>
      </c>
      <c r="CY288" s="8">
        <v>0</v>
      </c>
      <c r="CZ288" s="8"/>
      <c r="DA288" s="8"/>
      <c r="DB288" s="8"/>
      <c r="DC288" s="8"/>
      <c r="DD288" s="8" t="s">
        <v>143</v>
      </c>
      <c r="DE288" s="8">
        <v>1</v>
      </c>
      <c r="DF288" s="8"/>
      <c r="DG288" s="8"/>
      <c r="DH288" s="8">
        <v>375</v>
      </c>
      <c r="DI288" s="8">
        <v>1</v>
      </c>
      <c r="DJ288" s="8"/>
      <c r="DK288" s="8">
        <v>2</v>
      </c>
      <c r="DL288" s="8">
        <v>2</v>
      </c>
      <c r="DM288" s="8">
        <v>1</v>
      </c>
      <c r="DN288" s="8" t="s">
        <v>143</v>
      </c>
      <c r="DO288" s="8"/>
      <c r="DP288" s="8" t="str">
        <f t="shared" si="277"/>
        <v>1</v>
      </c>
      <c r="DQ288" s="8" t="s">
        <v>165</v>
      </c>
      <c r="DR288" s="8" t="s">
        <v>165</v>
      </c>
      <c r="DS288" s="8" t="s">
        <v>165</v>
      </c>
      <c r="DT288" s="8" t="s">
        <v>636</v>
      </c>
      <c r="DU288" s="8" t="s">
        <v>150</v>
      </c>
      <c r="DV288" s="8" t="s">
        <v>159</v>
      </c>
      <c r="DW288" s="8" t="s">
        <v>150</v>
      </c>
      <c r="DX288" s="8" t="s">
        <v>150</v>
      </c>
      <c r="DY288" s="8"/>
      <c r="DZ288" s="8"/>
      <c r="EA288" s="8"/>
      <c r="EB288" s="8" t="s">
        <v>150</v>
      </c>
      <c r="EC288" s="8" t="s">
        <v>150</v>
      </c>
      <c r="ED288" s="8" t="s">
        <v>150</v>
      </c>
      <c r="EE288" s="8"/>
      <c r="EF288" s="8" t="s">
        <v>159</v>
      </c>
      <c r="EG288" s="8" t="s">
        <v>150</v>
      </c>
      <c r="EH288" s="8"/>
      <c r="EI288" s="8" t="s">
        <v>159</v>
      </c>
      <c r="EJ288" s="8" t="s">
        <v>150</v>
      </c>
      <c r="EK288" s="8"/>
      <c r="EL288" s="8"/>
      <c r="EM288" s="8"/>
      <c r="EN288" s="8"/>
      <c r="EO288" s="8"/>
      <c r="EP288" s="8" t="s">
        <v>187</v>
      </c>
      <c r="EQ288" s="11">
        <f t="shared" si="283"/>
        <v>26</v>
      </c>
      <c r="ER288" s="11">
        <v>1</v>
      </c>
      <c r="ES288" s="11"/>
      <c r="ET288" s="13">
        <f t="shared" si="245"/>
        <v>1</v>
      </c>
      <c r="EU288" s="13">
        <f t="shared" si="246"/>
        <v>0.9</v>
      </c>
      <c r="EV288" s="14">
        <f t="shared" si="268"/>
        <v>-3.2000000000000001E-2</v>
      </c>
      <c r="EW288" s="14">
        <f t="shared" si="247"/>
        <v>-1.2</v>
      </c>
      <c r="EX288" s="14">
        <f t="shared" si="248"/>
        <v>-3.2000000000000001E-2</v>
      </c>
      <c r="EY288" s="11">
        <f t="shared" si="249"/>
        <v>-3.2000000000000001E-2</v>
      </c>
      <c r="EZ288" s="15" t="s">
        <v>176</v>
      </c>
      <c r="FA288" s="16" t="str">
        <f t="shared" si="250"/>
        <v>3</v>
      </c>
      <c r="FC288">
        <v>2</v>
      </c>
      <c r="FD288">
        <v>0</v>
      </c>
    </row>
    <row r="289" spans="1:160" ht="180">
      <c r="A289" s="6">
        <v>3362</v>
      </c>
      <c r="B289" s="8">
        <v>2</v>
      </c>
      <c r="C289" s="8" t="s">
        <v>139</v>
      </c>
      <c r="D289" s="8">
        <v>54</v>
      </c>
      <c r="E289" s="8">
        <v>52</v>
      </c>
      <c r="F289" s="8" t="s">
        <v>174</v>
      </c>
      <c r="G289" s="8">
        <v>2</v>
      </c>
      <c r="H289" s="8"/>
      <c r="I289" s="9"/>
      <c r="J289" s="9"/>
      <c r="K289" s="10">
        <v>44055</v>
      </c>
      <c r="L289" s="10"/>
      <c r="M289" s="10">
        <v>44881</v>
      </c>
      <c r="N289" s="9">
        <f t="shared" ca="1" si="239"/>
        <v>43</v>
      </c>
      <c r="O289" s="9">
        <v>26</v>
      </c>
      <c r="P289" s="9">
        <v>1</v>
      </c>
      <c r="Q289" s="10">
        <v>44270</v>
      </c>
      <c r="R289" s="10" t="s">
        <v>1328</v>
      </c>
      <c r="S289" s="9">
        <f t="shared" si="240"/>
        <v>7</v>
      </c>
      <c r="T289" s="9" t="s">
        <v>1329</v>
      </c>
      <c r="U289" s="8" t="str">
        <f t="shared" si="285"/>
        <v>12</v>
      </c>
      <c r="V289" s="11" t="str">
        <f t="shared" si="286"/>
        <v>1</v>
      </c>
      <c r="W289" s="8">
        <v>7</v>
      </c>
      <c r="X289" s="9">
        <v>1</v>
      </c>
      <c r="Y289" s="9">
        <v>1</v>
      </c>
      <c r="Z289" s="9"/>
      <c r="AA289" s="9"/>
      <c r="AB289" s="9">
        <v>1</v>
      </c>
      <c r="AC289" s="9">
        <v>7</v>
      </c>
      <c r="AD289" s="9">
        <v>0</v>
      </c>
      <c r="AE289" s="8">
        <v>7</v>
      </c>
      <c r="AF289" s="9">
        <v>1</v>
      </c>
      <c r="AG289" s="9">
        <v>1</v>
      </c>
      <c r="AH289" s="11">
        <f t="shared" si="282"/>
        <v>26</v>
      </c>
      <c r="AI289" s="11">
        <v>1</v>
      </c>
      <c r="AJ289" s="9">
        <v>1</v>
      </c>
      <c r="AK289" s="9">
        <v>1</v>
      </c>
      <c r="AL289" s="9" t="s">
        <v>1330</v>
      </c>
      <c r="AM289" s="8" t="s">
        <v>360</v>
      </c>
      <c r="AN289" s="8">
        <v>1</v>
      </c>
      <c r="AO289" s="8">
        <v>1.66</v>
      </c>
      <c r="AP289" s="8">
        <v>47</v>
      </c>
      <c r="AQ289" s="8"/>
      <c r="AR289" s="9" t="e">
        <f t="shared" si="287"/>
        <v>#DIV/0!</v>
      </c>
      <c r="AS289" s="9">
        <v>3.52</v>
      </c>
      <c r="AT289" s="9">
        <f t="shared" si="241"/>
        <v>19.738108207355449</v>
      </c>
      <c r="AU289" s="9"/>
      <c r="AV289" s="9" t="e">
        <f t="shared" si="284"/>
        <v>#DIV/0!</v>
      </c>
      <c r="AW289" s="9"/>
      <c r="AX289" s="9"/>
      <c r="AY289" s="12" t="s">
        <v>155</v>
      </c>
      <c r="AZ289" s="12" t="s">
        <v>155</v>
      </c>
      <c r="BA289" s="12"/>
      <c r="BB289" s="12"/>
      <c r="BC289" s="8" t="s">
        <v>164</v>
      </c>
      <c r="BD289" s="8"/>
      <c r="BE289" s="8"/>
      <c r="BF289" s="8"/>
      <c r="BG289" s="12"/>
      <c r="BH289" s="8"/>
      <c r="BI289" s="8"/>
      <c r="BJ289" s="8">
        <v>62</v>
      </c>
      <c r="BK289" s="8">
        <v>175</v>
      </c>
      <c r="BL289" s="8">
        <f t="shared" si="242"/>
        <v>1.7552354312068195</v>
      </c>
      <c r="BM289" s="8">
        <f t="shared" si="266"/>
        <v>20.244897959183675</v>
      </c>
      <c r="BN289" s="8">
        <v>1</v>
      </c>
      <c r="BO289" s="7" t="s">
        <v>1331</v>
      </c>
      <c r="BP289" s="8" t="s">
        <v>146</v>
      </c>
      <c r="BQ289" s="8">
        <v>46</v>
      </c>
      <c r="BR289" s="8">
        <v>58</v>
      </c>
      <c r="BS289" s="8">
        <v>162</v>
      </c>
      <c r="BT289" s="8">
        <f t="shared" si="243"/>
        <v>1.6133240445660395</v>
      </c>
      <c r="BU289" s="8">
        <f t="shared" si="267"/>
        <v>22.100289590001523</v>
      </c>
      <c r="BV289" s="8">
        <f t="shared" si="244"/>
        <v>1.0879621097316206</v>
      </c>
      <c r="BW289" s="8">
        <f t="shared" si="244"/>
        <v>0.91604672765658002</v>
      </c>
      <c r="BX289" s="8" t="s">
        <v>147</v>
      </c>
      <c r="BY289" s="8" t="s">
        <v>158</v>
      </c>
      <c r="BZ289" s="8" t="s">
        <v>148</v>
      </c>
      <c r="CA289" s="8" t="s">
        <v>149</v>
      </c>
      <c r="CB289" s="8">
        <v>6</v>
      </c>
      <c r="CC289" s="8" t="s">
        <v>150</v>
      </c>
      <c r="CD289" s="8">
        <v>2</v>
      </c>
      <c r="CE289" s="8" t="s">
        <v>150</v>
      </c>
      <c r="CF289" s="8" t="s">
        <v>150</v>
      </c>
      <c r="CG289" s="8">
        <v>2</v>
      </c>
      <c r="CH289" s="8" t="s">
        <v>150</v>
      </c>
      <c r="CI289" s="8" t="s">
        <v>150</v>
      </c>
      <c r="CJ289" s="8">
        <v>2</v>
      </c>
      <c r="CK289" s="8" t="s">
        <v>150</v>
      </c>
      <c r="CL289" s="8" t="s">
        <v>150</v>
      </c>
      <c r="CM289" s="8">
        <v>2</v>
      </c>
      <c r="CN289" s="8" t="s">
        <v>150</v>
      </c>
      <c r="CO289" s="8">
        <v>0</v>
      </c>
      <c r="CP289" s="8">
        <v>0</v>
      </c>
      <c r="CQ289" s="8">
        <v>4</v>
      </c>
      <c r="CR289" s="8" t="s">
        <v>0</v>
      </c>
      <c r="CS289" s="8">
        <v>0</v>
      </c>
      <c r="CT289" s="8"/>
      <c r="CU289" s="8"/>
      <c r="CV289" s="8"/>
      <c r="CW289" s="8"/>
      <c r="CX289" s="8" t="s">
        <v>0</v>
      </c>
      <c r="CY289" s="8">
        <v>0</v>
      </c>
      <c r="CZ289" s="8"/>
      <c r="DA289" s="8"/>
      <c r="DB289" s="8"/>
      <c r="DC289" s="8"/>
      <c r="DD289" s="8" t="s">
        <v>165</v>
      </c>
      <c r="DE289" s="8">
        <v>2</v>
      </c>
      <c r="DF289" s="8"/>
      <c r="DG289" s="8"/>
      <c r="DH289" s="8"/>
      <c r="DI289" s="8">
        <v>2</v>
      </c>
      <c r="DJ289" s="8"/>
      <c r="DK289" s="8">
        <v>2</v>
      </c>
      <c r="DL289" s="8">
        <v>0</v>
      </c>
      <c r="DM289" s="8">
        <v>2</v>
      </c>
      <c r="DN289" s="8"/>
      <c r="DO289" s="8" t="s">
        <v>143</v>
      </c>
      <c r="DP289" s="8" t="str">
        <f t="shared" si="277"/>
        <v>2</v>
      </c>
      <c r="DQ289" s="8" t="s">
        <v>165</v>
      </c>
      <c r="DR289" s="8" t="s">
        <v>165</v>
      </c>
      <c r="DS289" s="8" t="s">
        <v>165</v>
      </c>
      <c r="DT289" s="8" t="s">
        <v>636</v>
      </c>
      <c r="DU289" s="8" t="s">
        <v>150</v>
      </c>
      <c r="DV289" s="8" t="s">
        <v>159</v>
      </c>
      <c r="DW289" s="8" t="s">
        <v>150</v>
      </c>
      <c r="DX289" s="8" t="s">
        <v>150</v>
      </c>
      <c r="DY289" s="8"/>
      <c r="DZ289" s="8"/>
      <c r="EA289" s="8"/>
      <c r="EB289" s="8" t="s">
        <v>150</v>
      </c>
      <c r="EC289" s="8" t="s">
        <v>150</v>
      </c>
      <c r="ED289" s="8" t="s">
        <v>150</v>
      </c>
      <c r="EE289" s="8"/>
      <c r="EF289" s="8" t="s">
        <v>159</v>
      </c>
      <c r="EG289" s="8" t="s">
        <v>150</v>
      </c>
      <c r="EH289" s="8"/>
      <c r="EI289" s="8" t="s">
        <v>150</v>
      </c>
      <c r="EJ289" s="8" t="s">
        <v>150</v>
      </c>
      <c r="EK289" s="8"/>
      <c r="EL289" s="8"/>
      <c r="EM289" s="8" t="s">
        <v>159</v>
      </c>
      <c r="EN289" s="8"/>
      <c r="EO289" s="8"/>
      <c r="EP289" s="8" t="s">
        <v>187</v>
      </c>
      <c r="EQ289" s="11">
        <f t="shared" si="283"/>
        <v>26</v>
      </c>
      <c r="ER289" s="11">
        <v>1</v>
      </c>
      <c r="ES289" s="11"/>
      <c r="ET289" s="13">
        <f t="shared" si="245"/>
        <v>1</v>
      </c>
      <c r="EU289" s="13">
        <f t="shared" si="246"/>
        <v>0.9</v>
      </c>
      <c r="EV289" s="14">
        <f t="shared" si="268"/>
        <v>-3.2000000000000001E-2</v>
      </c>
      <c r="EW289" s="14">
        <f t="shared" si="247"/>
        <v>-1.2</v>
      </c>
      <c r="EX289" s="14">
        <f t="shared" si="248"/>
        <v>-3.2000000000000001E-2</v>
      </c>
      <c r="EY289" s="11">
        <f t="shared" si="249"/>
        <v>-3.2000000000000001E-2</v>
      </c>
      <c r="EZ289" s="17" t="s">
        <v>176</v>
      </c>
      <c r="FA289" s="16" t="str">
        <f t="shared" si="250"/>
        <v>3</v>
      </c>
      <c r="FB289" t="s">
        <v>1952</v>
      </c>
      <c r="FC289">
        <v>1</v>
      </c>
      <c r="FD289">
        <v>5</v>
      </c>
    </row>
    <row r="290" spans="1:160" ht="33.75">
      <c r="A290" s="6">
        <v>3363</v>
      </c>
      <c r="B290" s="8">
        <v>1</v>
      </c>
      <c r="C290" s="8" t="s">
        <v>146</v>
      </c>
      <c r="D290" s="8">
        <v>58</v>
      </c>
      <c r="E290" s="8">
        <v>56</v>
      </c>
      <c r="F290" s="8" t="s">
        <v>140</v>
      </c>
      <c r="G290" s="8">
        <v>1</v>
      </c>
      <c r="H290" s="8"/>
      <c r="I290" s="9"/>
      <c r="J290" s="9"/>
      <c r="K290" s="10">
        <v>44056</v>
      </c>
      <c r="L290" s="10"/>
      <c r="M290" s="9" t="e">
        <f>DATEDIF(K290,L290,"m")</f>
        <v>#NUM!</v>
      </c>
      <c r="N290" s="9">
        <f t="shared" ca="1" si="239"/>
        <v>43</v>
      </c>
      <c r="O290" s="9">
        <v>26</v>
      </c>
      <c r="P290" s="9">
        <v>1</v>
      </c>
      <c r="Q290" s="9"/>
      <c r="R290" s="9"/>
      <c r="S290" s="9" t="e">
        <f t="shared" si="240"/>
        <v>#NUM!</v>
      </c>
      <c r="T290" s="9"/>
      <c r="U290" s="8" t="str">
        <f t="shared" si="285"/>
        <v>12</v>
      </c>
      <c r="V290" s="11" t="str">
        <f t="shared" si="286"/>
        <v>1</v>
      </c>
      <c r="W290" s="8" t="str">
        <f t="shared" ref="W290:W314" si="288">IF(O290&lt;12,O290, IF(O290&gt;12, "12"))</f>
        <v>12</v>
      </c>
      <c r="X290" s="9">
        <v>2</v>
      </c>
      <c r="Y290" s="9">
        <v>1</v>
      </c>
      <c r="Z290" s="9"/>
      <c r="AA290" s="9"/>
      <c r="AB290" s="9">
        <v>2</v>
      </c>
      <c r="AC290" s="9">
        <v>26</v>
      </c>
      <c r="AD290" s="9">
        <v>1</v>
      </c>
      <c r="AE290" s="8">
        <f>IF($O290&lt;36,$O290, IF($O290&gt;36, "36"))</f>
        <v>26</v>
      </c>
      <c r="AF290" s="9">
        <v>2</v>
      </c>
      <c r="AG290" s="9"/>
      <c r="AH290" s="11">
        <f t="shared" si="282"/>
        <v>26</v>
      </c>
      <c r="AI290" s="11">
        <v>1</v>
      </c>
      <c r="AJ290" s="9">
        <v>2</v>
      </c>
      <c r="AK290" s="9">
        <v>0</v>
      </c>
      <c r="AL290" s="9"/>
      <c r="AM290" s="8" t="s">
        <v>360</v>
      </c>
      <c r="AN290" s="8">
        <v>1</v>
      </c>
      <c r="AO290" s="8">
        <v>2.13</v>
      </c>
      <c r="AP290" s="8">
        <v>25</v>
      </c>
      <c r="AQ290" s="8"/>
      <c r="AR290" s="9" t="e">
        <f t="shared" si="287"/>
        <v>#DIV/0!</v>
      </c>
      <c r="AS290" s="9">
        <v>0.73</v>
      </c>
      <c r="AT290" s="9">
        <f t="shared" si="241"/>
        <v>95.185853487133613</v>
      </c>
      <c r="AU290" s="9"/>
      <c r="AV290" s="9" t="e">
        <f t="shared" si="284"/>
        <v>#DIV/0!</v>
      </c>
      <c r="AW290" s="9"/>
      <c r="AX290" s="9"/>
      <c r="AY290" s="12" t="s">
        <v>155</v>
      </c>
      <c r="AZ290" s="12" t="s">
        <v>155</v>
      </c>
      <c r="BA290" s="12"/>
      <c r="BB290" s="12"/>
      <c r="BC290" s="8" t="s">
        <v>164</v>
      </c>
      <c r="BD290" s="8"/>
      <c r="BE290" s="8"/>
      <c r="BF290" s="8"/>
      <c r="BG290" s="12"/>
      <c r="BH290" s="8"/>
      <c r="BI290" s="8"/>
      <c r="BJ290" s="8">
        <v>65</v>
      </c>
      <c r="BK290" s="8">
        <v>160</v>
      </c>
      <c r="BL290" s="8">
        <f t="shared" si="242"/>
        <v>1.6781913863486266</v>
      </c>
      <c r="BM290" s="8">
        <f t="shared" si="266"/>
        <v>25.390625</v>
      </c>
      <c r="BN290" s="8">
        <v>1</v>
      </c>
      <c r="BO290" s="7" t="s">
        <v>1334</v>
      </c>
      <c r="BP290" s="8" t="s">
        <v>139</v>
      </c>
      <c r="BQ290" s="8">
        <v>56</v>
      </c>
      <c r="BR290" s="8">
        <v>75</v>
      </c>
      <c r="BS290" s="8">
        <v>165</v>
      </c>
      <c r="BT290" s="8">
        <f t="shared" si="243"/>
        <v>1.8236572610116131</v>
      </c>
      <c r="BU290" s="8">
        <f t="shared" si="267"/>
        <v>27.548209366391184</v>
      </c>
      <c r="BV290" s="8">
        <f t="shared" si="244"/>
        <v>0.92023398377922505</v>
      </c>
      <c r="BW290" s="8">
        <f t="shared" si="244"/>
        <v>0.92167968750000007</v>
      </c>
      <c r="BX290" s="8" t="s">
        <v>171</v>
      </c>
      <c r="BY290" s="8" t="s">
        <v>147</v>
      </c>
      <c r="BZ290" s="8" t="s">
        <v>148</v>
      </c>
      <c r="CA290" s="8" t="s">
        <v>166</v>
      </c>
      <c r="CB290" s="8">
        <v>3</v>
      </c>
      <c r="CC290" s="8" t="s">
        <v>150</v>
      </c>
      <c r="CD290" s="8">
        <v>2</v>
      </c>
      <c r="CE290" s="8" t="s">
        <v>150</v>
      </c>
      <c r="CF290" s="8" t="s">
        <v>150</v>
      </c>
      <c r="CG290" s="8">
        <v>2</v>
      </c>
      <c r="CH290" s="8" t="s">
        <v>150</v>
      </c>
      <c r="CI290" s="8" t="s">
        <v>150</v>
      </c>
      <c r="CJ290" s="8">
        <v>2</v>
      </c>
      <c r="CK290" s="8" t="s">
        <v>150</v>
      </c>
      <c r="CL290" s="8" t="s">
        <v>150</v>
      </c>
      <c r="CM290" s="8">
        <v>2</v>
      </c>
      <c r="CN290" s="8" t="s">
        <v>150</v>
      </c>
      <c r="CO290" s="8">
        <v>25</v>
      </c>
      <c r="CP290" s="8">
        <v>40</v>
      </c>
      <c r="CQ290" s="8">
        <v>4</v>
      </c>
      <c r="CR290" s="8" t="s">
        <v>0</v>
      </c>
      <c r="CS290" s="8">
        <v>0</v>
      </c>
      <c r="CT290" s="8"/>
      <c r="CU290" s="8"/>
      <c r="CV290" s="8"/>
      <c r="CW290" s="8"/>
      <c r="CX290" s="8" t="s">
        <v>0</v>
      </c>
      <c r="CY290" s="8">
        <v>0</v>
      </c>
      <c r="CZ290" s="8"/>
      <c r="DA290" s="8"/>
      <c r="DB290" s="8"/>
      <c r="DC290" s="8"/>
      <c r="DD290" s="8" t="s">
        <v>165</v>
      </c>
      <c r="DE290" s="8">
        <v>2</v>
      </c>
      <c r="DF290" s="8"/>
      <c r="DG290" s="8"/>
      <c r="DH290" s="8"/>
      <c r="DI290" s="8">
        <v>2</v>
      </c>
      <c r="DJ290" s="8"/>
      <c r="DK290" s="8">
        <v>2</v>
      </c>
      <c r="DL290" s="8">
        <v>0</v>
      </c>
      <c r="DM290" s="8">
        <v>2</v>
      </c>
      <c r="DN290" s="8" t="s">
        <v>143</v>
      </c>
      <c r="DO290" s="8"/>
      <c r="DP290" s="8" t="str">
        <f t="shared" si="277"/>
        <v>1</v>
      </c>
      <c r="DQ290" s="8" t="s">
        <v>165</v>
      </c>
      <c r="DR290" s="8" t="s">
        <v>165</v>
      </c>
      <c r="DS290" s="8" t="s">
        <v>165</v>
      </c>
      <c r="DT290" s="8" t="s">
        <v>636</v>
      </c>
      <c r="DU290" s="8" t="s">
        <v>150</v>
      </c>
      <c r="DV290" s="8" t="s">
        <v>150</v>
      </c>
      <c r="DW290" s="8" t="s">
        <v>150</v>
      </c>
      <c r="DX290" s="8" t="s">
        <v>150</v>
      </c>
      <c r="DY290" s="8" t="s">
        <v>150</v>
      </c>
      <c r="DZ290" s="8" t="s">
        <v>150</v>
      </c>
      <c r="EA290" s="8"/>
      <c r="EB290" s="8" t="s">
        <v>150</v>
      </c>
      <c r="EC290" s="8" t="s">
        <v>150</v>
      </c>
      <c r="ED290" s="8" t="s">
        <v>150</v>
      </c>
      <c r="EE290" s="8"/>
      <c r="EF290" s="8" t="s">
        <v>159</v>
      </c>
      <c r="EG290" s="8" t="s">
        <v>159</v>
      </c>
      <c r="EH290" s="8"/>
      <c r="EI290" s="8" t="s">
        <v>159</v>
      </c>
      <c r="EJ290" s="8" t="s">
        <v>150</v>
      </c>
      <c r="EK290" s="8"/>
      <c r="EL290" s="8"/>
      <c r="EM290" s="8" t="s">
        <v>159</v>
      </c>
      <c r="EN290" s="8"/>
      <c r="EO290" s="8"/>
      <c r="EP290" s="8" t="s">
        <v>187</v>
      </c>
      <c r="EQ290" s="11">
        <f t="shared" si="283"/>
        <v>26</v>
      </c>
      <c r="ER290" s="11">
        <v>1</v>
      </c>
      <c r="ES290" s="11"/>
      <c r="ET290" s="13">
        <f t="shared" si="245"/>
        <v>1.012</v>
      </c>
      <c r="EU290" s="13">
        <f t="shared" si="246"/>
        <v>0.7</v>
      </c>
      <c r="EV290" s="14">
        <f t="shared" si="268"/>
        <v>-0.24099999999999999</v>
      </c>
      <c r="EW290" s="14">
        <f t="shared" si="247"/>
        <v>-1.2</v>
      </c>
      <c r="EX290" s="14">
        <f t="shared" si="248"/>
        <v>-0.24099999999999999</v>
      </c>
      <c r="EY290" s="11">
        <f t="shared" si="249"/>
        <v>-0.24099999999999999</v>
      </c>
      <c r="EZ290" s="15" t="s">
        <v>176</v>
      </c>
      <c r="FA290" s="16" t="str">
        <f t="shared" si="250"/>
        <v>3</v>
      </c>
      <c r="FC290">
        <v>2</v>
      </c>
      <c r="FD290">
        <v>0</v>
      </c>
    </row>
    <row r="291" spans="1:160" ht="45">
      <c r="A291" s="6">
        <v>3364</v>
      </c>
      <c r="B291" s="8">
        <v>1</v>
      </c>
      <c r="C291" s="8" t="s">
        <v>146</v>
      </c>
      <c r="D291" s="8">
        <v>52</v>
      </c>
      <c r="E291" s="8">
        <v>50</v>
      </c>
      <c r="F291" s="8" t="s">
        <v>153</v>
      </c>
      <c r="G291" s="8">
        <v>3</v>
      </c>
      <c r="H291" s="8" t="s">
        <v>179</v>
      </c>
      <c r="I291" s="9"/>
      <c r="J291" s="9"/>
      <c r="K291" s="10">
        <v>44062</v>
      </c>
      <c r="L291" s="10"/>
      <c r="M291" s="9" t="e">
        <f>DATEDIF(K291,L291,"m")</f>
        <v>#NUM!</v>
      </c>
      <c r="N291" s="9">
        <f t="shared" ca="1" si="239"/>
        <v>43</v>
      </c>
      <c r="O291" s="9">
        <v>26</v>
      </c>
      <c r="P291" s="9">
        <v>1</v>
      </c>
      <c r="Q291" s="10">
        <v>44697</v>
      </c>
      <c r="R291" s="10"/>
      <c r="S291" s="9">
        <f t="shared" si="240"/>
        <v>20</v>
      </c>
      <c r="T291" s="9" t="s">
        <v>1337</v>
      </c>
      <c r="U291" s="8" t="str">
        <f t="shared" si="285"/>
        <v>12</v>
      </c>
      <c r="V291" s="11" t="str">
        <f t="shared" si="286"/>
        <v>1</v>
      </c>
      <c r="W291" s="8" t="str">
        <f t="shared" si="288"/>
        <v>12</v>
      </c>
      <c r="X291" s="9">
        <v>2</v>
      </c>
      <c r="Y291" s="9">
        <v>1</v>
      </c>
      <c r="Z291" s="9">
        <v>0</v>
      </c>
      <c r="AA291" s="9">
        <v>0</v>
      </c>
      <c r="AB291" s="9">
        <v>2</v>
      </c>
      <c r="AC291" s="9">
        <v>20</v>
      </c>
      <c r="AD291" s="9">
        <v>0</v>
      </c>
      <c r="AE291" s="8">
        <v>20</v>
      </c>
      <c r="AF291" s="9">
        <v>1</v>
      </c>
      <c r="AG291" s="9">
        <v>1</v>
      </c>
      <c r="AH291" s="11">
        <f t="shared" si="282"/>
        <v>26</v>
      </c>
      <c r="AI291" s="11">
        <v>1</v>
      </c>
      <c r="AJ291" s="9">
        <v>1</v>
      </c>
      <c r="AK291" s="9">
        <v>0</v>
      </c>
      <c r="AL291" s="9"/>
      <c r="AM291" s="8" t="s">
        <v>360</v>
      </c>
      <c r="AN291" s="8">
        <v>1</v>
      </c>
      <c r="AO291" s="8">
        <v>1.02</v>
      </c>
      <c r="AP291" s="8">
        <v>64</v>
      </c>
      <c r="AQ291" s="8"/>
      <c r="AR291" s="9" t="e">
        <f t="shared" si="287"/>
        <v>#DIV/0!</v>
      </c>
      <c r="AS291" s="9">
        <v>1.31</v>
      </c>
      <c r="AT291" s="9">
        <f t="shared" si="241"/>
        <v>48.982430537414764</v>
      </c>
      <c r="AU291" s="9"/>
      <c r="AV291" s="9" t="e">
        <f t="shared" si="284"/>
        <v>#DIV/0!</v>
      </c>
      <c r="AW291" s="9"/>
      <c r="AX291" s="9"/>
      <c r="AY291" s="12" t="s">
        <v>155</v>
      </c>
      <c r="AZ291" s="12" t="s">
        <v>155</v>
      </c>
      <c r="BA291" s="12"/>
      <c r="BB291" s="12"/>
      <c r="BC291" s="8" t="s">
        <v>164</v>
      </c>
      <c r="BD291" s="8"/>
      <c r="BE291" s="8"/>
      <c r="BF291" s="8"/>
      <c r="BG291" s="12"/>
      <c r="BH291" s="8"/>
      <c r="BI291" s="8"/>
      <c r="BJ291" s="8">
        <v>52.7</v>
      </c>
      <c r="BK291" s="8">
        <v>158</v>
      </c>
      <c r="BL291" s="8">
        <f t="shared" si="242"/>
        <v>1.5211156099647842</v>
      </c>
      <c r="BM291" s="8">
        <f t="shared" si="266"/>
        <v>21.110398974523314</v>
      </c>
      <c r="BN291" s="8">
        <v>1</v>
      </c>
      <c r="BO291" s="7" t="s">
        <v>1338</v>
      </c>
      <c r="BP291" s="8" t="s">
        <v>139</v>
      </c>
      <c r="BQ291" s="8">
        <v>53</v>
      </c>
      <c r="BR291" s="8">
        <v>74</v>
      </c>
      <c r="BS291" s="8">
        <v>167</v>
      </c>
      <c r="BT291" s="8">
        <f t="shared" si="243"/>
        <v>1.8291918012328605</v>
      </c>
      <c r="BU291" s="8">
        <f t="shared" si="267"/>
        <v>26.533758829646096</v>
      </c>
      <c r="BV291" s="8">
        <f t="shared" si="244"/>
        <v>0.83157797281814005</v>
      </c>
      <c r="BW291" s="8">
        <f t="shared" si="244"/>
        <v>0.79560529324389284</v>
      </c>
      <c r="BX291" s="8" t="s">
        <v>162</v>
      </c>
      <c r="BY291" s="8" t="s">
        <v>171</v>
      </c>
      <c r="BZ291" s="8" t="s">
        <v>148</v>
      </c>
      <c r="CA291" s="8" t="s">
        <v>149</v>
      </c>
      <c r="CB291" s="8">
        <v>6</v>
      </c>
      <c r="CC291" s="8" t="s">
        <v>150</v>
      </c>
      <c r="CD291" s="8">
        <v>2</v>
      </c>
      <c r="CE291" s="8" t="s">
        <v>159</v>
      </c>
      <c r="CF291" s="8" t="s">
        <v>150</v>
      </c>
      <c r="CG291" s="8">
        <v>2</v>
      </c>
      <c r="CH291" s="8" t="s">
        <v>150</v>
      </c>
      <c r="CI291" s="8" t="s">
        <v>150</v>
      </c>
      <c r="CJ291" s="8">
        <v>2</v>
      </c>
      <c r="CK291" s="8" t="s">
        <v>159</v>
      </c>
      <c r="CL291" s="8" t="s">
        <v>150</v>
      </c>
      <c r="CM291" s="8">
        <v>2</v>
      </c>
      <c r="CN291" s="8" t="s">
        <v>150</v>
      </c>
      <c r="CO291" s="8">
        <v>0</v>
      </c>
      <c r="CP291" s="8">
        <v>0</v>
      </c>
      <c r="CQ291" s="8">
        <v>4</v>
      </c>
      <c r="CR291" s="8" t="s">
        <v>562</v>
      </c>
      <c r="CS291" s="8">
        <v>1</v>
      </c>
      <c r="CT291" s="8" t="s">
        <v>1820</v>
      </c>
      <c r="CU291" s="8">
        <v>1573</v>
      </c>
      <c r="CV291" s="8" t="s">
        <v>1797</v>
      </c>
      <c r="CW291" s="8">
        <v>1</v>
      </c>
      <c r="CX291" s="8" t="s">
        <v>0</v>
      </c>
      <c r="CY291" s="8">
        <v>0</v>
      </c>
      <c r="CZ291" s="8"/>
      <c r="DA291" s="8"/>
      <c r="DB291" s="8"/>
      <c r="DC291" s="8"/>
      <c r="DD291" s="8" t="s">
        <v>165</v>
      </c>
      <c r="DE291" s="8">
        <v>2</v>
      </c>
      <c r="DF291" s="8"/>
      <c r="DG291" s="8"/>
      <c r="DH291" s="8">
        <v>375</v>
      </c>
      <c r="DI291" s="8">
        <v>1</v>
      </c>
      <c r="DJ291" s="8"/>
      <c r="DK291" s="8">
        <v>2</v>
      </c>
      <c r="DL291" s="8">
        <v>6</v>
      </c>
      <c r="DM291" s="8">
        <v>1</v>
      </c>
      <c r="DN291" s="8" t="s">
        <v>143</v>
      </c>
      <c r="DO291" s="8"/>
      <c r="DP291" s="8" t="str">
        <f t="shared" si="277"/>
        <v>1</v>
      </c>
      <c r="DQ291" s="8" t="s">
        <v>165</v>
      </c>
      <c r="DR291" s="8" t="s">
        <v>165</v>
      </c>
      <c r="DS291" s="8" t="s">
        <v>165</v>
      </c>
      <c r="DT291" s="8" t="s">
        <v>636</v>
      </c>
      <c r="DU291" s="8" t="s">
        <v>150</v>
      </c>
      <c r="DV291" s="8" t="s">
        <v>159</v>
      </c>
      <c r="DW291" s="8" t="s">
        <v>150</v>
      </c>
      <c r="DX291" s="8" t="s">
        <v>150</v>
      </c>
      <c r="DY291" s="8" t="s">
        <v>150</v>
      </c>
      <c r="DZ291" s="8" t="s">
        <v>150</v>
      </c>
      <c r="EA291" s="8"/>
      <c r="EB291" s="8" t="s">
        <v>150</v>
      </c>
      <c r="EC291" s="8" t="s">
        <v>150</v>
      </c>
      <c r="ED291" s="8" t="s">
        <v>150</v>
      </c>
      <c r="EE291" s="8"/>
      <c r="EF291" s="8" t="s">
        <v>159</v>
      </c>
      <c r="EG291" s="8" t="s">
        <v>150</v>
      </c>
      <c r="EH291" s="8"/>
      <c r="EI291" s="8" t="s">
        <v>159</v>
      </c>
      <c r="EJ291" s="8" t="s">
        <v>150</v>
      </c>
      <c r="EK291" s="8"/>
      <c r="EL291" s="8"/>
      <c r="EM291" s="8" t="s">
        <v>159</v>
      </c>
      <c r="EN291" s="8"/>
      <c r="EO291" s="8"/>
      <c r="EP291" s="8" t="s">
        <v>187</v>
      </c>
      <c r="EQ291" s="11">
        <f t="shared" si="283"/>
        <v>26</v>
      </c>
      <c r="ER291" s="11">
        <v>1</v>
      </c>
      <c r="ES291" s="11"/>
      <c r="ET291" s="13">
        <f t="shared" si="245"/>
        <v>1.012</v>
      </c>
      <c r="EU291" s="13">
        <f t="shared" si="246"/>
        <v>0.7</v>
      </c>
      <c r="EV291" s="14">
        <f t="shared" si="268"/>
        <v>-0.24099999999999999</v>
      </c>
      <c r="EW291" s="14">
        <f t="shared" si="247"/>
        <v>-1.2</v>
      </c>
      <c r="EX291" s="14">
        <f t="shared" si="248"/>
        <v>-0.24099999999999999</v>
      </c>
      <c r="EY291" s="11">
        <f t="shared" si="249"/>
        <v>-0.24099999999999999</v>
      </c>
      <c r="EZ291" s="17" t="s">
        <v>176</v>
      </c>
      <c r="FA291" s="16" t="str">
        <f t="shared" si="250"/>
        <v>3</v>
      </c>
      <c r="FB291" t="s">
        <v>1959</v>
      </c>
      <c r="FC291">
        <v>1</v>
      </c>
      <c r="FD291">
        <v>1</v>
      </c>
    </row>
    <row r="292" spans="1:160" ht="33.75">
      <c r="A292" s="6">
        <v>3365</v>
      </c>
      <c r="B292" s="8">
        <v>2</v>
      </c>
      <c r="C292" s="8" t="s">
        <v>139</v>
      </c>
      <c r="D292" s="8">
        <v>51</v>
      </c>
      <c r="E292" s="8">
        <v>49</v>
      </c>
      <c r="F292" s="8" t="s">
        <v>153</v>
      </c>
      <c r="G292" s="8">
        <v>3</v>
      </c>
      <c r="H292" s="8" t="s">
        <v>179</v>
      </c>
      <c r="I292" s="9"/>
      <c r="J292" s="9"/>
      <c r="K292" s="10">
        <v>44063</v>
      </c>
      <c r="L292" s="10"/>
      <c r="M292" s="9" t="e">
        <f>DATEDIF(K292, L292, "m")</f>
        <v>#NUM!</v>
      </c>
      <c r="N292" s="9">
        <f t="shared" ca="1" si="239"/>
        <v>43</v>
      </c>
      <c r="O292" s="9">
        <v>26</v>
      </c>
      <c r="P292" s="9">
        <v>1</v>
      </c>
      <c r="Q292" s="9"/>
      <c r="R292" s="9"/>
      <c r="S292" s="9" t="e">
        <f t="shared" si="240"/>
        <v>#NUM!</v>
      </c>
      <c r="T292" s="9"/>
      <c r="U292" s="8" t="str">
        <f t="shared" si="285"/>
        <v>12</v>
      </c>
      <c r="V292" s="11" t="str">
        <f t="shared" si="286"/>
        <v>1</v>
      </c>
      <c r="W292" s="8" t="str">
        <f t="shared" si="288"/>
        <v>12</v>
      </c>
      <c r="X292" s="9">
        <v>2</v>
      </c>
      <c r="Y292" s="9">
        <v>1</v>
      </c>
      <c r="Z292" s="9"/>
      <c r="AA292" s="9"/>
      <c r="AB292" s="9">
        <v>2</v>
      </c>
      <c r="AC292" s="9">
        <v>26</v>
      </c>
      <c r="AD292" s="9">
        <v>1</v>
      </c>
      <c r="AE292" s="8">
        <f t="shared" ref="AE292:AE319" si="289">IF($O292&lt;36,$O292, IF($O292&gt;36, "36"))</f>
        <v>26</v>
      </c>
      <c r="AF292" s="9">
        <v>2</v>
      </c>
      <c r="AG292" s="9"/>
      <c r="AH292" s="11">
        <f t="shared" si="282"/>
        <v>26</v>
      </c>
      <c r="AI292" s="11">
        <v>1</v>
      </c>
      <c r="AJ292" s="9">
        <v>2</v>
      </c>
      <c r="AK292" s="9">
        <v>0</v>
      </c>
      <c r="AL292" s="9"/>
      <c r="AM292" s="8" t="s">
        <v>360</v>
      </c>
      <c r="AN292" s="8">
        <v>1</v>
      </c>
      <c r="AO292" s="8">
        <v>1.61</v>
      </c>
      <c r="AP292" s="8">
        <v>49</v>
      </c>
      <c r="AQ292" s="8"/>
      <c r="AR292" s="9" t="e">
        <f t="shared" si="287"/>
        <v>#DIV/0!</v>
      </c>
      <c r="AS292" s="9">
        <v>1.45</v>
      </c>
      <c r="AT292" s="9">
        <f t="shared" si="241"/>
        <v>58.293232918130336</v>
      </c>
      <c r="AU292" s="9"/>
      <c r="AV292" s="9" t="e">
        <f t="shared" si="284"/>
        <v>#DIV/0!</v>
      </c>
      <c r="AW292" s="9"/>
      <c r="AX292" s="9"/>
      <c r="AY292" s="12" t="s">
        <v>155</v>
      </c>
      <c r="AZ292" s="12" t="s">
        <v>155</v>
      </c>
      <c r="BA292" s="12"/>
      <c r="BB292" s="12"/>
      <c r="BC292" s="8" t="s">
        <v>164</v>
      </c>
      <c r="BD292" s="8"/>
      <c r="BE292" s="8"/>
      <c r="BF292" s="8"/>
      <c r="BG292" s="12"/>
      <c r="BH292" s="8"/>
      <c r="BI292" s="8"/>
      <c r="BJ292" s="8">
        <v>80.3</v>
      </c>
      <c r="BK292" s="8">
        <v>173</v>
      </c>
      <c r="BL292" s="8">
        <f t="shared" si="242"/>
        <v>1.9429152414625683</v>
      </c>
      <c r="BM292" s="8">
        <f t="shared" si="266"/>
        <v>26.830164723178186</v>
      </c>
      <c r="BN292" s="8">
        <v>1</v>
      </c>
      <c r="BO292" s="7" t="s">
        <v>1341</v>
      </c>
      <c r="BP292" s="8" t="s">
        <v>146</v>
      </c>
      <c r="BQ292" s="8">
        <v>47</v>
      </c>
      <c r="BR292" s="8">
        <v>48</v>
      </c>
      <c r="BS292" s="8">
        <v>160</v>
      </c>
      <c r="BT292" s="8">
        <f t="shared" si="243"/>
        <v>1.4753016800087975</v>
      </c>
      <c r="BU292" s="8">
        <f t="shared" si="267"/>
        <v>18.75</v>
      </c>
      <c r="BV292" s="8">
        <f t="shared" si="244"/>
        <v>1.3169613156347673</v>
      </c>
      <c r="BW292" s="8">
        <f t="shared" si="244"/>
        <v>1.4309421185695033</v>
      </c>
      <c r="BX292" s="8" t="s">
        <v>162</v>
      </c>
      <c r="BY292" s="8" t="s">
        <v>158</v>
      </c>
      <c r="BZ292" s="8" t="s">
        <v>148</v>
      </c>
      <c r="CA292" s="8" t="s">
        <v>149</v>
      </c>
      <c r="CB292" s="8">
        <v>3</v>
      </c>
      <c r="CC292" s="8" t="s">
        <v>150</v>
      </c>
      <c r="CD292" s="8">
        <v>2</v>
      </c>
      <c r="CE292" s="8" t="s">
        <v>150</v>
      </c>
      <c r="CF292" s="8" t="s">
        <v>150</v>
      </c>
      <c r="CG292" s="8">
        <v>2</v>
      </c>
      <c r="CH292" s="8" t="s">
        <v>150</v>
      </c>
      <c r="CI292" s="8" t="s">
        <v>150</v>
      </c>
      <c r="CJ292" s="8">
        <v>2</v>
      </c>
      <c r="CK292" s="8" t="s">
        <v>150</v>
      </c>
      <c r="CL292" s="8" t="s">
        <v>150</v>
      </c>
      <c r="CM292" s="8">
        <v>2</v>
      </c>
      <c r="CN292" s="8" t="s">
        <v>150</v>
      </c>
      <c r="CO292" s="8">
        <v>0</v>
      </c>
      <c r="CP292" s="8">
        <v>0</v>
      </c>
      <c r="CQ292" s="8">
        <v>4</v>
      </c>
      <c r="CR292" s="8" t="s">
        <v>0</v>
      </c>
      <c r="CS292" s="8">
        <v>0</v>
      </c>
      <c r="CT292" s="8"/>
      <c r="CU292" s="8"/>
      <c r="CV292" s="8"/>
      <c r="CW292" s="8"/>
      <c r="CX292" s="8" t="s">
        <v>0</v>
      </c>
      <c r="CY292" s="8">
        <v>0</v>
      </c>
      <c r="CZ292" s="8"/>
      <c r="DA292" s="8"/>
      <c r="DB292" s="8"/>
      <c r="DC292" s="8"/>
      <c r="DD292" s="8" t="s">
        <v>165</v>
      </c>
      <c r="DE292" s="8">
        <v>2</v>
      </c>
      <c r="DF292" s="8"/>
      <c r="DG292" s="8"/>
      <c r="DH292" s="8"/>
      <c r="DI292" s="8">
        <v>2</v>
      </c>
      <c r="DJ292" s="8"/>
      <c r="DK292" s="8">
        <v>2</v>
      </c>
      <c r="DL292" s="8">
        <v>0</v>
      </c>
      <c r="DM292" s="8">
        <v>2</v>
      </c>
      <c r="DN292" s="8"/>
      <c r="DO292" s="8" t="s">
        <v>143</v>
      </c>
      <c r="DP292" s="8" t="str">
        <f t="shared" si="277"/>
        <v>2</v>
      </c>
      <c r="DQ292" s="8" t="s">
        <v>165</v>
      </c>
      <c r="DR292" s="8" t="s">
        <v>165</v>
      </c>
      <c r="DS292" s="8" t="s">
        <v>165</v>
      </c>
      <c r="DT292" s="8" t="s">
        <v>636</v>
      </c>
      <c r="DU292" s="8" t="s">
        <v>150</v>
      </c>
      <c r="DV292" s="8" t="s">
        <v>150</v>
      </c>
      <c r="DW292" s="8" t="s">
        <v>150</v>
      </c>
      <c r="DX292" s="8" t="s">
        <v>150</v>
      </c>
      <c r="DY292" s="8" t="s">
        <v>150</v>
      </c>
      <c r="DZ292" s="8" t="s">
        <v>150</v>
      </c>
      <c r="EA292" s="8"/>
      <c r="EB292" s="8" t="s">
        <v>150</v>
      </c>
      <c r="EC292" s="8" t="s">
        <v>150</v>
      </c>
      <c r="ED292" s="8" t="s">
        <v>150</v>
      </c>
      <c r="EE292" s="8"/>
      <c r="EF292" s="8" t="s">
        <v>159</v>
      </c>
      <c r="EG292" s="8" t="s">
        <v>150</v>
      </c>
      <c r="EH292" s="8"/>
      <c r="EI292" s="8" t="s">
        <v>159</v>
      </c>
      <c r="EJ292" s="8" t="s">
        <v>150</v>
      </c>
      <c r="EK292" s="8"/>
      <c r="EL292" s="8"/>
      <c r="EM292" s="8" t="s">
        <v>159</v>
      </c>
      <c r="EN292" s="8"/>
      <c r="EO292" s="8"/>
      <c r="EP292" s="8" t="s">
        <v>187</v>
      </c>
      <c r="EQ292" s="11">
        <f t="shared" si="283"/>
        <v>26</v>
      </c>
      <c r="ER292" s="11">
        <v>1</v>
      </c>
      <c r="ES292" s="11"/>
      <c r="ET292" s="13">
        <f t="shared" si="245"/>
        <v>1</v>
      </c>
      <c r="EU292" s="13">
        <f t="shared" si="246"/>
        <v>0.9</v>
      </c>
      <c r="EV292" s="14">
        <f t="shared" si="268"/>
        <v>-3.2000000000000001E-2</v>
      </c>
      <c r="EW292" s="14">
        <f t="shared" si="247"/>
        <v>-1.2</v>
      </c>
      <c r="EX292" s="14">
        <f t="shared" si="248"/>
        <v>-3.2000000000000001E-2</v>
      </c>
      <c r="EY292" s="11">
        <f t="shared" si="249"/>
        <v>-3.2000000000000001E-2</v>
      </c>
      <c r="EZ292" s="15" t="s">
        <v>176</v>
      </c>
      <c r="FA292" s="16" t="str">
        <f t="shared" si="250"/>
        <v>3</v>
      </c>
      <c r="FC292">
        <v>2</v>
      </c>
      <c r="FD292">
        <v>0</v>
      </c>
    </row>
    <row r="293" spans="1:160" ht="33.75">
      <c r="A293" s="6">
        <v>3368</v>
      </c>
      <c r="B293" s="8">
        <v>1</v>
      </c>
      <c r="C293" s="8" t="s">
        <v>146</v>
      </c>
      <c r="D293" s="8">
        <v>46</v>
      </c>
      <c r="E293" s="8">
        <v>44</v>
      </c>
      <c r="F293" s="8" t="s">
        <v>153</v>
      </c>
      <c r="G293" s="8">
        <v>3</v>
      </c>
      <c r="H293" s="8" t="s">
        <v>179</v>
      </c>
      <c r="I293" s="9"/>
      <c r="J293" s="9"/>
      <c r="K293" s="10">
        <v>44070</v>
      </c>
      <c r="L293" s="10"/>
      <c r="M293" s="9" t="e">
        <f t="shared" ref="M293:M304" si="290">DATEDIF(K293,L293,"m")</f>
        <v>#NUM!</v>
      </c>
      <c r="N293" s="9">
        <f t="shared" ca="1" si="239"/>
        <v>43</v>
      </c>
      <c r="O293" s="9">
        <v>26</v>
      </c>
      <c r="P293" s="9">
        <v>1</v>
      </c>
      <c r="Q293" s="9"/>
      <c r="R293" s="9"/>
      <c r="S293" s="9" t="e">
        <f t="shared" si="240"/>
        <v>#NUM!</v>
      </c>
      <c r="T293" s="9"/>
      <c r="U293" s="8" t="str">
        <f t="shared" si="285"/>
        <v>12</v>
      </c>
      <c r="V293" s="11" t="str">
        <f t="shared" si="286"/>
        <v>1</v>
      </c>
      <c r="W293" s="8" t="str">
        <f t="shared" si="288"/>
        <v>12</v>
      </c>
      <c r="X293" s="9">
        <v>2</v>
      </c>
      <c r="Y293" s="9">
        <v>1</v>
      </c>
      <c r="Z293" s="9"/>
      <c r="AA293" s="9"/>
      <c r="AB293" s="9">
        <v>2</v>
      </c>
      <c r="AC293" s="9">
        <v>26</v>
      </c>
      <c r="AD293" s="9">
        <v>1</v>
      </c>
      <c r="AE293" s="8">
        <f t="shared" si="289"/>
        <v>26</v>
      </c>
      <c r="AF293" s="9">
        <v>2</v>
      </c>
      <c r="AG293" s="9"/>
      <c r="AH293" s="11">
        <f t="shared" si="282"/>
        <v>26</v>
      </c>
      <c r="AI293" s="11">
        <v>1</v>
      </c>
      <c r="AJ293" s="9">
        <v>2</v>
      </c>
      <c r="AK293" s="9">
        <v>0</v>
      </c>
      <c r="AL293" s="9"/>
      <c r="AM293" s="8" t="s">
        <v>360</v>
      </c>
      <c r="AN293" s="8">
        <v>1</v>
      </c>
      <c r="AO293" s="8">
        <v>3.44</v>
      </c>
      <c r="AP293" s="8">
        <v>15</v>
      </c>
      <c r="AQ293" s="8"/>
      <c r="AR293" s="9" t="e">
        <f t="shared" si="287"/>
        <v>#DIV/0!</v>
      </c>
      <c r="AS293" s="9">
        <v>0.67</v>
      </c>
      <c r="AT293" s="9">
        <f t="shared" si="241"/>
        <v>109.00310866423813</v>
      </c>
      <c r="AU293" s="9"/>
      <c r="AV293" s="9" t="e">
        <f t="shared" si="284"/>
        <v>#DIV/0!</v>
      </c>
      <c r="AW293" s="9"/>
      <c r="AX293" s="9"/>
      <c r="AY293" s="12" t="s">
        <v>155</v>
      </c>
      <c r="AZ293" s="12" t="s">
        <v>155</v>
      </c>
      <c r="BA293" s="12"/>
      <c r="BB293" s="12"/>
      <c r="BC293" s="8" t="s">
        <v>164</v>
      </c>
      <c r="BD293" s="8"/>
      <c r="BE293" s="8"/>
      <c r="BF293" s="8"/>
      <c r="BG293" s="12"/>
      <c r="BH293" s="8"/>
      <c r="BI293" s="8"/>
      <c r="BJ293" s="8">
        <v>43</v>
      </c>
      <c r="BK293" s="8">
        <v>162</v>
      </c>
      <c r="BL293" s="8">
        <f t="shared" si="242"/>
        <v>1.4206555844055901</v>
      </c>
      <c r="BM293" s="8">
        <f t="shared" si="266"/>
        <v>16.384697454656301</v>
      </c>
      <c r="BN293" s="8">
        <v>1</v>
      </c>
      <c r="BO293" s="7" t="s">
        <v>1344</v>
      </c>
      <c r="BP293" s="8" t="s">
        <v>139</v>
      </c>
      <c r="BQ293" s="8">
        <v>45</v>
      </c>
      <c r="BR293" s="8">
        <v>79.599999999999994</v>
      </c>
      <c r="BS293" s="8">
        <v>174</v>
      </c>
      <c r="BT293" s="8">
        <f t="shared" si="243"/>
        <v>1.9438044966413899</v>
      </c>
      <c r="BU293" s="8">
        <f t="shared" si="267"/>
        <v>26.291451975161841</v>
      </c>
      <c r="BV293" s="8">
        <f t="shared" si="244"/>
        <v>0.73086341083183792</v>
      </c>
      <c r="BW293" s="8">
        <f t="shared" si="244"/>
        <v>0.62319484941856063</v>
      </c>
      <c r="BX293" s="8" t="s">
        <v>158</v>
      </c>
      <c r="BY293" s="8" t="s">
        <v>162</v>
      </c>
      <c r="BZ293" s="8" t="s">
        <v>148</v>
      </c>
      <c r="CA293" s="8" t="s">
        <v>149</v>
      </c>
      <c r="CB293" s="8">
        <v>3</v>
      </c>
      <c r="CC293" s="8" t="s">
        <v>150</v>
      </c>
      <c r="CD293" s="8">
        <v>2</v>
      </c>
      <c r="CE293" s="8" t="s">
        <v>159</v>
      </c>
      <c r="CF293" s="8" t="s">
        <v>150</v>
      </c>
      <c r="CG293" s="8">
        <v>2</v>
      </c>
      <c r="CH293" s="8" t="s">
        <v>150</v>
      </c>
      <c r="CI293" s="8" t="s">
        <v>150</v>
      </c>
      <c r="CJ293" s="8">
        <v>2</v>
      </c>
      <c r="CK293" s="8" t="s">
        <v>159</v>
      </c>
      <c r="CL293" s="8" t="s">
        <v>150</v>
      </c>
      <c r="CM293" s="8">
        <v>2</v>
      </c>
      <c r="CN293" s="8" t="s">
        <v>150</v>
      </c>
      <c r="CO293" s="8">
        <v>0</v>
      </c>
      <c r="CP293" s="8">
        <v>20</v>
      </c>
      <c r="CQ293" s="8">
        <v>4</v>
      </c>
      <c r="CR293" s="8" t="s">
        <v>0</v>
      </c>
      <c r="CS293" s="8">
        <v>0</v>
      </c>
      <c r="CT293" s="8"/>
      <c r="CU293" s="8"/>
      <c r="CV293" s="8"/>
      <c r="CW293" s="8"/>
      <c r="CX293" s="8" t="s">
        <v>0</v>
      </c>
      <c r="CY293" s="8">
        <v>0</v>
      </c>
      <c r="CZ293" s="8"/>
      <c r="DA293" s="8"/>
      <c r="DB293" s="8"/>
      <c r="DC293" s="8"/>
      <c r="DD293" s="8" t="s">
        <v>143</v>
      </c>
      <c r="DE293" s="8">
        <v>1</v>
      </c>
      <c r="DF293" s="8"/>
      <c r="DG293" s="8">
        <v>64</v>
      </c>
      <c r="DH293" s="8">
        <v>500</v>
      </c>
      <c r="DI293" s="8">
        <v>1</v>
      </c>
      <c r="DJ293" s="8"/>
      <c r="DK293" s="8">
        <v>2</v>
      </c>
      <c r="DL293" s="8">
        <v>4</v>
      </c>
      <c r="DM293" s="8">
        <v>1</v>
      </c>
      <c r="DN293" s="8"/>
      <c r="DO293" s="8" t="s">
        <v>143</v>
      </c>
      <c r="DP293" s="8" t="str">
        <f t="shared" si="277"/>
        <v>2</v>
      </c>
      <c r="DQ293" s="8" t="s">
        <v>165</v>
      </c>
      <c r="DR293" s="8" t="s">
        <v>165</v>
      </c>
      <c r="DS293" s="8" t="s">
        <v>165</v>
      </c>
      <c r="DT293" s="8" t="s">
        <v>636</v>
      </c>
      <c r="DU293" s="8" t="s">
        <v>150</v>
      </c>
      <c r="DV293" s="8" t="s">
        <v>159</v>
      </c>
      <c r="DW293" s="8" t="s">
        <v>150</v>
      </c>
      <c r="DX293" s="8" t="s">
        <v>150</v>
      </c>
      <c r="DY293" s="8" t="s">
        <v>150</v>
      </c>
      <c r="DZ293" s="8" t="s">
        <v>150</v>
      </c>
      <c r="EA293" s="8"/>
      <c r="EB293" s="8" t="s">
        <v>150</v>
      </c>
      <c r="EC293" s="8" t="s">
        <v>150</v>
      </c>
      <c r="ED293" s="8" t="s">
        <v>150</v>
      </c>
      <c r="EE293" s="8"/>
      <c r="EF293" s="8" t="s">
        <v>159</v>
      </c>
      <c r="EG293" s="8" t="s">
        <v>150</v>
      </c>
      <c r="EH293" s="8"/>
      <c r="EI293" s="8" t="s">
        <v>159</v>
      </c>
      <c r="EJ293" s="8" t="s">
        <v>150</v>
      </c>
      <c r="EK293" s="8"/>
      <c r="EL293" s="8"/>
      <c r="EM293" s="8" t="s">
        <v>150</v>
      </c>
      <c r="EN293" s="8"/>
      <c r="EO293" s="8"/>
      <c r="EP293" s="8" t="s">
        <v>189</v>
      </c>
      <c r="EQ293" s="11">
        <f t="shared" si="283"/>
        <v>26</v>
      </c>
      <c r="ER293" s="11">
        <v>1</v>
      </c>
      <c r="ES293" s="11"/>
      <c r="ET293" s="13">
        <f t="shared" si="245"/>
        <v>1.012</v>
      </c>
      <c r="EU293" s="13">
        <f t="shared" si="246"/>
        <v>0.7</v>
      </c>
      <c r="EV293" s="14">
        <f t="shared" si="268"/>
        <v>-0.24099999999999999</v>
      </c>
      <c r="EW293" s="14">
        <f t="shared" si="247"/>
        <v>-0.24099999999999999</v>
      </c>
      <c r="EX293" s="14">
        <f t="shared" si="248"/>
        <v>-0.24099999999999999</v>
      </c>
      <c r="EY293" s="11">
        <f t="shared" si="249"/>
        <v>-0.24099999999999999</v>
      </c>
      <c r="EZ293" s="17" t="s">
        <v>176</v>
      </c>
      <c r="FA293" s="16" t="str">
        <f t="shared" si="250"/>
        <v>3</v>
      </c>
      <c r="FC293">
        <v>2</v>
      </c>
      <c r="FD293">
        <v>0</v>
      </c>
    </row>
    <row r="294" spans="1:160" ht="33.75">
      <c r="A294" s="6">
        <v>3376</v>
      </c>
      <c r="B294" s="8">
        <v>2</v>
      </c>
      <c r="C294" s="8" t="s">
        <v>139</v>
      </c>
      <c r="D294" s="8">
        <v>49</v>
      </c>
      <c r="E294" s="8">
        <v>47</v>
      </c>
      <c r="F294" s="8" t="s">
        <v>153</v>
      </c>
      <c r="G294" s="8">
        <v>3</v>
      </c>
      <c r="H294" s="8"/>
      <c r="I294" s="9"/>
      <c r="J294" s="9"/>
      <c r="K294" s="10">
        <v>44090</v>
      </c>
      <c r="L294" s="10"/>
      <c r="M294" s="9" t="e">
        <f t="shared" si="290"/>
        <v>#NUM!</v>
      </c>
      <c r="N294" s="9">
        <f t="shared" ca="1" si="239"/>
        <v>42</v>
      </c>
      <c r="O294" s="9">
        <v>25</v>
      </c>
      <c r="P294" s="9">
        <v>1</v>
      </c>
      <c r="Q294" s="9"/>
      <c r="R294" s="9"/>
      <c r="S294" s="9" t="e">
        <f t="shared" si="240"/>
        <v>#NUM!</v>
      </c>
      <c r="T294" s="9"/>
      <c r="U294" s="8" t="str">
        <f t="shared" si="285"/>
        <v>12</v>
      </c>
      <c r="V294" s="11" t="str">
        <f t="shared" si="286"/>
        <v>1</v>
      </c>
      <c r="W294" s="8" t="str">
        <f t="shared" si="288"/>
        <v>12</v>
      </c>
      <c r="X294" s="9">
        <v>2</v>
      </c>
      <c r="Y294" s="9">
        <v>1</v>
      </c>
      <c r="Z294" s="9"/>
      <c r="AA294" s="9"/>
      <c r="AB294" s="9">
        <v>2</v>
      </c>
      <c r="AC294" s="9">
        <v>25</v>
      </c>
      <c r="AD294" s="9">
        <v>1</v>
      </c>
      <c r="AE294" s="8">
        <f t="shared" si="289"/>
        <v>25</v>
      </c>
      <c r="AF294" s="9">
        <v>2</v>
      </c>
      <c r="AG294" s="9"/>
      <c r="AH294" s="11">
        <f t="shared" si="282"/>
        <v>25</v>
      </c>
      <c r="AI294" s="11">
        <v>1</v>
      </c>
      <c r="AJ294" s="9">
        <v>2</v>
      </c>
      <c r="AK294" s="9">
        <v>1</v>
      </c>
      <c r="AL294" s="9" t="s">
        <v>1347</v>
      </c>
      <c r="AM294" s="8" t="s">
        <v>360</v>
      </c>
      <c r="AN294" s="8">
        <v>1</v>
      </c>
      <c r="AO294" s="8">
        <v>1.81</v>
      </c>
      <c r="AP294" s="8">
        <v>44</v>
      </c>
      <c r="AQ294" s="8"/>
      <c r="AR294" s="9" t="e">
        <f t="shared" si="287"/>
        <v>#DIV/0!</v>
      </c>
      <c r="AS294" s="9">
        <v>0.9</v>
      </c>
      <c r="AT294" s="9">
        <f t="shared" si="241"/>
        <v>104.60940895040886</v>
      </c>
      <c r="AU294" s="9"/>
      <c r="AV294" s="9" t="e">
        <f t="shared" si="284"/>
        <v>#DIV/0!</v>
      </c>
      <c r="AW294" s="9"/>
      <c r="AX294" s="9"/>
      <c r="AY294" s="12" t="s">
        <v>155</v>
      </c>
      <c r="AZ294" s="12" t="s">
        <v>155</v>
      </c>
      <c r="BA294" s="12"/>
      <c r="BB294" s="12"/>
      <c r="BC294" s="8" t="s">
        <v>164</v>
      </c>
      <c r="BD294" s="8"/>
      <c r="BE294" s="8"/>
      <c r="BF294" s="8"/>
      <c r="BG294" s="12"/>
      <c r="BH294" s="8"/>
      <c r="BI294" s="8"/>
      <c r="BJ294" s="8">
        <v>63</v>
      </c>
      <c r="BK294" s="8">
        <v>171</v>
      </c>
      <c r="BL294" s="8">
        <f t="shared" si="242"/>
        <v>1.7378337897217764</v>
      </c>
      <c r="BM294" s="8">
        <f t="shared" si="266"/>
        <v>21.54509079716836</v>
      </c>
      <c r="BN294" s="8">
        <v>1</v>
      </c>
      <c r="BO294" s="7" t="s">
        <v>1348</v>
      </c>
      <c r="BP294" s="8" t="s">
        <v>146</v>
      </c>
      <c r="BQ294" s="8">
        <v>42</v>
      </c>
      <c r="BR294" s="8">
        <v>71</v>
      </c>
      <c r="BS294" s="8">
        <v>159</v>
      </c>
      <c r="BT294" s="8">
        <f t="shared" si="243"/>
        <v>1.7344589950701574</v>
      </c>
      <c r="BU294" s="8">
        <f t="shared" si="267"/>
        <v>28.084332107116019</v>
      </c>
      <c r="BV294" s="8">
        <f t="shared" si="244"/>
        <v>1.0019457333158126</v>
      </c>
      <c r="BW294" s="8">
        <f t="shared" si="244"/>
        <v>0.76715695837072284</v>
      </c>
      <c r="BX294" s="8" t="s">
        <v>147</v>
      </c>
      <c r="BY294" s="8" t="s">
        <v>171</v>
      </c>
      <c r="BZ294" s="8" t="s">
        <v>148</v>
      </c>
      <c r="CA294" s="8" t="s">
        <v>149</v>
      </c>
      <c r="CB294" s="8">
        <v>4</v>
      </c>
      <c r="CC294" s="8" t="s">
        <v>150</v>
      </c>
      <c r="CD294" s="8">
        <v>2</v>
      </c>
      <c r="CE294" s="8" t="s">
        <v>159</v>
      </c>
      <c r="CF294" s="8" t="s">
        <v>150</v>
      </c>
      <c r="CG294" s="8">
        <v>2</v>
      </c>
      <c r="CH294" s="8" t="s">
        <v>150</v>
      </c>
      <c r="CI294" s="8" t="s">
        <v>150</v>
      </c>
      <c r="CJ294" s="8">
        <v>2</v>
      </c>
      <c r="CK294" s="8" t="s">
        <v>159</v>
      </c>
      <c r="CL294" s="8" t="s">
        <v>150</v>
      </c>
      <c r="CM294" s="8">
        <v>2</v>
      </c>
      <c r="CN294" s="8" t="s">
        <v>150</v>
      </c>
      <c r="CO294" s="8">
        <v>0</v>
      </c>
      <c r="CP294" s="8">
        <v>0</v>
      </c>
      <c r="CQ294" s="8">
        <v>4</v>
      </c>
      <c r="CR294" s="8" t="s">
        <v>0</v>
      </c>
      <c r="CS294" s="8">
        <v>0</v>
      </c>
      <c r="CT294" s="8"/>
      <c r="CU294" s="8"/>
      <c r="CV294" s="8"/>
      <c r="CW294" s="8"/>
      <c r="CX294" s="8" t="s">
        <v>0</v>
      </c>
      <c r="CY294" s="8">
        <v>0</v>
      </c>
      <c r="CZ294" s="8"/>
      <c r="DA294" s="8"/>
      <c r="DB294" s="8"/>
      <c r="DC294" s="8"/>
      <c r="DD294" s="8" t="s">
        <v>143</v>
      </c>
      <c r="DE294" s="8">
        <v>1</v>
      </c>
      <c r="DF294" s="8">
        <v>0</v>
      </c>
      <c r="DG294" s="8">
        <v>16</v>
      </c>
      <c r="DH294" s="8">
        <v>375</v>
      </c>
      <c r="DI294" s="8">
        <v>1</v>
      </c>
      <c r="DJ294" s="8"/>
      <c r="DK294" s="8">
        <v>2</v>
      </c>
      <c r="DL294" s="8">
        <v>3</v>
      </c>
      <c r="DM294" s="8">
        <v>1</v>
      </c>
      <c r="DN294" s="8" t="s">
        <v>165</v>
      </c>
      <c r="DO294" s="8" t="s">
        <v>143</v>
      </c>
      <c r="DP294" s="8" t="str">
        <f t="shared" si="277"/>
        <v>2</v>
      </c>
      <c r="DQ294" s="8" t="s">
        <v>143</v>
      </c>
      <c r="DR294" s="8" t="s">
        <v>165</v>
      </c>
      <c r="DS294" s="8" t="s">
        <v>143</v>
      </c>
      <c r="DT294" s="8" t="s">
        <v>636</v>
      </c>
      <c r="DU294" s="8" t="s">
        <v>150</v>
      </c>
      <c r="DV294" s="8" t="s">
        <v>150</v>
      </c>
      <c r="DW294" s="8" t="s">
        <v>150</v>
      </c>
      <c r="DX294" s="8" t="s">
        <v>150</v>
      </c>
      <c r="DY294" s="8" t="s">
        <v>150</v>
      </c>
      <c r="DZ294" s="8" t="s">
        <v>150</v>
      </c>
      <c r="EA294" s="8"/>
      <c r="EB294" s="8" t="s">
        <v>150</v>
      </c>
      <c r="EC294" s="8" t="s">
        <v>150</v>
      </c>
      <c r="ED294" s="8" t="s">
        <v>150</v>
      </c>
      <c r="EE294" s="8"/>
      <c r="EF294" s="8" t="s">
        <v>159</v>
      </c>
      <c r="EG294" s="8" t="s">
        <v>150</v>
      </c>
      <c r="EH294" s="8"/>
      <c r="EI294" s="8" t="s">
        <v>159</v>
      </c>
      <c r="EJ294" s="8" t="s">
        <v>150</v>
      </c>
      <c r="EK294" s="8"/>
      <c r="EL294" s="8"/>
      <c r="EM294" s="8" t="s">
        <v>159</v>
      </c>
      <c r="EN294" s="8"/>
      <c r="EO294" s="8"/>
      <c r="EP294" s="8" t="s">
        <v>187</v>
      </c>
      <c r="EQ294" s="11">
        <f t="shared" si="283"/>
        <v>25</v>
      </c>
      <c r="ER294" s="11">
        <v>1</v>
      </c>
      <c r="ES294" s="11"/>
      <c r="ET294" s="13">
        <f t="shared" si="245"/>
        <v>1</v>
      </c>
      <c r="EU294" s="13">
        <f t="shared" si="246"/>
        <v>0.9</v>
      </c>
      <c r="EV294" s="14">
        <f t="shared" si="268"/>
        <v>-3.2000000000000001E-2</v>
      </c>
      <c r="EW294" s="14">
        <f t="shared" si="247"/>
        <v>-1.2</v>
      </c>
      <c r="EX294" s="14">
        <f t="shared" si="248"/>
        <v>-3.2000000000000001E-2</v>
      </c>
      <c r="EY294" s="11">
        <f t="shared" si="249"/>
        <v>-3.2000000000000001E-2</v>
      </c>
      <c r="EZ294" s="17" t="s">
        <v>152</v>
      </c>
      <c r="FA294" s="16" t="str">
        <f t="shared" si="250"/>
        <v>1</v>
      </c>
      <c r="FC294">
        <v>2</v>
      </c>
      <c r="FD294">
        <v>0</v>
      </c>
    </row>
    <row r="295" spans="1:160" ht="33.75">
      <c r="A295" s="6">
        <v>3386</v>
      </c>
      <c r="B295" s="8">
        <v>2</v>
      </c>
      <c r="C295" s="8" t="s">
        <v>139</v>
      </c>
      <c r="D295" s="8">
        <v>41</v>
      </c>
      <c r="E295" s="8">
        <v>39</v>
      </c>
      <c r="F295" s="8" t="s">
        <v>140</v>
      </c>
      <c r="G295" s="8">
        <v>1</v>
      </c>
      <c r="H295" s="8"/>
      <c r="I295" s="9"/>
      <c r="J295" s="9"/>
      <c r="K295" s="10">
        <v>44111</v>
      </c>
      <c r="L295" s="10"/>
      <c r="M295" s="9" t="e">
        <f t="shared" si="290"/>
        <v>#NUM!</v>
      </c>
      <c r="N295" s="9">
        <f t="shared" ca="1" si="239"/>
        <v>42</v>
      </c>
      <c r="O295" s="9">
        <v>24</v>
      </c>
      <c r="P295" s="9">
        <v>1</v>
      </c>
      <c r="Q295" s="9"/>
      <c r="R295" s="9"/>
      <c r="S295" s="9" t="e">
        <f t="shared" si="240"/>
        <v>#NUM!</v>
      </c>
      <c r="T295" s="9"/>
      <c r="U295" s="8" t="str">
        <f t="shared" si="285"/>
        <v>12</v>
      </c>
      <c r="V295" s="11" t="str">
        <f t="shared" si="286"/>
        <v>1</v>
      </c>
      <c r="W295" s="8" t="str">
        <f t="shared" si="288"/>
        <v>12</v>
      </c>
      <c r="X295" s="9">
        <v>2</v>
      </c>
      <c r="Y295" s="9">
        <v>1</v>
      </c>
      <c r="Z295" s="9"/>
      <c r="AA295" s="9"/>
      <c r="AB295" s="9">
        <v>2</v>
      </c>
      <c r="AC295" s="9">
        <v>24</v>
      </c>
      <c r="AD295" s="9">
        <v>1</v>
      </c>
      <c r="AE295" s="8">
        <f t="shared" si="289"/>
        <v>24</v>
      </c>
      <c r="AF295" s="9">
        <v>2</v>
      </c>
      <c r="AG295" s="9"/>
      <c r="AH295" s="11">
        <f t="shared" si="282"/>
        <v>24</v>
      </c>
      <c r="AI295" s="11">
        <v>1</v>
      </c>
      <c r="AJ295" s="9">
        <v>2</v>
      </c>
      <c r="AK295" s="9">
        <v>0</v>
      </c>
      <c r="AL295" s="9"/>
      <c r="AM295" s="8" t="s">
        <v>360</v>
      </c>
      <c r="AN295" s="8">
        <v>1</v>
      </c>
      <c r="AO295" s="8">
        <v>1.96</v>
      </c>
      <c r="AP295" s="8">
        <v>42</v>
      </c>
      <c r="AQ295" s="8"/>
      <c r="AR295" s="9" t="e">
        <v>#DIV/0!</v>
      </c>
      <c r="AS295" s="9">
        <v>1.21</v>
      </c>
      <c r="AT295" s="9">
        <f t="shared" si="241"/>
        <v>77.077456706853866</v>
      </c>
      <c r="AU295" s="9"/>
      <c r="AV295" s="9" t="e">
        <f t="shared" si="284"/>
        <v>#DIV/0!</v>
      </c>
      <c r="AW295" s="9"/>
      <c r="AX295" s="9"/>
      <c r="AY295" s="12" t="s">
        <v>155</v>
      </c>
      <c r="AZ295" s="12" t="s">
        <v>155</v>
      </c>
      <c r="BA295" s="12"/>
      <c r="BB295" s="12"/>
      <c r="BC295" s="8" t="s">
        <v>164</v>
      </c>
      <c r="BD295" s="8"/>
      <c r="BE295" s="8"/>
      <c r="BF295" s="8"/>
      <c r="BG295" s="12"/>
      <c r="BH295" s="8"/>
      <c r="BI295" s="8"/>
      <c r="BJ295" s="8">
        <v>100</v>
      </c>
      <c r="BK295" s="8">
        <v>173</v>
      </c>
      <c r="BL295" s="8">
        <f t="shared" si="242"/>
        <v>2.1327981159520326</v>
      </c>
      <c r="BM295" s="8">
        <f t="shared" si="266"/>
        <v>33.412409368839583</v>
      </c>
      <c r="BN295" s="8">
        <v>1</v>
      </c>
      <c r="BO295" s="7" t="s">
        <v>1353</v>
      </c>
      <c r="BP295" s="8" t="s">
        <v>146</v>
      </c>
      <c r="BQ295" s="8">
        <v>35</v>
      </c>
      <c r="BR295" s="8">
        <v>80</v>
      </c>
      <c r="BS295" s="8">
        <v>173</v>
      </c>
      <c r="BT295" s="8">
        <f t="shared" si="243"/>
        <v>1.9398269688151393</v>
      </c>
      <c r="BU295" s="8">
        <f t="shared" si="267"/>
        <v>26.729927495071667</v>
      </c>
      <c r="BV295" s="8">
        <f t="shared" si="244"/>
        <v>1.0994785360958053</v>
      </c>
      <c r="BW295" s="8">
        <f t="shared" si="244"/>
        <v>1.25</v>
      </c>
      <c r="BX295" s="8" t="s">
        <v>147</v>
      </c>
      <c r="BY295" s="8" t="s">
        <v>171</v>
      </c>
      <c r="BZ295" s="8" t="s">
        <v>148</v>
      </c>
      <c r="CA295" s="8" t="s">
        <v>149</v>
      </c>
      <c r="CB295" s="8">
        <v>4</v>
      </c>
      <c r="CC295" s="8" t="s">
        <v>150</v>
      </c>
      <c r="CD295" s="8">
        <v>2</v>
      </c>
      <c r="CE295" s="8" t="s">
        <v>159</v>
      </c>
      <c r="CF295" s="8" t="s">
        <v>150</v>
      </c>
      <c r="CG295" s="8">
        <v>2</v>
      </c>
      <c r="CH295" s="8" t="s">
        <v>150</v>
      </c>
      <c r="CI295" s="8" t="s">
        <v>150</v>
      </c>
      <c r="CJ295" s="8">
        <v>2</v>
      </c>
      <c r="CK295" s="8" t="s">
        <v>159</v>
      </c>
      <c r="CL295" s="8" t="s">
        <v>150</v>
      </c>
      <c r="CM295" s="8">
        <v>2</v>
      </c>
      <c r="CN295" s="8" t="s">
        <v>150</v>
      </c>
      <c r="CO295" s="8">
        <v>0</v>
      </c>
      <c r="CP295" s="8">
        <v>0</v>
      </c>
      <c r="CQ295" s="8">
        <v>4</v>
      </c>
      <c r="CR295" s="8" t="s">
        <v>0</v>
      </c>
      <c r="CS295" s="8">
        <v>0</v>
      </c>
      <c r="CT295" s="8"/>
      <c r="CU295" s="8"/>
      <c r="CV295" s="8"/>
      <c r="CW295" s="8"/>
      <c r="CX295" s="8" t="s">
        <v>0</v>
      </c>
      <c r="CY295" s="8">
        <v>0</v>
      </c>
      <c r="CZ295" s="8"/>
      <c r="DA295" s="8"/>
      <c r="DB295" s="8"/>
      <c r="DC295" s="8"/>
      <c r="DD295" s="8" t="s">
        <v>143</v>
      </c>
      <c r="DE295" s="8">
        <v>1</v>
      </c>
      <c r="DF295" s="8">
        <v>0</v>
      </c>
      <c r="DG295" s="8">
        <v>32</v>
      </c>
      <c r="DH295" s="8">
        <v>375</v>
      </c>
      <c r="DI295" s="8">
        <v>1</v>
      </c>
      <c r="DJ295" s="8"/>
      <c r="DK295" s="8">
        <v>2</v>
      </c>
      <c r="DL295" s="8">
        <v>3</v>
      </c>
      <c r="DM295" s="8">
        <v>1</v>
      </c>
      <c r="DN295" s="8"/>
      <c r="DO295" s="8" t="s">
        <v>143</v>
      </c>
      <c r="DP295" s="8" t="str">
        <f t="shared" si="277"/>
        <v>2</v>
      </c>
      <c r="DQ295" s="8" t="s">
        <v>165</v>
      </c>
      <c r="DR295" s="8" t="s">
        <v>165</v>
      </c>
      <c r="DS295" s="8" t="s">
        <v>165</v>
      </c>
      <c r="DT295" s="8" t="s">
        <v>636</v>
      </c>
      <c r="DU295" s="8" t="s">
        <v>150</v>
      </c>
      <c r="DV295" s="8" t="s">
        <v>159</v>
      </c>
      <c r="DW295" s="8" t="s">
        <v>150</v>
      </c>
      <c r="DX295" s="8" t="s">
        <v>150</v>
      </c>
      <c r="DY295" s="8" t="s">
        <v>150</v>
      </c>
      <c r="DZ295" s="8" t="s">
        <v>150</v>
      </c>
      <c r="EA295" s="8"/>
      <c r="EB295" s="8" t="s">
        <v>150</v>
      </c>
      <c r="EC295" s="8" t="s">
        <v>150</v>
      </c>
      <c r="ED295" s="8" t="s">
        <v>159</v>
      </c>
      <c r="EE295" s="8"/>
      <c r="EF295" s="8" t="s">
        <v>159</v>
      </c>
      <c r="EG295" s="8" t="s">
        <v>150</v>
      </c>
      <c r="EH295" s="8"/>
      <c r="EI295" s="8" t="s">
        <v>159</v>
      </c>
      <c r="EJ295" s="8" t="s">
        <v>150</v>
      </c>
      <c r="EK295" s="8"/>
      <c r="EL295" s="8"/>
      <c r="EM295" s="8" t="s">
        <v>159</v>
      </c>
      <c r="EN295" s="8"/>
      <c r="EO295" s="8"/>
      <c r="EP295" s="8" t="s">
        <v>187</v>
      </c>
      <c r="EQ295" s="11">
        <f t="shared" si="283"/>
        <v>24</v>
      </c>
      <c r="ER295" s="11">
        <v>1</v>
      </c>
      <c r="ES295" s="11"/>
      <c r="ET295" s="13">
        <f t="shared" si="245"/>
        <v>1</v>
      </c>
      <c r="EU295" s="13">
        <f t="shared" si="246"/>
        <v>0.9</v>
      </c>
      <c r="EV295" s="14">
        <f t="shared" si="268"/>
        <v>-3.2000000000000001E-2</v>
      </c>
      <c r="EW295" s="14">
        <f t="shared" si="247"/>
        <v>-1.2</v>
      </c>
      <c r="EX295" s="14">
        <f t="shared" si="248"/>
        <v>-3.2000000000000001E-2</v>
      </c>
      <c r="EY295" s="11">
        <f t="shared" si="249"/>
        <v>-3.2000000000000001E-2</v>
      </c>
      <c r="EZ295" s="17" t="s">
        <v>152</v>
      </c>
      <c r="FA295" s="16" t="str">
        <f t="shared" si="250"/>
        <v>1</v>
      </c>
      <c r="FC295">
        <v>2</v>
      </c>
      <c r="FD295">
        <v>0</v>
      </c>
    </row>
    <row r="296" spans="1:160" ht="33.75">
      <c r="A296" s="6">
        <v>3387</v>
      </c>
      <c r="B296" s="8">
        <v>2</v>
      </c>
      <c r="C296" s="8" t="s">
        <v>139</v>
      </c>
      <c r="D296" s="8">
        <v>60</v>
      </c>
      <c r="E296" s="8">
        <v>57</v>
      </c>
      <c r="F296" s="8" t="s">
        <v>153</v>
      </c>
      <c r="G296" s="8">
        <v>3</v>
      </c>
      <c r="H296" s="8"/>
      <c r="I296" s="9"/>
      <c r="J296" s="9"/>
      <c r="K296" s="10">
        <v>44112</v>
      </c>
      <c r="L296" s="10"/>
      <c r="M296" s="9" t="e">
        <f t="shared" si="290"/>
        <v>#NUM!</v>
      </c>
      <c r="N296" s="9">
        <f t="shared" ca="1" si="239"/>
        <v>42</v>
      </c>
      <c r="O296" s="9">
        <v>24</v>
      </c>
      <c r="P296" s="9">
        <v>1</v>
      </c>
      <c r="Q296" s="9"/>
      <c r="R296" s="9"/>
      <c r="S296" s="9" t="e">
        <f t="shared" si="240"/>
        <v>#NUM!</v>
      </c>
      <c r="T296" s="9"/>
      <c r="U296" s="8" t="str">
        <f t="shared" si="285"/>
        <v>12</v>
      </c>
      <c r="V296" s="11" t="str">
        <f t="shared" si="286"/>
        <v>1</v>
      </c>
      <c r="W296" s="8" t="str">
        <f t="shared" si="288"/>
        <v>12</v>
      </c>
      <c r="X296" s="9">
        <v>2</v>
      </c>
      <c r="Y296" s="9">
        <v>1</v>
      </c>
      <c r="Z296" s="9"/>
      <c r="AA296" s="9"/>
      <c r="AB296" s="9">
        <v>2</v>
      </c>
      <c r="AC296" s="9">
        <v>24</v>
      </c>
      <c r="AD296" s="9">
        <v>1</v>
      </c>
      <c r="AE296" s="8">
        <f t="shared" si="289"/>
        <v>24</v>
      </c>
      <c r="AF296" s="9">
        <v>2</v>
      </c>
      <c r="AG296" s="9"/>
      <c r="AH296" s="11">
        <f t="shared" si="282"/>
        <v>24</v>
      </c>
      <c r="AI296" s="11">
        <v>1</v>
      </c>
      <c r="AJ296" s="9">
        <v>2</v>
      </c>
      <c r="AK296" s="9">
        <v>0</v>
      </c>
      <c r="AL296" s="9"/>
      <c r="AM296" s="8" t="s">
        <v>360</v>
      </c>
      <c r="AN296" s="8">
        <v>1</v>
      </c>
      <c r="AO296" s="8">
        <v>2.12</v>
      </c>
      <c r="AP296" s="8">
        <v>34</v>
      </c>
      <c r="AQ296" s="8"/>
      <c r="AR296" s="9" t="e">
        <f t="shared" ref="AR296:AR302" si="291">141*((AQ296/EU296)^EV296)*0.9938^(E296)*ET296</f>
        <v>#DIV/0!</v>
      </c>
      <c r="AS296" s="9">
        <v>1.17</v>
      </c>
      <c r="AT296" s="9">
        <f t="shared" si="241"/>
        <v>71.751114226618398</v>
      </c>
      <c r="AU296" s="9"/>
      <c r="AV296" s="9" t="e">
        <f t="shared" si="284"/>
        <v>#DIV/0!</v>
      </c>
      <c r="AW296" s="9"/>
      <c r="AX296" s="9"/>
      <c r="AY296" s="12" t="s">
        <v>155</v>
      </c>
      <c r="AZ296" s="12" t="s">
        <v>155</v>
      </c>
      <c r="BA296" s="12"/>
      <c r="BB296" s="12"/>
      <c r="BC296" s="8" t="s">
        <v>164</v>
      </c>
      <c r="BD296" s="8"/>
      <c r="BE296" s="8"/>
      <c r="BF296" s="8"/>
      <c r="BG296" s="12"/>
      <c r="BH296" s="8"/>
      <c r="BI296" s="8"/>
      <c r="BJ296" s="8">
        <v>75</v>
      </c>
      <c r="BK296" s="8">
        <v>167</v>
      </c>
      <c r="BL296" s="8">
        <f t="shared" si="242"/>
        <v>1.8396567664969432</v>
      </c>
      <c r="BM296" s="8">
        <f t="shared" si="266"/>
        <v>26.892323138154829</v>
      </c>
      <c r="BN296" s="8">
        <v>1</v>
      </c>
      <c r="BO296" s="7" t="s">
        <v>1356</v>
      </c>
      <c r="BP296" s="8" t="s">
        <v>146</v>
      </c>
      <c r="BQ296" s="8">
        <v>54</v>
      </c>
      <c r="BR296" s="8">
        <v>63</v>
      </c>
      <c r="BS296" s="8">
        <v>160</v>
      </c>
      <c r="BT296" s="8">
        <f t="shared" si="243"/>
        <v>1.6560484731800864</v>
      </c>
      <c r="BU296" s="8">
        <f t="shared" si="267"/>
        <v>24.609375</v>
      </c>
      <c r="BV296" s="8">
        <f t="shared" si="244"/>
        <v>1.1108713279172779</v>
      </c>
      <c r="BW296" s="8">
        <f t="shared" si="244"/>
        <v>1.0927674164075614</v>
      </c>
      <c r="BX296" s="8" t="s">
        <v>162</v>
      </c>
      <c r="BY296" s="8" t="s">
        <v>147</v>
      </c>
      <c r="BZ296" s="8" t="s">
        <v>148</v>
      </c>
      <c r="CA296" s="8" t="s">
        <v>149</v>
      </c>
      <c r="CB296" s="8">
        <v>4</v>
      </c>
      <c r="CC296" s="8" t="s">
        <v>150</v>
      </c>
      <c r="CD296" s="8">
        <v>2</v>
      </c>
      <c r="CE296" s="8" t="s">
        <v>159</v>
      </c>
      <c r="CF296" s="8" t="s">
        <v>150</v>
      </c>
      <c r="CG296" s="8">
        <v>2</v>
      </c>
      <c r="CH296" s="8" t="s">
        <v>150</v>
      </c>
      <c r="CI296" s="8" t="s">
        <v>150</v>
      </c>
      <c r="CJ296" s="8">
        <v>2</v>
      </c>
      <c r="CK296" s="8" t="s">
        <v>159</v>
      </c>
      <c r="CL296" s="8" t="s">
        <v>150</v>
      </c>
      <c r="CM296" s="8">
        <v>2</v>
      </c>
      <c r="CN296" s="8" t="s">
        <v>150</v>
      </c>
      <c r="CO296" s="8">
        <v>0</v>
      </c>
      <c r="CP296" s="8">
        <v>0</v>
      </c>
      <c r="CQ296" s="8">
        <v>4</v>
      </c>
      <c r="CR296" s="8" t="s">
        <v>0</v>
      </c>
      <c r="CS296" s="8">
        <v>0</v>
      </c>
      <c r="CT296" s="8"/>
      <c r="CU296" s="8"/>
      <c r="CV296" s="8"/>
      <c r="CW296" s="8"/>
      <c r="CX296" s="8" t="s">
        <v>0</v>
      </c>
      <c r="CY296" s="8">
        <v>0</v>
      </c>
      <c r="CZ296" s="8"/>
      <c r="DA296" s="8"/>
      <c r="DB296" s="8"/>
      <c r="DC296" s="8"/>
      <c r="DD296" s="8" t="s">
        <v>143</v>
      </c>
      <c r="DE296" s="8">
        <v>1</v>
      </c>
      <c r="DF296" s="8">
        <v>128</v>
      </c>
      <c r="DG296" s="8">
        <v>0</v>
      </c>
      <c r="DH296" s="8">
        <v>375</v>
      </c>
      <c r="DI296" s="8">
        <v>1</v>
      </c>
      <c r="DJ296" s="8"/>
      <c r="DK296" s="8">
        <v>2</v>
      </c>
      <c r="DL296" s="8">
        <v>5</v>
      </c>
      <c r="DM296" s="8">
        <v>1</v>
      </c>
      <c r="DN296" s="8" t="s">
        <v>143</v>
      </c>
      <c r="DO296" s="8" t="s">
        <v>165</v>
      </c>
      <c r="DP296" s="8" t="str">
        <f t="shared" si="277"/>
        <v>1</v>
      </c>
      <c r="DQ296" s="8" t="s">
        <v>143</v>
      </c>
      <c r="DR296" s="8" t="s">
        <v>165</v>
      </c>
      <c r="DS296" s="8" t="s">
        <v>143</v>
      </c>
      <c r="DT296" s="8" t="s">
        <v>636</v>
      </c>
      <c r="DU296" s="8" t="s">
        <v>150</v>
      </c>
      <c r="DV296" s="8" t="s">
        <v>159</v>
      </c>
      <c r="DW296" s="8" t="s">
        <v>150</v>
      </c>
      <c r="DX296" s="8" t="s">
        <v>150</v>
      </c>
      <c r="DY296" s="8" t="s">
        <v>159</v>
      </c>
      <c r="DZ296" s="8" t="s">
        <v>150</v>
      </c>
      <c r="EA296" s="8"/>
      <c r="EB296" s="8" t="s">
        <v>150</v>
      </c>
      <c r="EC296" s="8" t="s">
        <v>150</v>
      </c>
      <c r="ED296" s="8" t="s">
        <v>150</v>
      </c>
      <c r="EE296" s="8"/>
      <c r="EF296" s="8" t="s">
        <v>159</v>
      </c>
      <c r="EG296" s="8" t="s">
        <v>150</v>
      </c>
      <c r="EH296" s="8"/>
      <c r="EI296" s="8" t="s">
        <v>159</v>
      </c>
      <c r="EJ296" s="8" t="s">
        <v>150</v>
      </c>
      <c r="EK296" s="8"/>
      <c r="EL296" s="8"/>
      <c r="EM296" s="8" t="s">
        <v>159</v>
      </c>
      <c r="EN296" s="8"/>
      <c r="EO296" s="8"/>
      <c r="EP296" s="8" t="s">
        <v>187</v>
      </c>
      <c r="EQ296" s="11">
        <f t="shared" si="283"/>
        <v>24</v>
      </c>
      <c r="ER296" s="11">
        <v>1</v>
      </c>
      <c r="ES296" s="11"/>
      <c r="ET296" s="13">
        <f t="shared" si="245"/>
        <v>1</v>
      </c>
      <c r="EU296" s="13">
        <f t="shared" si="246"/>
        <v>0.9</v>
      </c>
      <c r="EV296" s="14">
        <f t="shared" si="268"/>
        <v>-3.2000000000000001E-2</v>
      </c>
      <c r="EW296" s="14">
        <f t="shared" si="247"/>
        <v>-1.2</v>
      </c>
      <c r="EX296" s="14">
        <f t="shared" si="248"/>
        <v>-3.2000000000000001E-2</v>
      </c>
      <c r="EY296" s="11">
        <f t="shared" si="249"/>
        <v>-3.2000000000000001E-2</v>
      </c>
      <c r="EZ296" s="15"/>
      <c r="FA296" s="16" t="str">
        <f t="shared" si="250"/>
        <v>3</v>
      </c>
      <c r="FC296">
        <v>2</v>
      </c>
      <c r="FD296">
        <v>0</v>
      </c>
    </row>
    <row r="297" spans="1:160" ht="33.75">
      <c r="A297" s="6">
        <v>3392</v>
      </c>
      <c r="B297" s="8">
        <v>1</v>
      </c>
      <c r="C297" s="8" t="s">
        <v>146</v>
      </c>
      <c r="D297" s="8">
        <v>65</v>
      </c>
      <c r="E297" s="8">
        <v>63</v>
      </c>
      <c r="F297" s="8" t="s">
        <v>185</v>
      </c>
      <c r="G297" s="8">
        <v>4</v>
      </c>
      <c r="H297" s="8"/>
      <c r="I297" s="9"/>
      <c r="J297" s="9"/>
      <c r="K297" s="10">
        <v>44119</v>
      </c>
      <c r="L297" s="10"/>
      <c r="M297" s="9" t="e">
        <f t="shared" si="290"/>
        <v>#NUM!</v>
      </c>
      <c r="N297" s="9">
        <f t="shared" ca="1" si="239"/>
        <v>41</v>
      </c>
      <c r="O297" s="9">
        <v>24</v>
      </c>
      <c r="P297" s="9">
        <v>1</v>
      </c>
      <c r="Q297" s="9"/>
      <c r="R297" s="9"/>
      <c r="S297" s="9" t="e">
        <f t="shared" si="240"/>
        <v>#NUM!</v>
      </c>
      <c r="T297" s="9"/>
      <c r="U297" s="8">
        <v>12</v>
      </c>
      <c r="V297" s="11">
        <v>1</v>
      </c>
      <c r="W297" s="8" t="str">
        <f t="shared" si="288"/>
        <v>12</v>
      </c>
      <c r="X297" s="9">
        <v>2</v>
      </c>
      <c r="Y297" s="9">
        <v>1</v>
      </c>
      <c r="Z297" s="9"/>
      <c r="AA297" s="9"/>
      <c r="AB297" s="9">
        <v>2</v>
      </c>
      <c r="AC297" s="9">
        <v>24</v>
      </c>
      <c r="AD297" s="9">
        <v>1</v>
      </c>
      <c r="AE297" s="8">
        <f t="shared" si="289"/>
        <v>24</v>
      </c>
      <c r="AF297" s="9">
        <v>2</v>
      </c>
      <c r="AG297" s="9"/>
      <c r="AH297" s="11">
        <f t="shared" si="282"/>
        <v>24</v>
      </c>
      <c r="AI297" s="11">
        <v>1</v>
      </c>
      <c r="AJ297" s="9">
        <v>2</v>
      </c>
      <c r="AK297" s="9">
        <v>1</v>
      </c>
      <c r="AL297" s="9" t="s">
        <v>1360</v>
      </c>
      <c r="AM297" s="8" t="s">
        <v>360</v>
      </c>
      <c r="AN297" s="8">
        <v>1</v>
      </c>
      <c r="AO297" s="8">
        <v>2.31</v>
      </c>
      <c r="AP297" s="8">
        <v>22</v>
      </c>
      <c r="AQ297" s="8"/>
      <c r="AR297" s="9" t="e">
        <f t="shared" si="291"/>
        <v>#DIV/0!</v>
      </c>
      <c r="AS297" s="9">
        <v>1.2</v>
      </c>
      <c r="AT297" s="9">
        <f t="shared" si="241"/>
        <v>50.192091390942451</v>
      </c>
      <c r="AU297" s="9"/>
      <c r="AV297" s="9" t="e">
        <f t="shared" si="284"/>
        <v>#DIV/0!</v>
      </c>
      <c r="AW297" s="9"/>
      <c r="AX297" s="9"/>
      <c r="AY297" s="12" t="s">
        <v>155</v>
      </c>
      <c r="AZ297" s="12" t="s">
        <v>155</v>
      </c>
      <c r="BA297" s="12"/>
      <c r="BB297" s="12"/>
      <c r="BC297" s="8" t="s">
        <v>164</v>
      </c>
      <c r="BD297" s="8"/>
      <c r="BE297" s="8"/>
      <c r="BF297" s="8"/>
      <c r="BG297" s="12"/>
      <c r="BH297" s="8"/>
      <c r="BI297" s="8"/>
      <c r="BJ297" s="8">
        <v>68</v>
      </c>
      <c r="BK297" s="8">
        <v>160</v>
      </c>
      <c r="BL297" s="8">
        <f t="shared" si="242"/>
        <v>1.7106832340007569</v>
      </c>
      <c r="BM297" s="8">
        <f t="shared" si="266"/>
        <v>26.5625</v>
      </c>
      <c r="BN297" s="8">
        <v>1</v>
      </c>
      <c r="BO297" s="7" t="s">
        <v>1361</v>
      </c>
      <c r="BP297" s="8" t="s">
        <v>139</v>
      </c>
      <c r="BQ297" s="8">
        <v>66</v>
      </c>
      <c r="BR297" s="8">
        <v>68</v>
      </c>
      <c r="BS297" s="8">
        <v>168</v>
      </c>
      <c r="BT297" s="8">
        <f t="shared" si="243"/>
        <v>1.772277977015998</v>
      </c>
      <c r="BU297" s="8">
        <f t="shared" si="267"/>
        <v>24.09297052154195</v>
      </c>
      <c r="BV297" s="8">
        <f t="shared" si="244"/>
        <v>0.96524543902590909</v>
      </c>
      <c r="BW297" s="8">
        <f t="shared" si="244"/>
        <v>1.1025</v>
      </c>
      <c r="BX297" s="8" t="s">
        <v>147</v>
      </c>
      <c r="BY297" s="8" t="s">
        <v>158</v>
      </c>
      <c r="BZ297" s="8" t="s">
        <v>148</v>
      </c>
      <c r="CA297" s="8" t="s">
        <v>149</v>
      </c>
      <c r="CB297" s="8">
        <v>5</v>
      </c>
      <c r="CC297" s="8" t="s">
        <v>150</v>
      </c>
      <c r="CD297" s="8">
        <v>2</v>
      </c>
      <c r="CE297" s="8" t="s">
        <v>150</v>
      </c>
      <c r="CF297" s="8" t="s">
        <v>150</v>
      </c>
      <c r="CG297" s="8">
        <v>2</v>
      </c>
      <c r="CH297" s="8" t="s">
        <v>150</v>
      </c>
      <c r="CI297" s="8" t="s">
        <v>150</v>
      </c>
      <c r="CJ297" s="8">
        <v>2</v>
      </c>
      <c r="CK297" s="8" t="s">
        <v>150</v>
      </c>
      <c r="CL297" s="8" t="s">
        <v>150</v>
      </c>
      <c r="CM297" s="8">
        <v>2</v>
      </c>
      <c r="CN297" s="8" t="s">
        <v>150</v>
      </c>
      <c r="CO297" s="8">
        <v>17</v>
      </c>
      <c r="CP297" s="8">
        <v>0</v>
      </c>
      <c r="CQ297" s="8">
        <v>4</v>
      </c>
      <c r="CR297" s="8" t="s">
        <v>0</v>
      </c>
      <c r="CS297" s="8">
        <v>0</v>
      </c>
      <c r="CT297" s="8"/>
      <c r="CU297" s="8"/>
      <c r="CV297" s="8"/>
      <c r="CW297" s="8"/>
      <c r="CX297" s="8" t="s">
        <v>0</v>
      </c>
      <c r="CY297" s="8">
        <v>0</v>
      </c>
      <c r="CZ297" s="8"/>
      <c r="DA297" s="8"/>
      <c r="DB297" s="8"/>
      <c r="DC297" s="8"/>
      <c r="DD297" s="8" t="s">
        <v>165</v>
      </c>
      <c r="DE297" s="8">
        <v>2</v>
      </c>
      <c r="DF297" s="8"/>
      <c r="DG297" s="8"/>
      <c r="DH297" s="8"/>
      <c r="DI297" s="8">
        <v>2</v>
      </c>
      <c r="DJ297" s="8"/>
      <c r="DK297" s="8">
        <v>2</v>
      </c>
      <c r="DL297" s="8"/>
      <c r="DM297" s="8">
        <v>2</v>
      </c>
      <c r="DN297" s="8"/>
      <c r="DO297" s="8" t="s">
        <v>143</v>
      </c>
      <c r="DP297" s="8" t="str">
        <f t="shared" si="277"/>
        <v>2</v>
      </c>
      <c r="DQ297" s="8" t="s">
        <v>636</v>
      </c>
      <c r="DR297" s="8" t="s">
        <v>165</v>
      </c>
      <c r="DS297" s="8" t="s">
        <v>143</v>
      </c>
      <c r="DT297" s="8" t="s">
        <v>636</v>
      </c>
      <c r="DU297" s="8" t="s">
        <v>150</v>
      </c>
      <c r="DV297" s="8" t="s">
        <v>159</v>
      </c>
      <c r="DW297" s="8" t="s">
        <v>150</v>
      </c>
      <c r="DX297" s="8" t="s">
        <v>150</v>
      </c>
      <c r="DY297" s="8" t="s">
        <v>150</v>
      </c>
      <c r="DZ297" s="8" t="s">
        <v>150</v>
      </c>
      <c r="EA297" s="8"/>
      <c r="EB297" s="8" t="s">
        <v>150</v>
      </c>
      <c r="EC297" s="8" t="s">
        <v>150</v>
      </c>
      <c r="ED297" s="8" t="s">
        <v>150</v>
      </c>
      <c r="EE297" s="8"/>
      <c r="EF297" s="8" t="s">
        <v>159</v>
      </c>
      <c r="EG297" s="8" t="s">
        <v>150</v>
      </c>
      <c r="EH297" s="8"/>
      <c r="EI297" s="8" t="s">
        <v>159</v>
      </c>
      <c r="EJ297" s="8" t="s">
        <v>150</v>
      </c>
      <c r="EK297" s="8"/>
      <c r="EL297" s="8"/>
      <c r="EM297" s="8"/>
      <c r="EN297" s="8"/>
      <c r="EO297" s="8"/>
      <c r="EP297" s="8" t="s">
        <v>189</v>
      </c>
      <c r="EQ297" s="11">
        <f t="shared" si="283"/>
        <v>24</v>
      </c>
      <c r="ER297" s="11">
        <v>1</v>
      </c>
      <c r="ES297" s="11"/>
      <c r="ET297" s="13">
        <f t="shared" si="245"/>
        <v>1.012</v>
      </c>
      <c r="EU297" s="13">
        <f t="shared" si="246"/>
        <v>0.7</v>
      </c>
      <c r="EV297" s="14">
        <f t="shared" si="268"/>
        <v>-0.24099999999999999</v>
      </c>
      <c r="EW297" s="14">
        <f t="shared" si="247"/>
        <v>-1.2</v>
      </c>
      <c r="EX297" s="14">
        <f t="shared" si="248"/>
        <v>-0.24099999999999999</v>
      </c>
      <c r="EY297" s="11">
        <f t="shared" si="249"/>
        <v>-0.24099999999999999</v>
      </c>
      <c r="EZ297" s="17" t="s">
        <v>152</v>
      </c>
      <c r="FA297" s="16" t="str">
        <f t="shared" si="250"/>
        <v>1</v>
      </c>
      <c r="FB297" t="s">
        <v>1960</v>
      </c>
      <c r="FC297">
        <v>1</v>
      </c>
      <c r="FD297">
        <v>10</v>
      </c>
    </row>
    <row r="298" spans="1:160" ht="33.75">
      <c r="A298" s="6">
        <v>3417</v>
      </c>
      <c r="B298" s="8">
        <v>2</v>
      </c>
      <c r="C298" s="8" t="s">
        <v>139</v>
      </c>
      <c r="D298" s="8">
        <v>61</v>
      </c>
      <c r="E298" s="8">
        <v>59</v>
      </c>
      <c r="F298" s="8" t="s">
        <v>153</v>
      </c>
      <c r="G298" s="8">
        <v>3</v>
      </c>
      <c r="H298" s="8"/>
      <c r="I298" s="9"/>
      <c r="J298" s="9"/>
      <c r="K298" s="10">
        <v>44168</v>
      </c>
      <c r="L298" s="10"/>
      <c r="M298" s="9" t="e">
        <f t="shared" si="290"/>
        <v>#NUM!</v>
      </c>
      <c r="N298" s="9">
        <f t="shared" ref="N298:N359" ca="1" si="292">DATEDIF(K298,TODAY(),"m")</f>
        <v>40</v>
      </c>
      <c r="O298" s="9">
        <v>23</v>
      </c>
      <c r="P298" s="9">
        <v>1</v>
      </c>
      <c r="Q298" s="9"/>
      <c r="R298" s="9"/>
      <c r="S298" s="9" t="e">
        <f t="shared" ref="S298:S359" si="293">DATEDIF(K298,Q298,"m")</f>
        <v>#NUM!</v>
      </c>
      <c r="T298" s="9"/>
      <c r="U298" s="8" t="str">
        <f t="shared" ref="U298:U311" si="294">IF(O298&lt;12,O298, IF(O298&gt;12, "12"))</f>
        <v>12</v>
      </c>
      <c r="V298" s="11" t="str">
        <f t="shared" ref="V298:V311" si="295">IF(U298&lt;12,0, IF(U298&gt;12, "1"))</f>
        <v>1</v>
      </c>
      <c r="W298" s="8" t="str">
        <f t="shared" si="288"/>
        <v>12</v>
      </c>
      <c r="X298" s="9">
        <v>2</v>
      </c>
      <c r="Y298" s="9">
        <v>1</v>
      </c>
      <c r="Z298" s="9"/>
      <c r="AA298" s="9"/>
      <c r="AB298" s="9">
        <v>2</v>
      </c>
      <c r="AC298" s="9">
        <v>23</v>
      </c>
      <c r="AD298" s="9">
        <v>1</v>
      </c>
      <c r="AE298" s="8">
        <f t="shared" si="289"/>
        <v>23</v>
      </c>
      <c r="AF298" s="9">
        <v>2</v>
      </c>
      <c r="AG298" s="9"/>
      <c r="AH298" s="11">
        <f t="shared" si="282"/>
        <v>23</v>
      </c>
      <c r="AI298" s="11">
        <v>1</v>
      </c>
      <c r="AJ298" s="9">
        <v>2</v>
      </c>
      <c r="AK298" s="9">
        <v>0</v>
      </c>
      <c r="AL298" s="9"/>
      <c r="AM298" s="8" t="s">
        <v>360</v>
      </c>
      <c r="AN298" s="8">
        <v>1</v>
      </c>
      <c r="AO298" s="8">
        <v>2.62</v>
      </c>
      <c r="AP298" s="8">
        <v>26</v>
      </c>
      <c r="AQ298" s="8"/>
      <c r="AR298" s="9" t="e">
        <f t="shared" si="291"/>
        <v>#DIV/0!</v>
      </c>
      <c r="AS298" s="9">
        <v>1.04</v>
      </c>
      <c r="AT298" s="9">
        <f t="shared" ref="AT298:AT359" si="296">141*((AS298/EU298)^EW298)*0.9938^(E298+1)*ET298</f>
        <v>81.622456553467984</v>
      </c>
      <c r="AU298" s="9"/>
      <c r="AV298" s="9" t="e">
        <f t="shared" si="284"/>
        <v>#DIV/0!</v>
      </c>
      <c r="AW298" s="9"/>
      <c r="AX298" s="9"/>
      <c r="AY298" s="12" t="s">
        <v>155</v>
      </c>
      <c r="AZ298" s="12" t="s">
        <v>155</v>
      </c>
      <c r="BA298" s="12"/>
      <c r="BB298" s="12"/>
      <c r="BC298" s="8" t="s">
        <v>164</v>
      </c>
      <c r="BD298" s="8"/>
      <c r="BE298" s="8"/>
      <c r="BF298" s="8"/>
      <c r="BG298" s="12"/>
      <c r="BH298" s="8"/>
      <c r="BI298" s="8"/>
      <c r="BJ298" s="8">
        <v>66.8</v>
      </c>
      <c r="BK298" s="8">
        <v>165</v>
      </c>
      <c r="BL298" s="8">
        <f t="shared" ref="BL298:BL359" si="297">(0.007184*(BJ298^0.425)*(BK298^0.725))</f>
        <v>1.7360897771103199</v>
      </c>
      <c r="BM298" s="8">
        <f t="shared" si="266"/>
        <v>24.536271808999079</v>
      </c>
      <c r="BN298" s="8">
        <v>1</v>
      </c>
      <c r="BO298" s="7" t="s">
        <v>1366</v>
      </c>
      <c r="BP298" s="8" t="s">
        <v>146</v>
      </c>
      <c r="BQ298" s="8">
        <v>58</v>
      </c>
      <c r="BR298" s="8">
        <v>57.1</v>
      </c>
      <c r="BS298" s="8">
        <v>159</v>
      </c>
      <c r="BT298" s="8">
        <f t="shared" ref="BT298:BT359" si="298">(0.007184*(BR298^0.425)*(BS298^0.725))</f>
        <v>1.5810644902759092</v>
      </c>
      <c r="BU298" s="8">
        <f t="shared" si="267"/>
        <v>22.586131877694715</v>
      </c>
      <c r="BV298" s="8">
        <f t="shared" ref="BV298:BW359" si="299">(BL298/BT298)</f>
        <v>1.0980512103003195</v>
      </c>
      <c r="BW298" s="8">
        <f t="shared" si="299"/>
        <v>1.0863423600758417</v>
      </c>
      <c r="BX298" s="8" t="s">
        <v>147</v>
      </c>
      <c r="BY298" s="8" t="s">
        <v>158</v>
      </c>
      <c r="BZ298" s="8" t="s">
        <v>148</v>
      </c>
      <c r="CA298" s="8" t="s">
        <v>149</v>
      </c>
      <c r="CB298" s="8">
        <v>4</v>
      </c>
      <c r="CC298" s="8" t="s">
        <v>150</v>
      </c>
      <c r="CD298" s="8">
        <v>2</v>
      </c>
      <c r="CE298" s="8" t="s">
        <v>150</v>
      </c>
      <c r="CF298" s="8" t="s">
        <v>150</v>
      </c>
      <c r="CG298" s="8">
        <v>2</v>
      </c>
      <c r="CH298" s="8" t="s">
        <v>150</v>
      </c>
      <c r="CI298" s="8" t="s">
        <v>150</v>
      </c>
      <c r="CJ298" s="8">
        <v>2</v>
      </c>
      <c r="CK298" s="8" t="s">
        <v>150</v>
      </c>
      <c r="CL298" s="8" t="s">
        <v>150</v>
      </c>
      <c r="CM298" s="8">
        <v>2</v>
      </c>
      <c r="CN298" s="8" t="s">
        <v>150</v>
      </c>
      <c r="CO298" s="8">
        <v>0</v>
      </c>
      <c r="CP298" s="8">
        <v>0</v>
      </c>
      <c r="CQ298" s="8">
        <v>4</v>
      </c>
      <c r="CR298" s="8" t="s">
        <v>0</v>
      </c>
      <c r="CS298" s="8">
        <v>0</v>
      </c>
      <c r="CT298" s="8"/>
      <c r="CU298" s="8"/>
      <c r="CV298" s="8"/>
      <c r="CW298" s="8"/>
      <c r="CX298" s="8" t="s">
        <v>0</v>
      </c>
      <c r="CY298" s="8">
        <v>0</v>
      </c>
      <c r="CZ298" s="8"/>
      <c r="DA298" s="8"/>
      <c r="DB298" s="8"/>
      <c r="DC298" s="8"/>
      <c r="DD298" s="8" t="s">
        <v>165</v>
      </c>
      <c r="DE298" s="8">
        <v>2</v>
      </c>
      <c r="DF298" s="8"/>
      <c r="DG298" s="8"/>
      <c r="DH298" s="8"/>
      <c r="DI298" s="8">
        <v>2</v>
      </c>
      <c r="DJ298" s="8"/>
      <c r="DK298" s="8">
        <v>2</v>
      </c>
      <c r="DL298" s="8">
        <v>0</v>
      </c>
      <c r="DM298" s="8">
        <v>2</v>
      </c>
      <c r="DN298" s="8"/>
      <c r="DO298" s="8" t="s">
        <v>143</v>
      </c>
      <c r="DP298" s="8" t="str">
        <f t="shared" si="277"/>
        <v>2</v>
      </c>
      <c r="DQ298" s="8" t="s">
        <v>165</v>
      </c>
      <c r="DR298" s="8" t="s">
        <v>165</v>
      </c>
      <c r="DS298" s="8" t="s">
        <v>165</v>
      </c>
      <c r="DT298" s="8" t="s">
        <v>636</v>
      </c>
      <c r="DU298" s="8" t="s">
        <v>150</v>
      </c>
      <c r="DV298" s="8" t="s">
        <v>159</v>
      </c>
      <c r="DW298" s="8" t="s">
        <v>150</v>
      </c>
      <c r="DX298" s="8" t="s">
        <v>150</v>
      </c>
      <c r="DY298" s="8"/>
      <c r="DZ298" s="8"/>
      <c r="EA298" s="8"/>
      <c r="EB298" s="8" t="s">
        <v>150</v>
      </c>
      <c r="EC298" s="8" t="s">
        <v>150</v>
      </c>
      <c r="ED298" s="8" t="s">
        <v>150</v>
      </c>
      <c r="EE298" s="8"/>
      <c r="EF298" s="8" t="s">
        <v>159</v>
      </c>
      <c r="EG298" s="8" t="s">
        <v>150</v>
      </c>
      <c r="EH298" s="8"/>
      <c r="EI298" s="8" t="s">
        <v>159</v>
      </c>
      <c r="EJ298" s="8" t="s">
        <v>150</v>
      </c>
      <c r="EK298" s="8"/>
      <c r="EL298" s="8"/>
      <c r="EM298" s="8"/>
      <c r="EN298" s="8"/>
      <c r="EO298" s="8"/>
      <c r="EP298" s="8" t="s">
        <v>189</v>
      </c>
      <c r="EQ298" s="11">
        <f t="shared" si="283"/>
        <v>23</v>
      </c>
      <c r="ER298" s="11">
        <v>1</v>
      </c>
      <c r="ES298" s="11"/>
      <c r="ET298" s="13">
        <f t="shared" ref="ET298:ET359" si="300">IF(B298=2,1,1.012)</f>
        <v>1</v>
      </c>
      <c r="EU298" s="13">
        <f t="shared" ref="EU298:EU359" si="301">IF(B298=1,0.7,0.9)</f>
        <v>0.9</v>
      </c>
      <c r="EV298" s="14">
        <f t="shared" si="268"/>
        <v>-3.2000000000000001E-2</v>
      </c>
      <c r="EW298" s="14">
        <f t="shared" ref="EW298:EW359" si="302">IF(B298=1,IF(AS298&lt;0.7,-0.241,-1.2),IF(AS298&lt;0.9,-0.032,-1.2))</f>
        <v>-1.2</v>
      </c>
      <c r="EX298" s="14">
        <f t="shared" ref="EX298:EX359" si="303">IF(B298=1,IF(AU298&lt;0.7,-0.241,-1.2),IF(AU298&lt;0.9,-0.032,-1.2))</f>
        <v>-3.2000000000000001E-2</v>
      </c>
      <c r="EY298" s="11">
        <f t="shared" ref="EY298:EY359" si="304">IF(B298=1,IF(AW298&lt;0.7,-0.241,-1.2),IF(AW298&lt;0.9,-0.032,-1.2))</f>
        <v>-3.2000000000000001E-2</v>
      </c>
      <c r="EZ298" s="15" t="s">
        <v>163</v>
      </c>
      <c r="FA298" s="16" t="str">
        <f t="shared" ref="FA298:FA359" si="305">IF(EZ298="HD", "1", IF(EZ298="PD", "2","3"))</f>
        <v>2</v>
      </c>
      <c r="FC298">
        <v>2</v>
      </c>
      <c r="FD298">
        <v>0</v>
      </c>
    </row>
    <row r="299" spans="1:160" ht="33.75">
      <c r="A299" s="6">
        <v>3419</v>
      </c>
      <c r="B299" s="8">
        <v>2</v>
      </c>
      <c r="C299" s="8" t="s">
        <v>139</v>
      </c>
      <c r="D299" s="8">
        <v>47</v>
      </c>
      <c r="E299" s="8">
        <v>45</v>
      </c>
      <c r="F299" s="8" t="s">
        <v>153</v>
      </c>
      <c r="G299" s="8">
        <v>3</v>
      </c>
      <c r="H299" s="8" t="s">
        <v>190</v>
      </c>
      <c r="I299" s="9"/>
      <c r="J299" s="9"/>
      <c r="K299" s="10">
        <v>44174</v>
      </c>
      <c r="L299" s="10"/>
      <c r="M299" s="9" t="e">
        <f t="shared" si="290"/>
        <v>#NUM!</v>
      </c>
      <c r="N299" s="9">
        <f t="shared" ca="1" si="292"/>
        <v>40</v>
      </c>
      <c r="O299" s="9">
        <v>22</v>
      </c>
      <c r="P299" s="9">
        <v>1</v>
      </c>
      <c r="Q299" s="9"/>
      <c r="R299" s="9"/>
      <c r="S299" s="9" t="e">
        <f t="shared" si="293"/>
        <v>#NUM!</v>
      </c>
      <c r="T299" s="9"/>
      <c r="U299" s="8" t="str">
        <f t="shared" si="294"/>
        <v>12</v>
      </c>
      <c r="V299" s="11" t="str">
        <f t="shared" si="295"/>
        <v>1</v>
      </c>
      <c r="W299" s="8" t="str">
        <f t="shared" si="288"/>
        <v>12</v>
      </c>
      <c r="X299" s="9">
        <v>2</v>
      </c>
      <c r="Y299" s="9">
        <v>1</v>
      </c>
      <c r="Z299" s="9"/>
      <c r="AA299" s="9"/>
      <c r="AB299" s="9">
        <v>2</v>
      </c>
      <c r="AC299" s="9">
        <v>22</v>
      </c>
      <c r="AD299" s="9">
        <v>1</v>
      </c>
      <c r="AE299" s="8">
        <f t="shared" si="289"/>
        <v>22</v>
      </c>
      <c r="AF299" s="9">
        <v>2</v>
      </c>
      <c r="AG299" s="9"/>
      <c r="AH299" s="11">
        <f t="shared" si="282"/>
        <v>22</v>
      </c>
      <c r="AI299" s="11">
        <v>1</v>
      </c>
      <c r="AJ299" s="9">
        <v>2</v>
      </c>
      <c r="AK299" s="9">
        <v>0</v>
      </c>
      <c r="AL299" s="9"/>
      <c r="AM299" s="8" t="s">
        <v>360</v>
      </c>
      <c r="AN299" s="8">
        <v>1</v>
      </c>
      <c r="AO299" s="8">
        <v>1.71</v>
      </c>
      <c r="AP299" s="8">
        <v>47</v>
      </c>
      <c r="AQ299" s="8"/>
      <c r="AR299" s="9" t="e">
        <f t="shared" si="291"/>
        <v>#DIV/0!</v>
      </c>
      <c r="AS299" s="9">
        <v>1.22</v>
      </c>
      <c r="AT299" s="9">
        <f t="shared" si="296"/>
        <v>73.524482769203971</v>
      </c>
      <c r="AU299" s="9"/>
      <c r="AV299" s="9" t="e">
        <f t="shared" si="284"/>
        <v>#DIV/0!</v>
      </c>
      <c r="AW299" s="9"/>
      <c r="AX299" s="9"/>
      <c r="AY299" s="12" t="s">
        <v>155</v>
      </c>
      <c r="AZ299" s="12" t="s">
        <v>155</v>
      </c>
      <c r="BA299" s="12"/>
      <c r="BB299" s="12"/>
      <c r="BC299" s="8" t="s">
        <v>164</v>
      </c>
      <c r="BD299" s="8"/>
      <c r="BE299" s="8"/>
      <c r="BF299" s="8"/>
      <c r="BG299" s="12"/>
      <c r="BH299" s="8"/>
      <c r="BI299" s="8"/>
      <c r="BJ299" s="8">
        <v>76</v>
      </c>
      <c r="BK299" s="8">
        <v>165</v>
      </c>
      <c r="BL299" s="8">
        <f t="shared" si="297"/>
        <v>1.8339519798752777</v>
      </c>
      <c r="BM299" s="8">
        <f t="shared" si="266"/>
        <v>27.915518824609734</v>
      </c>
      <c r="BN299" s="8">
        <v>1</v>
      </c>
      <c r="BO299" s="7" t="s">
        <v>1369</v>
      </c>
      <c r="BP299" s="8" t="s">
        <v>146</v>
      </c>
      <c r="BQ299" s="8">
        <v>37</v>
      </c>
      <c r="BR299" s="8">
        <v>68</v>
      </c>
      <c r="BS299" s="8">
        <v>156</v>
      </c>
      <c r="BT299" s="8">
        <f t="shared" si="298"/>
        <v>1.6795693679791153</v>
      </c>
      <c r="BU299" s="8">
        <f t="shared" si="267"/>
        <v>27.94214332675871</v>
      </c>
      <c r="BV299" s="8">
        <f t="shared" si="299"/>
        <v>1.0919179730468163</v>
      </c>
      <c r="BW299" s="8">
        <f t="shared" si="299"/>
        <v>0.99904715605250372</v>
      </c>
      <c r="BX299" s="8" t="s">
        <v>162</v>
      </c>
      <c r="BY299" s="8" t="s">
        <v>158</v>
      </c>
      <c r="BZ299" s="8" t="s">
        <v>148</v>
      </c>
      <c r="CA299" s="8" t="s">
        <v>149</v>
      </c>
      <c r="CB299" s="8">
        <v>4</v>
      </c>
      <c r="CC299" s="8" t="s">
        <v>150</v>
      </c>
      <c r="CD299" s="8">
        <v>2</v>
      </c>
      <c r="CE299" s="8" t="s">
        <v>150</v>
      </c>
      <c r="CF299" s="8" t="s">
        <v>150</v>
      </c>
      <c r="CG299" s="8">
        <v>2</v>
      </c>
      <c r="CH299" s="8" t="s">
        <v>150</v>
      </c>
      <c r="CI299" s="8" t="s">
        <v>150</v>
      </c>
      <c r="CJ299" s="8">
        <v>2</v>
      </c>
      <c r="CK299" s="8" t="s">
        <v>150</v>
      </c>
      <c r="CL299" s="8" t="s">
        <v>150</v>
      </c>
      <c r="CM299" s="8">
        <v>2</v>
      </c>
      <c r="CN299" s="8" t="s">
        <v>150</v>
      </c>
      <c r="CO299" s="8">
        <v>0</v>
      </c>
      <c r="CP299" s="8">
        <v>0</v>
      </c>
      <c r="CQ299" s="8">
        <v>4</v>
      </c>
      <c r="CR299" s="8" t="s">
        <v>0</v>
      </c>
      <c r="CS299" s="8">
        <v>0</v>
      </c>
      <c r="CT299" s="8"/>
      <c r="CU299" s="8"/>
      <c r="CV299" s="8"/>
      <c r="CW299" s="8"/>
      <c r="CX299" s="8" t="s">
        <v>0</v>
      </c>
      <c r="CY299" s="8">
        <v>0</v>
      </c>
      <c r="CZ299" s="8"/>
      <c r="DA299" s="8"/>
      <c r="DB299" s="8"/>
      <c r="DC299" s="8"/>
      <c r="DD299" s="8" t="s">
        <v>165</v>
      </c>
      <c r="DE299" s="8">
        <v>2</v>
      </c>
      <c r="DF299" s="8"/>
      <c r="DG299" s="8"/>
      <c r="DH299" s="8"/>
      <c r="DI299" s="8">
        <v>2</v>
      </c>
      <c r="DJ299" s="8"/>
      <c r="DK299" s="8">
        <v>2</v>
      </c>
      <c r="DL299" s="8">
        <v>0</v>
      </c>
      <c r="DM299" s="8">
        <v>2</v>
      </c>
      <c r="DN299" s="8"/>
      <c r="DO299" s="8" t="s">
        <v>143</v>
      </c>
      <c r="DP299" s="8" t="str">
        <f t="shared" si="277"/>
        <v>2</v>
      </c>
      <c r="DQ299" s="8" t="s">
        <v>165</v>
      </c>
      <c r="DR299" s="8" t="s">
        <v>165</v>
      </c>
      <c r="DS299" s="8" t="s">
        <v>165</v>
      </c>
      <c r="DT299" s="8" t="s">
        <v>636</v>
      </c>
      <c r="DU299" s="8" t="s">
        <v>150</v>
      </c>
      <c r="DV299" s="8" t="s">
        <v>159</v>
      </c>
      <c r="DW299" s="8" t="s">
        <v>150</v>
      </c>
      <c r="DX299" s="8" t="s">
        <v>150</v>
      </c>
      <c r="DY299" s="8"/>
      <c r="DZ299" s="8"/>
      <c r="EA299" s="8"/>
      <c r="EB299" s="8" t="s">
        <v>150</v>
      </c>
      <c r="EC299" s="8" t="s">
        <v>150</v>
      </c>
      <c r="ED299" s="8" t="s">
        <v>150</v>
      </c>
      <c r="EE299" s="8"/>
      <c r="EF299" s="8" t="s">
        <v>159</v>
      </c>
      <c r="EG299" s="8" t="s">
        <v>150</v>
      </c>
      <c r="EH299" s="8"/>
      <c r="EI299" s="8" t="s">
        <v>159</v>
      </c>
      <c r="EJ299" s="8" t="s">
        <v>150</v>
      </c>
      <c r="EK299" s="8"/>
      <c r="EL299" s="8"/>
      <c r="EM299" s="8"/>
      <c r="EN299" s="8"/>
      <c r="EO299" s="8"/>
      <c r="EP299" s="8" t="s">
        <v>189</v>
      </c>
      <c r="EQ299" s="11">
        <f t="shared" si="283"/>
        <v>22</v>
      </c>
      <c r="ER299" s="11">
        <v>1</v>
      </c>
      <c r="ES299" s="11"/>
      <c r="ET299" s="13">
        <f t="shared" si="300"/>
        <v>1</v>
      </c>
      <c r="EU299" s="13">
        <f t="shared" si="301"/>
        <v>0.9</v>
      </c>
      <c r="EV299" s="14">
        <f t="shared" si="268"/>
        <v>-3.2000000000000001E-2</v>
      </c>
      <c r="EW299" s="14">
        <f t="shared" si="302"/>
        <v>-1.2</v>
      </c>
      <c r="EX299" s="14">
        <f t="shared" si="303"/>
        <v>-3.2000000000000001E-2</v>
      </c>
      <c r="EY299" s="11">
        <f t="shared" si="304"/>
        <v>-3.2000000000000001E-2</v>
      </c>
      <c r="EZ299" s="15" t="s">
        <v>152</v>
      </c>
      <c r="FA299" s="16" t="str">
        <f t="shared" si="305"/>
        <v>1</v>
      </c>
      <c r="FC299">
        <v>2</v>
      </c>
      <c r="FD299">
        <v>0</v>
      </c>
    </row>
    <row r="300" spans="1:160" ht="33.75">
      <c r="A300" s="6">
        <v>3425</v>
      </c>
      <c r="B300" s="8">
        <v>1</v>
      </c>
      <c r="C300" s="8" t="s">
        <v>146</v>
      </c>
      <c r="D300" s="8">
        <v>43</v>
      </c>
      <c r="E300" s="8">
        <v>41</v>
      </c>
      <c r="F300" s="8" t="s">
        <v>153</v>
      </c>
      <c r="G300" s="8">
        <v>3</v>
      </c>
      <c r="H300" s="8" t="s">
        <v>179</v>
      </c>
      <c r="I300" s="9"/>
      <c r="J300" s="9"/>
      <c r="K300" s="10">
        <v>44181</v>
      </c>
      <c r="L300" s="10"/>
      <c r="M300" s="9" t="e">
        <f t="shared" si="290"/>
        <v>#NUM!</v>
      </c>
      <c r="N300" s="9">
        <f t="shared" ca="1" si="292"/>
        <v>39</v>
      </c>
      <c r="O300" s="9">
        <v>22</v>
      </c>
      <c r="P300" s="9">
        <v>1</v>
      </c>
      <c r="Q300" s="9"/>
      <c r="R300" s="9"/>
      <c r="S300" s="9" t="e">
        <f t="shared" si="293"/>
        <v>#NUM!</v>
      </c>
      <c r="T300" s="9"/>
      <c r="U300" s="8" t="str">
        <f t="shared" si="294"/>
        <v>12</v>
      </c>
      <c r="V300" s="11" t="str">
        <f t="shared" si="295"/>
        <v>1</v>
      </c>
      <c r="W300" s="8" t="str">
        <f t="shared" si="288"/>
        <v>12</v>
      </c>
      <c r="X300" s="9">
        <v>2</v>
      </c>
      <c r="Y300" s="9">
        <v>1</v>
      </c>
      <c r="Z300" s="9"/>
      <c r="AA300" s="9"/>
      <c r="AB300" s="9">
        <v>2</v>
      </c>
      <c r="AC300" s="9">
        <v>22</v>
      </c>
      <c r="AD300" s="9">
        <v>1</v>
      </c>
      <c r="AE300" s="8">
        <f t="shared" si="289"/>
        <v>22</v>
      </c>
      <c r="AF300" s="9">
        <v>2</v>
      </c>
      <c r="AG300" s="9"/>
      <c r="AH300" s="11">
        <f t="shared" si="282"/>
        <v>22</v>
      </c>
      <c r="AI300" s="11">
        <v>1</v>
      </c>
      <c r="AJ300" s="9">
        <v>2</v>
      </c>
      <c r="AK300" s="9">
        <v>0</v>
      </c>
      <c r="AL300" s="9"/>
      <c r="AM300" s="8" t="s">
        <v>360</v>
      </c>
      <c r="AN300" s="8">
        <v>1</v>
      </c>
      <c r="AO300" s="8">
        <v>0.95</v>
      </c>
      <c r="AP300" s="8">
        <v>75</v>
      </c>
      <c r="AQ300" s="8"/>
      <c r="AR300" s="9" t="e">
        <f t="shared" si="291"/>
        <v>#DIV/0!</v>
      </c>
      <c r="AS300" s="9">
        <v>0.9</v>
      </c>
      <c r="AT300" s="9">
        <f t="shared" si="296"/>
        <v>81.280046434600607</v>
      </c>
      <c r="AU300" s="9"/>
      <c r="AV300" s="9" t="e">
        <f t="shared" si="284"/>
        <v>#DIV/0!</v>
      </c>
      <c r="AW300" s="9"/>
      <c r="AX300" s="9"/>
      <c r="AY300" s="12" t="s">
        <v>155</v>
      </c>
      <c r="AZ300" s="12" t="s">
        <v>155</v>
      </c>
      <c r="BA300" s="12"/>
      <c r="BB300" s="12"/>
      <c r="BC300" s="8" t="s">
        <v>164</v>
      </c>
      <c r="BD300" s="8"/>
      <c r="BE300" s="8"/>
      <c r="BF300" s="8"/>
      <c r="BG300" s="12"/>
      <c r="BH300" s="8"/>
      <c r="BI300" s="8"/>
      <c r="BJ300" s="8">
        <v>53</v>
      </c>
      <c r="BK300" s="8">
        <v>159</v>
      </c>
      <c r="BL300" s="8">
        <f t="shared" si="297"/>
        <v>1.5317803125042262</v>
      </c>
      <c r="BM300" s="8">
        <f t="shared" si="266"/>
        <v>20.964360587002098</v>
      </c>
      <c r="BN300" s="8">
        <v>1</v>
      </c>
      <c r="BO300" s="7" t="s">
        <v>1372</v>
      </c>
      <c r="BP300" s="8" t="s">
        <v>139</v>
      </c>
      <c r="BQ300" s="8">
        <v>41</v>
      </c>
      <c r="BR300" s="8">
        <v>65.8</v>
      </c>
      <c r="BS300" s="8">
        <v>165</v>
      </c>
      <c r="BT300" s="8">
        <f t="shared" si="298"/>
        <v>1.7249963799242309</v>
      </c>
      <c r="BU300" s="8">
        <f t="shared" si="267"/>
        <v>24.168962350780529</v>
      </c>
      <c r="BV300" s="8">
        <f t="shared" si="299"/>
        <v>0.88799045049097924</v>
      </c>
      <c r="BW300" s="8">
        <f t="shared" si="299"/>
        <v>0.86740838446980573</v>
      </c>
      <c r="BX300" s="8" t="s">
        <v>147</v>
      </c>
      <c r="BY300" s="8" t="s">
        <v>158</v>
      </c>
      <c r="BZ300" s="8" t="s">
        <v>148</v>
      </c>
      <c r="CA300" s="8" t="s">
        <v>149</v>
      </c>
      <c r="CB300" s="8">
        <v>4</v>
      </c>
      <c r="CC300" s="8" t="s">
        <v>150</v>
      </c>
      <c r="CD300" s="8">
        <v>2</v>
      </c>
      <c r="CE300" s="8" t="s">
        <v>150</v>
      </c>
      <c r="CF300" s="8" t="s">
        <v>150</v>
      </c>
      <c r="CG300" s="8">
        <v>2</v>
      </c>
      <c r="CH300" s="8" t="s">
        <v>150</v>
      </c>
      <c r="CI300" s="8" t="s">
        <v>150</v>
      </c>
      <c r="CJ300" s="8">
        <v>2</v>
      </c>
      <c r="CK300" s="8" t="s">
        <v>150</v>
      </c>
      <c r="CL300" s="8" t="s">
        <v>150</v>
      </c>
      <c r="CM300" s="8">
        <v>2</v>
      </c>
      <c r="CN300" s="8" t="s">
        <v>150</v>
      </c>
      <c r="CO300" s="8">
        <v>0</v>
      </c>
      <c r="CP300" s="8">
        <v>0</v>
      </c>
      <c r="CQ300" s="8">
        <v>4</v>
      </c>
      <c r="CR300" s="8" t="s">
        <v>0</v>
      </c>
      <c r="CS300" s="8">
        <v>0</v>
      </c>
      <c r="CT300" s="8"/>
      <c r="CU300" s="8"/>
      <c r="CV300" s="8"/>
      <c r="CW300" s="8"/>
      <c r="CX300" s="8" t="s">
        <v>0</v>
      </c>
      <c r="CY300" s="8">
        <v>0</v>
      </c>
      <c r="CZ300" s="8"/>
      <c r="DA300" s="8"/>
      <c r="DB300" s="8"/>
      <c r="DC300" s="8"/>
      <c r="DD300" s="8" t="s">
        <v>165</v>
      </c>
      <c r="DE300" s="8">
        <v>2</v>
      </c>
      <c r="DF300" s="8"/>
      <c r="DG300" s="8"/>
      <c r="DH300" s="8"/>
      <c r="DI300" s="8">
        <v>2</v>
      </c>
      <c r="DJ300" s="8"/>
      <c r="DK300" s="8">
        <v>2</v>
      </c>
      <c r="DL300" s="8">
        <v>0</v>
      </c>
      <c r="DM300" s="8">
        <v>2</v>
      </c>
      <c r="DN300" s="8"/>
      <c r="DO300" s="8" t="s">
        <v>143</v>
      </c>
      <c r="DP300" s="8" t="str">
        <f t="shared" si="277"/>
        <v>2</v>
      </c>
      <c r="DQ300" s="8" t="s">
        <v>143</v>
      </c>
      <c r="DR300" s="8" t="s">
        <v>143</v>
      </c>
      <c r="DS300" s="8" t="s">
        <v>143</v>
      </c>
      <c r="DT300" s="8" t="s">
        <v>636</v>
      </c>
      <c r="DU300" s="8" t="s">
        <v>150</v>
      </c>
      <c r="DV300" s="8" t="s">
        <v>159</v>
      </c>
      <c r="DW300" s="8" t="s">
        <v>150</v>
      </c>
      <c r="DX300" s="8" t="s">
        <v>150</v>
      </c>
      <c r="DY300" s="8"/>
      <c r="DZ300" s="8"/>
      <c r="EA300" s="8"/>
      <c r="EB300" s="8" t="s">
        <v>150</v>
      </c>
      <c r="EC300" s="8" t="s">
        <v>150</v>
      </c>
      <c r="ED300" s="8" t="s">
        <v>150</v>
      </c>
      <c r="EE300" s="8"/>
      <c r="EF300" s="8" t="s">
        <v>159</v>
      </c>
      <c r="EG300" s="8" t="s">
        <v>150</v>
      </c>
      <c r="EH300" s="8"/>
      <c r="EI300" s="8" t="s">
        <v>159</v>
      </c>
      <c r="EJ300" s="8" t="s">
        <v>150</v>
      </c>
      <c r="EK300" s="8"/>
      <c r="EL300" s="8"/>
      <c r="EM300" s="8"/>
      <c r="EN300" s="8"/>
      <c r="EO300" s="8"/>
      <c r="EP300" s="8" t="s">
        <v>189</v>
      </c>
      <c r="EQ300" s="11">
        <f t="shared" si="283"/>
        <v>22</v>
      </c>
      <c r="ER300" s="11">
        <v>1</v>
      </c>
      <c r="ES300" s="11"/>
      <c r="ET300" s="13">
        <f t="shared" si="300"/>
        <v>1.012</v>
      </c>
      <c r="EU300" s="13">
        <f t="shared" si="301"/>
        <v>0.7</v>
      </c>
      <c r="EV300" s="14">
        <f t="shared" si="268"/>
        <v>-0.24099999999999999</v>
      </c>
      <c r="EW300" s="14">
        <f t="shared" si="302"/>
        <v>-1.2</v>
      </c>
      <c r="EX300" s="14">
        <f t="shared" si="303"/>
        <v>-0.24099999999999999</v>
      </c>
      <c r="EY300" s="11">
        <f t="shared" si="304"/>
        <v>-0.24099999999999999</v>
      </c>
      <c r="EZ300" s="17" t="s">
        <v>176</v>
      </c>
      <c r="FA300" s="16" t="str">
        <f t="shared" si="305"/>
        <v>3</v>
      </c>
      <c r="FC300">
        <v>2</v>
      </c>
      <c r="FD300">
        <v>0</v>
      </c>
    </row>
    <row r="301" spans="1:160" ht="33.75">
      <c r="A301" s="6">
        <v>3424</v>
      </c>
      <c r="B301" s="8">
        <v>2</v>
      </c>
      <c r="C301" s="8" t="s">
        <v>139</v>
      </c>
      <c r="D301" s="8">
        <v>56</v>
      </c>
      <c r="E301" s="8">
        <v>55</v>
      </c>
      <c r="F301" s="8" t="s">
        <v>153</v>
      </c>
      <c r="G301" s="8">
        <v>3</v>
      </c>
      <c r="H301" s="8" t="s">
        <v>190</v>
      </c>
      <c r="I301" s="9"/>
      <c r="J301" s="9"/>
      <c r="K301" s="10">
        <v>44181</v>
      </c>
      <c r="L301" s="10"/>
      <c r="M301" s="9" t="e">
        <f t="shared" si="290"/>
        <v>#NUM!</v>
      </c>
      <c r="N301" s="9">
        <f t="shared" ca="1" si="292"/>
        <v>39</v>
      </c>
      <c r="O301" s="9">
        <v>22</v>
      </c>
      <c r="P301" s="9">
        <v>1</v>
      </c>
      <c r="Q301" s="9"/>
      <c r="R301" s="9"/>
      <c r="S301" s="9" t="e">
        <f t="shared" si="293"/>
        <v>#NUM!</v>
      </c>
      <c r="T301" s="9"/>
      <c r="U301" s="8" t="str">
        <f t="shared" si="294"/>
        <v>12</v>
      </c>
      <c r="V301" s="11" t="str">
        <f t="shared" si="295"/>
        <v>1</v>
      </c>
      <c r="W301" s="8" t="str">
        <f t="shared" si="288"/>
        <v>12</v>
      </c>
      <c r="X301" s="9">
        <v>2</v>
      </c>
      <c r="Y301" s="9">
        <v>1</v>
      </c>
      <c r="Z301" s="9"/>
      <c r="AA301" s="9"/>
      <c r="AB301" s="9">
        <v>2</v>
      </c>
      <c r="AC301" s="9">
        <v>22</v>
      </c>
      <c r="AD301" s="9">
        <v>1</v>
      </c>
      <c r="AE301" s="8">
        <f t="shared" si="289"/>
        <v>22</v>
      </c>
      <c r="AF301" s="9">
        <v>2</v>
      </c>
      <c r="AG301" s="9"/>
      <c r="AH301" s="11">
        <f t="shared" si="282"/>
        <v>22</v>
      </c>
      <c r="AI301" s="11">
        <v>1</v>
      </c>
      <c r="AJ301" s="9">
        <v>2</v>
      </c>
      <c r="AK301" s="9">
        <v>0</v>
      </c>
      <c r="AL301" s="9"/>
      <c r="AM301" s="8" t="s">
        <v>360</v>
      </c>
      <c r="AN301" s="8">
        <v>1</v>
      </c>
      <c r="AO301" s="8">
        <v>1.62</v>
      </c>
      <c r="AP301" s="8">
        <v>47</v>
      </c>
      <c r="AQ301" s="8"/>
      <c r="AR301" s="9" t="e">
        <f t="shared" si="291"/>
        <v>#DIV/0!</v>
      </c>
      <c r="AS301" s="9">
        <v>0.98</v>
      </c>
      <c r="AT301" s="9">
        <f t="shared" si="296"/>
        <v>89.863309348495577</v>
      </c>
      <c r="AU301" s="9"/>
      <c r="AV301" s="9" t="e">
        <f t="shared" si="284"/>
        <v>#DIV/0!</v>
      </c>
      <c r="AW301" s="9"/>
      <c r="AX301" s="9"/>
      <c r="AY301" s="12" t="s">
        <v>155</v>
      </c>
      <c r="AZ301" s="12" t="s">
        <v>155</v>
      </c>
      <c r="BA301" s="12"/>
      <c r="BB301" s="12"/>
      <c r="BC301" s="8" t="s">
        <v>164</v>
      </c>
      <c r="BD301" s="8"/>
      <c r="BE301" s="8"/>
      <c r="BF301" s="8"/>
      <c r="BG301" s="12"/>
      <c r="BH301" s="8"/>
      <c r="BI301" s="8"/>
      <c r="BJ301" s="8">
        <v>70</v>
      </c>
      <c r="BK301" s="8">
        <v>170</v>
      </c>
      <c r="BL301" s="8">
        <f t="shared" si="297"/>
        <v>1.8097078017532482</v>
      </c>
      <c r="BM301" s="8">
        <f t="shared" si="266"/>
        <v>24.221453287197232</v>
      </c>
      <c r="BN301" s="8">
        <v>1</v>
      </c>
      <c r="BO301" s="7" t="s">
        <v>1375</v>
      </c>
      <c r="BP301" s="8" t="s">
        <v>146</v>
      </c>
      <c r="BQ301" s="8">
        <v>51</v>
      </c>
      <c r="BR301" s="8">
        <v>54</v>
      </c>
      <c r="BS301" s="8">
        <v>157</v>
      </c>
      <c r="BT301" s="8">
        <f t="shared" si="298"/>
        <v>1.5298925140552995</v>
      </c>
      <c r="BU301" s="8">
        <f t="shared" si="267"/>
        <v>21.907582457706194</v>
      </c>
      <c r="BV301" s="8">
        <f t="shared" si="299"/>
        <v>1.1828986579954168</v>
      </c>
      <c r="BW301" s="8">
        <f t="shared" si="299"/>
        <v>1.1056196334743047</v>
      </c>
      <c r="BX301" s="8" t="s">
        <v>147</v>
      </c>
      <c r="BY301" s="8" t="s">
        <v>158</v>
      </c>
      <c r="BZ301" s="8" t="s">
        <v>148</v>
      </c>
      <c r="CA301" s="8" t="s">
        <v>149</v>
      </c>
      <c r="CB301" s="8">
        <v>4</v>
      </c>
      <c r="CC301" s="8" t="s">
        <v>150</v>
      </c>
      <c r="CD301" s="8">
        <v>2</v>
      </c>
      <c r="CE301" s="8" t="s">
        <v>150</v>
      </c>
      <c r="CF301" s="8" t="s">
        <v>150</v>
      </c>
      <c r="CG301" s="8">
        <v>2</v>
      </c>
      <c r="CH301" s="8" t="s">
        <v>150</v>
      </c>
      <c r="CI301" s="8" t="s">
        <v>150</v>
      </c>
      <c r="CJ301" s="8">
        <v>2</v>
      </c>
      <c r="CK301" s="8" t="s">
        <v>150</v>
      </c>
      <c r="CL301" s="8" t="s">
        <v>150</v>
      </c>
      <c r="CM301" s="8">
        <v>2</v>
      </c>
      <c r="CN301" s="8" t="s">
        <v>150</v>
      </c>
      <c r="CO301" s="8">
        <v>0</v>
      </c>
      <c r="CP301" s="8">
        <v>0</v>
      </c>
      <c r="CQ301" s="8">
        <v>4</v>
      </c>
      <c r="CR301" s="8" t="s">
        <v>0</v>
      </c>
      <c r="CS301" s="8">
        <v>0</v>
      </c>
      <c r="CT301" s="8"/>
      <c r="CU301" s="8"/>
      <c r="CV301" s="8"/>
      <c r="CW301" s="8"/>
      <c r="CX301" s="8" t="s">
        <v>0</v>
      </c>
      <c r="CY301" s="8">
        <v>0</v>
      </c>
      <c r="CZ301" s="8"/>
      <c r="DA301" s="8"/>
      <c r="DB301" s="8"/>
      <c r="DC301" s="8"/>
      <c r="DD301" s="8" t="s">
        <v>165</v>
      </c>
      <c r="DE301" s="8">
        <v>2</v>
      </c>
      <c r="DF301" s="8"/>
      <c r="DG301" s="8"/>
      <c r="DH301" s="8"/>
      <c r="DI301" s="8">
        <v>2</v>
      </c>
      <c r="DJ301" s="8"/>
      <c r="DK301" s="8">
        <v>2</v>
      </c>
      <c r="DL301" s="8">
        <v>0</v>
      </c>
      <c r="DM301" s="8">
        <v>2</v>
      </c>
      <c r="DN301" s="8"/>
      <c r="DO301" s="8" t="s">
        <v>143</v>
      </c>
      <c r="DP301" s="8" t="str">
        <f t="shared" si="277"/>
        <v>2</v>
      </c>
      <c r="DQ301" s="8" t="s">
        <v>165</v>
      </c>
      <c r="DR301" s="8" t="s">
        <v>165</v>
      </c>
      <c r="DS301" s="8" t="s">
        <v>165</v>
      </c>
      <c r="DT301" s="8" t="s">
        <v>636</v>
      </c>
      <c r="DU301" s="8" t="s">
        <v>150</v>
      </c>
      <c r="DV301" s="8" t="s">
        <v>159</v>
      </c>
      <c r="DW301" s="8"/>
      <c r="DX301" s="8"/>
      <c r="DY301" s="8"/>
      <c r="DZ301" s="8"/>
      <c r="EA301" s="8"/>
      <c r="EB301" s="8" t="s">
        <v>150</v>
      </c>
      <c r="EC301" s="8" t="s">
        <v>150</v>
      </c>
      <c r="ED301" s="8" t="s">
        <v>150</v>
      </c>
      <c r="EE301" s="8"/>
      <c r="EF301" s="8" t="s">
        <v>159</v>
      </c>
      <c r="EG301" s="8" t="s">
        <v>150</v>
      </c>
      <c r="EH301" s="8"/>
      <c r="EI301" s="8" t="s">
        <v>159</v>
      </c>
      <c r="EJ301" s="8" t="s">
        <v>150</v>
      </c>
      <c r="EK301" s="8"/>
      <c r="EL301" s="8"/>
      <c r="EM301" s="8"/>
      <c r="EN301" s="8"/>
      <c r="EO301" s="8"/>
      <c r="EP301" s="8" t="s">
        <v>189</v>
      </c>
      <c r="EQ301" s="11">
        <f t="shared" si="283"/>
        <v>22</v>
      </c>
      <c r="ER301" s="11">
        <v>1</v>
      </c>
      <c r="ES301" s="11"/>
      <c r="ET301" s="13">
        <f t="shared" si="300"/>
        <v>1</v>
      </c>
      <c r="EU301" s="13">
        <f t="shared" si="301"/>
        <v>0.9</v>
      </c>
      <c r="EV301" s="14">
        <f t="shared" si="268"/>
        <v>-3.2000000000000001E-2</v>
      </c>
      <c r="EW301" s="14">
        <f t="shared" si="302"/>
        <v>-1.2</v>
      </c>
      <c r="EX301" s="14">
        <f t="shared" si="303"/>
        <v>-3.2000000000000001E-2</v>
      </c>
      <c r="EY301" s="11">
        <f t="shared" si="304"/>
        <v>-3.2000000000000001E-2</v>
      </c>
      <c r="EZ301" s="15" t="s">
        <v>176</v>
      </c>
      <c r="FA301" s="16" t="str">
        <f t="shared" si="305"/>
        <v>3</v>
      </c>
      <c r="FC301">
        <v>2</v>
      </c>
      <c r="FD301">
        <v>0</v>
      </c>
    </row>
    <row r="302" spans="1:160" ht="33.75">
      <c r="A302" s="6">
        <v>3427</v>
      </c>
      <c r="B302" s="8">
        <v>2</v>
      </c>
      <c r="C302" s="8" t="s">
        <v>139</v>
      </c>
      <c r="D302" s="8">
        <v>45</v>
      </c>
      <c r="E302" s="8">
        <v>44</v>
      </c>
      <c r="F302" s="8" t="s">
        <v>185</v>
      </c>
      <c r="G302" s="8">
        <v>4</v>
      </c>
      <c r="H302" s="8"/>
      <c r="I302" s="9"/>
      <c r="J302" s="9"/>
      <c r="K302" s="10">
        <v>44186</v>
      </c>
      <c r="L302" s="10"/>
      <c r="M302" s="9" t="e">
        <f t="shared" si="290"/>
        <v>#NUM!</v>
      </c>
      <c r="N302" s="9">
        <f t="shared" ca="1" si="292"/>
        <v>39</v>
      </c>
      <c r="O302" s="9">
        <v>22</v>
      </c>
      <c r="P302" s="9">
        <v>1</v>
      </c>
      <c r="Q302" s="9"/>
      <c r="R302" s="9"/>
      <c r="S302" s="9" t="e">
        <f t="shared" si="293"/>
        <v>#NUM!</v>
      </c>
      <c r="T302" s="9"/>
      <c r="U302" s="8" t="str">
        <f t="shared" si="294"/>
        <v>12</v>
      </c>
      <c r="V302" s="11" t="str">
        <f t="shared" si="295"/>
        <v>1</v>
      </c>
      <c r="W302" s="8" t="str">
        <f t="shared" si="288"/>
        <v>12</v>
      </c>
      <c r="X302" s="9">
        <v>2</v>
      </c>
      <c r="Y302" s="9">
        <v>1</v>
      </c>
      <c r="Z302" s="9"/>
      <c r="AA302" s="9"/>
      <c r="AB302" s="9">
        <v>2</v>
      </c>
      <c r="AC302" s="9">
        <v>22</v>
      </c>
      <c r="AD302" s="9">
        <v>1</v>
      </c>
      <c r="AE302" s="8">
        <f t="shared" si="289"/>
        <v>22</v>
      </c>
      <c r="AF302" s="9">
        <v>2</v>
      </c>
      <c r="AG302" s="9"/>
      <c r="AH302" s="11">
        <f t="shared" si="282"/>
        <v>22</v>
      </c>
      <c r="AI302" s="11">
        <v>1</v>
      </c>
      <c r="AJ302" s="9">
        <v>2</v>
      </c>
      <c r="AK302" s="9">
        <v>0</v>
      </c>
      <c r="AL302" s="9"/>
      <c r="AM302" s="8" t="s">
        <v>360</v>
      </c>
      <c r="AN302" s="8">
        <v>1</v>
      </c>
      <c r="AO302" s="8">
        <v>3.08</v>
      </c>
      <c r="AP302" s="8">
        <v>23</v>
      </c>
      <c r="AQ302" s="8"/>
      <c r="AR302" s="9" t="e">
        <f t="shared" si="291"/>
        <v>#DIV/0!</v>
      </c>
      <c r="AS302" s="9">
        <v>1.1000000000000001</v>
      </c>
      <c r="AT302" s="9">
        <f t="shared" si="296"/>
        <v>83.770973080619612</v>
      </c>
      <c r="AU302" s="9"/>
      <c r="AV302" s="9" t="e">
        <f t="shared" si="284"/>
        <v>#DIV/0!</v>
      </c>
      <c r="AW302" s="9"/>
      <c r="AX302" s="9"/>
      <c r="AY302" s="12" t="s">
        <v>155</v>
      </c>
      <c r="AZ302" s="12" t="s">
        <v>155</v>
      </c>
      <c r="BA302" s="12"/>
      <c r="BB302" s="12"/>
      <c r="BC302" s="8" t="s">
        <v>164</v>
      </c>
      <c r="BD302" s="8"/>
      <c r="BE302" s="8"/>
      <c r="BF302" s="8"/>
      <c r="BG302" s="12"/>
      <c r="BH302" s="8"/>
      <c r="BI302" s="8"/>
      <c r="BJ302" s="8">
        <v>70.2</v>
      </c>
      <c r="BK302" s="8">
        <v>180</v>
      </c>
      <c r="BL302" s="8">
        <f t="shared" si="297"/>
        <v>1.8885659814358611</v>
      </c>
      <c r="BM302" s="8">
        <f t="shared" si="266"/>
        <v>21.666666666666668</v>
      </c>
      <c r="BN302" s="8">
        <v>1</v>
      </c>
      <c r="BO302" s="7" t="s">
        <v>1378</v>
      </c>
      <c r="BP302" s="8" t="s">
        <v>146</v>
      </c>
      <c r="BQ302" s="8">
        <v>41</v>
      </c>
      <c r="BR302" s="8">
        <v>62</v>
      </c>
      <c r="BS302" s="8">
        <v>174.8</v>
      </c>
      <c r="BT302" s="8">
        <f t="shared" si="298"/>
        <v>1.7537808646282107</v>
      </c>
      <c r="BU302" s="8">
        <f t="shared" si="267"/>
        <v>20.291251459660987</v>
      </c>
      <c r="BV302" s="8">
        <f t="shared" si="299"/>
        <v>1.0768540240836895</v>
      </c>
      <c r="BW302" s="8">
        <f t="shared" si="299"/>
        <v>1.0677836559139788</v>
      </c>
      <c r="BX302" s="8" t="s">
        <v>162</v>
      </c>
      <c r="BY302" s="8" t="s">
        <v>158</v>
      </c>
      <c r="BZ302" s="8" t="s">
        <v>148</v>
      </c>
      <c r="CA302" s="8" t="s">
        <v>149</v>
      </c>
      <c r="CB302" s="8">
        <v>5</v>
      </c>
      <c r="CC302" s="8" t="s">
        <v>150</v>
      </c>
      <c r="CD302" s="8">
        <v>2</v>
      </c>
      <c r="CE302" s="8" t="s">
        <v>150</v>
      </c>
      <c r="CF302" s="8" t="s">
        <v>150</v>
      </c>
      <c r="CG302" s="8">
        <v>2</v>
      </c>
      <c r="CH302" s="8" t="s">
        <v>150</v>
      </c>
      <c r="CI302" s="8" t="s">
        <v>150</v>
      </c>
      <c r="CJ302" s="8">
        <v>2</v>
      </c>
      <c r="CK302" s="8" t="s">
        <v>150</v>
      </c>
      <c r="CL302" s="8" t="s">
        <v>150</v>
      </c>
      <c r="CM302" s="8">
        <v>2</v>
      </c>
      <c r="CN302" s="8" t="s">
        <v>150</v>
      </c>
      <c r="CO302" s="8">
        <v>8.3000000000000007</v>
      </c>
      <c r="CP302" s="8">
        <v>0</v>
      </c>
      <c r="CQ302" s="8">
        <v>4</v>
      </c>
      <c r="CR302" s="8" t="s">
        <v>0</v>
      </c>
      <c r="CS302" s="8">
        <v>0</v>
      </c>
      <c r="CT302" s="8"/>
      <c r="CU302" s="8"/>
      <c r="CV302" s="8"/>
      <c r="CW302" s="8"/>
      <c r="CX302" s="8" t="s">
        <v>0</v>
      </c>
      <c r="CY302" s="8">
        <v>0</v>
      </c>
      <c r="CZ302" s="8"/>
      <c r="DA302" s="8"/>
      <c r="DB302" s="8"/>
      <c r="DC302" s="8"/>
      <c r="DD302" s="8" t="s">
        <v>165</v>
      </c>
      <c r="DE302" s="8">
        <v>2</v>
      </c>
      <c r="DF302" s="8"/>
      <c r="DG302" s="8"/>
      <c r="DH302" s="8"/>
      <c r="DI302" s="8">
        <v>2</v>
      </c>
      <c r="DJ302" s="8"/>
      <c r="DK302" s="8">
        <v>2</v>
      </c>
      <c r="DL302" s="8">
        <v>0</v>
      </c>
      <c r="DM302" s="8">
        <v>2</v>
      </c>
      <c r="DN302" s="8"/>
      <c r="DO302" s="8" t="s">
        <v>143</v>
      </c>
      <c r="DP302" s="8" t="str">
        <f t="shared" si="277"/>
        <v>2</v>
      </c>
      <c r="DQ302" s="8" t="s">
        <v>165</v>
      </c>
      <c r="DR302" s="8" t="s">
        <v>165</v>
      </c>
      <c r="DS302" s="8" t="s">
        <v>165</v>
      </c>
      <c r="DT302" s="8" t="s">
        <v>636</v>
      </c>
      <c r="DU302" s="8" t="s">
        <v>150</v>
      </c>
      <c r="DV302" s="8" t="s">
        <v>159</v>
      </c>
      <c r="DW302" s="8" t="s">
        <v>150</v>
      </c>
      <c r="DX302" s="8" t="s">
        <v>150</v>
      </c>
      <c r="DY302" s="8"/>
      <c r="DZ302" s="8"/>
      <c r="EA302" s="8"/>
      <c r="EB302" s="8" t="s">
        <v>150</v>
      </c>
      <c r="EC302" s="8" t="s">
        <v>150</v>
      </c>
      <c r="ED302" s="8" t="s">
        <v>150</v>
      </c>
      <c r="EE302" s="8"/>
      <c r="EF302" s="8" t="s">
        <v>159</v>
      </c>
      <c r="EG302" s="8" t="s">
        <v>150</v>
      </c>
      <c r="EH302" s="8"/>
      <c r="EI302" s="8" t="s">
        <v>159</v>
      </c>
      <c r="EJ302" s="8" t="s">
        <v>150</v>
      </c>
      <c r="EK302" s="8"/>
      <c r="EL302" s="8"/>
      <c r="EM302" s="8"/>
      <c r="EN302" s="8"/>
      <c r="EO302" s="8"/>
      <c r="EP302" s="8" t="s">
        <v>189</v>
      </c>
      <c r="EQ302" s="11">
        <f t="shared" si="283"/>
        <v>22</v>
      </c>
      <c r="ER302" s="11">
        <v>1</v>
      </c>
      <c r="ES302" s="11"/>
      <c r="ET302" s="13">
        <f t="shared" si="300"/>
        <v>1</v>
      </c>
      <c r="EU302" s="13">
        <f t="shared" si="301"/>
        <v>0.9</v>
      </c>
      <c r="EV302" s="14">
        <f t="shared" si="268"/>
        <v>-3.2000000000000001E-2</v>
      </c>
      <c r="EW302" s="14">
        <f t="shared" si="302"/>
        <v>-1.2</v>
      </c>
      <c r="EX302" s="14">
        <f t="shared" si="303"/>
        <v>-3.2000000000000001E-2</v>
      </c>
      <c r="EY302" s="11">
        <f t="shared" si="304"/>
        <v>-3.2000000000000001E-2</v>
      </c>
      <c r="EZ302" s="15" t="s">
        <v>152</v>
      </c>
      <c r="FA302" s="16" t="str">
        <f t="shared" si="305"/>
        <v>1</v>
      </c>
      <c r="FC302">
        <v>2</v>
      </c>
      <c r="FD302">
        <v>0</v>
      </c>
    </row>
    <row r="303" spans="1:160" ht="33.75">
      <c r="A303" s="6">
        <v>3431</v>
      </c>
      <c r="B303" s="8">
        <v>2</v>
      </c>
      <c r="C303" s="8" t="s">
        <v>139</v>
      </c>
      <c r="D303" s="8">
        <v>63</v>
      </c>
      <c r="E303" s="8">
        <v>61</v>
      </c>
      <c r="F303" s="8" t="s">
        <v>140</v>
      </c>
      <c r="G303" s="8">
        <v>1</v>
      </c>
      <c r="H303" s="8"/>
      <c r="I303" s="9"/>
      <c r="J303" s="9"/>
      <c r="K303" s="10">
        <v>44195</v>
      </c>
      <c r="L303" s="10"/>
      <c r="M303" s="9" t="e">
        <f t="shared" si="290"/>
        <v>#NUM!</v>
      </c>
      <c r="N303" s="9">
        <f t="shared" ca="1" si="292"/>
        <v>39</v>
      </c>
      <c r="O303" s="9">
        <v>22</v>
      </c>
      <c r="P303" s="9">
        <v>1</v>
      </c>
      <c r="Q303" s="9"/>
      <c r="R303" s="9"/>
      <c r="S303" s="9" t="e">
        <f t="shared" si="293"/>
        <v>#NUM!</v>
      </c>
      <c r="T303" s="9"/>
      <c r="U303" s="8" t="str">
        <f t="shared" si="294"/>
        <v>12</v>
      </c>
      <c r="V303" s="11" t="str">
        <f t="shared" si="295"/>
        <v>1</v>
      </c>
      <c r="W303" s="8" t="str">
        <f t="shared" si="288"/>
        <v>12</v>
      </c>
      <c r="X303" s="9">
        <v>2</v>
      </c>
      <c r="Y303" s="9">
        <v>1</v>
      </c>
      <c r="Z303" s="9"/>
      <c r="AA303" s="9"/>
      <c r="AB303" s="9">
        <v>2</v>
      </c>
      <c r="AC303" s="9">
        <v>22</v>
      </c>
      <c r="AD303" s="9">
        <v>1</v>
      </c>
      <c r="AE303" s="8">
        <f t="shared" si="289"/>
        <v>22</v>
      </c>
      <c r="AF303" s="9">
        <v>2</v>
      </c>
      <c r="AG303" s="9"/>
      <c r="AH303" s="11">
        <f t="shared" si="282"/>
        <v>22</v>
      </c>
      <c r="AI303" s="11">
        <v>1</v>
      </c>
      <c r="AJ303" s="9">
        <v>2</v>
      </c>
      <c r="AK303" s="9">
        <v>0</v>
      </c>
      <c r="AL303" s="9"/>
      <c r="AM303" s="8" t="s">
        <v>360</v>
      </c>
      <c r="AN303" s="8">
        <v>1</v>
      </c>
      <c r="AO303" s="8">
        <v>1.84</v>
      </c>
      <c r="AP303" s="8">
        <v>39</v>
      </c>
      <c r="AQ303" s="8"/>
      <c r="AR303" s="9" t="e">
        <v>#DIV/0!</v>
      </c>
      <c r="AS303" s="9">
        <v>1.27</v>
      </c>
      <c r="AT303" s="9">
        <f t="shared" si="296"/>
        <v>63.428317028779098</v>
      </c>
      <c r="AU303" s="9"/>
      <c r="AV303" s="9" t="e">
        <f t="shared" si="284"/>
        <v>#DIV/0!</v>
      </c>
      <c r="AW303" s="9"/>
      <c r="AX303" s="9"/>
      <c r="AY303" s="12" t="s">
        <v>155</v>
      </c>
      <c r="AZ303" s="12" t="s">
        <v>155</v>
      </c>
      <c r="BA303" s="12"/>
      <c r="BB303" s="12"/>
      <c r="BC303" s="8" t="s">
        <v>164</v>
      </c>
      <c r="BD303" s="8"/>
      <c r="BE303" s="8"/>
      <c r="BF303" s="8"/>
      <c r="BG303" s="12"/>
      <c r="BH303" s="8"/>
      <c r="BI303" s="8"/>
      <c r="BJ303" s="8">
        <v>83</v>
      </c>
      <c r="BK303" s="8">
        <v>173</v>
      </c>
      <c r="BL303" s="8">
        <f t="shared" si="297"/>
        <v>1.9704160559053114</v>
      </c>
      <c r="BM303" s="8">
        <f t="shared" si="266"/>
        <v>27.732299776136855</v>
      </c>
      <c r="BN303" s="8">
        <v>1</v>
      </c>
      <c r="BO303" s="7" t="s">
        <v>1381</v>
      </c>
      <c r="BP303" s="8" t="s">
        <v>146</v>
      </c>
      <c r="BQ303" s="8">
        <v>59</v>
      </c>
      <c r="BR303" s="8">
        <v>57</v>
      </c>
      <c r="BS303" s="8">
        <v>162</v>
      </c>
      <c r="BT303" s="8">
        <f t="shared" si="298"/>
        <v>1.6014431378683764</v>
      </c>
      <c r="BU303" s="8">
        <f t="shared" si="267"/>
        <v>21.719250114311841</v>
      </c>
      <c r="BV303" s="8">
        <f t="shared" si="299"/>
        <v>1.2304002616840093</v>
      </c>
      <c r="BW303" s="8">
        <f t="shared" si="299"/>
        <v>1.2768534654823434</v>
      </c>
      <c r="BX303" s="8" t="s">
        <v>162</v>
      </c>
      <c r="BY303" s="8" t="s">
        <v>147</v>
      </c>
      <c r="BZ303" s="8" t="s">
        <v>148</v>
      </c>
      <c r="CA303" s="8" t="s">
        <v>149</v>
      </c>
      <c r="CB303" s="8">
        <v>4</v>
      </c>
      <c r="CC303" s="8" t="s">
        <v>150</v>
      </c>
      <c r="CD303" s="8">
        <v>2</v>
      </c>
      <c r="CE303" s="8" t="s">
        <v>159</v>
      </c>
      <c r="CF303" s="8" t="s">
        <v>150</v>
      </c>
      <c r="CG303" s="8">
        <v>2</v>
      </c>
      <c r="CH303" s="8" t="s">
        <v>150</v>
      </c>
      <c r="CI303" s="8" t="s">
        <v>150</v>
      </c>
      <c r="CJ303" s="8">
        <v>2</v>
      </c>
      <c r="CK303" s="8" t="s">
        <v>159</v>
      </c>
      <c r="CL303" s="8" t="s">
        <v>150</v>
      </c>
      <c r="CM303" s="8">
        <v>2</v>
      </c>
      <c r="CN303" s="8" t="s">
        <v>150</v>
      </c>
      <c r="CO303" s="8">
        <v>0</v>
      </c>
      <c r="CP303" s="8">
        <v>0</v>
      </c>
      <c r="CQ303" s="8">
        <v>4</v>
      </c>
      <c r="CR303" s="8" t="s">
        <v>0</v>
      </c>
      <c r="CS303" s="8">
        <v>0</v>
      </c>
      <c r="CT303" s="8"/>
      <c r="CU303" s="8"/>
      <c r="CV303" s="8"/>
      <c r="CW303" s="8"/>
      <c r="CX303" s="8" t="s">
        <v>0</v>
      </c>
      <c r="CY303" s="8">
        <v>0</v>
      </c>
      <c r="CZ303" s="8"/>
      <c r="DA303" s="8"/>
      <c r="DB303" s="8"/>
      <c r="DC303" s="8"/>
      <c r="DD303" s="8" t="s">
        <v>143</v>
      </c>
      <c r="DE303" s="8">
        <v>1</v>
      </c>
      <c r="DF303" s="8">
        <v>32</v>
      </c>
      <c r="DG303" s="8"/>
      <c r="DH303" s="8">
        <v>375</v>
      </c>
      <c r="DI303" s="8">
        <v>1</v>
      </c>
      <c r="DJ303" s="8"/>
      <c r="DK303" s="8">
        <v>2</v>
      </c>
      <c r="DL303" s="8">
        <v>0</v>
      </c>
      <c r="DM303" s="8">
        <v>2</v>
      </c>
      <c r="DN303" s="8" t="s">
        <v>143</v>
      </c>
      <c r="DO303" s="8"/>
      <c r="DP303" s="8" t="str">
        <f t="shared" si="277"/>
        <v>1</v>
      </c>
      <c r="DQ303" s="8" t="s">
        <v>143</v>
      </c>
      <c r="DR303" s="8" t="s">
        <v>143</v>
      </c>
      <c r="DS303" s="8" t="s">
        <v>143</v>
      </c>
      <c r="DT303" s="8" t="s">
        <v>636</v>
      </c>
      <c r="DU303" s="8" t="s">
        <v>150</v>
      </c>
      <c r="DV303" s="8" t="s">
        <v>159</v>
      </c>
      <c r="DW303" s="8" t="s">
        <v>150</v>
      </c>
      <c r="DX303" s="8" t="s">
        <v>150</v>
      </c>
      <c r="DY303" s="8"/>
      <c r="DZ303" s="8"/>
      <c r="EA303" s="8"/>
      <c r="EB303" s="8" t="s">
        <v>150</v>
      </c>
      <c r="EC303" s="8" t="s">
        <v>150</v>
      </c>
      <c r="ED303" s="8" t="s">
        <v>150</v>
      </c>
      <c r="EE303" s="8"/>
      <c r="EF303" s="8" t="s">
        <v>159</v>
      </c>
      <c r="EG303" s="8" t="s">
        <v>150</v>
      </c>
      <c r="EH303" s="8"/>
      <c r="EI303" s="8" t="s">
        <v>159</v>
      </c>
      <c r="EJ303" s="8" t="s">
        <v>150</v>
      </c>
      <c r="EK303" s="8"/>
      <c r="EL303" s="8"/>
      <c r="EM303" s="8"/>
      <c r="EN303" s="8"/>
      <c r="EO303" s="8"/>
      <c r="EP303" s="8" t="s">
        <v>187</v>
      </c>
      <c r="EQ303" s="11">
        <f t="shared" si="283"/>
        <v>22</v>
      </c>
      <c r="ER303" s="11">
        <v>1</v>
      </c>
      <c r="ES303" s="11"/>
      <c r="ET303" s="13">
        <f t="shared" si="300"/>
        <v>1</v>
      </c>
      <c r="EU303" s="13">
        <f t="shared" si="301"/>
        <v>0.9</v>
      </c>
      <c r="EV303" s="14">
        <f t="shared" si="268"/>
        <v>-3.2000000000000001E-2</v>
      </c>
      <c r="EW303" s="14">
        <f t="shared" si="302"/>
        <v>-1.2</v>
      </c>
      <c r="EX303" s="14">
        <f t="shared" si="303"/>
        <v>-3.2000000000000001E-2</v>
      </c>
      <c r="EY303" s="11">
        <f t="shared" si="304"/>
        <v>-3.2000000000000001E-2</v>
      </c>
      <c r="EZ303" s="15" t="s">
        <v>152</v>
      </c>
      <c r="FA303" s="16" t="str">
        <f t="shared" si="305"/>
        <v>1</v>
      </c>
      <c r="FC303">
        <v>2</v>
      </c>
      <c r="FD303">
        <v>0</v>
      </c>
    </row>
    <row r="304" spans="1:160" ht="33.75">
      <c r="A304" s="6">
        <v>3432</v>
      </c>
      <c r="B304" s="8">
        <v>2</v>
      </c>
      <c r="C304" s="8" t="s">
        <v>139</v>
      </c>
      <c r="D304" s="8">
        <v>62</v>
      </c>
      <c r="E304" s="8">
        <v>60</v>
      </c>
      <c r="F304" s="8" t="s">
        <v>174</v>
      </c>
      <c r="G304" s="8">
        <v>2</v>
      </c>
      <c r="H304" s="8"/>
      <c r="I304" s="9"/>
      <c r="J304" s="9"/>
      <c r="K304" s="10">
        <v>44195</v>
      </c>
      <c r="L304" s="10">
        <v>44314</v>
      </c>
      <c r="M304" s="9">
        <f t="shared" si="290"/>
        <v>3</v>
      </c>
      <c r="N304" s="9">
        <f t="shared" ca="1" si="292"/>
        <v>39</v>
      </c>
      <c r="O304" s="9">
        <v>3</v>
      </c>
      <c r="P304" s="9">
        <v>0</v>
      </c>
      <c r="Q304" s="10">
        <v>44314</v>
      </c>
      <c r="R304" s="10">
        <v>44314</v>
      </c>
      <c r="S304" s="9">
        <f t="shared" si="293"/>
        <v>3</v>
      </c>
      <c r="T304" s="9" t="s">
        <v>1384</v>
      </c>
      <c r="U304" s="8">
        <f t="shared" si="294"/>
        <v>3</v>
      </c>
      <c r="V304" s="11">
        <f t="shared" si="295"/>
        <v>0</v>
      </c>
      <c r="W304" s="8">
        <f t="shared" si="288"/>
        <v>3</v>
      </c>
      <c r="X304" s="9">
        <v>1</v>
      </c>
      <c r="Y304" s="9">
        <v>1</v>
      </c>
      <c r="Z304" s="9"/>
      <c r="AA304" s="9"/>
      <c r="AB304" s="9">
        <v>2</v>
      </c>
      <c r="AC304" s="9">
        <v>3</v>
      </c>
      <c r="AD304" s="9">
        <v>0</v>
      </c>
      <c r="AE304" s="8">
        <f t="shared" si="289"/>
        <v>3</v>
      </c>
      <c r="AF304" s="9">
        <v>1</v>
      </c>
      <c r="AG304" s="9"/>
      <c r="AH304" s="11">
        <f t="shared" si="282"/>
        <v>3</v>
      </c>
      <c r="AI304" s="11">
        <v>0</v>
      </c>
      <c r="AJ304" s="9"/>
      <c r="AK304" s="9">
        <v>0</v>
      </c>
      <c r="AL304" s="9"/>
      <c r="AM304" s="8" t="s">
        <v>360</v>
      </c>
      <c r="AN304" s="8">
        <v>1</v>
      </c>
      <c r="AO304" s="8">
        <v>1.46</v>
      </c>
      <c r="AP304" s="8"/>
      <c r="AQ304" s="8"/>
      <c r="AR304" s="9" t="e">
        <f t="shared" ref="AR304:AR310" si="306">141*((AQ304/EU304)^EV304)*0.9938^(E304)*ET304</f>
        <v>#DIV/0!</v>
      </c>
      <c r="AS304" s="9"/>
      <c r="AT304" s="9" t="e">
        <f t="shared" si="296"/>
        <v>#DIV/0!</v>
      </c>
      <c r="AU304" s="9"/>
      <c r="AV304" s="9" t="e">
        <f t="shared" si="284"/>
        <v>#DIV/0!</v>
      </c>
      <c r="AW304" s="9"/>
      <c r="AX304" s="9"/>
      <c r="AY304" s="12" t="s">
        <v>167</v>
      </c>
      <c r="AZ304" s="12" t="s">
        <v>167</v>
      </c>
      <c r="BA304" s="12" t="s">
        <v>167</v>
      </c>
      <c r="BB304" s="12" t="s">
        <v>167</v>
      </c>
      <c r="BC304" s="8" t="s">
        <v>142</v>
      </c>
      <c r="BD304" s="8" t="s">
        <v>143</v>
      </c>
      <c r="BE304" s="8" t="s">
        <v>156</v>
      </c>
      <c r="BF304" s="8" t="s">
        <v>143</v>
      </c>
      <c r="BG304" s="12">
        <v>44314</v>
      </c>
      <c r="BH304" s="8" t="s">
        <v>168</v>
      </c>
      <c r="BI304" s="8" t="s">
        <v>763</v>
      </c>
      <c r="BJ304" s="8">
        <v>58</v>
      </c>
      <c r="BK304" s="8">
        <v>172</v>
      </c>
      <c r="BL304" s="8">
        <f t="shared" si="297"/>
        <v>1.6849279903431638</v>
      </c>
      <c r="BM304" s="8">
        <f t="shared" si="266"/>
        <v>19.605191995673337</v>
      </c>
      <c r="BN304" s="8">
        <v>1</v>
      </c>
      <c r="BO304" s="7" t="s">
        <v>1385</v>
      </c>
      <c r="BP304" s="8" t="s">
        <v>146</v>
      </c>
      <c r="BQ304" s="8">
        <v>61</v>
      </c>
      <c r="BR304" s="8">
        <v>57</v>
      </c>
      <c r="BS304" s="8">
        <v>161</v>
      </c>
      <c r="BT304" s="8">
        <f t="shared" si="298"/>
        <v>1.5942700864775605</v>
      </c>
      <c r="BU304" s="8">
        <f t="shared" si="267"/>
        <v>21.989892365263689</v>
      </c>
      <c r="BV304" s="8">
        <f t="shared" si="299"/>
        <v>1.0568648340294122</v>
      </c>
      <c r="BW304" s="8">
        <f t="shared" si="299"/>
        <v>0.89155470477166399</v>
      </c>
      <c r="BX304" s="8" t="s">
        <v>162</v>
      </c>
      <c r="BY304" s="8" t="s">
        <v>147</v>
      </c>
      <c r="BZ304" s="8" t="s">
        <v>148</v>
      </c>
      <c r="CA304" s="8" t="s">
        <v>149</v>
      </c>
      <c r="CB304" s="8">
        <v>0</v>
      </c>
      <c r="CC304" s="8" t="s">
        <v>150</v>
      </c>
      <c r="CD304" s="8">
        <v>2</v>
      </c>
      <c r="CE304" s="8" t="s">
        <v>159</v>
      </c>
      <c r="CF304" s="8" t="s">
        <v>150</v>
      </c>
      <c r="CG304" s="8">
        <v>2</v>
      </c>
      <c r="CH304" s="8" t="s">
        <v>150</v>
      </c>
      <c r="CI304" s="8" t="s">
        <v>150</v>
      </c>
      <c r="CJ304" s="8">
        <v>2</v>
      </c>
      <c r="CK304" s="8" t="s">
        <v>159</v>
      </c>
      <c r="CL304" s="8" t="s">
        <v>150</v>
      </c>
      <c r="CM304" s="8">
        <v>2</v>
      </c>
      <c r="CN304" s="8" t="s">
        <v>150</v>
      </c>
      <c r="CO304" s="8">
        <v>0</v>
      </c>
      <c r="CP304" s="8">
        <v>0</v>
      </c>
      <c r="CQ304" s="8">
        <v>4</v>
      </c>
      <c r="CR304" s="8" t="s">
        <v>0</v>
      </c>
      <c r="CS304" s="8">
        <v>0</v>
      </c>
      <c r="CT304" s="8"/>
      <c r="CU304" s="8"/>
      <c r="CV304" s="8"/>
      <c r="CW304" s="8"/>
      <c r="CX304" s="8" t="s">
        <v>0</v>
      </c>
      <c r="CY304" s="8">
        <v>0</v>
      </c>
      <c r="CZ304" s="8"/>
      <c r="DA304" s="8"/>
      <c r="DB304" s="8"/>
      <c r="DC304" s="8"/>
      <c r="DD304" s="8" t="s">
        <v>143</v>
      </c>
      <c r="DE304" s="8">
        <v>1</v>
      </c>
      <c r="DF304" s="8">
        <v>32</v>
      </c>
      <c r="DG304" s="8"/>
      <c r="DH304" s="8">
        <v>375</v>
      </c>
      <c r="DI304" s="8">
        <v>1</v>
      </c>
      <c r="DJ304" s="8"/>
      <c r="DK304" s="8">
        <v>2</v>
      </c>
      <c r="DL304" s="8">
        <v>0</v>
      </c>
      <c r="DM304" s="8">
        <v>2</v>
      </c>
      <c r="DN304" s="8" t="s">
        <v>143</v>
      </c>
      <c r="DO304" s="8"/>
      <c r="DP304" s="8" t="str">
        <f t="shared" si="277"/>
        <v>1</v>
      </c>
      <c r="DQ304" s="8" t="s">
        <v>165</v>
      </c>
      <c r="DR304" s="8" t="s">
        <v>165</v>
      </c>
      <c r="DS304" s="8" t="s">
        <v>165</v>
      </c>
      <c r="DT304" s="8" t="s">
        <v>636</v>
      </c>
      <c r="DU304" s="8" t="s">
        <v>150</v>
      </c>
      <c r="DV304" s="8" t="s">
        <v>159</v>
      </c>
      <c r="DW304" s="8" t="s">
        <v>150</v>
      </c>
      <c r="DX304" s="8" t="s">
        <v>150</v>
      </c>
      <c r="DY304" s="8"/>
      <c r="DZ304" s="8"/>
      <c r="EA304" s="8"/>
      <c r="EB304" s="8" t="s">
        <v>150</v>
      </c>
      <c r="EC304" s="8" t="s">
        <v>150</v>
      </c>
      <c r="ED304" s="8" t="s">
        <v>150</v>
      </c>
      <c r="EE304" s="8"/>
      <c r="EF304" s="8" t="s">
        <v>159</v>
      </c>
      <c r="EG304" s="8" t="s">
        <v>150</v>
      </c>
      <c r="EH304" s="8"/>
      <c r="EI304" s="8" t="s">
        <v>159</v>
      </c>
      <c r="EJ304" s="8" t="s">
        <v>150</v>
      </c>
      <c r="EK304" s="8"/>
      <c r="EL304" s="8"/>
      <c r="EM304" s="8"/>
      <c r="EN304" s="8"/>
      <c r="EO304" s="8"/>
      <c r="EP304" s="8" t="s">
        <v>187</v>
      </c>
      <c r="EQ304" s="11">
        <f t="shared" si="283"/>
        <v>3</v>
      </c>
      <c r="ER304" s="11">
        <v>0</v>
      </c>
      <c r="ES304" s="11"/>
      <c r="ET304" s="13">
        <f t="shared" si="300"/>
        <v>1</v>
      </c>
      <c r="EU304" s="13">
        <f t="shared" si="301"/>
        <v>0.9</v>
      </c>
      <c r="EV304" s="14">
        <f t="shared" si="268"/>
        <v>-3.2000000000000001E-2</v>
      </c>
      <c r="EW304" s="14">
        <f t="shared" si="302"/>
        <v>-3.2000000000000001E-2</v>
      </c>
      <c r="EX304" s="14">
        <f t="shared" si="303"/>
        <v>-3.2000000000000001E-2</v>
      </c>
      <c r="EY304" s="11">
        <f t="shared" si="304"/>
        <v>-3.2000000000000001E-2</v>
      </c>
      <c r="EZ304" s="17" t="s">
        <v>152</v>
      </c>
      <c r="FA304" s="16" t="str">
        <f t="shared" si="305"/>
        <v>1</v>
      </c>
      <c r="FC304">
        <v>2</v>
      </c>
      <c r="FD304">
        <v>0</v>
      </c>
    </row>
    <row r="305" spans="1:160" ht="33.75">
      <c r="A305" s="6">
        <v>3438</v>
      </c>
      <c r="B305" s="8">
        <v>2</v>
      </c>
      <c r="C305" s="8" t="s">
        <v>139</v>
      </c>
      <c r="D305" s="8">
        <v>66</v>
      </c>
      <c r="E305" s="8">
        <v>65</v>
      </c>
      <c r="F305" s="8" t="s">
        <v>174</v>
      </c>
      <c r="G305" s="8">
        <v>2</v>
      </c>
      <c r="H305" s="8"/>
      <c r="I305" s="9"/>
      <c r="J305" s="9"/>
      <c r="K305" s="10">
        <v>44207</v>
      </c>
      <c r="L305" s="10"/>
      <c r="M305" s="9" t="e">
        <f>DATEDIF(K305, L305, "m")</f>
        <v>#NUM!</v>
      </c>
      <c r="N305" s="9">
        <f t="shared" ca="1" si="292"/>
        <v>38</v>
      </c>
      <c r="O305" s="9">
        <v>21</v>
      </c>
      <c r="P305" s="9">
        <v>1</v>
      </c>
      <c r="Q305" s="9"/>
      <c r="R305" s="9"/>
      <c r="S305" s="9" t="e">
        <f t="shared" si="293"/>
        <v>#NUM!</v>
      </c>
      <c r="T305" s="9"/>
      <c r="U305" s="8" t="str">
        <f t="shared" si="294"/>
        <v>12</v>
      </c>
      <c r="V305" s="11" t="str">
        <f t="shared" si="295"/>
        <v>1</v>
      </c>
      <c r="W305" s="8" t="str">
        <f t="shared" si="288"/>
        <v>12</v>
      </c>
      <c r="X305" s="9">
        <v>2</v>
      </c>
      <c r="Y305" s="9">
        <v>1</v>
      </c>
      <c r="Z305" s="9"/>
      <c r="AA305" s="9"/>
      <c r="AB305" s="9">
        <v>2</v>
      </c>
      <c r="AC305" s="9">
        <v>21</v>
      </c>
      <c r="AD305" s="9">
        <v>1</v>
      </c>
      <c r="AE305" s="8">
        <f t="shared" si="289"/>
        <v>21</v>
      </c>
      <c r="AF305" s="9">
        <v>2</v>
      </c>
      <c r="AG305" s="9"/>
      <c r="AH305" s="11">
        <f t="shared" si="282"/>
        <v>21</v>
      </c>
      <c r="AI305" s="11">
        <v>1</v>
      </c>
      <c r="AJ305" s="9">
        <v>2</v>
      </c>
      <c r="AK305" s="9">
        <v>0</v>
      </c>
      <c r="AL305" s="9"/>
      <c r="AM305" s="8" t="s">
        <v>360</v>
      </c>
      <c r="AN305" s="8">
        <v>1</v>
      </c>
      <c r="AO305" s="8">
        <v>2.68</v>
      </c>
      <c r="AP305" s="8">
        <v>24</v>
      </c>
      <c r="AQ305" s="8"/>
      <c r="AR305" s="9" t="e">
        <f t="shared" si="306"/>
        <v>#DIV/0!</v>
      </c>
      <c r="AS305" s="9">
        <v>0.91</v>
      </c>
      <c r="AT305" s="9">
        <f t="shared" si="296"/>
        <v>92.298353172888838</v>
      </c>
      <c r="AU305" s="9"/>
      <c r="AV305" s="9" t="e">
        <f t="shared" si="284"/>
        <v>#DIV/0!</v>
      </c>
      <c r="AW305" s="9"/>
      <c r="AX305" s="9"/>
      <c r="AY305" s="12" t="s">
        <v>155</v>
      </c>
      <c r="AZ305" s="12" t="s">
        <v>155</v>
      </c>
      <c r="BA305" s="12"/>
      <c r="BB305" s="12"/>
      <c r="BC305" s="8" t="s">
        <v>164</v>
      </c>
      <c r="BD305" s="8"/>
      <c r="BE305" s="8"/>
      <c r="BF305" s="8"/>
      <c r="BG305" s="12"/>
      <c r="BH305" s="8"/>
      <c r="BI305" s="8"/>
      <c r="BJ305" s="8">
        <v>68</v>
      </c>
      <c r="BK305" s="8">
        <v>165</v>
      </c>
      <c r="BL305" s="8">
        <f t="shared" si="297"/>
        <v>1.749276537463708</v>
      </c>
      <c r="BM305" s="8">
        <f t="shared" si="266"/>
        <v>24.977043158861338</v>
      </c>
      <c r="BN305" s="8">
        <v>1</v>
      </c>
      <c r="BO305" s="7" t="s">
        <v>1388</v>
      </c>
      <c r="BP305" s="8" t="s">
        <v>146</v>
      </c>
      <c r="BQ305" s="8">
        <v>62</v>
      </c>
      <c r="BR305" s="8">
        <v>61</v>
      </c>
      <c r="BS305" s="8">
        <v>165</v>
      </c>
      <c r="BT305" s="8">
        <f t="shared" si="298"/>
        <v>1.6703495449321595</v>
      </c>
      <c r="BU305" s="8">
        <f t="shared" si="267"/>
        <v>22.405876951331496</v>
      </c>
      <c r="BV305" s="8">
        <f t="shared" si="299"/>
        <v>1.0472517819824079</v>
      </c>
      <c r="BW305" s="8">
        <f t="shared" si="299"/>
        <v>1.1147540983606556</v>
      </c>
      <c r="BX305" s="8" t="s">
        <v>147</v>
      </c>
      <c r="BY305" s="8" t="s">
        <v>147</v>
      </c>
      <c r="BZ305" s="8" t="s">
        <v>148</v>
      </c>
      <c r="CA305" s="8" t="s">
        <v>149</v>
      </c>
      <c r="CB305" s="8">
        <v>5</v>
      </c>
      <c r="CC305" s="8" t="s">
        <v>150</v>
      </c>
      <c r="CD305" s="8">
        <v>2</v>
      </c>
      <c r="CE305" s="8" t="s">
        <v>150</v>
      </c>
      <c r="CF305" s="8" t="s">
        <v>150</v>
      </c>
      <c r="CG305" s="8">
        <v>2</v>
      </c>
      <c r="CH305" s="8" t="s">
        <v>150</v>
      </c>
      <c r="CI305" s="8" t="s">
        <v>150</v>
      </c>
      <c r="CJ305" s="8">
        <v>2</v>
      </c>
      <c r="CK305" s="8" t="s">
        <v>150</v>
      </c>
      <c r="CL305" s="8" t="s">
        <v>150</v>
      </c>
      <c r="CM305" s="8">
        <v>2</v>
      </c>
      <c r="CN305" s="8" t="s">
        <v>150</v>
      </c>
      <c r="CO305" s="8">
        <v>16</v>
      </c>
      <c r="CP305" s="8">
        <v>0</v>
      </c>
      <c r="CQ305" s="8">
        <v>4</v>
      </c>
      <c r="CR305" s="8" t="s">
        <v>0</v>
      </c>
      <c r="CS305" s="8">
        <v>0</v>
      </c>
      <c r="CT305" s="8"/>
      <c r="CU305" s="8"/>
      <c r="CV305" s="8"/>
      <c r="CW305" s="8"/>
      <c r="CX305" s="8" t="s">
        <v>0</v>
      </c>
      <c r="CY305" s="8">
        <v>0</v>
      </c>
      <c r="CZ305" s="8"/>
      <c r="DA305" s="8"/>
      <c r="DB305" s="8"/>
      <c r="DC305" s="8"/>
      <c r="DD305" s="8" t="s">
        <v>165</v>
      </c>
      <c r="DE305" s="8">
        <v>2</v>
      </c>
      <c r="DF305" s="8"/>
      <c r="DG305" s="8"/>
      <c r="DH305" s="8"/>
      <c r="DI305" s="8">
        <v>2</v>
      </c>
      <c r="DJ305" s="8"/>
      <c r="DK305" s="8">
        <v>2</v>
      </c>
      <c r="DL305" s="8">
        <v>0</v>
      </c>
      <c r="DM305" s="8">
        <v>2</v>
      </c>
      <c r="DN305" s="8"/>
      <c r="DO305" s="8" t="s">
        <v>143</v>
      </c>
      <c r="DP305" s="8" t="str">
        <f t="shared" ref="DP305:DP336" si="307">IF(DO305= "Y", "2","1")</f>
        <v>2</v>
      </c>
      <c r="DQ305" s="8" t="s">
        <v>165</v>
      </c>
      <c r="DR305" s="8" t="s">
        <v>165</v>
      </c>
      <c r="DS305" s="8" t="s">
        <v>165</v>
      </c>
      <c r="DT305" s="8" t="s">
        <v>636</v>
      </c>
      <c r="DU305" s="8" t="s">
        <v>150</v>
      </c>
      <c r="DV305" s="8" t="s">
        <v>159</v>
      </c>
      <c r="DW305" s="8" t="s">
        <v>150</v>
      </c>
      <c r="DX305" s="8" t="s">
        <v>150</v>
      </c>
      <c r="DY305" s="8"/>
      <c r="DZ305" s="8"/>
      <c r="EA305" s="8"/>
      <c r="EB305" s="8" t="s">
        <v>150</v>
      </c>
      <c r="EC305" s="8" t="s">
        <v>150</v>
      </c>
      <c r="ED305" s="8" t="s">
        <v>150</v>
      </c>
      <c r="EE305" s="8"/>
      <c r="EF305" s="8" t="s">
        <v>159</v>
      </c>
      <c r="EG305" s="8" t="s">
        <v>150</v>
      </c>
      <c r="EH305" s="8"/>
      <c r="EI305" s="8" t="s">
        <v>159</v>
      </c>
      <c r="EJ305" s="8" t="s">
        <v>150</v>
      </c>
      <c r="EK305" s="8"/>
      <c r="EL305" s="8"/>
      <c r="EM305" s="8"/>
      <c r="EN305" s="8"/>
      <c r="EO305" s="8"/>
      <c r="EP305" s="8" t="s">
        <v>189</v>
      </c>
      <c r="EQ305" s="11">
        <f t="shared" si="283"/>
        <v>21</v>
      </c>
      <c r="ER305" s="11">
        <v>1</v>
      </c>
      <c r="ES305" s="11"/>
      <c r="ET305" s="13">
        <f t="shared" si="300"/>
        <v>1</v>
      </c>
      <c r="EU305" s="13">
        <f t="shared" si="301"/>
        <v>0.9</v>
      </c>
      <c r="EV305" s="14">
        <f t="shared" si="268"/>
        <v>-3.2000000000000001E-2</v>
      </c>
      <c r="EW305" s="14">
        <f t="shared" si="302"/>
        <v>-1.2</v>
      </c>
      <c r="EX305" s="14">
        <f t="shared" si="303"/>
        <v>-3.2000000000000001E-2</v>
      </c>
      <c r="EY305" s="11">
        <f t="shared" si="304"/>
        <v>-3.2000000000000001E-2</v>
      </c>
      <c r="EZ305" s="17" t="s">
        <v>176</v>
      </c>
      <c r="FA305" s="16" t="str">
        <f t="shared" si="305"/>
        <v>3</v>
      </c>
      <c r="FC305">
        <v>2</v>
      </c>
      <c r="FD305">
        <v>0</v>
      </c>
    </row>
    <row r="306" spans="1:160" ht="33.75">
      <c r="A306" s="6">
        <v>3445</v>
      </c>
      <c r="B306" s="8">
        <v>1</v>
      </c>
      <c r="C306" s="8" t="s">
        <v>146</v>
      </c>
      <c r="D306" s="8">
        <v>37</v>
      </c>
      <c r="E306" s="8">
        <v>35</v>
      </c>
      <c r="F306" s="8" t="s">
        <v>192</v>
      </c>
      <c r="G306" s="8">
        <v>3</v>
      </c>
      <c r="H306" s="8"/>
      <c r="I306" s="9"/>
      <c r="J306" s="9"/>
      <c r="K306" s="10">
        <v>44217</v>
      </c>
      <c r="L306" s="10"/>
      <c r="M306" s="9" t="e">
        <f t="shared" ref="M306:M324" si="308">DATEDIF(K306,L306,"m")</f>
        <v>#NUM!</v>
      </c>
      <c r="N306" s="9">
        <f t="shared" ca="1" si="292"/>
        <v>38</v>
      </c>
      <c r="O306" s="9">
        <v>21</v>
      </c>
      <c r="P306" s="9">
        <v>1</v>
      </c>
      <c r="Q306" s="9"/>
      <c r="R306" s="9"/>
      <c r="S306" s="9" t="e">
        <f t="shared" si="293"/>
        <v>#NUM!</v>
      </c>
      <c r="T306" s="9"/>
      <c r="U306" s="8" t="str">
        <f t="shared" si="294"/>
        <v>12</v>
      </c>
      <c r="V306" s="11" t="str">
        <f t="shared" si="295"/>
        <v>1</v>
      </c>
      <c r="W306" s="8" t="str">
        <f t="shared" si="288"/>
        <v>12</v>
      </c>
      <c r="X306" s="9">
        <v>2</v>
      </c>
      <c r="Y306" s="9">
        <v>1</v>
      </c>
      <c r="Z306" s="9"/>
      <c r="AA306" s="9"/>
      <c r="AB306" s="9">
        <v>2</v>
      </c>
      <c r="AC306" s="9">
        <v>21</v>
      </c>
      <c r="AD306" s="9">
        <v>1</v>
      </c>
      <c r="AE306" s="8">
        <f t="shared" si="289"/>
        <v>21</v>
      </c>
      <c r="AF306" s="9">
        <v>2</v>
      </c>
      <c r="AG306" s="9"/>
      <c r="AH306" s="11">
        <f t="shared" si="282"/>
        <v>21</v>
      </c>
      <c r="AI306" s="11">
        <v>1</v>
      </c>
      <c r="AJ306" s="9">
        <v>2</v>
      </c>
      <c r="AK306" s="9">
        <v>0</v>
      </c>
      <c r="AL306" s="9"/>
      <c r="AM306" s="8" t="s">
        <v>360</v>
      </c>
      <c r="AN306" s="8">
        <v>1</v>
      </c>
      <c r="AO306" s="8">
        <v>1.38</v>
      </c>
      <c r="AP306" s="8">
        <v>50</v>
      </c>
      <c r="AQ306" s="8"/>
      <c r="AR306" s="9" t="e">
        <f t="shared" si="306"/>
        <v>#DIV/0!</v>
      </c>
      <c r="AS306" s="9">
        <v>1.5</v>
      </c>
      <c r="AT306" s="9">
        <f t="shared" si="296"/>
        <v>45.705818327030933</v>
      </c>
      <c r="AU306" s="9"/>
      <c r="AV306" s="9" t="e">
        <f t="shared" si="284"/>
        <v>#DIV/0!</v>
      </c>
      <c r="AW306" s="9"/>
      <c r="AX306" s="9"/>
      <c r="AY306" s="12" t="s">
        <v>155</v>
      </c>
      <c r="AZ306" s="12" t="s">
        <v>155</v>
      </c>
      <c r="BA306" s="12"/>
      <c r="BB306" s="12"/>
      <c r="BC306" s="8" t="s">
        <v>164</v>
      </c>
      <c r="BD306" s="8"/>
      <c r="BE306" s="8"/>
      <c r="BF306" s="8"/>
      <c r="BG306" s="12"/>
      <c r="BH306" s="8"/>
      <c r="BI306" s="8"/>
      <c r="BJ306" s="8">
        <v>41</v>
      </c>
      <c r="BK306" s="8">
        <v>163</v>
      </c>
      <c r="BL306" s="8">
        <f t="shared" si="297"/>
        <v>1.3984130751470796</v>
      </c>
      <c r="BM306" s="8">
        <f t="shared" si="266"/>
        <v>15.431517934434869</v>
      </c>
      <c r="BN306" s="8">
        <v>1</v>
      </c>
      <c r="BO306" s="7" t="s">
        <v>1391</v>
      </c>
      <c r="BP306" s="8" t="s">
        <v>139</v>
      </c>
      <c r="BQ306" s="8">
        <v>39</v>
      </c>
      <c r="BR306" s="8">
        <v>75</v>
      </c>
      <c r="BS306" s="8">
        <v>168</v>
      </c>
      <c r="BT306" s="8">
        <f t="shared" si="298"/>
        <v>1.8476367413024035</v>
      </c>
      <c r="BU306" s="8">
        <f t="shared" si="267"/>
        <v>26.573129251700681</v>
      </c>
      <c r="BV306" s="8">
        <f t="shared" si="299"/>
        <v>0.75686580802746695</v>
      </c>
      <c r="BW306" s="8">
        <f t="shared" si="299"/>
        <v>0.58071888290865292</v>
      </c>
      <c r="BX306" s="8" t="s">
        <v>162</v>
      </c>
      <c r="BY306" s="8" t="s">
        <v>158</v>
      </c>
      <c r="BZ306" s="8" t="s">
        <v>148</v>
      </c>
      <c r="CA306" s="8" t="s">
        <v>149</v>
      </c>
      <c r="CB306" s="8">
        <v>5</v>
      </c>
      <c r="CC306" s="8" t="s">
        <v>150</v>
      </c>
      <c r="CD306" s="8">
        <v>2</v>
      </c>
      <c r="CE306" s="8" t="s">
        <v>150</v>
      </c>
      <c r="CF306" s="8" t="s">
        <v>150</v>
      </c>
      <c r="CG306" s="8">
        <v>2</v>
      </c>
      <c r="CH306" s="8" t="s">
        <v>150</v>
      </c>
      <c r="CI306" s="8" t="s">
        <v>150</v>
      </c>
      <c r="CJ306" s="8">
        <v>2</v>
      </c>
      <c r="CK306" s="8" t="s">
        <v>150</v>
      </c>
      <c r="CL306" s="8" t="s">
        <v>150</v>
      </c>
      <c r="CM306" s="8">
        <v>2</v>
      </c>
      <c r="CN306" s="8" t="s">
        <v>150</v>
      </c>
      <c r="CO306" s="8">
        <v>0</v>
      </c>
      <c r="CP306" s="8">
        <v>0</v>
      </c>
      <c r="CQ306" s="8">
        <v>4</v>
      </c>
      <c r="CR306" s="8" t="s">
        <v>0</v>
      </c>
      <c r="CS306" s="8">
        <v>0</v>
      </c>
      <c r="CT306" s="8"/>
      <c r="CU306" s="8"/>
      <c r="CV306" s="8"/>
      <c r="CW306" s="8"/>
      <c r="CX306" s="8" t="s">
        <v>0</v>
      </c>
      <c r="CY306" s="8">
        <v>0</v>
      </c>
      <c r="CZ306" s="8"/>
      <c r="DA306" s="8"/>
      <c r="DB306" s="8"/>
      <c r="DC306" s="8"/>
      <c r="DD306" s="8" t="s">
        <v>165</v>
      </c>
      <c r="DE306" s="8">
        <v>2</v>
      </c>
      <c r="DF306" s="8"/>
      <c r="DG306" s="8"/>
      <c r="DH306" s="8"/>
      <c r="DI306" s="8">
        <v>2</v>
      </c>
      <c r="DJ306" s="8"/>
      <c r="DK306" s="8">
        <v>2</v>
      </c>
      <c r="DL306" s="8">
        <v>0</v>
      </c>
      <c r="DM306" s="8">
        <v>2</v>
      </c>
      <c r="DN306" s="8"/>
      <c r="DO306" s="8" t="s">
        <v>143</v>
      </c>
      <c r="DP306" s="8" t="str">
        <f t="shared" si="307"/>
        <v>2</v>
      </c>
      <c r="DQ306" s="8" t="s">
        <v>165</v>
      </c>
      <c r="DR306" s="8" t="s">
        <v>165</v>
      </c>
      <c r="DS306" s="8" t="s">
        <v>165</v>
      </c>
      <c r="DT306" s="8" t="s">
        <v>636</v>
      </c>
      <c r="DU306" s="8" t="s">
        <v>150</v>
      </c>
      <c r="DV306" s="8" t="s">
        <v>159</v>
      </c>
      <c r="DW306" s="8" t="s">
        <v>150</v>
      </c>
      <c r="DX306" s="8" t="s">
        <v>150</v>
      </c>
      <c r="DY306" s="8"/>
      <c r="DZ306" s="8"/>
      <c r="EA306" s="8"/>
      <c r="EB306" s="8" t="s">
        <v>150</v>
      </c>
      <c r="EC306" s="8" t="s">
        <v>150</v>
      </c>
      <c r="ED306" s="8" t="s">
        <v>150</v>
      </c>
      <c r="EE306" s="8"/>
      <c r="EF306" s="8" t="s">
        <v>159</v>
      </c>
      <c r="EG306" s="8" t="s">
        <v>150</v>
      </c>
      <c r="EH306" s="8"/>
      <c r="EI306" s="8" t="s">
        <v>159</v>
      </c>
      <c r="EJ306" s="8" t="s">
        <v>150</v>
      </c>
      <c r="EK306" s="8"/>
      <c r="EL306" s="8"/>
      <c r="EM306" s="8"/>
      <c r="EN306" s="8"/>
      <c r="EO306" s="8"/>
      <c r="EP306" s="8" t="s">
        <v>187</v>
      </c>
      <c r="EQ306" s="11">
        <f t="shared" si="283"/>
        <v>21</v>
      </c>
      <c r="ER306" s="11">
        <v>1</v>
      </c>
      <c r="ES306" s="11"/>
      <c r="ET306" s="13">
        <f t="shared" si="300"/>
        <v>1.012</v>
      </c>
      <c r="EU306" s="13">
        <f t="shared" si="301"/>
        <v>0.7</v>
      </c>
      <c r="EV306" s="14">
        <f t="shared" si="268"/>
        <v>-0.24099999999999999</v>
      </c>
      <c r="EW306" s="14">
        <f t="shared" si="302"/>
        <v>-1.2</v>
      </c>
      <c r="EX306" s="14">
        <f t="shared" si="303"/>
        <v>-0.24099999999999999</v>
      </c>
      <c r="EY306" s="11">
        <f t="shared" si="304"/>
        <v>-0.24099999999999999</v>
      </c>
      <c r="EZ306" s="15" t="s">
        <v>176</v>
      </c>
      <c r="FA306" s="16" t="str">
        <f t="shared" si="305"/>
        <v>3</v>
      </c>
      <c r="FB306" t="s">
        <v>1961</v>
      </c>
      <c r="FC306">
        <v>1</v>
      </c>
      <c r="FD306">
        <v>1</v>
      </c>
    </row>
    <row r="307" spans="1:160" ht="33.75">
      <c r="A307" s="6">
        <v>3446</v>
      </c>
      <c r="B307" s="8">
        <v>1</v>
      </c>
      <c r="C307" s="8" t="s">
        <v>146</v>
      </c>
      <c r="D307" s="8">
        <v>41</v>
      </c>
      <c r="E307" s="8">
        <v>40</v>
      </c>
      <c r="F307" s="8" t="s">
        <v>140</v>
      </c>
      <c r="G307" s="8">
        <v>1</v>
      </c>
      <c r="H307" s="8"/>
      <c r="I307" s="9"/>
      <c r="J307" s="9"/>
      <c r="K307" s="10">
        <v>44221</v>
      </c>
      <c r="L307" s="10"/>
      <c r="M307" s="9" t="e">
        <f t="shared" si="308"/>
        <v>#NUM!</v>
      </c>
      <c r="N307" s="9">
        <f t="shared" ca="1" si="292"/>
        <v>38</v>
      </c>
      <c r="O307" s="9">
        <v>21</v>
      </c>
      <c r="P307" s="9">
        <v>1</v>
      </c>
      <c r="Q307" s="9"/>
      <c r="R307" s="9"/>
      <c r="S307" s="9" t="e">
        <f t="shared" si="293"/>
        <v>#NUM!</v>
      </c>
      <c r="T307" s="9"/>
      <c r="U307" s="8" t="str">
        <f t="shared" si="294"/>
        <v>12</v>
      </c>
      <c r="V307" s="11" t="str">
        <f t="shared" si="295"/>
        <v>1</v>
      </c>
      <c r="W307" s="8" t="str">
        <f t="shared" si="288"/>
        <v>12</v>
      </c>
      <c r="X307" s="9">
        <v>2</v>
      </c>
      <c r="Y307" s="9">
        <v>1</v>
      </c>
      <c r="Z307" s="9"/>
      <c r="AA307" s="9"/>
      <c r="AB307" s="9">
        <v>2</v>
      </c>
      <c r="AC307" s="9">
        <v>21</v>
      </c>
      <c r="AD307" s="9">
        <v>1</v>
      </c>
      <c r="AE307" s="8">
        <f t="shared" si="289"/>
        <v>21</v>
      </c>
      <c r="AF307" s="9">
        <v>2</v>
      </c>
      <c r="AG307" s="9"/>
      <c r="AH307" s="11">
        <f t="shared" si="282"/>
        <v>21</v>
      </c>
      <c r="AI307" s="11">
        <v>1</v>
      </c>
      <c r="AJ307" s="9">
        <v>2</v>
      </c>
      <c r="AK307" s="9">
        <v>0</v>
      </c>
      <c r="AL307" s="9"/>
      <c r="AM307" s="8" t="s">
        <v>360</v>
      </c>
      <c r="AN307" s="8">
        <v>1</v>
      </c>
      <c r="AO307" s="8">
        <v>1.5</v>
      </c>
      <c r="AP307" s="8">
        <v>43</v>
      </c>
      <c r="AQ307" s="8"/>
      <c r="AR307" s="9" t="e">
        <f t="shared" si="306"/>
        <v>#DIV/0!</v>
      </c>
      <c r="AS307" s="9">
        <v>0.68</v>
      </c>
      <c r="AT307" s="9">
        <f t="shared" si="296"/>
        <v>111.35053131402017</v>
      </c>
      <c r="AU307" s="9"/>
      <c r="AV307" s="9" t="e">
        <f t="shared" si="284"/>
        <v>#DIV/0!</v>
      </c>
      <c r="AW307" s="9"/>
      <c r="AX307" s="9"/>
      <c r="AY307" s="12" t="s">
        <v>155</v>
      </c>
      <c r="AZ307" s="12" t="s">
        <v>155</v>
      </c>
      <c r="BA307" s="12"/>
      <c r="BB307" s="12"/>
      <c r="BC307" s="8" t="s">
        <v>164</v>
      </c>
      <c r="BD307" s="8"/>
      <c r="BE307" s="8"/>
      <c r="BF307" s="8"/>
      <c r="BG307" s="12"/>
      <c r="BH307" s="8"/>
      <c r="BI307" s="8"/>
      <c r="BJ307" s="8">
        <v>52</v>
      </c>
      <c r="BK307" s="8">
        <v>154</v>
      </c>
      <c r="BL307" s="8">
        <f t="shared" si="297"/>
        <v>1.4846369572958185</v>
      </c>
      <c r="BM307" s="8">
        <f t="shared" si="266"/>
        <v>21.926125822229718</v>
      </c>
      <c r="BN307" s="8">
        <v>1</v>
      </c>
      <c r="BO307" s="7" t="s">
        <v>1394</v>
      </c>
      <c r="BP307" s="8" t="s">
        <v>139</v>
      </c>
      <c r="BQ307" s="8">
        <v>43</v>
      </c>
      <c r="BR307" s="8">
        <v>82</v>
      </c>
      <c r="BS307" s="8">
        <v>175</v>
      </c>
      <c r="BT307" s="8">
        <f t="shared" si="298"/>
        <v>1.9766956030212932</v>
      </c>
      <c r="BU307" s="8">
        <f t="shared" si="267"/>
        <v>26.775510204081634</v>
      </c>
      <c r="BV307" s="8">
        <f t="shared" si="299"/>
        <v>0.75107009649164769</v>
      </c>
      <c r="BW307" s="8">
        <f t="shared" si="299"/>
        <v>0.81888732110461593</v>
      </c>
      <c r="BX307" s="8" t="s">
        <v>147</v>
      </c>
      <c r="BY307" s="8" t="s">
        <v>162</v>
      </c>
      <c r="BZ307" s="8" t="s">
        <v>148</v>
      </c>
      <c r="CA307" s="8" t="s">
        <v>149</v>
      </c>
      <c r="CB307" s="8">
        <v>5</v>
      </c>
      <c r="CC307" s="8" t="s">
        <v>150</v>
      </c>
      <c r="CD307" s="8">
        <v>2</v>
      </c>
      <c r="CE307" s="8" t="s">
        <v>159</v>
      </c>
      <c r="CF307" s="8" t="s">
        <v>150</v>
      </c>
      <c r="CG307" s="8">
        <v>2</v>
      </c>
      <c r="CH307" s="8" t="s">
        <v>150</v>
      </c>
      <c r="CI307" s="8" t="s">
        <v>150</v>
      </c>
      <c r="CJ307" s="8">
        <v>2</v>
      </c>
      <c r="CK307" s="8" t="s">
        <v>159</v>
      </c>
      <c r="CL307" s="8" t="s">
        <v>150</v>
      </c>
      <c r="CM307" s="8">
        <v>2</v>
      </c>
      <c r="CN307" s="8" t="s">
        <v>150</v>
      </c>
      <c r="CO307" s="8">
        <v>0</v>
      </c>
      <c r="CP307" s="8">
        <v>0</v>
      </c>
      <c r="CQ307" s="8">
        <v>4</v>
      </c>
      <c r="CR307" s="8" t="s">
        <v>0</v>
      </c>
      <c r="CS307" s="8">
        <v>0</v>
      </c>
      <c r="CT307" s="8"/>
      <c r="CU307" s="8"/>
      <c r="CV307" s="8"/>
      <c r="CW307" s="8"/>
      <c r="CX307" s="8" t="s">
        <v>0</v>
      </c>
      <c r="CY307" s="8">
        <v>0</v>
      </c>
      <c r="CZ307" s="8"/>
      <c r="DA307" s="8"/>
      <c r="DB307" s="8"/>
      <c r="DC307" s="8"/>
      <c r="DD307" s="8" t="s">
        <v>143</v>
      </c>
      <c r="DE307" s="8">
        <v>1</v>
      </c>
      <c r="DF307" s="8">
        <v>0</v>
      </c>
      <c r="DG307" s="8">
        <v>8</v>
      </c>
      <c r="DH307" s="8">
        <v>375</v>
      </c>
      <c r="DI307" s="8">
        <v>1</v>
      </c>
      <c r="DJ307" s="8"/>
      <c r="DK307" s="8">
        <v>2</v>
      </c>
      <c r="DL307" s="8">
        <v>1</v>
      </c>
      <c r="DM307" s="8">
        <v>1</v>
      </c>
      <c r="DN307" s="8"/>
      <c r="DO307" s="8" t="s">
        <v>143</v>
      </c>
      <c r="DP307" s="8" t="str">
        <f t="shared" si="307"/>
        <v>2</v>
      </c>
      <c r="DQ307" s="8" t="s">
        <v>143</v>
      </c>
      <c r="DR307" s="8" t="s">
        <v>143</v>
      </c>
      <c r="DS307" s="8" t="s">
        <v>143</v>
      </c>
      <c r="DT307" s="8" t="s">
        <v>636</v>
      </c>
      <c r="DU307" s="8" t="s">
        <v>150</v>
      </c>
      <c r="DV307" s="8" t="s">
        <v>159</v>
      </c>
      <c r="DW307" s="8" t="s">
        <v>150</v>
      </c>
      <c r="DX307" s="8" t="s">
        <v>159</v>
      </c>
      <c r="DY307" s="8" t="s">
        <v>159</v>
      </c>
      <c r="DZ307" s="8" t="s">
        <v>150</v>
      </c>
      <c r="EA307" s="8"/>
      <c r="EB307" s="8" t="s">
        <v>150</v>
      </c>
      <c r="EC307" s="8" t="s">
        <v>150</v>
      </c>
      <c r="ED307" s="8" t="s">
        <v>150</v>
      </c>
      <c r="EE307" s="8"/>
      <c r="EF307" s="8" t="s">
        <v>159</v>
      </c>
      <c r="EG307" s="8" t="s">
        <v>150</v>
      </c>
      <c r="EH307" s="8"/>
      <c r="EI307" s="8" t="s">
        <v>159</v>
      </c>
      <c r="EJ307" s="8" t="s">
        <v>150</v>
      </c>
      <c r="EK307" s="8"/>
      <c r="EL307" s="8"/>
      <c r="EM307" s="8"/>
      <c r="EN307" s="8"/>
      <c r="EO307" s="8"/>
      <c r="EP307" s="8" t="s">
        <v>189</v>
      </c>
      <c r="EQ307" s="11">
        <f t="shared" si="283"/>
        <v>21</v>
      </c>
      <c r="ER307" s="11">
        <v>1</v>
      </c>
      <c r="ES307" s="11"/>
      <c r="ET307" s="13">
        <f t="shared" si="300"/>
        <v>1.012</v>
      </c>
      <c r="EU307" s="13">
        <f t="shared" si="301"/>
        <v>0.7</v>
      </c>
      <c r="EV307" s="14">
        <f t="shared" si="268"/>
        <v>-0.24099999999999999</v>
      </c>
      <c r="EW307" s="14">
        <f t="shared" si="302"/>
        <v>-0.24099999999999999</v>
      </c>
      <c r="EX307" s="14">
        <f t="shared" si="303"/>
        <v>-0.24099999999999999</v>
      </c>
      <c r="EY307" s="11">
        <f t="shared" si="304"/>
        <v>-0.24099999999999999</v>
      </c>
      <c r="EZ307" s="17" t="s">
        <v>152</v>
      </c>
      <c r="FA307" s="16" t="str">
        <f t="shared" si="305"/>
        <v>1</v>
      </c>
      <c r="FB307" t="s">
        <v>1961</v>
      </c>
      <c r="FC307">
        <v>1</v>
      </c>
      <c r="FD307">
        <v>1</v>
      </c>
    </row>
    <row r="308" spans="1:160" ht="135">
      <c r="A308" s="6">
        <v>3465</v>
      </c>
      <c r="B308" s="8">
        <v>2</v>
      </c>
      <c r="C308" s="8" t="s">
        <v>139</v>
      </c>
      <c r="D308" s="8">
        <v>56</v>
      </c>
      <c r="E308" s="8">
        <v>54</v>
      </c>
      <c r="F308" s="8" t="s">
        <v>174</v>
      </c>
      <c r="G308" s="8">
        <v>2</v>
      </c>
      <c r="H308" s="8"/>
      <c r="I308" s="9"/>
      <c r="J308" s="9"/>
      <c r="K308" s="10">
        <v>44245</v>
      </c>
      <c r="L308" s="10"/>
      <c r="M308" s="9" t="e">
        <f t="shared" si="308"/>
        <v>#NUM!</v>
      </c>
      <c r="N308" s="9">
        <f t="shared" ca="1" si="292"/>
        <v>37</v>
      </c>
      <c r="O308" s="9">
        <v>20</v>
      </c>
      <c r="P308" s="9">
        <v>1</v>
      </c>
      <c r="Q308" s="10">
        <v>44866</v>
      </c>
      <c r="R308" s="10"/>
      <c r="S308" s="9">
        <f t="shared" si="293"/>
        <v>20</v>
      </c>
      <c r="T308" s="9" t="s">
        <v>1397</v>
      </c>
      <c r="U308" s="8" t="str">
        <f t="shared" si="294"/>
        <v>12</v>
      </c>
      <c r="V308" s="11" t="str">
        <f t="shared" si="295"/>
        <v>1</v>
      </c>
      <c r="W308" s="8" t="str">
        <f t="shared" si="288"/>
        <v>12</v>
      </c>
      <c r="X308" s="9">
        <v>2</v>
      </c>
      <c r="Y308" s="9">
        <v>1</v>
      </c>
      <c r="Z308" s="9">
        <v>0</v>
      </c>
      <c r="AA308" s="9">
        <v>0</v>
      </c>
      <c r="AB308" s="9">
        <v>2</v>
      </c>
      <c r="AC308" s="9">
        <v>20</v>
      </c>
      <c r="AD308" s="9">
        <v>0</v>
      </c>
      <c r="AE308" s="8">
        <f t="shared" si="289"/>
        <v>20</v>
      </c>
      <c r="AF308" s="9">
        <v>1</v>
      </c>
      <c r="AG308" s="9">
        <v>1</v>
      </c>
      <c r="AH308" s="11">
        <f t="shared" si="282"/>
        <v>20</v>
      </c>
      <c r="AI308" s="11">
        <v>1</v>
      </c>
      <c r="AJ308" s="9">
        <v>1</v>
      </c>
      <c r="AK308" s="9">
        <v>1</v>
      </c>
      <c r="AL308" s="9" t="s">
        <v>1398</v>
      </c>
      <c r="AM308" s="8" t="s">
        <v>360</v>
      </c>
      <c r="AN308" s="8">
        <v>1</v>
      </c>
      <c r="AO308" s="8">
        <v>1.92</v>
      </c>
      <c r="AP308" s="8">
        <v>39</v>
      </c>
      <c r="AQ308" s="8"/>
      <c r="AR308" s="9" t="e">
        <f t="shared" si="306"/>
        <v>#DIV/0!</v>
      </c>
      <c r="AS308" s="9">
        <v>1.44</v>
      </c>
      <c r="AT308" s="9">
        <f t="shared" si="296"/>
        <v>56.979641964337389</v>
      </c>
      <c r="AU308" s="9"/>
      <c r="AV308" s="9" t="e">
        <f t="shared" si="284"/>
        <v>#DIV/0!</v>
      </c>
      <c r="AW308" s="9"/>
      <c r="AX308" s="9"/>
      <c r="AY308" s="12" t="s">
        <v>155</v>
      </c>
      <c r="AZ308" s="12" t="s">
        <v>155</v>
      </c>
      <c r="BA308" s="12"/>
      <c r="BB308" s="12"/>
      <c r="BC308" s="8" t="s">
        <v>164</v>
      </c>
      <c r="BD308" s="8"/>
      <c r="BE308" s="8"/>
      <c r="BF308" s="8"/>
      <c r="BG308" s="12"/>
      <c r="BH308" s="8"/>
      <c r="BI308" s="8"/>
      <c r="BJ308" s="8">
        <v>72</v>
      </c>
      <c r="BK308" s="8">
        <v>168</v>
      </c>
      <c r="BL308" s="8">
        <f t="shared" si="297"/>
        <v>1.8158579171564599</v>
      </c>
      <c r="BM308" s="8">
        <f t="shared" si="266"/>
        <v>25.510204081632654</v>
      </c>
      <c r="BN308" s="8">
        <v>1</v>
      </c>
      <c r="BO308" s="7" t="s">
        <v>1399</v>
      </c>
      <c r="BP308" s="8" t="s">
        <v>146</v>
      </c>
      <c r="BQ308" s="8">
        <v>58</v>
      </c>
      <c r="BR308" s="8">
        <v>51</v>
      </c>
      <c r="BS308" s="8">
        <v>151.19999999999999</v>
      </c>
      <c r="BT308" s="8">
        <f t="shared" si="298"/>
        <v>1.4529768576036537</v>
      </c>
      <c r="BU308" s="8">
        <f t="shared" si="267"/>
        <v>22.308306038464774</v>
      </c>
      <c r="BV308" s="8">
        <f t="shared" si="299"/>
        <v>1.2497500615056554</v>
      </c>
      <c r="BW308" s="8">
        <f t="shared" si="299"/>
        <v>1.1435294117647057</v>
      </c>
      <c r="BX308" s="8" t="s">
        <v>158</v>
      </c>
      <c r="BY308" s="8" t="s">
        <v>162</v>
      </c>
      <c r="BZ308" s="8" t="s">
        <v>148</v>
      </c>
      <c r="CA308" s="8" t="s">
        <v>149</v>
      </c>
      <c r="CB308" s="8">
        <v>5</v>
      </c>
      <c r="CC308" s="8" t="s">
        <v>150</v>
      </c>
      <c r="CD308" s="8">
        <v>2</v>
      </c>
      <c r="CE308" s="8" t="s">
        <v>150</v>
      </c>
      <c r="CF308" s="8" t="s">
        <v>150</v>
      </c>
      <c r="CG308" s="8">
        <v>2</v>
      </c>
      <c r="CH308" s="8" t="s">
        <v>150</v>
      </c>
      <c r="CI308" s="8" t="s">
        <v>150</v>
      </c>
      <c r="CJ308" s="8">
        <v>2</v>
      </c>
      <c r="CK308" s="8" t="s">
        <v>159</v>
      </c>
      <c r="CL308" s="8" t="s">
        <v>150</v>
      </c>
      <c r="CM308" s="8">
        <v>2</v>
      </c>
      <c r="CN308" s="8" t="s">
        <v>150</v>
      </c>
      <c r="CO308" s="8">
        <v>8.3000000000000007</v>
      </c>
      <c r="CP308" s="8">
        <v>0</v>
      </c>
      <c r="CQ308" s="8">
        <v>4</v>
      </c>
      <c r="CR308" s="8"/>
      <c r="CS308" s="8">
        <v>0</v>
      </c>
      <c r="CT308" s="8"/>
      <c r="CU308" s="8"/>
      <c r="CV308" s="8"/>
      <c r="CW308" s="8"/>
      <c r="CX308" s="8"/>
      <c r="CY308" s="8">
        <v>0</v>
      </c>
      <c r="CZ308" s="8"/>
      <c r="DA308" s="8"/>
      <c r="DB308" s="8"/>
      <c r="DC308" s="8"/>
      <c r="DD308" s="8" t="s">
        <v>143</v>
      </c>
      <c r="DE308" s="8">
        <v>1</v>
      </c>
      <c r="DF308" s="8">
        <v>0</v>
      </c>
      <c r="DG308" s="8">
        <v>128</v>
      </c>
      <c r="DH308" s="8">
        <v>100</v>
      </c>
      <c r="DI308" s="8">
        <v>1</v>
      </c>
      <c r="DJ308" s="8"/>
      <c r="DK308" s="8">
        <v>2</v>
      </c>
      <c r="DL308" s="8">
        <v>6</v>
      </c>
      <c r="DM308" s="8">
        <v>1</v>
      </c>
      <c r="DN308" s="8"/>
      <c r="DO308" s="8" t="s">
        <v>143</v>
      </c>
      <c r="DP308" s="8" t="str">
        <f t="shared" si="307"/>
        <v>2</v>
      </c>
      <c r="DQ308" s="8" t="s">
        <v>165</v>
      </c>
      <c r="DR308" s="8" t="s">
        <v>165</v>
      </c>
      <c r="DS308" s="8" t="s">
        <v>165</v>
      </c>
      <c r="DT308" s="8" t="s">
        <v>636</v>
      </c>
      <c r="DU308" s="8" t="s">
        <v>150</v>
      </c>
      <c r="DV308" s="8" t="s">
        <v>159</v>
      </c>
      <c r="DW308" s="8" t="s">
        <v>150</v>
      </c>
      <c r="DX308" s="8" t="s">
        <v>150</v>
      </c>
      <c r="DY308" s="8" t="s">
        <v>159</v>
      </c>
      <c r="DZ308" s="8"/>
      <c r="EA308" s="8"/>
      <c r="EB308" s="8" t="s">
        <v>150</v>
      </c>
      <c r="EC308" s="8" t="s">
        <v>150</v>
      </c>
      <c r="ED308" s="8" t="s">
        <v>150</v>
      </c>
      <c r="EE308" s="8"/>
      <c r="EF308" s="8" t="s">
        <v>159</v>
      </c>
      <c r="EG308" s="8" t="s">
        <v>150</v>
      </c>
      <c r="EH308" s="8"/>
      <c r="EI308" s="8" t="s">
        <v>159</v>
      </c>
      <c r="EJ308" s="8" t="s">
        <v>150</v>
      </c>
      <c r="EK308" s="8"/>
      <c r="EL308" s="8"/>
      <c r="EM308" s="8" t="s">
        <v>150</v>
      </c>
      <c r="EN308" s="8"/>
      <c r="EO308" s="8"/>
      <c r="EP308" s="8" t="s">
        <v>189</v>
      </c>
      <c r="EQ308" s="11">
        <f t="shared" si="283"/>
        <v>20</v>
      </c>
      <c r="ER308" s="11">
        <v>1</v>
      </c>
      <c r="ES308" s="11"/>
      <c r="ET308" s="13">
        <f t="shared" si="300"/>
        <v>1</v>
      </c>
      <c r="EU308" s="13">
        <f t="shared" si="301"/>
        <v>0.9</v>
      </c>
      <c r="EV308" s="14">
        <f t="shared" si="268"/>
        <v>-3.2000000000000001E-2</v>
      </c>
      <c r="EW308" s="14">
        <f t="shared" si="302"/>
        <v>-1.2</v>
      </c>
      <c r="EX308" s="14">
        <f t="shared" si="303"/>
        <v>-3.2000000000000001E-2</v>
      </c>
      <c r="EY308" s="11">
        <f t="shared" si="304"/>
        <v>-3.2000000000000001E-2</v>
      </c>
      <c r="EZ308" s="15" t="s">
        <v>152</v>
      </c>
      <c r="FA308" s="16" t="str">
        <f t="shared" si="305"/>
        <v>1</v>
      </c>
      <c r="FC308">
        <v>2</v>
      </c>
      <c r="FD308">
        <v>0</v>
      </c>
    </row>
    <row r="309" spans="1:160" ht="33.75">
      <c r="A309" s="6">
        <v>3469</v>
      </c>
      <c r="B309" s="8">
        <v>2</v>
      </c>
      <c r="C309" s="8" t="s">
        <v>139</v>
      </c>
      <c r="D309" s="8">
        <v>55</v>
      </c>
      <c r="E309" s="8">
        <v>54</v>
      </c>
      <c r="F309" s="8" t="s">
        <v>153</v>
      </c>
      <c r="G309" s="8">
        <v>3</v>
      </c>
      <c r="H309" s="8"/>
      <c r="I309" s="9"/>
      <c r="J309" s="9"/>
      <c r="K309" s="10">
        <v>44252</v>
      </c>
      <c r="L309" s="10"/>
      <c r="M309" s="9" t="e">
        <f t="shared" si="308"/>
        <v>#NUM!</v>
      </c>
      <c r="N309" s="9">
        <f t="shared" ca="1" si="292"/>
        <v>37</v>
      </c>
      <c r="O309" s="9">
        <v>20</v>
      </c>
      <c r="P309" s="9">
        <v>1</v>
      </c>
      <c r="Q309" s="9"/>
      <c r="R309" s="9"/>
      <c r="S309" s="9" t="e">
        <f t="shared" si="293"/>
        <v>#NUM!</v>
      </c>
      <c r="T309" s="9"/>
      <c r="U309" s="8" t="str">
        <f t="shared" si="294"/>
        <v>12</v>
      </c>
      <c r="V309" s="11" t="str">
        <f t="shared" si="295"/>
        <v>1</v>
      </c>
      <c r="W309" s="8" t="str">
        <f t="shared" si="288"/>
        <v>12</v>
      </c>
      <c r="X309" s="9">
        <v>2</v>
      </c>
      <c r="Y309" s="9">
        <v>1</v>
      </c>
      <c r="Z309" s="9"/>
      <c r="AA309" s="9"/>
      <c r="AB309" s="9">
        <v>2</v>
      </c>
      <c r="AC309" s="9">
        <v>20</v>
      </c>
      <c r="AD309" s="9">
        <v>1</v>
      </c>
      <c r="AE309" s="8">
        <f t="shared" si="289"/>
        <v>20</v>
      </c>
      <c r="AF309" s="9">
        <v>2</v>
      </c>
      <c r="AG309" s="9"/>
      <c r="AH309" s="11">
        <f t="shared" si="282"/>
        <v>20</v>
      </c>
      <c r="AI309" s="11">
        <v>1</v>
      </c>
      <c r="AJ309" s="9">
        <v>2</v>
      </c>
      <c r="AK309" s="9">
        <v>0</v>
      </c>
      <c r="AL309" s="9"/>
      <c r="AM309" s="8" t="s">
        <v>360</v>
      </c>
      <c r="AN309" s="8">
        <v>1</v>
      </c>
      <c r="AO309" s="8">
        <v>1.71</v>
      </c>
      <c r="AP309" s="8">
        <v>44</v>
      </c>
      <c r="AQ309" s="8"/>
      <c r="AR309" s="9" t="e">
        <f t="shared" si="306"/>
        <v>#DIV/0!</v>
      </c>
      <c r="AS309" s="9">
        <v>1.02</v>
      </c>
      <c r="AT309" s="9">
        <f t="shared" si="296"/>
        <v>86.185558520390927</v>
      </c>
      <c r="AU309" s="9"/>
      <c r="AV309" s="9" t="e">
        <f t="shared" si="284"/>
        <v>#DIV/0!</v>
      </c>
      <c r="AW309" s="9"/>
      <c r="AX309" s="9"/>
      <c r="AY309" s="12" t="s">
        <v>155</v>
      </c>
      <c r="AZ309" s="12" t="s">
        <v>155</v>
      </c>
      <c r="BA309" s="12"/>
      <c r="BB309" s="12"/>
      <c r="BC309" s="8" t="s">
        <v>164</v>
      </c>
      <c r="BD309" s="8"/>
      <c r="BE309" s="8"/>
      <c r="BF309" s="8"/>
      <c r="BG309" s="12"/>
      <c r="BH309" s="8"/>
      <c r="BI309" s="8"/>
      <c r="BJ309" s="8">
        <v>61</v>
      </c>
      <c r="BK309" s="8">
        <v>173</v>
      </c>
      <c r="BL309" s="8">
        <f t="shared" si="297"/>
        <v>1.7286812771665967</v>
      </c>
      <c r="BM309" s="8">
        <f t="shared" si="266"/>
        <v>20.381569714992146</v>
      </c>
      <c r="BN309" s="8">
        <v>1</v>
      </c>
      <c r="BO309" s="7" t="s">
        <v>1402</v>
      </c>
      <c r="BP309" s="8" t="s">
        <v>146</v>
      </c>
      <c r="BQ309" s="8">
        <v>53</v>
      </c>
      <c r="BR309" s="8">
        <v>59</v>
      </c>
      <c r="BS309" s="8">
        <v>166</v>
      </c>
      <c r="BT309" s="8">
        <f t="shared" si="298"/>
        <v>1.6540810738466991</v>
      </c>
      <c r="BU309" s="8">
        <f t="shared" si="267"/>
        <v>21.410944984758313</v>
      </c>
      <c r="BV309" s="8">
        <f t="shared" si="299"/>
        <v>1.0451006933695268</v>
      </c>
      <c r="BW309" s="8">
        <f t="shared" si="299"/>
        <v>0.95192294079037887</v>
      </c>
      <c r="BX309" s="8" t="s">
        <v>162</v>
      </c>
      <c r="BY309" s="8" t="s">
        <v>158</v>
      </c>
      <c r="BZ309" s="8" t="s">
        <v>148</v>
      </c>
      <c r="CA309" s="8" t="s">
        <v>149</v>
      </c>
      <c r="CB309" s="8">
        <v>5</v>
      </c>
      <c r="CC309" s="8" t="s">
        <v>150</v>
      </c>
      <c r="CD309" s="8">
        <v>2</v>
      </c>
      <c r="CE309" s="8" t="s">
        <v>150</v>
      </c>
      <c r="CF309" s="8" t="s">
        <v>150</v>
      </c>
      <c r="CG309" s="8">
        <v>2</v>
      </c>
      <c r="CH309" s="8" t="s">
        <v>150</v>
      </c>
      <c r="CI309" s="8" t="s">
        <v>150</v>
      </c>
      <c r="CJ309" s="8">
        <v>2</v>
      </c>
      <c r="CK309" s="8" t="s">
        <v>150</v>
      </c>
      <c r="CL309" s="8" t="s">
        <v>150</v>
      </c>
      <c r="CM309" s="8">
        <v>2</v>
      </c>
      <c r="CN309" s="8" t="s">
        <v>150</v>
      </c>
      <c r="CO309" s="8">
        <v>0</v>
      </c>
      <c r="CP309" s="8">
        <v>0</v>
      </c>
      <c r="CQ309" s="8">
        <v>4</v>
      </c>
      <c r="CR309" s="8"/>
      <c r="CS309" s="8">
        <v>0</v>
      </c>
      <c r="CT309" s="8"/>
      <c r="CU309" s="8"/>
      <c r="CV309" s="8"/>
      <c r="CW309" s="8"/>
      <c r="CX309" s="8"/>
      <c r="CY309" s="8">
        <v>0</v>
      </c>
      <c r="CZ309" s="8"/>
      <c r="DA309" s="8"/>
      <c r="DB309" s="8"/>
      <c r="DC309" s="8"/>
      <c r="DD309" s="8" t="s">
        <v>165</v>
      </c>
      <c r="DE309" s="8">
        <v>2</v>
      </c>
      <c r="DF309" s="8"/>
      <c r="DG309" s="8"/>
      <c r="DH309" s="8"/>
      <c r="DI309" s="8">
        <v>2</v>
      </c>
      <c r="DJ309" s="8"/>
      <c r="DK309" s="8">
        <v>2</v>
      </c>
      <c r="DL309" s="8">
        <v>0</v>
      </c>
      <c r="DM309" s="8">
        <v>2</v>
      </c>
      <c r="DN309" s="8"/>
      <c r="DO309" s="8" t="s">
        <v>143</v>
      </c>
      <c r="DP309" s="8" t="str">
        <f t="shared" si="307"/>
        <v>2</v>
      </c>
      <c r="DQ309" s="8" t="s">
        <v>143</v>
      </c>
      <c r="DR309" s="8" t="s">
        <v>165</v>
      </c>
      <c r="DS309" s="8" t="s">
        <v>143</v>
      </c>
      <c r="DT309" s="8" t="s">
        <v>636</v>
      </c>
      <c r="DU309" s="8" t="s">
        <v>150</v>
      </c>
      <c r="DV309" s="8" t="s">
        <v>150</v>
      </c>
      <c r="DW309" s="8" t="s">
        <v>150</v>
      </c>
      <c r="DX309" s="8" t="s">
        <v>150</v>
      </c>
      <c r="DY309" s="8" t="s">
        <v>150</v>
      </c>
      <c r="DZ309" s="8" t="s">
        <v>150</v>
      </c>
      <c r="EA309" s="8"/>
      <c r="EB309" s="8" t="s">
        <v>150</v>
      </c>
      <c r="EC309" s="8" t="s">
        <v>150</v>
      </c>
      <c r="ED309" s="8" t="s">
        <v>150</v>
      </c>
      <c r="EE309" s="8"/>
      <c r="EF309" s="8" t="s">
        <v>159</v>
      </c>
      <c r="EG309" s="8" t="s">
        <v>150</v>
      </c>
      <c r="EH309" s="8"/>
      <c r="EI309" s="8" t="s">
        <v>159</v>
      </c>
      <c r="EJ309" s="8" t="s">
        <v>150</v>
      </c>
      <c r="EK309" s="8"/>
      <c r="EL309" s="8"/>
      <c r="EM309" s="8" t="s">
        <v>159</v>
      </c>
      <c r="EN309" s="8"/>
      <c r="EO309" s="8"/>
      <c r="EP309" s="8" t="s">
        <v>189</v>
      </c>
      <c r="EQ309" s="11">
        <f t="shared" si="283"/>
        <v>20</v>
      </c>
      <c r="ER309" s="11">
        <v>1</v>
      </c>
      <c r="ES309" s="11"/>
      <c r="ET309" s="13">
        <f t="shared" si="300"/>
        <v>1</v>
      </c>
      <c r="EU309" s="13">
        <f t="shared" si="301"/>
        <v>0.9</v>
      </c>
      <c r="EV309" s="14">
        <f t="shared" si="268"/>
        <v>-3.2000000000000001E-2</v>
      </c>
      <c r="EW309" s="14">
        <f t="shared" si="302"/>
        <v>-1.2</v>
      </c>
      <c r="EX309" s="14">
        <f t="shared" si="303"/>
        <v>-3.2000000000000001E-2</v>
      </c>
      <c r="EY309" s="11">
        <f t="shared" si="304"/>
        <v>-3.2000000000000001E-2</v>
      </c>
      <c r="EZ309" s="15" t="s">
        <v>176</v>
      </c>
      <c r="FA309" s="16" t="str">
        <f t="shared" si="305"/>
        <v>3</v>
      </c>
      <c r="FC309">
        <v>2</v>
      </c>
      <c r="FD309">
        <v>0</v>
      </c>
    </row>
    <row r="310" spans="1:160" ht="33.75">
      <c r="A310" s="6">
        <v>3478</v>
      </c>
      <c r="B310" s="8">
        <v>2</v>
      </c>
      <c r="C310" s="8" t="s">
        <v>139</v>
      </c>
      <c r="D310" s="8">
        <v>57</v>
      </c>
      <c r="E310" s="8">
        <v>56</v>
      </c>
      <c r="F310" s="8" t="s">
        <v>140</v>
      </c>
      <c r="G310" s="8">
        <v>1</v>
      </c>
      <c r="H310" s="8"/>
      <c r="I310" s="9"/>
      <c r="J310" s="9"/>
      <c r="K310" s="10">
        <v>44273</v>
      </c>
      <c r="L310" s="10"/>
      <c r="M310" s="9" t="e">
        <f t="shared" si="308"/>
        <v>#NUM!</v>
      </c>
      <c r="N310" s="9">
        <f t="shared" ca="1" si="292"/>
        <v>36</v>
      </c>
      <c r="O310" s="9">
        <v>19</v>
      </c>
      <c r="P310" s="9">
        <v>1</v>
      </c>
      <c r="Q310" s="9"/>
      <c r="R310" s="9"/>
      <c r="S310" s="9" t="e">
        <f t="shared" si="293"/>
        <v>#NUM!</v>
      </c>
      <c r="T310" s="9"/>
      <c r="U310" s="8" t="str">
        <f t="shared" si="294"/>
        <v>12</v>
      </c>
      <c r="V310" s="11" t="str">
        <f t="shared" si="295"/>
        <v>1</v>
      </c>
      <c r="W310" s="8" t="str">
        <f t="shared" si="288"/>
        <v>12</v>
      </c>
      <c r="X310" s="9">
        <v>2</v>
      </c>
      <c r="Y310" s="9">
        <v>1</v>
      </c>
      <c r="Z310" s="9"/>
      <c r="AA310" s="9"/>
      <c r="AB310" s="9">
        <v>2</v>
      </c>
      <c r="AC310" s="9">
        <v>19</v>
      </c>
      <c r="AD310" s="9">
        <v>1</v>
      </c>
      <c r="AE310" s="8">
        <f t="shared" si="289"/>
        <v>19</v>
      </c>
      <c r="AF310" s="9">
        <v>2</v>
      </c>
      <c r="AG310" s="9"/>
      <c r="AH310" s="11">
        <f t="shared" si="282"/>
        <v>19</v>
      </c>
      <c r="AI310" s="11">
        <v>1</v>
      </c>
      <c r="AJ310" s="9">
        <v>2</v>
      </c>
      <c r="AK310" s="9">
        <v>0</v>
      </c>
      <c r="AL310" s="9"/>
      <c r="AM310" s="8" t="s">
        <v>360</v>
      </c>
      <c r="AN310" s="8">
        <v>1</v>
      </c>
      <c r="AO310" s="8">
        <v>1.92</v>
      </c>
      <c r="AP310" s="8">
        <v>38</v>
      </c>
      <c r="AQ310" s="8"/>
      <c r="AR310" s="9" t="e">
        <f t="shared" si="306"/>
        <v>#DIV/0!</v>
      </c>
      <c r="AS310" s="9">
        <v>1.2</v>
      </c>
      <c r="AT310" s="9">
        <f t="shared" si="296"/>
        <v>70.038235478250556</v>
      </c>
      <c r="AU310" s="9"/>
      <c r="AV310" s="9" t="e">
        <f t="shared" si="284"/>
        <v>#DIV/0!</v>
      </c>
      <c r="AW310" s="9"/>
      <c r="AX310" s="9"/>
      <c r="AY310" s="12" t="s">
        <v>155</v>
      </c>
      <c r="AZ310" s="12" t="s">
        <v>155</v>
      </c>
      <c r="BA310" s="12"/>
      <c r="BB310" s="12"/>
      <c r="BC310" s="8" t="s">
        <v>164</v>
      </c>
      <c r="BD310" s="8"/>
      <c r="BE310" s="8"/>
      <c r="BF310" s="8"/>
      <c r="BG310" s="12"/>
      <c r="BH310" s="8"/>
      <c r="BI310" s="8"/>
      <c r="BJ310" s="8">
        <v>74</v>
      </c>
      <c r="BK310" s="8">
        <v>177</v>
      </c>
      <c r="BL310" s="8">
        <f t="shared" si="297"/>
        <v>1.9079650833842317</v>
      </c>
      <c r="BM310" s="8">
        <f t="shared" si="266"/>
        <v>23.620287912158066</v>
      </c>
      <c r="BN310" s="8">
        <v>1</v>
      </c>
      <c r="BO310" s="7" t="s">
        <v>1405</v>
      </c>
      <c r="BP310" s="8" t="s">
        <v>146</v>
      </c>
      <c r="BQ310" s="8">
        <v>54</v>
      </c>
      <c r="BR310" s="8">
        <v>57</v>
      </c>
      <c r="BS310" s="8">
        <v>161.1</v>
      </c>
      <c r="BT310" s="8">
        <f t="shared" si="298"/>
        <v>1.5949879418348309</v>
      </c>
      <c r="BU310" s="8">
        <f t="shared" si="267"/>
        <v>21.962601158007047</v>
      </c>
      <c r="BV310" s="8">
        <f t="shared" si="299"/>
        <v>1.1962253966568301</v>
      </c>
      <c r="BW310" s="8">
        <f t="shared" si="299"/>
        <v>1.0754777060433329</v>
      </c>
      <c r="BX310" s="8" t="s">
        <v>171</v>
      </c>
      <c r="BY310" s="8" t="s">
        <v>158</v>
      </c>
      <c r="BZ310" s="8" t="s">
        <v>148</v>
      </c>
      <c r="CA310" s="8" t="s">
        <v>149</v>
      </c>
      <c r="CB310" s="8">
        <v>4</v>
      </c>
      <c r="CC310" s="8" t="s">
        <v>150</v>
      </c>
      <c r="CD310" s="8">
        <v>2</v>
      </c>
      <c r="CE310" s="8" t="s">
        <v>150</v>
      </c>
      <c r="CF310" s="8" t="s">
        <v>150</v>
      </c>
      <c r="CG310" s="8">
        <v>2</v>
      </c>
      <c r="CH310" s="8" t="s">
        <v>150</v>
      </c>
      <c r="CI310" s="8" t="s">
        <v>150</v>
      </c>
      <c r="CJ310" s="8">
        <v>2</v>
      </c>
      <c r="CK310" s="8" t="s">
        <v>150</v>
      </c>
      <c r="CL310" s="8" t="s">
        <v>150</v>
      </c>
      <c r="CM310" s="8">
        <v>2</v>
      </c>
      <c r="CN310" s="8" t="s">
        <v>150</v>
      </c>
      <c r="CO310" s="8">
        <v>0</v>
      </c>
      <c r="CP310" s="8">
        <v>0</v>
      </c>
      <c r="CQ310" s="8">
        <v>4</v>
      </c>
      <c r="CR310" s="8" t="s">
        <v>0</v>
      </c>
      <c r="CS310" s="8">
        <v>0</v>
      </c>
      <c r="CT310" s="8"/>
      <c r="CU310" s="8"/>
      <c r="CV310" s="8"/>
      <c r="CW310" s="8"/>
      <c r="CX310" s="8" t="s">
        <v>0</v>
      </c>
      <c r="CY310" s="8">
        <v>0</v>
      </c>
      <c r="CZ310" s="8"/>
      <c r="DA310" s="8"/>
      <c r="DB310" s="8"/>
      <c r="DC310" s="8"/>
      <c r="DD310" s="8" t="s">
        <v>165</v>
      </c>
      <c r="DE310" s="8">
        <v>2</v>
      </c>
      <c r="DF310" s="8"/>
      <c r="DG310" s="8"/>
      <c r="DH310" s="8"/>
      <c r="DI310" s="8">
        <v>2</v>
      </c>
      <c r="DJ310" s="8"/>
      <c r="DK310" s="8">
        <v>2</v>
      </c>
      <c r="DL310" s="8">
        <v>0</v>
      </c>
      <c r="DM310" s="8">
        <v>2</v>
      </c>
      <c r="DN310" s="8"/>
      <c r="DO310" s="8" t="s">
        <v>143</v>
      </c>
      <c r="DP310" s="8" t="str">
        <f t="shared" si="307"/>
        <v>2</v>
      </c>
      <c r="DQ310" s="8" t="s">
        <v>165</v>
      </c>
      <c r="DR310" s="8" t="s">
        <v>165</v>
      </c>
      <c r="DS310" s="8" t="s">
        <v>165</v>
      </c>
      <c r="DT310" s="8" t="s">
        <v>636</v>
      </c>
      <c r="DU310" s="8" t="s">
        <v>150</v>
      </c>
      <c r="DV310" s="8" t="s">
        <v>150</v>
      </c>
      <c r="DW310" s="8" t="s">
        <v>150</v>
      </c>
      <c r="DX310" s="8" t="s">
        <v>150</v>
      </c>
      <c r="DY310" s="8" t="s">
        <v>159</v>
      </c>
      <c r="DZ310" s="8" t="s">
        <v>150</v>
      </c>
      <c r="EA310" s="8"/>
      <c r="EB310" s="8" t="s">
        <v>150</v>
      </c>
      <c r="EC310" s="8" t="s">
        <v>150</v>
      </c>
      <c r="ED310" s="8" t="s">
        <v>150</v>
      </c>
      <c r="EE310" s="8"/>
      <c r="EF310" s="8" t="s">
        <v>159</v>
      </c>
      <c r="EG310" s="8" t="s">
        <v>150</v>
      </c>
      <c r="EH310" s="8"/>
      <c r="EI310" s="8" t="s">
        <v>159</v>
      </c>
      <c r="EJ310" s="8" t="s">
        <v>150</v>
      </c>
      <c r="EK310" s="8"/>
      <c r="EL310" s="8"/>
      <c r="EM310" s="8" t="s">
        <v>159</v>
      </c>
      <c r="EN310" s="8"/>
      <c r="EO310" s="8"/>
      <c r="EP310" s="8" t="s">
        <v>189</v>
      </c>
      <c r="EQ310" s="11">
        <f t="shared" si="283"/>
        <v>19</v>
      </c>
      <c r="ER310" s="11">
        <v>1</v>
      </c>
      <c r="ES310" s="11"/>
      <c r="ET310" s="13">
        <f t="shared" si="300"/>
        <v>1</v>
      </c>
      <c r="EU310" s="13">
        <f t="shared" si="301"/>
        <v>0.9</v>
      </c>
      <c r="EV310" s="14">
        <f t="shared" si="268"/>
        <v>-3.2000000000000001E-2</v>
      </c>
      <c r="EW310" s="14">
        <f t="shared" si="302"/>
        <v>-1.2</v>
      </c>
      <c r="EX310" s="14">
        <f t="shared" si="303"/>
        <v>-3.2000000000000001E-2</v>
      </c>
      <c r="EY310" s="11">
        <f t="shared" si="304"/>
        <v>-3.2000000000000001E-2</v>
      </c>
      <c r="EZ310" s="17" t="s">
        <v>176</v>
      </c>
      <c r="FA310" s="16" t="str">
        <f t="shared" si="305"/>
        <v>3</v>
      </c>
      <c r="FC310">
        <v>2</v>
      </c>
      <c r="FD310">
        <v>0</v>
      </c>
    </row>
    <row r="311" spans="1:160" ht="33.75">
      <c r="A311" s="6">
        <v>3484</v>
      </c>
      <c r="B311" s="8">
        <v>1</v>
      </c>
      <c r="C311" s="8" t="s">
        <v>146</v>
      </c>
      <c r="D311" s="8">
        <v>56</v>
      </c>
      <c r="E311" s="8">
        <v>54</v>
      </c>
      <c r="F311" s="8" t="s">
        <v>153</v>
      </c>
      <c r="G311" s="8">
        <v>3</v>
      </c>
      <c r="H311" s="8" t="s">
        <v>179</v>
      </c>
      <c r="I311" s="9"/>
      <c r="J311" s="9"/>
      <c r="K311" s="10">
        <v>44284</v>
      </c>
      <c r="L311" s="10"/>
      <c r="M311" s="9" t="e">
        <f t="shared" si="308"/>
        <v>#NUM!</v>
      </c>
      <c r="N311" s="9">
        <f t="shared" ca="1" si="292"/>
        <v>36</v>
      </c>
      <c r="O311" s="9">
        <v>19</v>
      </c>
      <c r="P311" s="9">
        <v>1</v>
      </c>
      <c r="Q311" s="9"/>
      <c r="R311" s="9"/>
      <c r="S311" s="9" t="e">
        <f t="shared" si="293"/>
        <v>#NUM!</v>
      </c>
      <c r="T311" s="9"/>
      <c r="U311" s="8" t="str">
        <f t="shared" si="294"/>
        <v>12</v>
      </c>
      <c r="V311" s="11" t="str">
        <f t="shared" si="295"/>
        <v>1</v>
      </c>
      <c r="W311" s="8" t="str">
        <f t="shared" si="288"/>
        <v>12</v>
      </c>
      <c r="X311" s="9">
        <v>2</v>
      </c>
      <c r="Y311" s="9">
        <v>1</v>
      </c>
      <c r="Z311" s="9"/>
      <c r="AA311" s="9"/>
      <c r="AB311" s="9">
        <v>2</v>
      </c>
      <c r="AC311" s="9">
        <v>19</v>
      </c>
      <c r="AD311" s="9">
        <v>1</v>
      </c>
      <c r="AE311" s="8">
        <f t="shared" si="289"/>
        <v>19</v>
      </c>
      <c r="AF311" s="9">
        <v>2</v>
      </c>
      <c r="AG311" s="9"/>
      <c r="AH311" s="11">
        <f t="shared" si="282"/>
        <v>19</v>
      </c>
      <c r="AI311" s="11">
        <v>1</v>
      </c>
      <c r="AJ311" s="9">
        <v>2</v>
      </c>
      <c r="AK311" s="9">
        <v>0</v>
      </c>
      <c r="AL311" s="9"/>
      <c r="AM311" s="8" t="s">
        <v>360</v>
      </c>
      <c r="AN311" s="8">
        <v>1</v>
      </c>
      <c r="AO311" s="8">
        <v>1.43</v>
      </c>
      <c r="AP311" s="8">
        <v>42</v>
      </c>
      <c r="AQ311" s="8"/>
      <c r="AR311" s="9" t="e">
        <v>#DIV/0!</v>
      </c>
      <c r="AS311" s="9">
        <v>1.0900000000000001</v>
      </c>
      <c r="AT311" s="9">
        <f t="shared" si="296"/>
        <v>59.573080540952489</v>
      </c>
      <c r="AU311" s="9"/>
      <c r="AV311" s="9" t="e">
        <f t="shared" si="284"/>
        <v>#DIV/0!</v>
      </c>
      <c r="AW311" s="9"/>
      <c r="AX311" s="9"/>
      <c r="AY311" s="12" t="s">
        <v>155</v>
      </c>
      <c r="AZ311" s="12" t="s">
        <v>155</v>
      </c>
      <c r="BA311" s="12"/>
      <c r="BB311" s="12"/>
      <c r="BC311" s="8" t="s">
        <v>164</v>
      </c>
      <c r="BD311" s="8"/>
      <c r="BE311" s="8"/>
      <c r="BF311" s="8"/>
      <c r="BG311" s="12"/>
      <c r="BH311" s="8"/>
      <c r="BI311" s="8"/>
      <c r="BJ311" s="8">
        <v>52</v>
      </c>
      <c r="BK311" s="8">
        <v>160</v>
      </c>
      <c r="BL311" s="8">
        <f t="shared" si="297"/>
        <v>1.5263521126185904</v>
      </c>
      <c r="BM311" s="8">
        <f t="shared" si="266"/>
        <v>20.3125</v>
      </c>
      <c r="BN311" s="8">
        <v>1</v>
      </c>
      <c r="BO311" s="7" t="s">
        <v>1408</v>
      </c>
      <c r="BP311" s="8" t="s">
        <v>139</v>
      </c>
      <c r="BQ311" s="8">
        <v>57</v>
      </c>
      <c r="BR311" s="8">
        <v>61</v>
      </c>
      <c r="BS311" s="8">
        <v>167</v>
      </c>
      <c r="BT311" s="8">
        <f t="shared" si="298"/>
        <v>1.6850040347192023</v>
      </c>
      <c r="BU311" s="8">
        <f t="shared" si="267"/>
        <v>21.872422819032593</v>
      </c>
      <c r="BV311" s="8">
        <f t="shared" si="299"/>
        <v>0.90584478207077379</v>
      </c>
      <c r="BW311" s="8">
        <f t="shared" si="299"/>
        <v>0.92868084016393448</v>
      </c>
      <c r="BX311" s="8" t="s">
        <v>162</v>
      </c>
      <c r="BY311" s="8" t="s">
        <v>147</v>
      </c>
      <c r="BZ311" s="8" t="s">
        <v>148</v>
      </c>
      <c r="CA311" s="8" t="s">
        <v>149</v>
      </c>
      <c r="CB311" s="8">
        <v>4</v>
      </c>
      <c r="CC311" s="8" t="s">
        <v>150</v>
      </c>
      <c r="CD311" s="8">
        <v>2</v>
      </c>
      <c r="CE311" s="8" t="s">
        <v>159</v>
      </c>
      <c r="CF311" s="8" t="s">
        <v>150</v>
      </c>
      <c r="CG311" s="8">
        <v>2</v>
      </c>
      <c r="CH311" s="8" t="s">
        <v>150</v>
      </c>
      <c r="CI311" s="8" t="s">
        <v>150</v>
      </c>
      <c r="CJ311" s="8">
        <v>2</v>
      </c>
      <c r="CK311" s="8" t="s">
        <v>159</v>
      </c>
      <c r="CL311" s="8" t="s">
        <v>150</v>
      </c>
      <c r="CM311" s="8">
        <v>2</v>
      </c>
      <c r="CN311" s="8" t="s">
        <v>150</v>
      </c>
      <c r="CO311" s="8">
        <v>0</v>
      </c>
      <c r="CP311" s="8">
        <v>0</v>
      </c>
      <c r="CQ311" s="8">
        <v>4</v>
      </c>
      <c r="CR311" s="8" t="s">
        <v>0</v>
      </c>
      <c r="CS311" s="8">
        <v>0</v>
      </c>
      <c r="CT311" s="8"/>
      <c r="CU311" s="8"/>
      <c r="CV311" s="8"/>
      <c r="CW311" s="8"/>
      <c r="CX311" s="8" t="s">
        <v>0</v>
      </c>
      <c r="CY311" s="8">
        <v>0</v>
      </c>
      <c r="CZ311" s="8"/>
      <c r="DA311" s="8"/>
      <c r="DB311" s="8"/>
      <c r="DC311" s="8"/>
      <c r="DD311" s="8" t="s">
        <v>143</v>
      </c>
      <c r="DE311" s="8">
        <v>1</v>
      </c>
      <c r="DF311" s="8">
        <v>8</v>
      </c>
      <c r="DG311" s="8" t="s">
        <v>635</v>
      </c>
      <c r="DH311" s="8">
        <v>375</v>
      </c>
      <c r="DI311" s="8">
        <v>1</v>
      </c>
      <c r="DJ311" s="8"/>
      <c r="DK311" s="8">
        <v>2</v>
      </c>
      <c r="DL311" s="8">
        <v>2</v>
      </c>
      <c r="DM311" s="8">
        <v>1</v>
      </c>
      <c r="DN311" s="8" t="s">
        <v>143</v>
      </c>
      <c r="DO311" s="8"/>
      <c r="DP311" s="8" t="str">
        <f t="shared" si="307"/>
        <v>1</v>
      </c>
      <c r="DQ311" s="8" t="s">
        <v>143</v>
      </c>
      <c r="DR311" s="8" t="s">
        <v>143</v>
      </c>
      <c r="DS311" s="8" t="s">
        <v>143</v>
      </c>
      <c r="DT311" s="8" t="s">
        <v>636</v>
      </c>
      <c r="DU311" s="8" t="s">
        <v>150</v>
      </c>
      <c r="DV311" s="8" t="s">
        <v>150</v>
      </c>
      <c r="DW311" s="8" t="s">
        <v>150</v>
      </c>
      <c r="DX311" s="8" t="s">
        <v>150</v>
      </c>
      <c r="DY311" s="8"/>
      <c r="DZ311" s="8"/>
      <c r="EA311" s="8"/>
      <c r="EB311" s="8" t="s">
        <v>150</v>
      </c>
      <c r="EC311" s="8" t="s">
        <v>150</v>
      </c>
      <c r="ED311" s="8" t="s">
        <v>150</v>
      </c>
      <c r="EE311" s="8"/>
      <c r="EF311" s="8" t="s">
        <v>159</v>
      </c>
      <c r="EG311" s="8" t="s">
        <v>150</v>
      </c>
      <c r="EH311" s="8"/>
      <c r="EI311" s="8" t="s">
        <v>159</v>
      </c>
      <c r="EJ311" s="8" t="s">
        <v>150</v>
      </c>
      <c r="EK311" s="8"/>
      <c r="EL311" s="8"/>
      <c r="EM311" s="8"/>
      <c r="EN311" s="8"/>
      <c r="EO311" s="8"/>
      <c r="EP311" s="8" t="s">
        <v>189</v>
      </c>
      <c r="EQ311" s="11">
        <f t="shared" si="283"/>
        <v>19</v>
      </c>
      <c r="ER311" s="11">
        <v>1</v>
      </c>
      <c r="ES311" s="11"/>
      <c r="ET311" s="13">
        <f t="shared" si="300"/>
        <v>1.012</v>
      </c>
      <c r="EU311" s="13">
        <f t="shared" si="301"/>
        <v>0.7</v>
      </c>
      <c r="EV311" s="14">
        <f t="shared" si="268"/>
        <v>-0.24099999999999999</v>
      </c>
      <c r="EW311" s="14">
        <f t="shared" si="302"/>
        <v>-1.2</v>
      </c>
      <c r="EX311" s="14">
        <f t="shared" si="303"/>
        <v>-0.24099999999999999</v>
      </c>
      <c r="EY311" s="11">
        <f t="shared" si="304"/>
        <v>-0.24099999999999999</v>
      </c>
      <c r="EZ311" s="17" t="s">
        <v>152</v>
      </c>
      <c r="FA311" s="16" t="str">
        <f t="shared" si="305"/>
        <v>1</v>
      </c>
      <c r="FC311">
        <v>2</v>
      </c>
      <c r="FD311">
        <v>0</v>
      </c>
    </row>
    <row r="312" spans="1:160" ht="33.75">
      <c r="A312" s="6">
        <v>3488</v>
      </c>
      <c r="B312" s="8">
        <v>2</v>
      </c>
      <c r="C312" s="8" t="s">
        <v>139</v>
      </c>
      <c r="D312" s="8">
        <v>49</v>
      </c>
      <c r="E312" s="8">
        <v>48</v>
      </c>
      <c r="F312" s="8" t="s">
        <v>153</v>
      </c>
      <c r="G312" s="8">
        <v>3</v>
      </c>
      <c r="H312" s="8" t="s">
        <v>190</v>
      </c>
      <c r="I312" s="9"/>
      <c r="J312" s="9"/>
      <c r="K312" s="10">
        <v>44293</v>
      </c>
      <c r="L312" s="10"/>
      <c r="M312" s="9" t="e">
        <f t="shared" si="308"/>
        <v>#NUM!</v>
      </c>
      <c r="N312" s="9">
        <f t="shared" ca="1" si="292"/>
        <v>36</v>
      </c>
      <c r="O312" s="9">
        <v>18</v>
      </c>
      <c r="P312" s="9">
        <v>1</v>
      </c>
      <c r="Q312" s="9"/>
      <c r="R312" s="9"/>
      <c r="S312" s="9" t="e">
        <f t="shared" si="293"/>
        <v>#NUM!</v>
      </c>
      <c r="T312" s="9"/>
      <c r="U312" s="8">
        <v>12</v>
      </c>
      <c r="V312" s="11">
        <v>1</v>
      </c>
      <c r="W312" s="8" t="str">
        <f t="shared" si="288"/>
        <v>12</v>
      </c>
      <c r="X312" s="9">
        <v>2</v>
      </c>
      <c r="Y312" s="9">
        <v>1</v>
      </c>
      <c r="Z312" s="9"/>
      <c r="AA312" s="9"/>
      <c r="AB312" s="9">
        <v>2</v>
      </c>
      <c r="AC312" s="9">
        <v>18</v>
      </c>
      <c r="AD312" s="9">
        <v>1</v>
      </c>
      <c r="AE312" s="8">
        <f t="shared" si="289"/>
        <v>18</v>
      </c>
      <c r="AF312" s="9">
        <v>2</v>
      </c>
      <c r="AG312" s="9"/>
      <c r="AH312" s="11">
        <f t="shared" si="282"/>
        <v>18</v>
      </c>
      <c r="AI312" s="11">
        <v>1</v>
      </c>
      <c r="AJ312" s="9">
        <v>2</v>
      </c>
      <c r="AK312" s="9">
        <v>0</v>
      </c>
      <c r="AL312" s="9"/>
      <c r="AM312" s="8" t="s">
        <v>360</v>
      </c>
      <c r="AN312" s="8">
        <v>1</v>
      </c>
      <c r="AO312" s="8">
        <v>1.9</v>
      </c>
      <c r="AP312" s="8">
        <v>41</v>
      </c>
      <c r="AQ312" s="8"/>
      <c r="AR312" s="9" t="e">
        <f t="shared" ref="AR312:AR318" si="309">141*((AQ312/EU312)^EV312)*0.9938^(E312)*ET312</f>
        <v>#DIV/0!</v>
      </c>
      <c r="AS312" s="9">
        <v>1.07</v>
      </c>
      <c r="AT312" s="9">
        <f t="shared" si="296"/>
        <v>84.469557445839641</v>
      </c>
      <c r="AU312" s="9"/>
      <c r="AV312" s="9" t="e">
        <f t="shared" si="284"/>
        <v>#DIV/0!</v>
      </c>
      <c r="AW312" s="9"/>
      <c r="AX312" s="9"/>
      <c r="AY312" s="12" t="s">
        <v>155</v>
      </c>
      <c r="AZ312" s="12"/>
      <c r="BA312" s="12"/>
      <c r="BB312" s="12"/>
      <c r="BC312" s="8" t="s">
        <v>164</v>
      </c>
      <c r="BD312" s="8"/>
      <c r="BE312" s="8"/>
      <c r="BF312" s="8"/>
      <c r="BG312" s="12"/>
      <c r="BH312" s="8"/>
      <c r="BI312" s="8"/>
      <c r="BJ312" s="8">
        <v>70</v>
      </c>
      <c r="BK312" s="8">
        <v>164</v>
      </c>
      <c r="BL312" s="8">
        <f t="shared" si="297"/>
        <v>1.7631724062854834</v>
      </c>
      <c r="BM312" s="8">
        <f t="shared" si="266"/>
        <v>26.026174895895302</v>
      </c>
      <c r="BN312" s="8">
        <v>1</v>
      </c>
      <c r="BO312" s="7" t="s">
        <v>1412</v>
      </c>
      <c r="BP312" s="8" t="s">
        <v>146</v>
      </c>
      <c r="BQ312" s="8">
        <v>43</v>
      </c>
      <c r="BR312" s="8">
        <v>51</v>
      </c>
      <c r="BS312" s="8">
        <v>159</v>
      </c>
      <c r="BT312" s="8">
        <f t="shared" si="298"/>
        <v>1.5069420914592366</v>
      </c>
      <c r="BU312" s="8">
        <f t="shared" si="267"/>
        <v>20.173252640322772</v>
      </c>
      <c r="BV312" s="8">
        <f t="shared" si="299"/>
        <v>1.1700332854715922</v>
      </c>
      <c r="BW312" s="8">
        <f t="shared" si="299"/>
        <v>1.2901327991041747</v>
      </c>
      <c r="BX312" s="8" t="s">
        <v>158</v>
      </c>
      <c r="BY312" s="8" t="s">
        <v>158</v>
      </c>
      <c r="BZ312" s="8" t="s">
        <v>148</v>
      </c>
      <c r="CA312" s="8" t="s">
        <v>149</v>
      </c>
      <c r="CB312" s="8">
        <v>4</v>
      </c>
      <c r="CC312" s="8" t="s">
        <v>150</v>
      </c>
      <c r="CD312" s="8">
        <v>2</v>
      </c>
      <c r="CE312" s="8" t="s">
        <v>150</v>
      </c>
      <c r="CF312" s="8" t="s">
        <v>150</v>
      </c>
      <c r="CG312" s="8">
        <v>2</v>
      </c>
      <c r="CH312" s="8" t="s">
        <v>150</v>
      </c>
      <c r="CI312" s="8" t="s">
        <v>150</v>
      </c>
      <c r="CJ312" s="8">
        <v>2</v>
      </c>
      <c r="CK312" s="8" t="s">
        <v>150</v>
      </c>
      <c r="CL312" s="8" t="s">
        <v>150</v>
      </c>
      <c r="CM312" s="8">
        <v>2</v>
      </c>
      <c r="CN312" s="8" t="s">
        <v>150</v>
      </c>
      <c r="CO312" s="8">
        <v>0</v>
      </c>
      <c r="CP312" s="8">
        <v>0</v>
      </c>
      <c r="CQ312" s="8">
        <v>4</v>
      </c>
      <c r="CR312" s="8"/>
      <c r="CS312" s="8">
        <v>0</v>
      </c>
      <c r="CT312" s="8"/>
      <c r="CU312" s="8"/>
      <c r="CV312" s="8"/>
      <c r="CW312" s="8"/>
      <c r="CX312" s="8"/>
      <c r="CY312" s="8">
        <v>0</v>
      </c>
      <c r="CZ312" s="8"/>
      <c r="DA312" s="8"/>
      <c r="DB312" s="8"/>
      <c r="DC312" s="8"/>
      <c r="DD312" s="8" t="s">
        <v>165</v>
      </c>
      <c r="DE312" s="8">
        <v>2</v>
      </c>
      <c r="DF312" s="8"/>
      <c r="DG312" s="8"/>
      <c r="DH312" s="8"/>
      <c r="DI312" s="8">
        <v>2</v>
      </c>
      <c r="DJ312" s="8"/>
      <c r="DK312" s="8">
        <v>2</v>
      </c>
      <c r="DL312" s="8">
        <v>0</v>
      </c>
      <c r="DM312" s="8">
        <v>2</v>
      </c>
      <c r="DN312" s="8"/>
      <c r="DO312" s="8" t="s">
        <v>143</v>
      </c>
      <c r="DP312" s="8" t="str">
        <f t="shared" si="307"/>
        <v>2</v>
      </c>
      <c r="DQ312" s="8" t="s">
        <v>165</v>
      </c>
      <c r="DR312" s="8" t="s">
        <v>165</v>
      </c>
      <c r="DS312" s="8" t="s">
        <v>165</v>
      </c>
      <c r="DT312" s="8" t="s">
        <v>636</v>
      </c>
      <c r="DU312" s="8" t="s">
        <v>150</v>
      </c>
      <c r="DV312" s="8" t="s">
        <v>159</v>
      </c>
      <c r="DW312" s="8" t="s">
        <v>150</v>
      </c>
      <c r="DX312" s="8" t="s">
        <v>150</v>
      </c>
      <c r="DY312" s="8"/>
      <c r="DZ312" s="8"/>
      <c r="EA312" s="8"/>
      <c r="EB312" s="8" t="s">
        <v>150</v>
      </c>
      <c r="EC312" s="8" t="s">
        <v>150</v>
      </c>
      <c r="ED312" s="8" t="s">
        <v>150</v>
      </c>
      <c r="EE312" s="8"/>
      <c r="EF312" s="8" t="s">
        <v>159</v>
      </c>
      <c r="EG312" s="8" t="s">
        <v>150</v>
      </c>
      <c r="EH312" s="8"/>
      <c r="EI312" s="8" t="s">
        <v>159</v>
      </c>
      <c r="EJ312" s="8" t="s">
        <v>150</v>
      </c>
      <c r="EK312" s="8"/>
      <c r="EL312" s="8"/>
      <c r="EM312" s="8"/>
      <c r="EN312" s="8"/>
      <c r="EO312" s="8"/>
      <c r="EP312" s="8" t="s">
        <v>189</v>
      </c>
      <c r="EQ312" s="11">
        <f t="shared" si="283"/>
        <v>18</v>
      </c>
      <c r="ER312" s="11">
        <v>1</v>
      </c>
      <c r="ES312" s="11"/>
      <c r="ET312" s="13">
        <f t="shared" si="300"/>
        <v>1</v>
      </c>
      <c r="EU312" s="13">
        <f t="shared" si="301"/>
        <v>0.9</v>
      </c>
      <c r="EV312" s="14">
        <f t="shared" si="268"/>
        <v>-3.2000000000000001E-2</v>
      </c>
      <c r="EW312" s="14">
        <f t="shared" si="302"/>
        <v>-1.2</v>
      </c>
      <c r="EX312" s="14">
        <f t="shared" si="303"/>
        <v>-3.2000000000000001E-2</v>
      </c>
      <c r="EY312" s="11">
        <f t="shared" si="304"/>
        <v>-3.2000000000000001E-2</v>
      </c>
      <c r="EZ312" s="17" t="s">
        <v>152</v>
      </c>
      <c r="FA312" s="16" t="str">
        <f t="shared" si="305"/>
        <v>1</v>
      </c>
      <c r="FC312">
        <v>2</v>
      </c>
      <c r="FD312">
        <v>0</v>
      </c>
    </row>
    <row r="313" spans="1:160" ht="33.75">
      <c r="A313" s="6">
        <v>3497</v>
      </c>
      <c r="B313" s="8">
        <v>2</v>
      </c>
      <c r="C313" s="8" t="s">
        <v>139</v>
      </c>
      <c r="D313" s="8">
        <v>62</v>
      </c>
      <c r="E313" s="8">
        <v>61</v>
      </c>
      <c r="F313" s="8" t="s">
        <v>153</v>
      </c>
      <c r="G313" s="8">
        <v>3</v>
      </c>
      <c r="H313" s="8"/>
      <c r="I313" s="9"/>
      <c r="J313" s="9"/>
      <c r="K313" s="10">
        <v>44312</v>
      </c>
      <c r="L313" s="10"/>
      <c r="M313" s="9" t="e">
        <f t="shared" si="308"/>
        <v>#NUM!</v>
      </c>
      <c r="N313" s="9">
        <f t="shared" ca="1" si="292"/>
        <v>35</v>
      </c>
      <c r="O313" s="9">
        <v>18</v>
      </c>
      <c r="P313" s="9">
        <v>1</v>
      </c>
      <c r="Q313" s="9"/>
      <c r="R313" s="9"/>
      <c r="S313" s="9" t="e">
        <f t="shared" si="293"/>
        <v>#NUM!</v>
      </c>
      <c r="T313" s="9"/>
      <c r="U313" s="8" t="str">
        <f t="shared" ref="U313:U323" si="310">IF(O313&lt;12,O313, IF(O313&gt;12, "12"))</f>
        <v>12</v>
      </c>
      <c r="V313" s="11" t="str">
        <f t="shared" ref="V313:V323" si="311">IF(U313&lt;12,0, IF(U313&gt;12, "1"))</f>
        <v>1</v>
      </c>
      <c r="W313" s="8" t="str">
        <f t="shared" si="288"/>
        <v>12</v>
      </c>
      <c r="X313" s="9">
        <v>2</v>
      </c>
      <c r="Y313" s="9">
        <v>1</v>
      </c>
      <c r="Z313" s="9"/>
      <c r="AA313" s="9"/>
      <c r="AB313" s="9">
        <v>2</v>
      </c>
      <c r="AC313" s="9">
        <v>18</v>
      </c>
      <c r="AD313" s="9">
        <v>1</v>
      </c>
      <c r="AE313" s="8">
        <f t="shared" si="289"/>
        <v>18</v>
      </c>
      <c r="AF313" s="9">
        <v>2</v>
      </c>
      <c r="AG313" s="9"/>
      <c r="AH313" s="11">
        <f t="shared" ref="AH313:AH344" si="312">IF(O313&lt;36,O313, IF(O313&gt;36, "36"))</f>
        <v>18</v>
      </c>
      <c r="AI313" s="11">
        <v>1</v>
      </c>
      <c r="AJ313" s="9">
        <v>2</v>
      </c>
      <c r="AK313" s="9"/>
      <c r="AL313" s="9"/>
      <c r="AM313" s="8" t="s">
        <v>360</v>
      </c>
      <c r="AN313" s="8">
        <v>1</v>
      </c>
      <c r="AO313" s="8">
        <v>2.2400000000000002</v>
      </c>
      <c r="AP313" s="8">
        <v>31</v>
      </c>
      <c r="AQ313" s="8"/>
      <c r="AR313" s="9" t="e">
        <f t="shared" si="309"/>
        <v>#DIV/0!</v>
      </c>
      <c r="AS313" s="9">
        <v>1.26</v>
      </c>
      <c r="AT313" s="9">
        <f t="shared" si="296"/>
        <v>64.032874655466742</v>
      </c>
      <c r="AU313" s="9"/>
      <c r="AV313" s="9" t="e">
        <f t="shared" si="284"/>
        <v>#DIV/0!</v>
      </c>
      <c r="AW313" s="9"/>
      <c r="AX313" s="9"/>
      <c r="AY313" s="12" t="s">
        <v>155</v>
      </c>
      <c r="AZ313" s="12"/>
      <c r="BA313" s="12"/>
      <c r="BB313" s="12"/>
      <c r="BC313" s="8" t="s">
        <v>164</v>
      </c>
      <c r="BD313" s="8"/>
      <c r="BE313" s="8"/>
      <c r="BF313" s="8"/>
      <c r="BG313" s="12"/>
      <c r="BH313" s="8"/>
      <c r="BI313" s="8"/>
      <c r="BJ313" s="8">
        <v>72</v>
      </c>
      <c r="BK313" s="8">
        <v>169</v>
      </c>
      <c r="BL313" s="8">
        <f t="shared" si="297"/>
        <v>1.8236878113019588</v>
      </c>
      <c r="BM313" s="8">
        <f t="shared" si="266"/>
        <v>25.20920135849585</v>
      </c>
      <c r="BN313" s="8">
        <v>1</v>
      </c>
      <c r="BO313" s="7" t="s">
        <v>1416</v>
      </c>
      <c r="BP313" s="8" t="s">
        <v>146</v>
      </c>
      <c r="BQ313" s="8">
        <v>56</v>
      </c>
      <c r="BR313" s="8">
        <v>61</v>
      </c>
      <c r="BS313" s="8">
        <v>157</v>
      </c>
      <c r="BT313" s="8">
        <f t="shared" si="298"/>
        <v>1.6112344964622276</v>
      </c>
      <c r="BU313" s="8">
        <f t="shared" si="267"/>
        <v>24.747454257779218</v>
      </c>
      <c r="BV313" s="8">
        <f t="shared" si="299"/>
        <v>1.1318574765536693</v>
      </c>
      <c r="BW313" s="8">
        <f t="shared" si="299"/>
        <v>1.0186583676812528</v>
      </c>
      <c r="BX313" s="8" t="s">
        <v>171</v>
      </c>
      <c r="BY313" s="8" t="s">
        <v>147</v>
      </c>
      <c r="BZ313" s="8" t="s">
        <v>148</v>
      </c>
      <c r="CA313" s="8" t="s">
        <v>149</v>
      </c>
      <c r="CB313" s="8">
        <v>5</v>
      </c>
      <c r="CC313" s="8" t="s">
        <v>150</v>
      </c>
      <c r="CD313" s="8">
        <v>2</v>
      </c>
      <c r="CE313" s="8" t="s">
        <v>150</v>
      </c>
      <c r="CF313" s="8" t="s">
        <v>150</v>
      </c>
      <c r="CG313" s="8">
        <v>2</v>
      </c>
      <c r="CH313" s="8" t="s">
        <v>150</v>
      </c>
      <c r="CI313" s="8" t="s">
        <v>150</v>
      </c>
      <c r="CJ313" s="8">
        <v>2</v>
      </c>
      <c r="CK313" s="8" t="s">
        <v>150</v>
      </c>
      <c r="CL313" s="8" t="s">
        <v>150</v>
      </c>
      <c r="CM313" s="8">
        <v>2</v>
      </c>
      <c r="CN313" s="8" t="s">
        <v>150</v>
      </c>
      <c r="CO313" s="8">
        <v>0</v>
      </c>
      <c r="CP313" s="8">
        <v>0</v>
      </c>
      <c r="CQ313" s="8">
        <v>4</v>
      </c>
      <c r="CR313" s="8"/>
      <c r="CS313" s="8">
        <v>0</v>
      </c>
      <c r="CT313" s="8"/>
      <c r="CU313" s="8"/>
      <c r="CV313" s="8"/>
      <c r="CW313" s="8"/>
      <c r="CX313" s="8"/>
      <c r="CY313" s="8">
        <v>0</v>
      </c>
      <c r="CZ313" s="8"/>
      <c r="DA313" s="8"/>
      <c r="DB313" s="8"/>
      <c r="DC313" s="8"/>
      <c r="DD313" s="8" t="s">
        <v>165</v>
      </c>
      <c r="DE313" s="8">
        <v>2</v>
      </c>
      <c r="DF313" s="8"/>
      <c r="DG313" s="8"/>
      <c r="DH313" s="8"/>
      <c r="DI313" s="8">
        <v>2</v>
      </c>
      <c r="DJ313" s="8"/>
      <c r="DK313" s="8">
        <v>2</v>
      </c>
      <c r="DL313" s="8">
        <v>0</v>
      </c>
      <c r="DM313" s="8">
        <v>2</v>
      </c>
      <c r="DN313" s="8"/>
      <c r="DO313" s="8" t="s">
        <v>143</v>
      </c>
      <c r="DP313" s="8" t="str">
        <f t="shared" si="307"/>
        <v>2</v>
      </c>
      <c r="DQ313" s="8" t="s">
        <v>165</v>
      </c>
      <c r="DR313" s="8" t="s">
        <v>165</v>
      </c>
      <c r="DS313" s="8" t="s">
        <v>165</v>
      </c>
      <c r="DT313" s="8" t="s">
        <v>636</v>
      </c>
      <c r="DU313" s="8" t="s">
        <v>150</v>
      </c>
      <c r="DV313" s="8" t="s">
        <v>150</v>
      </c>
      <c r="DW313" s="8" t="s">
        <v>150</v>
      </c>
      <c r="DX313" s="8" t="s">
        <v>150</v>
      </c>
      <c r="DY313" s="8"/>
      <c r="DZ313" s="8"/>
      <c r="EA313" s="8"/>
      <c r="EB313" s="8" t="s">
        <v>150</v>
      </c>
      <c r="EC313" s="8" t="s">
        <v>150</v>
      </c>
      <c r="ED313" s="8" t="s">
        <v>150</v>
      </c>
      <c r="EE313" s="8"/>
      <c r="EF313" s="8" t="s">
        <v>159</v>
      </c>
      <c r="EG313" s="8" t="s">
        <v>150</v>
      </c>
      <c r="EH313" s="8"/>
      <c r="EI313" s="8" t="s">
        <v>159</v>
      </c>
      <c r="EJ313" s="8" t="s">
        <v>150</v>
      </c>
      <c r="EK313" s="8"/>
      <c r="EL313" s="8"/>
      <c r="EM313" s="8"/>
      <c r="EN313" s="8"/>
      <c r="EO313" s="8"/>
      <c r="EP313" s="8" t="s">
        <v>189</v>
      </c>
      <c r="EQ313" s="11">
        <f t="shared" ref="EQ313:EQ344" si="313">IF(O313&lt;36,O313, IF(O313&gt;36, "36"))</f>
        <v>18</v>
      </c>
      <c r="ER313" s="11">
        <v>1</v>
      </c>
      <c r="ES313" s="11"/>
      <c r="ET313" s="13">
        <f t="shared" si="300"/>
        <v>1</v>
      </c>
      <c r="EU313" s="13">
        <f t="shared" si="301"/>
        <v>0.9</v>
      </c>
      <c r="EV313" s="14">
        <f t="shared" si="268"/>
        <v>-3.2000000000000001E-2</v>
      </c>
      <c r="EW313" s="14">
        <f t="shared" si="302"/>
        <v>-1.2</v>
      </c>
      <c r="EX313" s="14">
        <f t="shared" si="303"/>
        <v>-3.2000000000000001E-2</v>
      </c>
      <c r="EY313" s="11">
        <f t="shared" si="304"/>
        <v>-3.2000000000000001E-2</v>
      </c>
      <c r="EZ313" s="15" t="s">
        <v>152</v>
      </c>
      <c r="FA313" s="16" t="str">
        <f t="shared" si="305"/>
        <v>1</v>
      </c>
      <c r="FC313">
        <v>2</v>
      </c>
      <c r="FD313">
        <v>0</v>
      </c>
    </row>
    <row r="314" spans="1:160" ht="33.75">
      <c r="A314" s="6">
        <v>3499</v>
      </c>
      <c r="B314" s="8">
        <v>2</v>
      </c>
      <c r="C314" s="8" t="s">
        <v>139</v>
      </c>
      <c r="D314" s="8">
        <v>49</v>
      </c>
      <c r="E314" s="8">
        <v>48</v>
      </c>
      <c r="F314" s="8" t="s">
        <v>153</v>
      </c>
      <c r="G314" s="8">
        <v>3</v>
      </c>
      <c r="H314" s="8" t="s">
        <v>179</v>
      </c>
      <c r="I314" s="9"/>
      <c r="J314" s="9"/>
      <c r="K314" s="10">
        <v>44314</v>
      </c>
      <c r="L314" s="10"/>
      <c r="M314" s="9" t="e">
        <f t="shared" si="308"/>
        <v>#NUM!</v>
      </c>
      <c r="N314" s="9">
        <f t="shared" ca="1" si="292"/>
        <v>35</v>
      </c>
      <c r="O314" s="9">
        <v>18</v>
      </c>
      <c r="P314" s="9">
        <v>1</v>
      </c>
      <c r="Q314" s="9"/>
      <c r="R314" s="9"/>
      <c r="S314" s="9" t="e">
        <f t="shared" si="293"/>
        <v>#NUM!</v>
      </c>
      <c r="T314" s="9"/>
      <c r="U314" s="8" t="str">
        <f t="shared" si="310"/>
        <v>12</v>
      </c>
      <c r="V314" s="11" t="str">
        <f t="shared" si="311"/>
        <v>1</v>
      </c>
      <c r="W314" s="8" t="str">
        <f t="shared" si="288"/>
        <v>12</v>
      </c>
      <c r="X314" s="9">
        <v>2</v>
      </c>
      <c r="Y314" s="9">
        <v>1</v>
      </c>
      <c r="Z314" s="9"/>
      <c r="AA314" s="9"/>
      <c r="AB314" s="9">
        <v>2</v>
      </c>
      <c r="AC314" s="9">
        <v>18</v>
      </c>
      <c r="AD314" s="9">
        <v>1</v>
      </c>
      <c r="AE314" s="8">
        <f t="shared" si="289"/>
        <v>18</v>
      </c>
      <c r="AF314" s="9">
        <v>2</v>
      </c>
      <c r="AG314" s="9"/>
      <c r="AH314" s="11">
        <f t="shared" si="312"/>
        <v>18</v>
      </c>
      <c r="AI314" s="11">
        <v>1</v>
      </c>
      <c r="AJ314" s="9">
        <v>2</v>
      </c>
      <c r="AK314" s="9">
        <v>0</v>
      </c>
      <c r="AL314" s="9"/>
      <c r="AM314" s="8" t="s">
        <v>360</v>
      </c>
      <c r="AN314" s="8">
        <v>1</v>
      </c>
      <c r="AO314" s="8">
        <v>1.49</v>
      </c>
      <c r="AP314" s="8">
        <v>55</v>
      </c>
      <c r="AQ314" s="8"/>
      <c r="AR314" s="9" t="e">
        <f t="shared" si="309"/>
        <v>#DIV/0!</v>
      </c>
      <c r="AS314" s="9">
        <v>1.67</v>
      </c>
      <c r="AT314" s="9">
        <f t="shared" si="296"/>
        <v>49.510918895269903</v>
      </c>
      <c r="AU314" s="9"/>
      <c r="AV314" s="9" t="e">
        <f t="shared" si="284"/>
        <v>#DIV/0!</v>
      </c>
      <c r="AW314" s="9"/>
      <c r="AX314" s="9"/>
      <c r="AY314" s="12" t="s">
        <v>155</v>
      </c>
      <c r="AZ314" s="12"/>
      <c r="BA314" s="12"/>
      <c r="BB314" s="12"/>
      <c r="BC314" s="8" t="s">
        <v>164</v>
      </c>
      <c r="BD314" s="8"/>
      <c r="BE314" s="8"/>
      <c r="BF314" s="8"/>
      <c r="BG314" s="12"/>
      <c r="BH314" s="8"/>
      <c r="BI314" s="8"/>
      <c r="BJ314" s="8">
        <v>58</v>
      </c>
      <c r="BK314" s="8">
        <v>167</v>
      </c>
      <c r="BL314" s="8">
        <f t="shared" si="297"/>
        <v>1.6492734300407768</v>
      </c>
      <c r="BM314" s="8">
        <f t="shared" si="266"/>
        <v>20.796729893506402</v>
      </c>
      <c r="BN314" s="8">
        <v>1</v>
      </c>
      <c r="BO314" s="7" t="s">
        <v>1419</v>
      </c>
      <c r="BP314" s="8" t="s">
        <v>146</v>
      </c>
      <c r="BQ314" s="8">
        <v>43</v>
      </c>
      <c r="BR314" s="8">
        <v>54</v>
      </c>
      <c r="BS314" s="8">
        <v>163</v>
      </c>
      <c r="BT314" s="8">
        <f t="shared" si="298"/>
        <v>1.5720620533866729</v>
      </c>
      <c r="BU314" s="8">
        <f t="shared" si="267"/>
        <v>20.324438255109339</v>
      </c>
      <c r="BV314" s="8">
        <f t="shared" si="299"/>
        <v>1.0491147130533227</v>
      </c>
      <c r="BW314" s="8">
        <f t="shared" si="299"/>
        <v>1.0232376232232807</v>
      </c>
      <c r="BX314" s="8" t="s">
        <v>147</v>
      </c>
      <c r="BY314" s="8" t="s">
        <v>162</v>
      </c>
      <c r="BZ314" s="8" t="s">
        <v>148</v>
      </c>
      <c r="CA314" s="8" t="s">
        <v>149</v>
      </c>
      <c r="CB314" s="8">
        <v>5</v>
      </c>
      <c r="CC314" s="8" t="s">
        <v>150</v>
      </c>
      <c r="CD314" s="8">
        <v>2</v>
      </c>
      <c r="CE314" s="8" t="s">
        <v>159</v>
      </c>
      <c r="CF314" s="8" t="s">
        <v>150</v>
      </c>
      <c r="CG314" s="8">
        <v>2</v>
      </c>
      <c r="CH314" s="8" t="s">
        <v>150</v>
      </c>
      <c r="CI314" s="8" t="s">
        <v>150</v>
      </c>
      <c r="CJ314" s="8">
        <v>2</v>
      </c>
      <c r="CK314" s="8" t="s">
        <v>159</v>
      </c>
      <c r="CL314" s="8" t="s">
        <v>150</v>
      </c>
      <c r="CM314" s="8">
        <v>2</v>
      </c>
      <c r="CN314" s="8" t="s">
        <v>150</v>
      </c>
      <c r="CO314" s="8">
        <v>0</v>
      </c>
      <c r="CP314" s="8">
        <v>0</v>
      </c>
      <c r="CQ314" s="8">
        <v>4</v>
      </c>
      <c r="CR314" s="8" t="s">
        <v>0</v>
      </c>
      <c r="CS314" s="8">
        <v>0</v>
      </c>
      <c r="CT314" s="8"/>
      <c r="CU314" s="8"/>
      <c r="CV314" s="8"/>
      <c r="CW314" s="8"/>
      <c r="CX314" s="8" t="s">
        <v>0</v>
      </c>
      <c r="CY314" s="8">
        <v>0</v>
      </c>
      <c r="CZ314" s="8"/>
      <c r="DA314" s="8"/>
      <c r="DB314" s="8"/>
      <c r="DC314" s="8"/>
      <c r="DD314" s="8" t="s">
        <v>143</v>
      </c>
      <c r="DE314" s="8">
        <v>1</v>
      </c>
      <c r="DF314" s="8">
        <v>0</v>
      </c>
      <c r="DG314" s="8">
        <v>16</v>
      </c>
      <c r="DH314" s="8">
        <v>375</v>
      </c>
      <c r="DI314" s="8">
        <v>1</v>
      </c>
      <c r="DJ314" s="8"/>
      <c r="DK314" s="8">
        <v>2</v>
      </c>
      <c r="DL314" s="8">
        <v>2</v>
      </c>
      <c r="DM314" s="8">
        <v>1</v>
      </c>
      <c r="DN314" s="8"/>
      <c r="DO314" s="8" t="s">
        <v>143</v>
      </c>
      <c r="DP314" s="8" t="str">
        <f t="shared" si="307"/>
        <v>2</v>
      </c>
      <c r="DQ314" s="8" t="s">
        <v>143</v>
      </c>
      <c r="DR314" s="8" t="s">
        <v>165</v>
      </c>
      <c r="DS314" s="8" t="s">
        <v>143</v>
      </c>
      <c r="DT314" s="8" t="s">
        <v>636</v>
      </c>
      <c r="DU314" s="8" t="s">
        <v>150</v>
      </c>
      <c r="DV314" s="8" t="s">
        <v>159</v>
      </c>
      <c r="DW314" s="8" t="s">
        <v>150</v>
      </c>
      <c r="DX314" s="8" t="s">
        <v>159</v>
      </c>
      <c r="DY314" s="8" t="s">
        <v>159</v>
      </c>
      <c r="DZ314" s="8" t="s">
        <v>150</v>
      </c>
      <c r="EA314" s="8"/>
      <c r="EB314" s="8" t="s">
        <v>150</v>
      </c>
      <c r="EC314" s="8" t="s">
        <v>150</v>
      </c>
      <c r="ED314" s="8" t="s">
        <v>150</v>
      </c>
      <c r="EE314" s="8"/>
      <c r="EF314" s="8" t="s">
        <v>159</v>
      </c>
      <c r="EG314" s="8" t="s">
        <v>150</v>
      </c>
      <c r="EH314" s="8"/>
      <c r="EI314" s="8" t="s">
        <v>159</v>
      </c>
      <c r="EJ314" s="8" t="s">
        <v>150</v>
      </c>
      <c r="EK314" s="8"/>
      <c r="EL314" s="8"/>
      <c r="EM314" s="8" t="s">
        <v>159</v>
      </c>
      <c r="EN314" s="8"/>
      <c r="EO314" s="8"/>
      <c r="EP314" s="8" t="s">
        <v>187</v>
      </c>
      <c r="EQ314" s="11">
        <f t="shared" si="313"/>
        <v>18</v>
      </c>
      <c r="ER314" s="11">
        <v>1</v>
      </c>
      <c r="ES314" s="11"/>
      <c r="ET314" s="13">
        <f t="shared" si="300"/>
        <v>1</v>
      </c>
      <c r="EU314" s="13">
        <f t="shared" si="301"/>
        <v>0.9</v>
      </c>
      <c r="EV314" s="14">
        <f t="shared" si="268"/>
        <v>-3.2000000000000001E-2</v>
      </c>
      <c r="EW314" s="14">
        <f t="shared" si="302"/>
        <v>-1.2</v>
      </c>
      <c r="EX314" s="14">
        <f t="shared" si="303"/>
        <v>-3.2000000000000001E-2</v>
      </c>
      <c r="EY314" s="11">
        <f t="shared" si="304"/>
        <v>-3.2000000000000001E-2</v>
      </c>
      <c r="EZ314" s="15" t="s">
        <v>176</v>
      </c>
      <c r="FA314" s="16" t="str">
        <f t="shared" si="305"/>
        <v>3</v>
      </c>
      <c r="FB314" t="s">
        <v>1962</v>
      </c>
      <c r="FC314">
        <v>1</v>
      </c>
      <c r="FD314">
        <v>7</v>
      </c>
    </row>
    <row r="315" spans="1:160" ht="56.25">
      <c r="A315" s="6">
        <v>3500</v>
      </c>
      <c r="B315" s="8">
        <v>2</v>
      </c>
      <c r="C315" s="8" t="s">
        <v>139</v>
      </c>
      <c r="D315" s="8">
        <v>54</v>
      </c>
      <c r="E315" s="8">
        <v>52</v>
      </c>
      <c r="F315" s="8" t="s">
        <v>153</v>
      </c>
      <c r="G315" s="8">
        <v>3</v>
      </c>
      <c r="H315" s="8" t="s">
        <v>190</v>
      </c>
      <c r="I315" s="9"/>
      <c r="J315" s="9"/>
      <c r="K315" s="10">
        <v>44315</v>
      </c>
      <c r="L315" s="10"/>
      <c r="M315" s="9" t="e">
        <f t="shared" si="308"/>
        <v>#NUM!</v>
      </c>
      <c r="N315" s="9">
        <f t="shared" ca="1" si="292"/>
        <v>35</v>
      </c>
      <c r="O315" s="9">
        <v>18</v>
      </c>
      <c r="P315" s="9">
        <v>1</v>
      </c>
      <c r="Q315" s="10">
        <v>44377</v>
      </c>
      <c r="R315" s="10"/>
      <c r="S315" s="9">
        <f t="shared" si="293"/>
        <v>2</v>
      </c>
      <c r="T315" s="9" t="s">
        <v>1422</v>
      </c>
      <c r="U315" s="8" t="str">
        <f t="shared" si="310"/>
        <v>12</v>
      </c>
      <c r="V315" s="11" t="str">
        <f t="shared" si="311"/>
        <v>1</v>
      </c>
      <c r="W315" s="8">
        <v>2</v>
      </c>
      <c r="X315" s="9">
        <v>1</v>
      </c>
      <c r="Y315" s="9">
        <v>1</v>
      </c>
      <c r="Z315" s="9"/>
      <c r="AA315" s="9"/>
      <c r="AB315" s="9">
        <v>1</v>
      </c>
      <c r="AC315" s="9">
        <v>2</v>
      </c>
      <c r="AD315" s="9">
        <v>0</v>
      </c>
      <c r="AE315" s="8">
        <f t="shared" si="289"/>
        <v>18</v>
      </c>
      <c r="AF315" s="9">
        <v>1</v>
      </c>
      <c r="AG315" s="9">
        <v>1</v>
      </c>
      <c r="AH315" s="11">
        <f t="shared" si="312"/>
        <v>18</v>
      </c>
      <c r="AI315" s="11">
        <v>1</v>
      </c>
      <c r="AJ315" s="9">
        <v>1</v>
      </c>
      <c r="AK315" s="9">
        <v>0</v>
      </c>
      <c r="AL315" s="9" t="s">
        <v>1423</v>
      </c>
      <c r="AM315" s="8" t="s">
        <v>360</v>
      </c>
      <c r="AN315" s="8">
        <v>1</v>
      </c>
      <c r="AO315" s="8">
        <v>3.83</v>
      </c>
      <c r="AP315" s="8">
        <v>17</v>
      </c>
      <c r="AQ315" s="8"/>
      <c r="AR315" s="9" t="e">
        <f t="shared" si="309"/>
        <v>#DIV/0!</v>
      </c>
      <c r="AS315" s="9">
        <v>1.42</v>
      </c>
      <c r="AT315" s="9">
        <f t="shared" si="296"/>
        <v>58.669273234429838</v>
      </c>
      <c r="AU315" s="9"/>
      <c r="AV315" s="9" t="e">
        <f t="shared" si="284"/>
        <v>#DIV/0!</v>
      </c>
      <c r="AW315" s="9"/>
      <c r="AX315" s="9"/>
      <c r="AY315" s="12" t="s">
        <v>155</v>
      </c>
      <c r="AZ315" s="12"/>
      <c r="BA315" s="12"/>
      <c r="BB315" s="12"/>
      <c r="BC315" s="8" t="s">
        <v>164</v>
      </c>
      <c r="BD315" s="8"/>
      <c r="BE315" s="8"/>
      <c r="BF315" s="8"/>
      <c r="BG315" s="12"/>
      <c r="BH315" s="8"/>
      <c r="BI315" s="8"/>
      <c r="BJ315" s="8">
        <v>77</v>
      </c>
      <c r="BK315" s="8">
        <v>169</v>
      </c>
      <c r="BL315" s="8">
        <f t="shared" si="297"/>
        <v>1.876474826981146</v>
      </c>
      <c r="BM315" s="8">
        <f t="shared" si="266"/>
        <v>26.959840341724728</v>
      </c>
      <c r="BN315" s="8">
        <v>1</v>
      </c>
      <c r="BO315" s="7" t="s">
        <v>1424</v>
      </c>
      <c r="BP315" s="8" t="s">
        <v>146</v>
      </c>
      <c r="BQ315" s="8">
        <v>48</v>
      </c>
      <c r="BR315" s="8">
        <v>54</v>
      </c>
      <c r="BS315" s="8">
        <v>161</v>
      </c>
      <c r="BT315" s="8">
        <f t="shared" si="298"/>
        <v>1.5580537347461783</v>
      </c>
      <c r="BU315" s="8">
        <f t="shared" si="267"/>
        <v>20.832529609197177</v>
      </c>
      <c r="BV315" s="8">
        <f t="shared" si="299"/>
        <v>1.2043710593119188</v>
      </c>
      <c r="BW315" s="8">
        <f t="shared" si="299"/>
        <v>1.2941222620330493</v>
      </c>
      <c r="BX315" s="8" t="s">
        <v>162</v>
      </c>
      <c r="BY315" s="8" t="s">
        <v>162</v>
      </c>
      <c r="BZ315" s="8" t="s">
        <v>148</v>
      </c>
      <c r="CA315" s="8" t="s">
        <v>149</v>
      </c>
      <c r="CB315" s="8">
        <v>4</v>
      </c>
      <c r="CC315" s="8" t="s">
        <v>150</v>
      </c>
      <c r="CD315" s="8">
        <v>2</v>
      </c>
      <c r="CE315" s="8" t="s">
        <v>159</v>
      </c>
      <c r="CF315" s="8" t="s">
        <v>150</v>
      </c>
      <c r="CG315" s="8">
        <v>2</v>
      </c>
      <c r="CH315" s="8" t="s">
        <v>150</v>
      </c>
      <c r="CI315" s="8" t="s">
        <v>159</v>
      </c>
      <c r="CJ315" s="8">
        <v>1</v>
      </c>
      <c r="CK315" s="8" t="s">
        <v>159</v>
      </c>
      <c r="CL315" s="8" t="s">
        <v>159</v>
      </c>
      <c r="CM315" s="8">
        <v>1</v>
      </c>
      <c r="CN315" s="8" t="s">
        <v>159</v>
      </c>
      <c r="CO315" s="8">
        <v>25</v>
      </c>
      <c r="CP315" s="8">
        <v>0</v>
      </c>
      <c r="CQ315" s="8">
        <v>2</v>
      </c>
      <c r="CR315" s="8" t="s">
        <v>585</v>
      </c>
      <c r="CS315" s="8">
        <v>2</v>
      </c>
      <c r="CT315" s="8" t="s">
        <v>1821</v>
      </c>
      <c r="CU315" s="8">
        <v>5003</v>
      </c>
      <c r="CV315" s="8" t="s">
        <v>1822</v>
      </c>
      <c r="CW315" s="8">
        <v>2</v>
      </c>
      <c r="CX315" s="8" t="s">
        <v>0</v>
      </c>
      <c r="CY315" s="8">
        <v>0</v>
      </c>
      <c r="CZ315" s="8"/>
      <c r="DA315" s="8"/>
      <c r="DB315" s="8"/>
      <c r="DC315" s="8"/>
      <c r="DD315" s="8" t="s">
        <v>165</v>
      </c>
      <c r="DE315" s="8">
        <v>2</v>
      </c>
      <c r="DF315" s="8"/>
      <c r="DG315" s="8"/>
      <c r="DH315" s="8">
        <v>375</v>
      </c>
      <c r="DI315" s="8">
        <v>1</v>
      </c>
      <c r="DJ315" s="8"/>
      <c r="DK315" s="8">
        <v>2</v>
      </c>
      <c r="DL315" s="8">
        <v>7</v>
      </c>
      <c r="DM315" s="8">
        <v>1</v>
      </c>
      <c r="DN315" s="8" t="s">
        <v>143</v>
      </c>
      <c r="DO315" s="8"/>
      <c r="DP315" s="8" t="str">
        <f t="shared" si="307"/>
        <v>1</v>
      </c>
      <c r="DQ315" s="8" t="s">
        <v>165</v>
      </c>
      <c r="DR315" s="8" t="s">
        <v>165</v>
      </c>
      <c r="DS315" s="8" t="s">
        <v>165</v>
      </c>
      <c r="DT315" s="8" t="s">
        <v>636</v>
      </c>
      <c r="DU315" s="8" t="s">
        <v>150</v>
      </c>
      <c r="DV315" s="8" t="s">
        <v>150</v>
      </c>
      <c r="DW315" s="8" t="s">
        <v>150</v>
      </c>
      <c r="DX315" s="8" t="s">
        <v>150</v>
      </c>
      <c r="DY315" s="8" t="s">
        <v>150</v>
      </c>
      <c r="DZ315" s="8"/>
      <c r="EA315" s="8"/>
      <c r="EB315" s="8" t="s">
        <v>150</v>
      </c>
      <c r="EC315" s="8" t="s">
        <v>150</v>
      </c>
      <c r="ED315" s="8" t="s">
        <v>150</v>
      </c>
      <c r="EE315" s="8"/>
      <c r="EF315" s="8" t="s">
        <v>159</v>
      </c>
      <c r="EG315" s="8" t="s">
        <v>150</v>
      </c>
      <c r="EH315" s="8"/>
      <c r="EI315" s="8" t="s">
        <v>159</v>
      </c>
      <c r="EJ315" s="8" t="s">
        <v>150</v>
      </c>
      <c r="EK315" s="8"/>
      <c r="EL315" s="8"/>
      <c r="EM315" s="8" t="s">
        <v>159</v>
      </c>
      <c r="EN315" s="8"/>
      <c r="EO315" s="8"/>
      <c r="EP315" s="8" t="s">
        <v>189</v>
      </c>
      <c r="EQ315" s="11">
        <f t="shared" si="313"/>
        <v>18</v>
      </c>
      <c r="ER315" s="11">
        <v>1</v>
      </c>
      <c r="ES315" s="11"/>
      <c r="ET315" s="13">
        <f t="shared" si="300"/>
        <v>1</v>
      </c>
      <c r="EU315" s="13">
        <f t="shared" si="301"/>
        <v>0.9</v>
      </c>
      <c r="EV315" s="14">
        <f t="shared" si="268"/>
        <v>-3.2000000000000001E-2</v>
      </c>
      <c r="EW315" s="14">
        <f t="shared" si="302"/>
        <v>-1.2</v>
      </c>
      <c r="EX315" s="14">
        <f t="shared" si="303"/>
        <v>-3.2000000000000001E-2</v>
      </c>
      <c r="EY315" s="11">
        <f t="shared" si="304"/>
        <v>-3.2000000000000001E-2</v>
      </c>
      <c r="EZ315" s="17" t="s">
        <v>176</v>
      </c>
      <c r="FA315" s="16" t="str">
        <f t="shared" si="305"/>
        <v>3</v>
      </c>
      <c r="FB315" t="s">
        <v>1963</v>
      </c>
      <c r="FC315">
        <v>1</v>
      </c>
      <c r="FD315">
        <v>11</v>
      </c>
    </row>
    <row r="316" spans="1:160" ht="33.75">
      <c r="A316" s="6">
        <v>3505</v>
      </c>
      <c r="B316" s="8">
        <v>2</v>
      </c>
      <c r="C316" s="8" t="s">
        <v>139</v>
      </c>
      <c r="D316" s="8">
        <v>66</v>
      </c>
      <c r="E316" s="8">
        <v>64</v>
      </c>
      <c r="F316" s="8" t="s">
        <v>174</v>
      </c>
      <c r="G316" s="8">
        <v>2</v>
      </c>
      <c r="H316" s="8"/>
      <c r="I316" s="9"/>
      <c r="J316" s="9"/>
      <c r="K316" s="10">
        <v>44326</v>
      </c>
      <c r="L316" s="10">
        <v>44474</v>
      </c>
      <c r="M316" s="9">
        <f t="shared" si="308"/>
        <v>4</v>
      </c>
      <c r="N316" s="9">
        <f t="shared" ca="1" si="292"/>
        <v>34</v>
      </c>
      <c r="O316" s="9">
        <v>4</v>
      </c>
      <c r="P316" s="9">
        <v>0</v>
      </c>
      <c r="Q316" s="10">
        <v>44474</v>
      </c>
      <c r="R316" s="10">
        <v>44474</v>
      </c>
      <c r="S316" s="9">
        <f t="shared" si="293"/>
        <v>4</v>
      </c>
      <c r="T316" s="9" t="s">
        <v>1427</v>
      </c>
      <c r="U316" s="8">
        <f t="shared" si="310"/>
        <v>4</v>
      </c>
      <c r="V316" s="11">
        <f t="shared" si="311"/>
        <v>0</v>
      </c>
      <c r="W316" s="8">
        <f>IF(O316&lt;12,O316, IF(O316&gt;12, "12"))</f>
        <v>4</v>
      </c>
      <c r="X316" s="9">
        <v>1</v>
      </c>
      <c r="Y316" s="9">
        <v>1</v>
      </c>
      <c r="Z316" s="9"/>
      <c r="AA316" s="9"/>
      <c r="AB316" s="9">
        <v>2</v>
      </c>
      <c r="AC316" s="9">
        <v>4</v>
      </c>
      <c r="AD316" s="9">
        <v>1</v>
      </c>
      <c r="AE316" s="8">
        <f t="shared" si="289"/>
        <v>4</v>
      </c>
      <c r="AF316" s="9">
        <v>1</v>
      </c>
      <c r="AG316" s="9"/>
      <c r="AH316" s="11">
        <f t="shared" si="312"/>
        <v>4</v>
      </c>
      <c r="AI316" s="11">
        <v>0</v>
      </c>
      <c r="AJ316" s="9">
        <v>2</v>
      </c>
      <c r="AK316" s="9">
        <v>0</v>
      </c>
      <c r="AL316" s="9"/>
      <c r="AM316" s="8" t="s">
        <v>360</v>
      </c>
      <c r="AN316" s="8">
        <v>1</v>
      </c>
      <c r="AO316" s="8">
        <v>1.87</v>
      </c>
      <c r="AP316" s="8">
        <v>37</v>
      </c>
      <c r="AQ316" s="8"/>
      <c r="AR316" s="9" t="e">
        <f t="shared" si="309"/>
        <v>#DIV/0!</v>
      </c>
      <c r="AS316" s="9"/>
      <c r="AT316" s="9" t="e">
        <f t="shared" si="296"/>
        <v>#DIV/0!</v>
      </c>
      <c r="AU316" s="9"/>
      <c r="AV316" s="9" t="e">
        <f t="shared" si="284"/>
        <v>#DIV/0!</v>
      </c>
      <c r="AW316" s="9"/>
      <c r="AX316" s="9"/>
      <c r="AY316" s="12" t="s">
        <v>167</v>
      </c>
      <c r="AZ316" s="12" t="s">
        <v>167</v>
      </c>
      <c r="BA316" s="12" t="s">
        <v>167</v>
      </c>
      <c r="BB316" s="12" t="s">
        <v>167</v>
      </c>
      <c r="BC316" s="8" t="s">
        <v>142</v>
      </c>
      <c r="BD316" s="8" t="s">
        <v>143</v>
      </c>
      <c r="BE316" s="8" t="s">
        <v>1428</v>
      </c>
      <c r="BF316" s="8"/>
      <c r="BG316" s="12"/>
      <c r="BH316" s="8"/>
      <c r="BI316" s="8"/>
      <c r="BJ316" s="8">
        <v>46</v>
      </c>
      <c r="BK316" s="8">
        <v>158</v>
      </c>
      <c r="BL316" s="8">
        <f t="shared" si="297"/>
        <v>1.4357036026333296</v>
      </c>
      <c r="BM316" s="8">
        <f t="shared" si="266"/>
        <v>18.426534209261337</v>
      </c>
      <c r="BN316" s="8">
        <v>1</v>
      </c>
      <c r="BO316" s="7" t="s">
        <v>1429</v>
      </c>
      <c r="BP316" s="8" t="s">
        <v>146</v>
      </c>
      <c r="BQ316" s="8">
        <v>58</v>
      </c>
      <c r="BR316" s="8">
        <v>57.2</v>
      </c>
      <c r="BS316" s="8">
        <v>161.5</v>
      </c>
      <c r="BT316" s="8">
        <f t="shared" si="298"/>
        <v>1.6002385106018142</v>
      </c>
      <c r="BU316" s="8">
        <f t="shared" si="267"/>
        <v>21.930623316623375</v>
      </c>
      <c r="BV316" s="8">
        <f t="shared" si="299"/>
        <v>0.89718100965673753</v>
      </c>
      <c r="BW316" s="8">
        <f t="shared" si="299"/>
        <v>0.84021935643270362</v>
      </c>
      <c r="BX316" s="8" t="s">
        <v>158</v>
      </c>
      <c r="BY316" s="8" t="s">
        <v>147</v>
      </c>
      <c r="BZ316" s="8" t="s">
        <v>148</v>
      </c>
      <c r="CA316" s="8" t="s">
        <v>149</v>
      </c>
      <c r="CB316" s="8">
        <v>5</v>
      </c>
      <c r="CC316" s="8" t="s">
        <v>150</v>
      </c>
      <c r="CD316" s="8">
        <v>2</v>
      </c>
      <c r="CE316" s="8" t="s">
        <v>159</v>
      </c>
      <c r="CF316" s="8" t="s">
        <v>150</v>
      </c>
      <c r="CG316" s="8">
        <v>2</v>
      </c>
      <c r="CH316" s="8" t="s">
        <v>150</v>
      </c>
      <c r="CI316" s="8" t="s">
        <v>150</v>
      </c>
      <c r="CJ316" s="8">
        <v>2</v>
      </c>
      <c r="CK316" s="8" t="s">
        <v>159</v>
      </c>
      <c r="CL316" s="8" t="s">
        <v>150</v>
      </c>
      <c r="CM316" s="8">
        <v>2</v>
      </c>
      <c r="CN316" s="8" t="s">
        <v>150</v>
      </c>
      <c r="CO316" s="8">
        <v>0</v>
      </c>
      <c r="CP316" s="8">
        <v>0</v>
      </c>
      <c r="CQ316" s="8">
        <v>4</v>
      </c>
      <c r="CR316" s="8"/>
      <c r="CS316" s="8">
        <v>0</v>
      </c>
      <c r="CT316" s="8"/>
      <c r="CU316" s="8"/>
      <c r="CV316" s="8"/>
      <c r="CW316" s="8"/>
      <c r="CX316" s="8"/>
      <c r="CY316" s="8">
        <v>0</v>
      </c>
      <c r="CZ316" s="8"/>
      <c r="DA316" s="8"/>
      <c r="DB316" s="8"/>
      <c r="DC316" s="8"/>
      <c r="DD316" s="8" t="s">
        <v>143</v>
      </c>
      <c r="DE316" s="8">
        <v>1</v>
      </c>
      <c r="DF316" s="8">
        <v>256</v>
      </c>
      <c r="DG316" s="8">
        <v>128</v>
      </c>
      <c r="DH316" s="8">
        <v>375</v>
      </c>
      <c r="DI316" s="8">
        <v>1</v>
      </c>
      <c r="DJ316" s="8"/>
      <c r="DK316" s="8">
        <v>2</v>
      </c>
      <c r="DL316" s="8">
        <v>0</v>
      </c>
      <c r="DM316" s="8">
        <v>2</v>
      </c>
      <c r="DN316" s="8"/>
      <c r="DO316" s="8" t="s">
        <v>143</v>
      </c>
      <c r="DP316" s="8" t="str">
        <f t="shared" si="307"/>
        <v>2</v>
      </c>
      <c r="DQ316" s="8" t="s">
        <v>143</v>
      </c>
      <c r="DR316" s="8" t="s">
        <v>165</v>
      </c>
      <c r="DS316" s="8" t="s">
        <v>143</v>
      </c>
      <c r="DT316" s="8" t="s">
        <v>636</v>
      </c>
      <c r="DU316" s="8" t="s">
        <v>150</v>
      </c>
      <c r="DV316" s="8" t="s">
        <v>159</v>
      </c>
      <c r="DW316" s="8" t="s">
        <v>150</v>
      </c>
      <c r="DX316" s="8" t="s">
        <v>159</v>
      </c>
      <c r="DY316" s="8" t="s">
        <v>159</v>
      </c>
      <c r="DZ316" s="8" t="s">
        <v>150</v>
      </c>
      <c r="EA316" s="8"/>
      <c r="EB316" s="8" t="s">
        <v>150</v>
      </c>
      <c r="EC316" s="8" t="s">
        <v>150</v>
      </c>
      <c r="ED316" s="8" t="s">
        <v>150</v>
      </c>
      <c r="EE316" s="8"/>
      <c r="EF316" s="8" t="s">
        <v>159</v>
      </c>
      <c r="EG316" s="8" t="s">
        <v>150</v>
      </c>
      <c r="EH316" s="8"/>
      <c r="EI316" s="8" t="s">
        <v>159</v>
      </c>
      <c r="EJ316" s="8" t="s">
        <v>150</v>
      </c>
      <c r="EK316" s="8"/>
      <c r="EL316" s="8"/>
      <c r="EM316" s="8" t="s">
        <v>159</v>
      </c>
      <c r="EN316" s="8"/>
      <c r="EO316" s="8"/>
      <c r="EP316" s="8" t="s">
        <v>187</v>
      </c>
      <c r="EQ316" s="11">
        <f t="shared" si="313"/>
        <v>4</v>
      </c>
      <c r="ER316" s="11">
        <v>0</v>
      </c>
      <c r="ES316" s="11"/>
      <c r="ET316" s="13">
        <f t="shared" si="300"/>
        <v>1</v>
      </c>
      <c r="EU316" s="13">
        <f t="shared" si="301"/>
        <v>0.9</v>
      </c>
      <c r="EV316" s="14">
        <f t="shared" si="268"/>
        <v>-3.2000000000000001E-2</v>
      </c>
      <c r="EW316" s="14">
        <f t="shared" si="302"/>
        <v>-3.2000000000000001E-2</v>
      </c>
      <c r="EX316" s="14">
        <f t="shared" si="303"/>
        <v>-3.2000000000000001E-2</v>
      </c>
      <c r="EY316" s="11">
        <f t="shared" si="304"/>
        <v>-3.2000000000000001E-2</v>
      </c>
      <c r="EZ316" s="15" t="s">
        <v>152</v>
      </c>
      <c r="FA316" s="16" t="str">
        <f t="shared" si="305"/>
        <v>1</v>
      </c>
      <c r="FC316">
        <v>2</v>
      </c>
      <c r="FD316">
        <v>0</v>
      </c>
    </row>
    <row r="317" spans="1:160" ht="33.75">
      <c r="A317" s="6">
        <v>3512</v>
      </c>
      <c r="B317" s="8">
        <v>1</v>
      </c>
      <c r="C317" s="8" t="s">
        <v>146</v>
      </c>
      <c r="D317" s="8">
        <v>62</v>
      </c>
      <c r="E317" s="8">
        <v>61</v>
      </c>
      <c r="F317" s="8" t="s">
        <v>153</v>
      </c>
      <c r="G317" s="8">
        <v>3</v>
      </c>
      <c r="H317" s="8"/>
      <c r="I317" s="9"/>
      <c r="J317" s="9"/>
      <c r="K317" s="10">
        <v>44343</v>
      </c>
      <c r="L317" s="10"/>
      <c r="M317" s="9" t="e">
        <f t="shared" si="308"/>
        <v>#NUM!</v>
      </c>
      <c r="N317" s="9">
        <f t="shared" ca="1" si="292"/>
        <v>34</v>
      </c>
      <c r="O317" s="9">
        <v>17</v>
      </c>
      <c r="P317" s="9">
        <v>1</v>
      </c>
      <c r="Q317" s="9"/>
      <c r="R317" s="9"/>
      <c r="S317" s="9" t="e">
        <f t="shared" si="293"/>
        <v>#NUM!</v>
      </c>
      <c r="T317" s="9"/>
      <c r="U317" s="8" t="str">
        <f t="shared" si="310"/>
        <v>12</v>
      </c>
      <c r="V317" s="11" t="str">
        <f t="shared" si="311"/>
        <v>1</v>
      </c>
      <c r="W317" s="8" t="str">
        <f>IF(O317&lt;12,O317, IF(O317&gt;12, "12"))</f>
        <v>12</v>
      </c>
      <c r="X317" s="9">
        <v>2</v>
      </c>
      <c r="Y317" s="9">
        <v>1</v>
      </c>
      <c r="Z317" s="9"/>
      <c r="AA317" s="9"/>
      <c r="AB317" s="9">
        <v>2</v>
      </c>
      <c r="AC317" s="9">
        <v>17</v>
      </c>
      <c r="AD317" s="9">
        <v>1</v>
      </c>
      <c r="AE317" s="8">
        <f t="shared" si="289"/>
        <v>17</v>
      </c>
      <c r="AF317" s="9">
        <v>2</v>
      </c>
      <c r="AG317" s="9"/>
      <c r="AH317" s="11">
        <f t="shared" si="312"/>
        <v>17</v>
      </c>
      <c r="AI317" s="11">
        <v>1</v>
      </c>
      <c r="AJ317" s="9">
        <v>2</v>
      </c>
      <c r="AK317" s="9">
        <v>0</v>
      </c>
      <c r="AL317" s="9"/>
      <c r="AM317" s="8" t="s">
        <v>360</v>
      </c>
      <c r="AN317" s="8">
        <v>1</v>
      </c>
      <c r="AO317" s="8">
        <v>1.44</v>
      </c>
      <c r="AP317" s="8">
        <v>39</v>
      </c>
      <c r="AQ317" s="8"/>
      <c r="AR317" s="9" t="e">
        <f t="shared" si="309"/>
        <v>#DIV/0!</v>
      </c>
      <c r="AS317" s="9">
        <v>1</v>
      </c>
      <c r="AT317" s="9">
        <f t="shared" si="296"/>
        <v>63.249165892740315</v>
      </c>
      <c r="AU317" s="9"/>
      <c r="AV317" s="9" t="e">
        <f t="shared" si="284"/>
        <v>#DIV/0!</v>
      </c>
      <c r="AW317" s="9"/>
      <c r="AX317" s="9"/>
      <c r="AY317" s="12" t="s">
        <v>155</v>
      </c>
      <c r="AZ317" s="12"/>
      <c r="BA317" s="12"/>
      <c r="BB317" s="12"/>
      <c r="BC317" s="8" t="s">
        <v>164</v>
      </c>
      <c r="BD317" s="8"/>
      <c r="BE317" s="8"/>
      <c r="BF317" s="8"/>
      <c r="BG317" s="12"/>
      <c r="BH317" s="8"/>
      <c r="BI317" s="8"/>
      <c r="BJ317" s="8">
        <v>45.7</v>
      </c>
      <c r="BK317" s="8">
        <v>160</v>
      </c>
      <c r="BL317" s="8">
        <f t="shared" si="297"/>
        <v>1.4448331455214904</v>
      </c>
      <c r="BM317" s="8">
        <f t="shared" si="266"/>
        <v>17.8515625</v>
      </c>
      <c r="BN317" s="8">
        <v>1</v>
      </c>
      <c r="BO317" s="7" t="s">
        <v>1432</v>
      </c>
      <c r="BP317" s="8" t="s">
        <v>139</v>
      </c>
      <c r="BQ317" s="8">
        <v>69</v>
      </c>
      <c r="BR317" s="8">
        <v>66</v>
      </c>
      <c r="BS317" s="8">
        <v>168</v>
      </c>
      <c r="BT317" s="8">
        <f t="shared" si="298"/>
        <v>1.7499342266302007</v>
      </c>
      <c r="BU317" s="8">
        <f t="shared" si="267"/>
        <v>23.3843537414966</v>
      </c>
      <c r="BV317" s="8">
        <f t="shared" si="299"/>
        <v>0.82564997217281999</v>
      </c>
      <c r="BW317" s="8">
        <f t="shared" si="299"/>
        <v>0.76339772727272726</v>
      </c>
      <c r="BX317" s="8" t="s">
        <v>171</v>
      </c>
      <c r="BY317" s="8" t="s">
        <v>158</v>
      </c>
      <c r="BZ317" s="8" t="s">
        <v>148</v>
      </c>
      <c r="CA317" s="8" t="s">
        <v>166</v>
      </c>
      <c r="CB317" s="8">
        <v>2</v>
      </c>
      <c r="CC317" s="8" t="s">
        <v>150</v>
      </c>
      <c r="CD317" s="8">
        <v>2</v>
      </c>
      <c r="CE317" s="8" t="s">
        <v>150</v>
      </c>
      <c r="CF317" s="8" t="s">
        <v>150</v>
      </c>
      <c r="CG317" s="8">
        <v>2</v>
      </c>
      <c r="CH317" s="8" t="s">
        <v>150</v>
      </c>
      <c r="CI317" s="8" t="s">
        <v>150</v>
      </c>
      <c r="CJ317" s="8">
        <v>2</v>
      </c>
      <c r="CK317" s="8" t="s">
        <v>150</v>
      </c>
      <c r="CL317" s="8" t="s">
        <v>150</v>
      </c>
      <c r="CM317" s="8">
        <v>2</v>
      </c>
      <c r="CN317" s="8" t="s">
        <v>150</v>
      </c>
      <c r="CO317" s="8">
        <v>17</v>
      </c>
      <c r="CP317" s="8">
        <v>0</v>
      </c>
      <c r="CQ317" s="8">
        <v>4</v>
      </c>
      <c r="CR317" s="8" t="s">
        <v>0</v>
      </c>
      <c r="CS317" s="8">
        <v>0</v>
      </c>
      <c r="CT317" s="8"/>
      <c r="CU317" s="8"/>
      <c r="CV317" s="8"/>
      <c r="CW317" s="8"/>
      <c r="CX317" s="8" t="s">
        <v>0</v>
      </c>
      <c r="CY317" s="8">
        <v>0</v>
      </c>
      <c r="CZ317" s="8"/>
      <c r="DA317" s="8"/>
      <c r="DB317" s="8"/>
      <c r="DC317" s="8"/>
      <c r="DD317" s="8" t="s">
        <v>165</v>
      </c>
      <c r="DE317" s="8">
        <v>2</v>
      </c>
      <c r="DF317" s="8"/>
      <c r="DG317" s="8"/>
      <c r="DH317" s="8"/>
      <c r="DI317" s="8">
        <v>2</v>
      </c>
      <c r="DJ317" s="8"/>
      <c r="DK317" s="8">
        <v>2</v>
      </c>
      <c r="DL317" s="8">
        <v>0</v>
      </c>
      <c r="DM317" s="8">
        <v>2</v>
      </c>
      <c r="DN317" s="8"/>
      <c r="DO317" s="8" t="s">
        <v>143</v>
      </c>
      <c r="DP317" s="8" t="str">
        <f t="shared" si="307"/>
        <v>2</v>
      </c>
      <c r="DQ317" s="8" t="s">
        <v>636</v>
      </c>
      <c r="DR317" s="8" t="s">
        <v>165</v>
      </c>
      <c r="DS317" s="8" t="s">
        <v>636</v>
      </c>
      <c r="DT317" s="8" t="s">
        <v>636</v>
      </c>
      <c r="DU317" s="8" t="s">
        <v>150</v>
      </c>
      <c r="DV317" s="8" t="s">
        <v>159</v>
      </c>
      <c r="DW317" s="8" t="s">
        <v>150</v>
      </c>
      <c r="DX317" s="8" t="s">
        <v>159</v>
      </c>
      <c r="DY317" s="8" t="s">
        <v>159</v>
      </c>
      <c r="DZ317" s="8"/>
      <c r="EA317" s="8"/>
      <c r="EB317" s="8" t="s">
        <v>150</v>
      </c>
      <c r="EC317" s="8" t="s">
        <v>150</v>
      </c>
      <c r="ED317" s="8" t="s">
        <v>150</v>
      </c>
      <c r="EE317" s="8"/>
      <c r="EF317" s="8" t="s">
        <v>159</v>
      </c>
      <c r="EG317" s="8" t="s">
        <v>150</v>
      </c>
      <c r="EH317" s="8"/>
      <c r="EI317" s="8" t="s">
        <v>159</v>
      </c>
      <c r="EJ317" s="8" t="s">
        <v>150</v>
      </c>
      <c r="EK317" s="8"/>
      <c r="EL317" s="8"/>
      <c r="EM317" s="8"/>
      <c r="EN317" s="8"/>
      <c r="EO317" s="8"/>
      <c r="EP317" s="8" t="s">
        <v>189</v>
      </c>
      <c r="EQ317" s="11">
        <f t="shared" si="313"/>
        <v>17</v>
      </c>
      <c r="ER317" s="11">
        <v>1</v>
      </c>
      <c r="ES317" s="11"/>
      <c r="ET317" s="13">
        <f t="shared" si="300"/>
        <v>1.012</v>
      </c>
      <c r="EU317" s="13">
        <f t="shared" si="301"/>
        <v>0.7</v>
      </c>
      <c r="EV317" s="14">
        <f t="shared" si="268"/>
        <v>-0.24099999999999999</v>
      </c>
      <c r="EW317" s="14">
        <f t="shared" si="302"/>
        <v>-1.2</v>
      </c>
      <c r="EX317" s="14">
        <f t="shared" si="303"/>
        <v>-0.24099999999999999</v>
      </c>
      <c r="EY317" s="11">
        <f t="shared" si="304"/>
        <v>-0.24099999999999999</v>
      </c>
      <c r="EZ317" s="17" t="s">
        <v>152</v>
      </c>
      <c r="FA317" s="16" t="str">
        <f t="shared" si="305"/>
        <v>1</v>
      </c>
      <c r="FC317">
        <v>2</v>
      </c>
      <c r="FD317">
        <v>0</v>
      </c>
    </row>
    <row r="318" spans="1:160" ht="33.75">
      <c r="A318" s="6">
        <v>3517</v>
      </c>
      <c r="B318" s="8">
        <v>2</v>
      </c>
      <c r="C318" s="8" t="s">
        <v>139</v>
      </c>
      <c r="D318" s="8">
        <v>59</v>
      </c>
      <c r="E318" s="8">
        <v>58</v>
      </c>
      <c r="F318" s="8" t="s">
        <v>153</v>
      </c>
      <c r="G318" s="8">
        <v>3</v>
      </c>
      <c r="H318" s="8" t="s">
        <v>179</v>
      </c>
      <c r="I318" s="9"/>
      <c r="J318" s="9"/>
      <c r="K318" s="10">
        <v>44356</v>
      </c>
      <c r="L318" s="10"/>
      <c r="M318" s="9" t="e">
        <f t="shared" si="308"/>
        <v>#NUM!</v>
      </c>
      <c r="N318" s="9">
        <f t="shared" ca="1" si="292"/>
        <v>34</v>
      </c>
      <c r="O318" s="9">
        <v>16</v>
      </c>
      <c r="P318" s="9">
        <v>1</v>
      </c>
      <c r="Q318" s="9"/>
      <c r="R318" s="9"/>
      <c r="S318" s="9" t="e">
        <f t="shared" si="293"/>
        <v>#NUM!</v>
      </c>
      <c r="T318" s="9"/>
      <c r="U318" s="8" t="str">
        <f t="shared" si="310"/>
        <v>12</v>
      </c>
      <c r="V318" s="11" t="str">
        <f t="shared" si="311"/>
        <v>1</v>
      </c>
      <c r="W318" s="8" t="str">
        <f>IF(O318&lt;12,O318, IF(O318&gt;12, "12"))</f>
        <v>12</v>
      </c>
      <c r="X318" s="9">
        <v>2</v>
      </c>
      <c r="Y318" s="9">
        <v>1</v>
      </c>
      <c r="Z318" s="9"/>
      <c r="AA318" s="9"/>
      <c r="AB318" s="9">
        <v>2</v>
      </c>
      <c r="AC318" s="9">
        <v>16</v>
      </c>
      <c r="AD318" s="9">
        <v>1</v>
      </c>
      <c r="AE318" s="8">
        <f t="shared" si="289"/>
        <v>16</v>
      </c>
      <c r="AF318" s="9">
        <v>2</v>
      </c>
      <c r="AG318" s="9"/>
      <c r="AH318" s="11">
        <f t="shared" si="312"/>
        <v>16</v>
      </c>
      <c r="AI318" s="11">
        <v>1</v>
      </c>
      <c r="AJ318" s="9">
        <v>2</v>
      </c>
      <c r="AK318" s="9">
        <v>0</v>
      </c>
      <c r="AL318" s="9"/>
      <c r="AM318" s="8" t="s">
        <v>360</v>
      </c>
      <c r="AN318" s="8">
        <v>1</v>
      </c>
      <c r="AO318" s="8">
        <v>1.72</v>
      </c>
      <c r="AP318" s="8">
        <v>43</v>
      </c>
      <c r="AQ318" s="8"/>
      <c r="AR318" s="9" t="e">
        <f t="shared" si="309"/>
        <v>#DIV/0!</v>
      </c>
      <c r="AS318" s="9">
        <v>2.02</v>
      </c>
      <c r="AT318" s="9">
        <f t="shared" si="296"/>
        <v>37.027895791023617</v>
      </c>
      <c r="AU318" s="9"/>
      <c r="AV318" s="9" t="e">
        <f t="shared" si="284"/>
        <v>#DIV/0!</v>
      </c>
      <c r="AW318" s="9"/>
      <c r="AX318" s="9"/>
      <c r="AY318" s="12" t="s">
        <v>155</v>
      </c>
      <c r="AZ318" s="12"/>
      <c r="BA318" s="12"/>
      <c r="BB318" s="12"/>
      <c r="BC318" s="8" t="s">
        <v>164</v>
      </c>
      <c r="BD318" s="8"/>
      <c r="BE318" s="8"/>
      <c r="BF318" s="8"/>
      <c r="BG318" s="12"/>
      <c r="BH318" s="8"/>
      <c r="BI318" s="8"/>
      <c r="BJ318" s="8">
        <v>67.5</v>
      </c>
      <c r="BK318" s="8">
        <v>174.4</v>
      </c>
      <c r="BL318" s="8">
        <f t="shared" si="297"/>
        <v>1.815271651808833</v>
      </c>
      <c r="BM318" s="8">
        <f t="shared" si="266"/>
        <v>22.192734197458126</v>
      </c>
      <c r="BN318" s="8">
        <v>1</v>
      </c>
      <c r="BO318" s="7" t="s">
        <v>1435</v>
      </c>
      <c r="BP318" s="8" t="s">
        <v>146</v>
      </c>
      <c r="BQ318" s="8">
        <v>55</v>
      </c>
      <c r="BR318" s="8">
        <v>55</v>
      </c>
      <c r="BS318" s="8">
        <v>160.1</v>
      </c>
      <c r="BT318" s="8">
        <f t="shared" si="298"/>
        <v>1.563882724917371</v>
      </c>
      <c r="BU318" s="8">
        <f t="shared" si="267"/>
        <v>21.457544687287498</v>
      </c>
      <c r="BV318" s="8">
        <f t="shared" si="299"/>
        <v>1.1607466614254878</v>
      </c>
      <c r="BW318" s="8">
        <f t="shared" si="299"/>
        <v>1.0342625179574338</v>
      </c>
      <c r="BX318" s="8" t="s">
        <v>147</v>
      </c>
      <c r="BY318" s="8" t="s">
        <v>147</v>
      </c>
      <c r="BZ318" s="8" t="s">
        <v>148</v>
      </c>
      <c r="CA318" s="8" t="s">
        <v>149</v>
      </c>
      <c r="CB318" s="8">
        <v>4</v>
      </c>
      <c r="CC318" s="8" t="s">
        <v>150</v>
      </c>
      <c r="CD318" s="8">
        <v>2</v>
      </c>
      <c r="CE318" s="8" t="s">
        <v>150</v>
      </c>
      <c r="CF318" s="8" t="s">
        <v>150</v>
      </c>
      <c r="CG318" s="8">
        <v>2</v>
      </c>
      <c r="CH318" s="8" t="s">
        <v>150</v>
      </c>
      <c r="CI318" s="8" t="s">
        <v>150</v>
      </c>
      <c r="CJ318" s="8">
        <v>2</v>
      </c>
      <c r="CK318" s="8" t="s">
        <v>150</v>
      </c>
      <c r="CL318" s="8" t="s">
        <v>150</v>
      </c>
      <c r="CM318" s="8">
        <v>2</v>
      </c>
      <c r="CN318" s="8" t="s">
        <v>150</v>
      </c>
      <c r="CO318" s="8">
        <v>0</v>
      </c>
      <c r="CP318" s="8">
        <v>0</v>
      </c>
      <c r="CQ318" s="8">
        <v>4</v>
      </c>
      <c r="CR318" s="8" t="s">
        <v>0</v>
      </c>
      <c r="CS318" s="8">
        <v>0</v>
      </c>
      <c r="CT318" s="8"/>
      <c r="CU318" s="8"/>
      <c r="CV318" s="8"/>
      <c r="CW318" s="8"/>
      <c r="CX318" s="8" t="s">
        <v>0</v>
      </c>
      <c r="CY318" s="8">
        <v>0</v>
      </c>
      <c r="CZ318" s="8"/>
      <c r="DA318" s="8"/>
      <c r="DB318" s="8"/>
      <c r="DC318" s="8"/>
      <c r="DD318" s="8" t="s">
        <v>165</v>
      </c>
      <c r="DE318" s="8">
        <v>2</v>
      </c>
      <c r="DF318" s="8"/>
      <c r="DG318" s="8"/>
      <c r="DH318" s="8"/>
      <c r="DI318" s="8">
        <v>2</v>
      </c>
      <c r="DJ318" s="8"/>
      <c r="DK318" s="8">
        <v>2</v>
      </c>
      <c r="DL318" s="8">
        <v>0</v>
      </c>
      <c r="DM318" s="8">
        <v>2</v>
      </c>
      <c r="DN318" s="8"/>
      <c r="DO318" s="8" t="s">
        <v>143</v>
      </c>
      <c r="DP318" s="8" t="str">
        <f t="shared" si="307"/>
        <v>2</v>
      </c>
      <c r="DQ318" s="8" t="s">
        <v>165</v>
      </c>
      <c r="DR318" s="8" t="s">
        <v>165</v>
      </c>
      <c r="DS318" s="8" t="s">
        <v>165</v>
      </c>
      <c r="DT318" s="8" t="s">
        <v>636</v>
      </c>
      <c r="DU318" s="8" t="s">
        <v>150</v>
      </c>
      <c r="DV318" s="8" t="s">
        <v>159</v>
      </c>
      <c r="DW318" s="8" t="s">
        <v>150</v>
      </c>
      <c r="DX318" s="8" t="s">
        <v>150</v>
      </c>
      <c r="DY318" s="8"/>
      <c r="DZ318" s="8"/>
      <c r="EA318" s="8"/>
      <c r="EB318" s="8" t="s">
        <v>150</v>
      </c>
      <c r="EC318" s="8" t="s">
        <v>150</v>
      </c>
      <c r="ED318" s="8" t="s">
        <v>150</v>
      </c>
      <c r="EE318" s="8"/>
      <c r="EF318" s="8" t="s">
        <v>159</v>
      </c>
      <c r="EG318" s="8" t="s">
        <v>150</v>
      </c>
      <c r="EH318" s="8"/>
      <c r="EI318" s="8" t="s">
        <v>159</v>
      </c>
      <c r="EJ318" s="8" t="s">
        <v>150</v>
      </c>
      <c r="EK318" s="8"/>
      <c r="EL318" s="8"/>
      <c r="EM318" s="8" t="s">
        <v>159</v>
      </c>
      <c r="EN318" s="8"/>
      <c r="EO318" s="8"/>
      <c r="EP318" s="8" t="s">
        <v>189</v>
      </c>
      <c r="EQ318" s="11">
        <f t="shared" si="313"/>
        <v>16</v>
      </c>
      <c r="ER318" s="11">
        <v>1</v>
      </c>
      <c r="ES318" s="11"/>
      <c r="ET318" s="13">
        <f t="shared" si="300"/>
        <v>1</v>
      </c>
      <c r="EU318" s="13">
        <f t="shared" si="301"/>
        <v>0.9</v>
      </c>
      <c r="EV318" s="14">
        <f t="shared" si="268"/>
        <v>-3.2000000000000001E-2</v>
      </c>
      <c r="EW318" s="14">
        <f t="shared" si="302"/>
        <v>-1.2</v>
      </c>
      <c r="EX318" s="14">
        <f t="shared" si="303"/>
        <v>-3.2000000000000001E-2</v>
      </c>
      <c r="EY318" s="11">
        <f t="shared" si="304"/>
        <v>-3.2000000000000001E-2</v>
      </c>
      <c r="EZ318" s="15" t="s">
        <v>152</v>
      </c>
      <c r="FA318" s="16" t="str">
        <f t="shared" si="305"/>
        <v>1</v>
      </c>
      <c r="FC318">
        <v>2</v>
      </c>
      <c r="FD318">
        <v>0</v>
      </c>
    </row>
    <row r="319" spans="1:160" ht="33.75">
      <c r="A319" s="6">
        <v>3518</v>
      </c>
      <c r="B319" s="8">
        <v>2</v>
      </c>
      <c r="C319" s="8" t="s">
        <v>139</v>
      </c>
      <c r="D319" s="8">
        <v>65</v>
      </c>
      <c r="E319" s="8">
        <v>64</v>
      </c>
      <c r="F319" s="8" t="s">
        <v>174</v>
      </c>
      <c r="G319" s="8">
        <v>2</v>
      </c>
      <c r="H319" s="8"/>
      <c r="I319" s="9"/>
      <c r="J319" s="9"/>
      <c r="K319" s="10">
        <v>44357</v>
      </c>
      <c r="L319" s="10"/>
      <c r="M319" s="9" t="e">
        <f t="shared" si="308"/>
        <v>#NUM!</v>
      </c>
      <c r="N319" s="9">
        <f t="shared" ca="1" si="292"/>
        <v>33</v>
      </c>
      <c r="O319" s="9">
        <v>16</v>
      </c>
      <c r="P319" s="9">
        <v>1</v>
      </c>
      <c r="Q319" s="9"/>
      <c r="R319" s="9"/>
      <c r="S319" s="9" t="e">
        <f t="shared" si="293"/>
        <v>#NUM!</v>
      </c>
      <c r="T319" s="9"/>
      <c r="U319" s="8" t="str">
        <f t="shared" si="310"/>
        <v>12</v>
      </c>
      <c r="V319" s="11" t="str">
        <f t="shared" si="311"/>
        <v>1</v>
      </c>
      <c r="W319" s="8" t="str">
        <f>IF(O319&lt;12,O319, IF(O319&gt;12, "12"))</f>
        <v>12</v>
      </c>
      <c r="X319" s="9">
        <v>2</v>
      </c>
      <c r="Y319" s="9">
        <v>1</v>
      </c>
      <c r="Z319" s="9"/>
      <c r="AA319" s="9"/>
      <c r="AB319" s="9">
        <v>2</v>
      </c>
      <c r="AC319" s="9">
        <v>16</v>
      </c>
      <c r="AD319" s="9">
        <v>1</v>
      </c>
      <c r="AE319" s="8">
        <f t="shared" si="289"/>
        <v>16</v>
      </c>
      <c r="AF319" s="9">
        <v>1</v>
      </c>
      <c r="AG319" s="9"/>
      <c r="AH319" s="11">
        <f t="shared" si="312"/>
        <v>16</v>
      </c>
      <c r="AI319" s="11">
        <v>1</v>
      </c>
      <c r="AJ319" s="9">
        <v>2</v>
      </c>
      <c r="AK319" s="9">
        <v>0</v>
      </c>
      <c r="AL319" s="9"/>
      <c r="AM319" s="8" t="s">
        <v>360</v>
      </c>
      <c r="AN319" s="8">
        <v>1</v>
      </c>
      <c r="AO319" s="8">
        <v>1.6</v>
      </c>
      <c r="AP319" s="8">
        <v>45</v>
      </c>
      <c r="AQ319" s="8"/>
      <c r="AR319" s="9" t="e">
        <v>#DIV/0!</v>
      </c>
      <c r="AS319" s="9">
        <v>1.08</v>
      </c>
      <c r="AT319" s="9">
        <f t="shared" si="296"/>
        <v>75.619904405645414</v>
      </c>
      <c r="AU319" s="9"/>
      <c r="AV319" s="9" t="e">
        <f t="shared" ref="AV319:AV350" si="314">141*((AU319/EU319)^EX319)*0.9938^(E319+3)*ET319</f>
        <v>#DIV/0!</v>
      </c>
      <c r="AW319" s="9"/>
      <c r="AX319" s="9"/>
      <c r="AY319" s="12" t="s">
        <v>155</v>
      </c>
      <c r="AZ319" s="12"/>
      <c r="BA319" s="12"/>
      <c r="BB319" s="12"/>
      <c r="BC319" s="8" t="s">
        <v>164</v>
      </c>
      <c r="BD319" s="8"/>
      <c r="BE319" s="8"/>
      <c r="BF319" s="8"/>
      <c r="BG319" s="12"/>
      <c r="BH319" s="8"/>
      <c r="BI319" s="8"/>
      <c r="BJ319" s="8">
        <v>64</v>
      </c>
      <c r="BK319" s="8">
        <v>169</v>
      </c>
      <c r="BL319" s="8">
        <f t="shared" si="297"/>
        <v>1.7346452589004908</v>
      </c>
      <c r="BM319" s="8">
        <f t="shared" si="266"/>
        <v>22.408178985329645</v>
      </c>
      <c r="BN319" s="8">
        <v>1</v>
      </c>
      <c r="BO319" s="7" t="s">
        <v>1438</v>
      </c>
      <c r="BP319" s="8" t="s">
        <v>146</v>
      </c>
      <c r="BQ319" s="8">
        <v>62</v>
      </c>
      <c r="BR319" s="8">
        <v>56</v>
      </c>
      <c r="BS319" s="8">
        <v>156.4</v>
      </c>
      <c r="BT319" s="8">
        <f t="shared" si="298"/>
        <v>1.5494154348048339</v>
      </c>
      <c r="BU319" s="8">
        <f t="shared" si="267"/>
        <v>22.893623144798894</v>
      </c>
      <c r="BV319" s="8">
        <f t="shared" si="299"/>
        <v>1.1195481985881912</v>
      </c>
      <c r="BW319" s="8">
        <f t="shared" si="299"/>
        <v>0.97879566041605193</v>
      </c>
      <c r="BX319" s="8" t="s">
        <v>158</v>
      </c>
      <c r="BY319" s="8" t="s">
        <v>147</v>
      </c>
      <c r="BZ319" s="8" t="s">
        <v>148</v>
      </c>
      <c r="CA319" s="8" t="s">
        <v>149</v>
      </c>
      <c r="CB319" s="8">
        <v>6</v>
      </c>
      <c r="CC319" s="8" t="s">
        <v>150</v>
      </c>
      <c r="CD319" s="8">
        <v>2</v>
      </c>
      <c r="CE319" s="8" t="s">
        <v>159</v>
      </c>
      <c r="CF319" s="8" t="s">
        <v>150</v>
      </c>
      <c r="CG319" s="8">
        <v>2</v>
      </c>
      <c r="CH319" s="8" t="s">
        <v>150</v>
      </c>
      <c r="CI319" s="8" t="s">
        <v>159</v>
      </c>
      <c r="CJ319" s="8">
        <v>1</v>
      </c>
      <c r="CK319" s="8" t="s">
        <v>159</v>
      </c>
      <c r="CL319" s="8" t="s">
        <v>150</v>
      </c>
      <c r="CM319" s="8">
        <v>2</v>
      </c>
      <c r="CN319" s="8" t="s">
        <v>150</v>
      </c>
      <c r="CO319" s="8">
        <v>0</v>
      </c>
      <c r="CP319" s="8">
        <v>0</v>
      </c>
      <c r="CQ319" s="8">
        <v>2</v>
      </c>
      <c r="CR319" s="8" t="s">
        <v>0</v>
      </c>
      <c r="CS319" s="8">
        <v>0</v>
      </c>
      <c r="CT319" s="8"/>
      <c r="CU319" s="8"/>
      <c r="CV319" s="8"/>
      <c r="CW319" s="8"/>
      <c r="CX319" s="8" t="s">
        <v>0</v>
      </c>
      <c r="CY319" s="8">
        <v>0</v>
      </c>
      <c r="CZ319" s="8"/>
      <c r="DA319" s="8"/>
      <c r="DB319" s="8"/>
      <c r="DC319" s="8"/>
      <c r="DD319" s="8" t="s">
        <v>143</v>
      </c>
      <c r="DE319" s="8">
        <v>1</v>
      </c>
      <c r="DF319" s="8">
        <v>64</v>
      </c>
      <c r="DG319" s="8">
        <v>32</v>
      </c>
      <c r="DH319" s="8">
        <v>375</v>
      </c>
      <c r="DI319" s="8">
        <v>1</v>
      </c>
      <c r="DJ319" s="8"/>
      <c r="DK319" s="8">
        <v>2</v>
      </c>
      <c r="DL319" s="8">
        <v>4</v>
      </c>
      <c r="DM319" s="8">
        <v>1</v>
      </c>
      <c r="DN319" s="8" t="s">
        <v>143</v>
      </c>
      <c r="DO319" s="8"/>
      <c r="DP319" s="8" t="str">
        <f t="shared" si="307"/>
        <v>1</v>
      </c>
      <c r="DQ319" s="8" t="s">
        <v>165</v>
      </c>
      <c r="DR319" s="8" t="s">
        <v>165</v>
      </c>
      <c r="DS319" s="8" t="s">
        <v>165</v>
      </c>
      <c r="DT319" s="8" t="s">
        <v>636</v>
      </c>
      <c r="DU319" s="8" t="s">
        <v>150</v>
      </c>
      <c r="DV319" s="8" t="s">
        <v>150</v>
      </c>
      <c r="DW319" s="8" t="s">
        <v>150</v>
      </c>
      <c r="DX319" s="8" t="s">
        <v>150</v>
      </c>
      <c r="DY319" s="8" t="s">
        <v>150</v>
      </c>
      <c r="DZ319" s="8" t="s">
        <v>150</v>
      </c>
      <c r="EA319" s="8"/>
      <c r="EB319" s="8" t="s">
        <v>150</v>
      </c>
      <c r="EC319" s="8" t="s">
        <v>150</v>
      </c>
      <c r="ED319" s="8" t="s">
        <v>150</v>
      </c>
      <c r="EE319" s="8"/>
      <c r="EF319" s="8" t="s">
        <v>159</v>
      </c>
      <c r="EG319" s="8" t="s">
        <v>150</v>
      </c>
      <c r="EH319" s="8"/>
      <c r="EI319" s="8" t="s">
        <v>159</v>
      </c>
      <c r="EJ319" s="8" t="s">
        <v>150</v>
      </c>
      <c r="EK319" s="8"/>
      <c r="EL319" s="8"/>
      <c r="EM319" s="8" t="s">
        <v>159</v>
      </c>
      <c r="EN319" s="8"/>
      <c r="EO319" s="8"/>
      <c r="EP319" s="8" t="s">
        <v>189</v>
      </c>
      <c r="EQ319" s="11">
        <f t="shared" si="313"/>
        <v>16</v>
      </c>
      <c r="ER319" s="11">
        <v>1</v>
      </c>
      <c r="ES319" s="11"/>
      <c r="ET319" s="13">
        <f t="shared" si="300"/>
        <v>1</v>
      </c>
      <c r="EU319" s="13">
        <f t="shared" si="301"/>
        <v>0.9</v>
      </c>
      <c r="EV319" s="14">
        <f t="shared" si="268"/>
        <v>-3.2000000000000001E-2</v>
      </c>
      <c r="EW319" s="14">
        <f t="shared" si="302"/>
        <v>-1.2</v>
      </c>
      <c r="EX319" s="14">
        <f t="shared" si="303"/>
        <v>-3.2000000000000001E-2</v>
      </c>
      <c r="EY319" s="11">
        <f t="shared" si="304"/>
        <v>-3.2000000000000001E-2</v>
      </c>
      <c r="EZ319" s="17" t="s">
        <v>152</v>
      </c>
      <c r="FA319" s="16" t="str">
        <f t="shared" si="305"/>
        <v>1</v>
      </c>
      <c r="FB319" t="s">
        <v>1964</v>
      </c>
      <c r="FC319">
        <v>1</v>
      </c>
      <c r="FD319">
        <v>7</v>
      </c>
    </row>
    <row r="320" spans="1:160" ht="56.25">
      <c r="A320" s="6">
        <v>3530</v>
      </c>
      <c r="B320" s="8">
        <v>2</v>
      </c>
      <c r="C320" s="8" t="s">
        <v>139</v>
      </c>
      <c r="D320" s="8">
        <v>51</v>
      </c>
      <c r="E320" s="8">
        <v>50</v>
      </c>
      <c r="F320" s="8" t="s">
        <v>140</v>
      </c>
      <c r="G320" s="8">
        <v>1</v>
      </c>
      <c r="H320" s="8"/>
      <c r="I320" s="9"/>
      <c r="J320" s="9"/>
      <c r="K320" s="10">
        <v>44382</v>
      </c>
      <c r="L320" s="10"/>
      <c r="M320" s="9" t="e">
        <f t="shared" si="308"/>
        <v>#NUM!</v>
      </c>
      <c r="N320" s="9">
        <f t="shared" ca="1" si="292"/>
        <v>33</v>
      </c>
      <c r="O320" s="9">
        <v>15</v>
      </c>
      <c r="P320" s="9">
        <v>1</v>
      </c>
      <c r="Q320" s="10">
        <v>44487</v>
      </c>
      <c r="R320" s="10"/>
      <c r="S320" s="9">
        <f t="shared" si="293"/>
        <v>3</v>
      </c>
      <c r="T320" s="9" t="s">
        <v>1446</v>
      </c>
      <c r="U320" s="8" t="str">
        <f t="shared" si="310"/>
        <v>12</v>
      </c>
      <c r="V320" s="11" t="str">
        <f t="shared" si="311"/>
        <v>1</v>
      </c>
      <c r="W320" s="8">
        <v>3</v>
      </c>
      <c r="X320" s="9">
        <v>1</v>
      </c>
      <c r="Y320" s="9">
        <v>1</v>
      </c>
      <c r="Z320" s="9"/>
      <c r="AA320" s="9"/>
      <c r="AB320" s="9">
        <v>1</v>
      </c>
      <c r="AC320" s="9">
        <v>3</v>
      </c>
      <c r="AD320" s="9">
        <v>0</v>
      </c>
      <c r="AE320" s="8">
        <v>3</v>
      </c>
      <c r="AF320" s="9">
        <v>1</v>
      </c>
      <c r="AG320" s="9">
        <v>1</v>
      </c>
      <c r="AH320" s="11">
        <f t="shared" si="312"/>
        <v>15</v>
      </c>
      <c r="AI320" s="11">
        <v>1</v>
      </c>
      <c r="AJ320" s="9">
        <v>1</v>
      </c>
      <c r="AK320" s="9">
        <v>0</v>
      </c>
      <c r="AL320" s="9"/>
      <c r="AM320" s="8" t="s">
        <v>360</v>
      </c>
      <c r="AN320" s="8">
        <v>1</v>
      </c>
      <c r="AO320" s="8">
        <v>1.49</v>
      </c>
      <c r="AP320" s="8">
        <v>54</v>
      </c>
      <c r="AQ320" s="8"/>
      <c r="AR320" s="9" t="e">
        <f t="shared" ref="AR320:AR326" si="315">141*((AQ320/EU320)^EV320)*0.9938^(E320)*ET320</f>
        <v>#DIV/0!</v>
      </c>
      <c r="AS320" s="9">
        <v>1.08</v>
      </c>
      <c r="AT320" s="9">
        <f t="shared" si="296"/>
        <v>82.49929366896346</v>
      </c>
      <c r="AU320" s="9"/>
      <c r="AV320" s="9" t="e">
        <f t="shared" si="314"/>
        <v>#DIV/0!</v>
      </c>
      <c r="AW320" s="9"/>
      <c r="AX320" s="9"/>
      <c r="AY320" s="12" t="s">
        <v>155</v>
      </c>
      <c r="AZ320" s="12"/>
      <c r="BA320" s="12"/>
      <c r="BB320" s="12"/>
      <c r="BC320" s="8" t="s">
        <v>164</v>
      </c>
      <c r="BD320" s="8"/>
      <c r="BE320" s="8"/>
      <c r="BF320" s="8"/>
      <c r="BG320" s="12"/>
      <c r="BH320" s="8"/>
      <c r="BI320" s="8"/>
      <c r="BJ320" s="8">
        <v>62</v>
      </c>
      <c r="BK320" s="8">
        <v>165</v>
      </c>
      <c r="BL320" s="8">
        <f t="shared" si="297"/>
        <v>1.6819328436037448</v>
      </c>
      <c r="BM320" s="8">
        <f t="shared" si="266"/>
        <v>22.773186409550046</v>
      </c>
      <c r="BN320" s="8">
        <v>1</v>
      </c>
      <c r="BO320" s="7" t="s">
        <v>1447</v>
      </c>
      <c r="BP320" s="8" t="s">
        <v>146</v>
      </c>
      <c r="BQ320" s="8">
        <v>50</v>
      </c>
      <c r="BR320" s="8">
        <v>56</v>
      </c>
      <c r="BS320" s="8">
        <v>152</v>
      </c>
      <c r="BT320" s="8">
        <f t="shared" si="298"/>
        <v>1.5176891746030536</v>
      </c>
      <c r="BU320" s="8">
        <f t="shared" si="267"/>
        <v>24.238227146814403</v>
      </c>
      <c r="BV320" s="8">
        <f t="shared" si="299"/>
        <v>1.1082195694277444</v>
      </c>
      <c r="BW320" s="8">
        <f t="shared" si="299"/>
        <v>0.93955660501115057</v>
      </c>
      <c r="BX320" s="8" t="s">
        <v>158</v>
      </c>
      <c r="BY320" s="8" t="s">
        <v>158</v>
      </c>
      <c r="BZ320" s="8" t="s">
        <v>148</v>
      </c>
      <c r="CA320" s="8" t="s">
        <v>166</v>
      </c>
      <c r="CB320" s="8">
        <v>3</v>
      </c>
      <c r="CC320" s="8" t="s">
        <v>150</v>
      </c>
      <c r="CD320" s="8">
        <v>2</v>
      </c>
      <c r="CE320" s="8" t="s">
        <v>150</v>
      </c>
      <c r="CF320" s="8" t="s">
        <v>150</v>
      </c>
      <c r="CG320" s="8">
        <v>2</v>
      </c>
      <c r="CH320" s="8" t="s">
        <v>150</v>
      </c>
      <c r="CI320" s="8" t="s">
        <v>150</v>
      </c>
      <c r="CJ320" s="8">
        <v>2</v>
      </c>
      <c r="CK320" s="8" t="s">
        <v>150</v>
      </c>
      <c r="CL320" s="8" t="s">
        <v>150</v>
      </c>
      <c r="CM320" s="8">
        <v>2</v>
      </c>
      <c r="CN320" s="8" t="s">
        <v>150</v>
      </c>
      <c r="CO320" s="8">
        <v>0</v>
      </c>
      <c r="CP320" s="8">
        <v>0</v>
      </c>
      <c r="CQ320" s="8">
        <v>4</v>
      </c>
      <c r="CR320" s="8" t="s">
        <v>0</v>
      </c>
      <c r="CS320" s="8">
        <v>0</v>
      </c>
      <c r="CT320" s="8"/>
      <c r="CU320" s="8"/>
      <c r="CV320" s="8"/>
      <c r="CW320" s="8"/>
      <c r="CX320" s="8" t="s">
        <v>0</v>
      </c>
      <c r="CY320" s="8">
        <v>0</v>
      </c>
      <c r="CZ320" s="8"/>
      <c r="DA320" s="8"/>
      <c r="DB320" s="8"/>
      <c r="DC320" s="8"/>
      <c r="DD320" s="8" t="s">
        <v>165</v>
      </c>
      <c r="DE320" s="8">
        <v>2</v>
      </c>
      <c r="DF320" s="8"/>
      <c r="DG320" s="8"/>
      <c r="DH320" s="8"/>
      <c r="DI320" s="8">
        <v>2</v>
      </c>
      <c r="DJ320" s="8"/>
      <c r="DK320" s="8">
        <v>2</v>
      </c>
      <c r="DL320" s="8">
        <v>0</v>
      </c>
      <c r="DM320" s="8">
        <v>2</v>
      </c>
      <c r="DN320" s="8"/>
      <c r="DO320" s="8" t="s">
        <v>143</v>
      </c>
      <c r="DP320" s="8" t="str">
        <f t="shared" si="307"/>
        <v>2</v>
      </c>
      <c r="DQ320" s="8" t="s">
        <v>143</v>
      </c>
      <c r="DR320" s="8" t="s">
        <v>636</v>
      </c>
      <c r="DS320" s="8" t="s">
        <v>143</v>
      </c>
      <c r="DT320" s="8" t="s">
        <v>636</v>
      </c>
      <c r="DU320" s="8" t="s">
        <v>159</v>
      </c>
      <c r="DV320" s="8" t="s">
        <v>150</v>
      </c>
      <c r="DW320" s="8" t="s">
        <v>150</v>
      </c>
      <c r="DX320" s="8" t="s">
        <v>159</v>
      </c>
      <c r="DY320" s="8" t="s">
        <v>159</v>
      </c>
      <c r="DZ320" s="8"/>
      <c r="EA320" s="8"/>
      <c r="EB320" s="8" t="s">
        <v>150</v>
      </c>
      <c r="EC320" s="8" t="s">
        <v>150</v>
      </c>
      <c r="ED320" s="8" t="s">
        <v>150</v>
      </c>
      <c r="EE320" s="8"/>
      <c r="EF320" s="8" t="s">
        <v>159</v>
      </c>
      <c r="EG320" s="8" t="s">
        <v>150</v>
      </c>
      <c r="EH320" s="8"/>
      <c r="EI320" s="8" t="s">
        <v>159</v>
      </c>
      <c r="EJ320" s="8" t="s">
        <v>150</v>
      </c>
      <c r="EK320" s="8"/>
      <c r="EL320" s="8"/>
      <c r="EM320" s="8" t="s">
        <v>159</v>
      </c>
      <c r="EN320" s="8"/>
      <c r="EO320" s="8"/>
      <c r="EP320" s="8" t="s">
        <v>189</v>
      </c>
      <c r="EQ320" s="11">
        <f t="shared" si="313"/>
        <v>15</v>
      </c>
      <c r="ER320" s="11">
        <v>1</v>
      </c>
      <c r="ES320" s="11"/>
      <c r="ET320" s="13">
        <f t="shared" si="300"/>
        <v>1</v>
      </c>
      <c r="EU320" s="13">
        <f t="shared" si="301"/>
        <v>0.9</v>
      </c>
      <c r="EV320" s="14">
        <f t="shared" si="268"/>
        <v>-3.2000000000000001E-2</v>
      </c>
      <c r="EW320" s="14">
        <f t="shared" si="302"/>
        <v>-1.2</v>
      </c>
      <c r="EX320" s="14">
        <f t="shared" si="303"/>
        <v>-3.2000000000000001E-2</v>
      </c>
      <c r="EY320" s="11">
        <f t="shared" si="304"/>
        <v>-3.2000000000000001E-2</v>
      </c>
      <c r="EZ320" s="17" t="s">
        <v>176</v>
      </c>
      <c r="FA320" s="16" t="str">
        <f t="shared" si="305"/>
        <v>3</v>
      </c>
      <c r="FC320">
        <v>2</v>
      </c>
      <c r="FD320">
        <v>0</v>
      </c>
    </row>
    <row r="321" spans="1:160" ht="33.75">
      <c r="A321" s="6">
        <v>3532</v>
      </c>
      <c r="B321" s="8">
        <v>2</v>
      </c>
      <c r="C321" s="8" t="s">
        <v>139</v>
      </c>
      <c r="D321" s="8">
        <v>59</v>
      </c>
      <c r="E321" s="8">
        <v>57</v>
      </c>
      <c r="F321" s="8" t="s">
        <v>185</v>
      </c>
      <c r="G321" s="8">
        <v>4</v>
      </c>
      <c r="H321" s="8"/>
      <c r="I321" s="9"/>
      <c r="J321" s="9"/>
      <c r="K321" s="10">
        <v>44385</v>
      </c>
      <c r="L321" s="10"/>
      <c r="M321" s="9" t="e">
        <f t="shared" si="308"/>
        <v>#NUM!</v>
      </c>
      <c r="N321" s="9">
        <f t="shared" ca="1" si="292"/>
        <v>33</v>
      </c>
      <c r="O321" s="9">
        <v>15</v>
      </c>
      <c r="P321" s="9">
        <v>1</v>
      </c>
      <c r="Q321" s="9"/>
      <c r="R321" s="9"/>
      <c r="S321" s="9" t="e">
        <f t="shared" si="293"/>
        <v>#NUM!</v>
      </c>
      <c r="T321" s="9"/>
      <c r="U321" s="8" t="str">
        <f t="shared" si="310"/>
        <v>12</v>
      </c>
      <c r="V321" s="11" t="str">
        <f t="shared" si="311"/>
        <v>1</v>
      </c>
      <c r="W321" s="8" t="str">
        <f t="shared" ref="W321:W329" si="316">IF(O321&lt;12,O321, IF(O321&gt;12, "12"))</f>
        <v>12</v>
      </c>
      <c r="X321" s="9">
        <v>2</v>
      </c>
      <c r="Y321" s="9">
        <v>1</v>
      </c>
      <c r="Z321" s="9"/>
      <c r="AA321" s="9"/>
      <c r="AB321" s="9">
        <v>2</v>
      </c>
      <c r="AC321" s="9">
        <v>15</v>
      </c>
      <c r="AD321" s="9">
        <v>1</v>
      </c>
      <c r="AE321" s="8">
        <f t="shared" ref="AE321:AE335" si="317">IF($O321&lt;36,$O321, IF($O321&gt;36, "36"))</f>
        <v>15</v>
      </c>
      <c r="AF321" s="9">
        <v>2</v>
      </c>
      <c r="AG321" s="9"/>
      <c r="AH321" s="11">
        <f t="shared" si="312"/>
        <v>15</v>
      </c>
      <c r="AI321" s="11">
        <v>1</v>
      </c>
      <c r="AJ321" s="9">
        <v>2</v>
      </c>
      <c r="AK321" s="9">
        <v>0</v>
      </c>
      <c r="AL321" s="9"/>
      <c r="AM321" s="8" t="s">
        <v>360</v>
      </c>
      <c r="AN321" s="8">
        <v>1</v>
      </c>
      <c r="AO321" s="8">
        <v>1.68</v>
      </c>
      <c r="AP321" s="8">
        <v>44</v>
      </c>
      <c r="AQ321" s="8"/>
      <c r="AR321" s="9" t="e">
        <f t="shared" si="315"/>
        <v>#DIV/0!</v>
      </c>
      <c r="AS321" s="9">
        <v>0.86</v>
      </c>
      <c r="AT321" s="9">
        <f t="shared" si="296"/>
        <v>98.444732283877514</v>
      </c>
      <c r="AU321" s="9"/>
      <c r="AV321" s="9" t="e">
        <f t="shared" si="314"/>
        <v>#DIV/0!</v>
      </c>
      <c r="AW321" s="9"/>
      <c r="AX321" s="9"/>
      <c r="AY321" s="12" t="s">
        <v>155</v>
      </c>
      <c r="AZ321" s="12"/>
      <c r="BA321" s="12"/>
      <c r="BB321" s="12"/>
      <c r="BC321" s="8" t="s">
        <v>164</v>
      </c>
      <c r="BD321" s="8"/>
      <c r="BE321" s="8"/>
      <c r="BF321" s="8"/>
      <c r="BG321" s="12"/>
      <c r="BH321" s="8"/>
      <c r="BI321" s="8"/>
      <c r="BJ321" s="8">
        <v>60</v>
      </c>
      <c r="BK321" s="8">
        <v>171</v>
      </c>
      <c r="BL321" s="8">
        <f t="shared" si="297"/>
        <v>1.7021694242787764</v>
      </c>
      <c r="BM321" s="8">
        <f t="shared" si="266"/>
        <v>20.519134092541293</v>
      </c>
      <c r="BN321" s="8">
        <v>1</v>
      </c>
      <c r="BO321" s="7" t="s">
        <v>1450</v>
      </c>
      <c r="BP321" s="8" t="s">
        <v>146</v>
      </c>
      <c r="BQ321" s="8">
        <v>52</v>
      </c>
      <c r="BR321" s="8">
        <v>65</v>
      </c>
      <c r="BS321" s="8">
        <v>163</v>
      </c>
      <c r="BT321" s="8">
        <f t="shared" si="298"/>
        <v>1.7009459497034476</v>
      </c>
      <c r="BU321" s="8">
        <f t="shared" si="267"/>
        <v>24.464601603372351</v>
      </c>
      <c r="BV321" s="8">
        <f t="shared" si="299"/>
        <v>1.0007192906838351</v>
      </c>
      <c r="BW321" s="8">
        <f t="shared" si="299"/>
        <v>0.83872749800727631</v>
      </c>
      <c r="BX321" s="8" t="s">
        <v>162</v>
      </c>
      <c r="BY321" s="8" t="s">
        <v>147</v>
      </c>
      <c r="BZ321" s="8" t="s">
        <v>148</v>
      </c>
      <c r="CA321" s="8" t="s">
        <v>166</v>
      </c>
      <c r="CB321" s="8">
        <v>2</v>
      </c>
      <c r="CC321" s="8" t="s">
        <v>150</v>
      </c>
      <c r="CD321" s="8">
        <v>2</v>
      </c>
      <c r="CE321" s="8" t="s">
        <v>159</v>
      </c>
      <c r="CF321" s="8" t="s">
        <v>150</v>
      </c>
      <c r="CG321" s="8">
        <v>2</v>
      </c>
      <c r="CH321" s="8" t="s">
        <v>150</v>
      </c>
      <c r="CI321" s="8" t="s">
        <v>150</v>
      </c>
      <c r="CJ321" s="8">
        <v>2</v>
      </c>
      <c r="CK321" s="8" t="s">
        <v>159</v>
      </c>
      <c r="CL321" s="8" t="s">
        <v>150</v>
      </c>
      <c r="CM321" s="8">
        <v>2</v>
      </c>
      <c r="CN321" s="8" t="s">
        <v>150</v>
      </c>
      <c r="CO321" s="8">
        <v>8</v>
      </c>
      <c r="CP321" s="8">
        <v>0</v>
      </c>
      <c r="CQ321" s="8">
        <v>4</v>
      </c>
      <c r="CR321" s="8" t="s">
        <v>0</v>
      </c>
      <c r="CS321" s="8">
        <v>0</v>
      </c>
      <c r="CT321" s="8"/>
      <c r="CU321" s="8"/>
      <c r="CV321" s="8"/>
      <c r="CW321" s="8"/>
      <c r="CX321" s="8" t="s">
        <v>0</v>
      </c>
      <c r="CY321" s="8">
        <v>0</v>
      </c>
      <c r="CZ321" s="8"/>
      <c r="DA321" s="8"/>
      <c r="DB321" s="8"/>
      <c r="DC321" s="8"/>
      <c r="DD321" s="8" t="s">
        <v>143</v>
      </c>
      <c r="DE321" s="8">
        <v>1</v>
      </c>
      <c r="DF321" s="8">
        <v>256</v>
      </c>
      <c r="DG321" s="8" t="s">
        <v>635</v>
      </c>
      <c r="DH321" s="8">
        <v>375</v>
      </c>
      <c r="DI321" s="8">
        <v>1</v>
      </c>
      <c r="DJ321" s="8"/>
      <c r="DK321" s="8">
        <v>2</v>
      </c>
      <c r="DL321" s="8">
        <v>6</v>
      </c>
      <c r="DM321" s="8">
        <v>1</v>
      </c>
      <c r="DN321" s="8"/>
      <c r="DO321" s="8" t="s">
        <v>143</v>
      </c>
      <c r="DP321" s="8" t="str">
        <f t="shared" si="307"/>
        <v>2</v>
      </c>
      <c r="DQ321" s="8" t="s">
        <v>165</v>
      </c>
      <c r="DR321" s="8" t="s">
        <v>165</v>
      </c>
      <c r="DS321" s="8" t="s">
        <v>165</v>
      </c>
      <c r="DT321" s="8" t="s">
        <v>636</v>
      </c>
      <c r="DU321" s="8" t="s">
        <v>150</v>
      </c>
      <c r="DV321" s="8" t="s">
        <v>150</v>
      </c>
      <c r="DW321" s="8" t="s">
        <v>150</v>
      </c>
      <c r="DX321" s="8" t="s">
        <v>150</v>
      </c>
      <c r="DY321" s="8" t="s">
        <v>159</v>
      </c>
      <c r="DZ321" s="8" t="s">
        <v>150</v>
      </c>
      <c r="EA321" s="8"/>
      <c r="EB321" s="8" t="s">
        <v>150</v>
      </c>
      <c r="EC321" s="8" t="s">
        <v>150</v>
      </c>
      <c r="ED321" s="8" t="s">
        <v>150</v>
      </c>
      <c r="EE321" s="8"/>
      <c r="EF321" s="8" t="s">
        <v>159</v>
      </c>
      <c r="EG321" s="8" t="s">
        <v>150</v>
      </c>
      <c r="EH321" s="8"/>
      <c r="EI321" s="8" t="s">
        <v>159</v>
      </c>
      <c r="EJ321" s="8" t="s">
        <v>150</v>
      </c>
      <c r="EK321" s="8"/>
      <c r="EL321" s="8"/>
      <c r="EM321" s="8" t="s">
        <v>159</v>
      </c>
      <c r="EN321" s="8"/>
      <c r="EO321" s="8"/>
      <c r="EP321" s="8" t="s">
        <v>187</v>
      </c>
      <c r="EQ321" s="11">
        <f t="shared" si="313"/>
        <v>15</v>
      </c>
      <c r="ER321" s="11">
        <v>1</v>
      </c>
      <c r="ES321" s="11"/>
      <c r="ET321" s="13">
        <f t="shared" si="300"/>
        <v>1</v>
      </c>
      <c r="EU321" s="13">
        <f t="shared" si="301"/>
        <v>0.9</v>
      </c>
      <c r="EV321" s="14">
        <f t="shared" si="268"/>
        <v>-3.2000000000000001E-2</v>
      </c>
      <c r="EW321" s="14">
        <f t="shared" si="302"/>
        <v>-3.2000000000000001E-2</v>
      </c>
      <c r="EX321" s="14">
        <f t="shared" si="303"/>
        <v>-3.2000000000000001E-2</v>
      </c>
      <c r="EY321" s="11">
        <f t="shared" si="304"/>
        <v>-3.2000000000000001E-2</v>
      </c>
      <c r="EZ321" s="17" t="s">
        <v>152</v>
      </c>
      <c r="FA321" s="16" t="str">
        <f t="shared" si="305"/>
        <v>1</v>
      </c>
      <c r="FB321" t="s">
        <v>1964</v>
      </c>
      <c r="FC321">
        <v>1</v>
      </c>
      <c r="FD321">
        <v>7</v>
      </c>
    </row>
    <row r="322" spans="1:160" ht="33.75">
      <c r="A322" s="6">
        <v>3541</v>
      </c>
      <c r="B322" s="8">
        <v>1</v>
      </c>
      <c r="C322" s="8" t="s">
        <v>146</v>
      </c>
      <c r="D322" s="8">
        <v>59</v>
      </c>
      <c r="E322" s="8">
        <v>58</v>
      </c>
      <c r="F322" s="8" t="s">
        <v>153</v>
      </c>
      <c r="G322" s="8">
        <v>3</v>
      </c>
      <c r="H322" s="8"/>
      <c r="I322" s="9" t="s">
        <v>317</v>
      </c>
      <c r="J322" s="9">
        <v>1</v>
      </c>
      <c r="K322" s="10">
        <v>44399</v>
      </c>
      <c r="L322" s="10"/>
      <c r="M322" s="9" t="e">
        <f t="shared" si="308"/>
        <v>#NUM!</v>
      </c>
      <c r="N322" s="9">
        <f t="shared" ca="1" si="292"/>
        <v>32</v>
      </c>
      <c r="O322" s="9">
        <v>15</v>
      </c>
      <c r="P322" s="9">
        <v>1</v>
      </c>
      <c r="Q322" s="9"/>
      <c r="R322" s="9"/>
      <c r="S322" s="9" t="e">
        <f t="shared" si="293"/>
        <v>#NUM!</v>
      </c>
      <c r="T322" s="9"/>
      <c r="U322" s="8" t="str">
        <f t="shared" si="310"/>
        <v>12</v>
      </c>
      <c r="V322" s="11" t="str">
        <f t="shared" si="311"/>
        <v>1</v>
      </c>
      <c r="W322" s="8" t="str">
        <f t="shared" si="316"/>
        <v>12</v>
      </c>
      <c r="X322" s="9">
        <v>2</v>
      </c>
      <c r="Y322" s="9">
        <v>1</v>
      </c>
      <c r="Z322" s="9"/>
      <c r="AA322" s="9"/>
      <c r="AB322" s="9">
        <v>2</v>
      </c>
      <c r="AC322" s="9">
        <v>15</v>
      </c>
      <c r="AD322" s="9">
        <v>1</v>
      </c>
      <c r="AE322" s="8">
        <f t="shared" si="317"/>
        <v>15</v>
      </c>
      <c r="AF322" s="9">
        <v>2</v>
      </c>
      <c r="AG322" s="9"/>
      <c r="AH322" s="11">
        <f t="shared" si="312"/>
        <v>15</v>
      </c>
      <c r="AI322" s="11">
        <v>1</v>
      </c>
      <c r="AJ322" s="9">
        <v>2</v>
      </c>
      <c r="AK322" s="9">
        <v>0</v>
      </c>
      <c r="AL322" s="9"/>
      <c r="AM322" s="8" t="s">
        <v>360</v>
      </c>
      <c r="AN322" s="8">
        <v>1</v>
      </c>
      <c r="AO322" s="8">
        <v>1.01</v>
      </c>
      <c r="AP322" s="8">
        <v>62</v>
      </c>
      <c r="AQ322" s="8"/>
      <c r="AR322" s="9" t="e">
        <f t="shared" si="315"/>
        <v>#DIV/0!</v>
      </c>
      <c r="AS322" s="9">
        <v>1.02</v>
      </c>
      <c r="AT322" s="9">
        <f t="shared" si="296"/>
        <v>62.92708572893897</v>
      </c>
      <c r="AU322" s="9"/>
      <c r="AV322" s="9" t="e">
        <f t="shared" si="314"/>
        <v>#DIV/0!</v>
      </c>
      <c r="AW322" s="9"/>
      <c r="AX322" s="9"/>
      <c r="AY322" s="12" t="s">
        <v>155</v>
      </c>
      <c r="AZ322" s="12"/>
      <c r="BA322" s="12"/>
      <c r="BB322" s="12"/>
      <c r="BC322" s="8" t="s">
        <v>164</v>
      </c>
      <c r="BD322" s="8"/>
      <c r="BE322" s="8"/>
      <c r="BF322" s="8"/>
      <c r="BG322" s="12"/>
      <c r="BH322" s="8"/>
      <c r="BI322" s="8"/>
      <c r="BJ322" s="8">
        <v>47.4</v>
      </c>
      <c r="BK322" s="8">
        <v>158</v>
      </c>
      <c r="BL322" s="8">
        <f t="shared" si="297"/>
        <v>1.4541141711793815</v>
      </c>
      <c r="BM322" s="8">
        <f t="shared" si="266"/>
        <v>18.987341772151897</v>
      </c>
      <c r="BN322" s="8">
        <v>1</v>
      </c>
      <c r="BO322" s="7" t="s">
        <v>1456</v>
      </c>
      <c r="BP322" s="8" t="s">
        <v>139</v>
      </c>
      <c r="BQ322" s="8">
        <v>60</v>
      </c>
      <c r="BR322" s="8">
        <v>78</v>
      </c>
      <c r="BS322" s="8">
        <v>177</v>
      </c>
      <c r="BT322" s="8">
        <f t="shared" si="298"/>
        <v>1.9511342291951068</v>
      </c>
      <c r="BU322" s="8">
        <f t="shared" si="267"/>
        <v>24.897060231734176</v>
      </c>
      <c r="BV322" s="8">
        <f t="shared" si="299"/>
        <v>0.74526608647486081</v>
      </c>
      <c r="BW322" s="8">
        <f t="shared" si="299"/>
        <v>0.76263388510223939</v>
      </c>
      <c r="BX322" s="8" t="s">
        <v>158</v>
      </c>
      <c r="BY322" s="8" t="s">
        <v>158</v>
      </c>
      <c r="BZ322" s="8" t="s">
        <v>148</v>
      </c>
      <c r="CA322" s="8" t="s">
        <v>149</v>
      </c>
      <c r="CB322" s="8">
        <v>4</v>
      </c>
      <c r="CC322" s="8" t="s">
        <v>150</v>
      </c>
      <c r="CD322" s="8">
        <v>2</v>
      </c>
      <c r="CE322" s="8" t="s">
        <v>150</v>
      </c>
      <c r="CF322" s="8" t="s">
        <v>150</v>
      </c>
      <c r="CG322" s="8">
        <v>2</v>
      </c>
      <c r="CH322" s="8" t="s">
        <v>150</v>
      </c>
      <c r="CI322" s="8" t="s">
        <v>150</v>
      </c>
      <c r="CJ322" s="8">
        <v>2</v>
      </c>
      <c r="CK322" s="8" t="s">
        <v>150</v>
      </c>
      <c r="CL322" s="8" t="s">
        <v>150</v>
      </c>
      <c r="CM322" s="8">
        <v>2</v>
      </c>
      <c r="CN322" s="8" t="s">
        <v>150</v>
      </c>
      <c r="CO322" s="8">
        <v>8</v>
      </c>
      <c r="CP322" s="8">
        <v>0</v>
      </c>
      <c r="CQ322" s="8">
        <v>4</v>
      </c>
      <c r="CR322" s="8" t="s">
        <v>0</v>
      </c>
      <c r="CS322" s="8">
        <v>0</v>
      </c>
      <c r="CT322" s="8"/>
      <c r="CU322" s="8"/>
      <c r="CV322" s="8"/>
      <c r="CW322" s="8"/>
      <c r="CX322" s="8" t="s">
        <v>0</v>
      </c>
      <c r="CY322" s="8">
        <v>0</v>
      </c>
      <c r="CZ322" s="8"/>
      <c r="DA322" s="8"/>
      <c r="DB322" s="8"/>
      <c r="DC322" s="8"/>
      <c r="DD322" s="8" t="s">
        <v>165</v>
      </c>
      <c r="DE322" s="8">
        <v>2</v>
      </c>
      <c r="DF322" s="8"/>
      <c r="DG322" s="8"/>
      <c r="DH322" s="8"/>
      <c r="DI322" s="8">
        <v>2</v>
      </c>
      <c r="DJ322" s="8"/>
      <c r="DK322" s="8">
        <v>2</v>
      </c>
      <c r="DL322" s="8">
        <v>0</v>
      </c>
      <c r="DM322" s="8">
        <v>2</v>
      </c>
      <c r="DN322" s="8"/>
      <c r="DO322" s="8" t="s">
        <v>143</v>
      </c>
      <c r="DP322" s="8" t="str">
        <f t="shared" si="307"/>
        <v>2</v>
      </c>
      <c r="DQ322" s="8" t="s">
        <v>143</v>
      </c>
      <c r="DR322" s="8" t="s">
        <v>636</v>
      </c>
      <c r="DS322" s="8" t="s">
        <v>143</v>
      </c>
      <c r="DT322" s="8" t="s">
        <v>636</v>
      </c>
      <c r="DU322" s="8" t="s">
        <v>150</v>
      </c>
      <c r="DV322" s="8" t="s">
        <v>159</v>
      </c>
      <c r="DW322" s="8" t="s">
        <v>150</v>
      </c>
      <c r="DX322" s="8" t="s">
        <v>150</v>
      </c>
      <c r="DY322" s="8" t="s">
        <v>150</v>
      </c>
      <c r="DZ322" s="8" t="s">
        <v>150</v>
      </c>
      <c r="EA322" s="8"/>
      <c r="EB322" s="8" t="s">
        <v>150</v>
      </c>
      <c r="EC322" s="8" t="s">
        <v>150</v>
      </c>
      <c r="ED322" s="8" t="s">
        <v>150</v>
      </c>
      <c r="EE322" s="8"/>
      <c r="EF322" s="8" t="s">
        <v>159</v>
      </c>
      <c r="EG322" s="8" t="s">
        <v>150</v>
      </c>
      <c r="EH322" s="8"/>
      <c r="EI322" s="8" t="s">
        <v>159</v>
      </c>
      <c r="EJ322" s="8" t="s">
        <v>150</v>
      </c>
      <c r="EK322" s="8"/>
      <c r="EL322" s="8"/>
      <c r="EM322" s="8" t="s">
        <v>159</v>
      </c>
      <c r="EN322" s="8"/>
      <c r="EO322" s="8"/>
      <c r="EP322" s="8" t="s">
        <v>189</v>
      </c>
      <c r="EQ322" s="11">
        <f t="shared" si="313"/>
        <v>15</v>
      </c>
      <c r="ER322" s="11">
        <v>1</v>
      </c>
      <c r="ES322" s="11"/>
      <c r="ET322" s="13">
        <f t="shared" si="300"/>
        <v>1.012</v>
      </c>
      <c r="EU322" s="13">
        <f t="shared" si="301"/>
        <v>0.7</v>
      </c>
      <c r="EV322" s="14">
        <f t="shared" si="268"/>
        <v>-0.24099999999999999</v>
      </c>
      <c r="EW322" s="14">
        <f t="shared" si="302"/>
        <v>-1.2</v>
      </c>
      <c r="EX322" s="14">
        <f t="shared" si="303"/>
        <v>-0.24099999999999999</v>
      </c>
      <c r="EY322" s="11">
        <f t="shared" si="304"/>
        <v>-0.24099999999999999</v>
      </c>
      <c r="EZ322" s="15" t="s">
        <v>176</v>
      </c>
      <c r="FA322" s="16" t="str">
        <f t="shared" si="305"/>
        <v>3</v>
      </c>
      <c r="FC322">
        <v>2</v>
      </c>
      <c r="FD322">
        <v>0</v>
      </c>
    </row>
    <row r="323" spans="1:160" ht="33.75">
      <c r="A323" s="6">
        <v>3545</v>
      </c>
      <c r="B323" s="8">
        <v>2</v>
      </c>
      <c r="C323" s="8" t="s">
        <v>139</v>
      </c>
      <c r="D323" s="8">
        <v>62</v>
      </c>
      <c r="E323" s="8">
        <v>61</v>
      </c>
      <c r="F323" s="8"/>
      <c r="G323" s="8">
        <v>5</v>
      </c>
      <c r="H323" s="8"/>
      <c r="I323" s="9"/>
      <c r="J323" s="9"/>
      <c r="K323" s="10">
        <v>44405</v>
      </c>
      <c r="L323" s="10"/>
      <c r="M323" s="9" t="e">
        <f t="shared" si="308"/>
        <v>#NUM!</v>
      </c>
      <c r="N323" s="9">
        <f t="shared" ca="1" si="292"/>
        <v>32</v>
      </c>
      <c r="O323" s="9">
        <v>15</v>
      </c>
      <c r="P323" s="9">
        <v>1</v>
      </c>
      <c r="Q323" s="9"/>
      <c r="R323" s="9"/>
      <c r="S323" s="9" t="e">
        <f t="shared" si="293"/>
        <v>#NUM!</v>
      </c>
      <c r="T323" s="9"/>
      <c r="U323" s="8" t="str">
        <f t="shared" si="310"/>
        <v>12</v>
      </c>
      <c r="V323" s="11" t="str">
        <f t="shared" si="311"/>
        <v>1</v>
      </c>
      <c r="W323" s="8" t="str">
        <f t="shared" si="316"/>
        <v>12</v>
      </c>
      <c r="X323" s="9">
        <v>2</v>
      </c>
      <c r="Y323" s="9">
        <v>1</v>
      </c>
      <c r="Z323" s="9"/>
      <c r="AA323" s="9"/>
      <c r="AB323" s="9">
        <v>2</v>
      </c>
      <c r="AC323" s="9">
        <v>15</v>
      </c>
      <c r="AD323" s="9">
        <v>1</v>
      </c>
      <c r="AE323" s="8">
        <f t="shared" si="317"/>
        <v>15</v>
      </c>
      <c r="AF323" s="9">
        <v>2</v>
      </c>
      <c r="AG323" s="9"/>
      <c r="AH323" s="11">
        <f t="shared" si="312"/>
        <v>15</v>
      </c>
      <c r="AI323" s="11">
        <v>1</v>
      </c>
      <c r="AJ323" s="9">
        <v>2</v>
      </c>
      <c r="AK323" s="9">
        <v>0</v>
      </c>
      <c r="AL323" s="9"/>
      <c r="AM323" s="8" t="s">
        <v>360</v>
      </c>
      <c r="AN323" s="8">
        <v>1</v>
      </c>
      <c r="AO323" s="8">
        <v>1.29</v>
      </c>
      <c r="AP323" s="8">
        <v>59</v>
      </c>
      <c r="AQ323" s="8"/>
      <c r="AR323" s="9" t="e">
        <f t="shared" si="315"/>
        <v>#DIV/0!</v>
      </c>
      <c r="AS323" s="9">
        <v>1.23</v>
      </c>
      <c r="AT323" s="9">
        <f t="shared" si="296"/>
        <v>65.911549219582326</v>
      </c>
      <c r="AU323" s="9"/>
      <c r="AV323" s="9" t="e">
        <f t="shared" si="314"/>
        <v>#DIV/0!</v>
      </c>
      <c r="AW323" s="9"/>
      <c r="AX323" s="9"/>
      <c r="AY323" s="12" t="s">
        <v>155</v>
      </c>
      <c r="AZ323" s="12"/>
      <c r="BA323" s="12"/>
      <c r="BB323" s="12"/>
      <c r="BC323" s="8" t="s">
        <v>164</v>
      </c>
      <c r="BD323" s="8"/>
      <c r="BE323" s="8"/>
      <c r="BF323" s="8"/>
      <c r="BG323" s="12"/>
      <c r="BH323" s="8"/>
      <c r="BI323" s="8"/>
      <c r="BJ323" s="8">
        <v>65</v>
      </c>
      <c r="BK323" s="8">
        <v>166</v>
      </c>
      <c r="BL323" s="8">
        <f t="shared" si="297"/>
        <v>1.7235856278598529</v>
      </c>
      <c r="BM323" s="8">
        <f t="shared" ref="BM323:BM368" si="318">BJ323/(BK323*BK323/10000)</f>
        <v>23.588329220496444</v>
      </c>
      <c r="BN323" s="8">
        <v>1</v>
      </c>
      <c r="BO323" s="7" t="s">
        <v>1459</v>
      </c>
      <c r="BP323" s="8" t="s">
        <v>146</v>
      </c>
      <c r="BQ323" s="8">
        <v>60</v>
      </c>
      <c r="BR323" s="8">
        <v>50</v>
      </c>
      <c r="BS323" s="8">
        <v>148</v>
      </c>
      <c r="BT323" s="8">
        <f t="shared" si="298"/>
        <v>1.4186273196871928</v>
      </c>
      <c r="BU323" s="8">
        <f t="shared" ref="BU323:BU368" si="319">BR323/(BS323*BS323/10000)</f>
        <v>22.826880934989045</v>
      </c>
      <c r="BV323" s="8">
        <f t="shared" si="299"/>
        <v>1.2149671756215039</v>
      </c>
      <c r="BW323" s="8">
        <f t="shared" si="299"/>
        <v>1.033357526491508</v>
      </c>
      <c r="BX323" s="8" t="s">
        <v>147</v>
      </c>
      <c r="BY323" s="8" t="s">
        <v>147</v>
      </c>
      <c r="BZ323" s="8" t="s">
        <v>148</v>
      </c>
      <c r="CA323" s="8" t="s">
        <v>149</v>
      </c>
      <c r="CB323" s="8">
        <v>5</v>
      </c>
      <c r="CC323" s="8" t="s">
        <v>150</v>
      </c>
      <c r="CD323" s="8">
        <v>2</v>
      </c>
      <c r="CE323" s="8" t="s">
        <v>150</v>
      </c>
      <c r="CF323" s="8" t="s">
        <v>150</v>
      </c>
      <c r="CG323" s="8">
        <v>2</v>
      </c>
      <c r="CH323" s="8" t="s">
        <v>150</v>
      </c>
      <c r="CI323" s="8" t="s">
        <v>150</v>
      </c>
      <c r="CJ323" s="8">
        <v>2</v>
      </c>
      <c r="CK323" s="8" t="s">
        <v>150</v>
      </c>
      <c r="CL323" s="8" t="s">
        <v>150</v>
      </c>
      <c r="CM323" s="8">
        <v>2</v>
      </c>
      <c r="CN323" s="8" t="s">
        <v>150</v>
      </c>
      <c r="CO323" s="8">
        <v>0</v>
      </c>
      <c r="CP323" s="8">
        <v>0</v>
      </c>
      <c r="CQ323" s="8">
        <v>4</v>
      </c>
      <c r="CR323" s="8" t="s">
        <v>0</v>
      </c>
      <c r="CS323" s="8">
        <v>0</v>
      </c>
      <c r="CT323" s="8"/>
      <c r="CU323" s="8"/>
      <c r="CV323" s="8"/>
      <c r="CW323" s="8"/>
      <c r="CX323" s="8" t="s">
        <v>0</v>
      </c>
      <c r="CY323" s="8">
        <v>0</v>
      </c>
      <c r="CZ323" s="8"/>
      <c r="DA323" s="8"/>
      <c r="DB323" s="8"/>
      <c r="DC323" s="8"/>
      <c r="DD323" s="8" t="s">
        <v>165</v>
      </c>
      <c r="DE323" s="8">
        <v>2</v>
      </c>
      <c r="DF323" s="8"/>
      <c r="DG323" s="8"/>
      <c r="DH323" s="8"/>
      <c r="DI323" s="8">
        <v>2</v>
      </c>
      <c r="DJ323" s="8"/>
      <c r="DK323" s="8">
        <v>2</v>
      </c>
      <c r="DL323" s="8">
        <v>0</v>
      </c>
      <c r="DM323" s="8">
        <v>2</v>
      </c>
      <c r="DN323" s="8"/>
      <c r="DO323" s="8" t="s">
        <v>143</v>
      </c>
      <c r="DP323" s="8" t="str">
        <f t="shared" si="307"/>
        <v>2</v>
      </c>
      <c r="DQ323" s="8" t="s">
        <v>165</v>
      </c>
      <c r="DR323" s="8" t="s">
        <v>165</v>
      </c>
      <c r="DS323" s="8" t="s">
        <v>165</v>
      </c>
      <c r="DT323" s="8" t="s">
        <v>636</v>
      </c>
      <c r="DU323" s="8" t="s">
        <v>150</v>
      </c>
      <c r="DV323" s="8" t="s">
        <v>159</v>
      </c>
      <c r="DW323" s="8" t="s">
        <v>150</v>
      </c>
      <c r="DX323" s="8" t="s">
        <v>159</v>
      </c>
      <c r="DY323" s="8" t="s">
        <v>159</v>
      </c>
      <c r="DZ323" s="8" t="s">
        <v>150</v>
      </c>
      <c r="EA323" s="8"/>
      <c r="EB323" s="8" t="s">
        <v>150</v>
      </c>
      <c r="EC323" s="8" t="s">
        <v>150</v>
      </c>
      <c r="ED323" s="8" t="s">
        <v>150</v>
      </c>
      <c r="EE323" s="8"/>
      <c r="EF323" s="8" t="s">
        <v>159</v>
      </c>
      <c r="EG323" s="8" t="s">
        <v>150</v>
      </c>
      <c r="EH323" s="8"/>
      <c r="EI323" s="8" t="s">
        <v>159</v>
      </c>
      <c r="EJ323" s="8" t="s">
        <v>150</v>
      </c>
      <c r="EK323" s="8"/>
      <c r="EL323" s="8"/>
      <c r="EM323" s="8" t="s">
        <v>159</v>
      </c>
      <c r="EN323" s="8"/>
      <c r="EO323" s="8"/>
      <c r="EP323" s="8" t="s">
        <v>189</v>
      </c>
      <c r="EQ323" s="11">
        <f t="shared" si="313"/>
        <v>15</v>
      </c>
      <c r="ER323" s="11">
        <v>1</v>
      </c>
      <c r="ES323" s="11"/>
      <c r="ET323" s="13">
        <f t="shared" si="300"/>
        <v>1</v>
      </c>
      <c r="EU323" s="13">
        <f t="shared" si="301"/>
        <v>0.9</v>
      </c>
      <c r="EV323" s="14">
        <f t="shared" ref="EV323:EV368" si="320">IF(B323=1,IF(AQ323&lt;0.7,-0.241,-1.2),IF(AQ323&lt;0.9,-0.032,-1.2))</f>
        <v>-3.2000000000000001E-2</v>
      </c>
      <c r="EW323" s="14">
        <f t="shared" si="302"/>
        <v>-1.2</v>
      </c>
      <c r="EX323" s="14">
        <f t="shared" si="303"/>
        <v>-3.2000000000000001E-2</v>
      </c>
      <c r="EY323" s="11">
        <f t="shared" si="304"/>
        <v>-3.2000000000000001E-2</v>
      </c>
      <c r="EZ323" s="15" t="s">
        <v>176</v>
      </c>
      <c r="FA323" s="16" t="str">
        <f t="shared" si="305"/>
        <v>3</v>
      </c>
      <c r="FC323">
        <v>2</v>
      </c>
      <c r="FD323">
        <v>0</v>
      </c>
    </row>
    <row r="324" spans="1:160" ht="33.75">
      <c r="A324" s="6">
        <v>3548</v>
      </c>
      <c r="B324" s="8">
        <v>2</v>
      </c>
      <c r="C324" s="8" t="s">
        <v>139</v>
      </c>
      <c r="D324" s="8">
        <v>59</v>
      </c>
      <c r="E324" s="8">
        <v>58</v>
      </c>
      <c r="F324" s="8" t="s">
        <v>140</v>
      </c>
      <c r="G324" s="8">
        <v>1</v>
      </c>
      <c r="H324" s="8"/>
      <c r="I324" s="9"/>
      <c r="J324" s="9"/>
      <c r="K324" s="10">
        <v>44412</v>
      </c>
      <c r="L324" s="10"/>
      <c r="M324" s="9" t="e">
        <f t="shared" si="308"/>
        <v>#NUM!</v>
      </c>
      <c r="N324" s="9">
        <f t="shared" ca="1" si="292"/>
        <v>32</v>
      </c>
      <c r="O324" s="9">
        <v>14</v>
      </c>
      <c r="P324" s="9">
        <v>1</v>
      </c>
      <c r="Q324" s="9"/>
      <c r="R324" s="9"/>
      <c r="S324" s="9" t="e">
        <f t="shared" si="293"/>
        <v>#NUM!</v>
      </c>
      <c r="T324" s="9"/>
      <c r="U324" s="8">
        <v>12</v>
      </c>
      <c r="V324" s="11">
        <v>1</v>
      </c>
      <c r="W324" s="8" t="str">
        <f t="shared" si="316"/>
        <v>12</v>
      </c>
      <c r="X324" s="9">
        <v>2</v>
      </c>
      <c r="Y324" s="9">
        <v>1</v>
      </c>
      <c r="Z324" s="9"/>
      <c r="AA324" s="9"/>
      <c r="AB324" s="9">
        <v>2</v>
      </c>
      <c r="AC324" s="9">
        <v>14</v>
      </c>
      <c r="AD324" s="9">
        <v>1</v>
      </c>
      <c r="AE324" s="8">
        <f t="shared" si="317"/>
        <v>14</v>
      </c>
      <c r="AF324" s="9">
        <v>2</v>
      </c>
      <c r="AG324" s="9"/>
      <c r="AH324" s="11">
        <f t="shared" si="312"/>
        <v>14</v>
      </c>
      <c r="AI324" s="11">
        <v>1</v>
      </c>
      <c r="AJ324" s="9">
        <v>2</v>
      </c>
      <c r="AK324" s="9">
        <v>0</v>
      </c>
      <c r="AL324" s="9"/>
      <c r="AM324" s="8" t="s">
        <v>360</v>
      </c>
      <c r="AN324" s="8">
        <v>1</v>
      </c>
      <c r="AO324" s="8">
        <v>2.0499999999999998</v>
      </c>
      <c r="AP324" s="8">
        <v>35</v>
      </c>
      <c r="AQ324" s="8"/>
      <c r="AR324" s="9" t="e">
        <f t="shared" si="315"/>
        <v>#DIV/0!</v>
      </c>
      <c r="AS324" s="9">
        <v>2.0499999999999998</v>
      </c>
      <c r="AT324" s="9">
        <f t="shared" si="296"/>
        <v>36.378605133770066</v>
      </c>
      <c r="AU324" s="9"/>
      <c r="AV324" s="9" t="e">
        <f t="shared" si="314"/>
        <v>#DIV/0!</v>
      </c>
      <c r="AW324" s="9"/>
      <c r="AX324" s="9"/>
      <c r="AY324" s="12" t="s">
        <v>155</v>
      </c>
      <c r="AZ324" s="12"/>
      <c r="BA324" s="12"/>
      <c r="BB324" s="12"/>
      <c r="BC324" s="8" t="s">
        <v>164</v>
      </c>
      <c r="BD324" s="8"/>
      <c r="BE324" s="8"/>
      <c r="BF324" s="8"/>
      <c r="BG324" s="12"/>
      <c r="BH324" s="8"/>
      <c r="BI324" s="8"/>
      <c r="BJ324" s="8">
        <v>79.7</v>
      </c>
      <c r="BK324" s="8">
        <v>172.1</v>
      </c>
      <c r="BL324" s="8">
        <f t="shared" si="297"/>
        <v>1.9294220667887882</v>
      </c>
      <c r="BM324" s="8">
        <f t="shared" si="318"/>
        <v>26.908939406267926</v>
      </c>
      <c r="BN324" s="8">
        <v>1</v>
      </c>
      <c r="BO324" s="7" t="s">
        <v>1462</v>
      </c>
      <c r="BP324" s="8" t="s">
        <v>146</v>
      </c>
      <c r="BQ324" s="8">
        <v>59</v>
      </c>
      <c r="BR324" s="8">
        <v>45.3</v>
      </c>
      <c r="BS324" s="8">
        <v>151.80000000000001</v>
      </c>
      <c r="BT324" s="8">
        <f t="shared" si="298"/>
        <v>1.3855751759467008</v>
      </c>
      <c r="BU324" s="8">
        <f t="shared" si="319"/>
        <v>19.658693829513552</v>
      </c>
      <c r="BV324" s="8">
        <f t="shared" si="299"/>
        <v>1.3925062315514578</v>
      </c>
      <c r="BW324" s="8">
        <f t="shared" si="299"/>
        <v>1.368806068176798</v>
      </c>
      <c r="BX324" s="8" t="s">
        <v>162</v>
      </c>
      <c r="BY324" s="8" t="s">
        <v>162</v>
      </c>
      <c r="BZ324" s="8" t="s">
        <v>148</v>
      </c>
      <c r="CA324" s="8" t="s">
        <v>149</v>
      </c>
      <c r="CB324" s="8">
        <v>5</v>
      </c>
      <c r="CC324" s="8" t="s">
        <v>150</v>
      </c>
      <c r="CD324" s="8">
        <v>2</v>
      </c>
      <c r="CE324" s="8" t="s">
        <v>150</v>
      </c>
      <c r="CF324" s="8" t="s">
        <v>150</v>
      </c>
      <c r="CG324" s="8">
        <v>2</v>
      </c>
      <c r="CH324" s="8" t="s">
        <v>150</v>
      </c>
      <c r="CI324" s="8" t="s">
        <v>150</v>
      </c>
      <c r="CJ324" s="8">
        <v>2</v>
      </c>
      <c r="CK324" s="8" t="s">
        <v>150</v>
      </c>
      <c r="CL324" s="8" t="s">
        <v>150</v>
      </c>
      <c r="CM324" s="8">
        <v>2</v>
      </c>
      <c r="CN324" s="8" t="s">
        <v>150</v>
      </c>
      <c r="CO324" s="8">
        <v>0</v>
      </c>
      <c r="CP324" s="8">
        <v>0</v>
      </c>
      <c r="CQ324" s="8">
        <v>4</v>
      </c>
      <c r="CR324" s="8"/>
      <c r="CS324" s="8">
        <v>0</v>
      </c>
      <c r="CT324" s="8"/>
      <c r="CU324" s="8"/>
      <c r="CV324" s="8"/>
      <c r="CW324" s="8"/>
      <c r="CX324" s="8"/>
      <c r="CY324" s="8">
        <v>0</v>
      </c>
      <c r="CZ324" s="8"/>
      <c r="DA324" s="8"/>
      <c r="DB324" s="8"/>
      <c r="DC324" s="8"/>
      <c r="DD324" s="8" t="s">
        <v>165</v>
      </c>
      <c r="DE324" s="8">
        <v>2</v>
      </c>
      <c r="DF324" s="8"/>
      <c r="DG324" s="8"/>
      <c r="DH324" s="8"/>
      <c r="DI324" s="8">
        <v>2</v>
      </c>
      <c r="DJ324" s="8"/>
      <c r="DK324" s="8">
        <v>2</v>
      </c>
      <c r="DL324" s="8">
        <v>0</v>
      </c>
      <c r="DM324" s="8">
        <v>2</v>
      </c>
      <c r="DN324" s="8"/>
      <c r="DO324" s="8" t="s">
        <v>143</v>
      </c>
      <c r="DP324" s="8" t="str">
        <f t="shared" si="307"/>
        <v>2</v>
      </c>
      <c r="DQ324" s="8" t="s">
        <v>165</v>
      </c>
      <c r="DR324" s="8" t="s">
        <v>165</v>
      </c>
      <c r="DS324" s="8" t="s">
        <v>165</v>
      </c>
      <c r="DT324" s="8" t="s">
        <v>636</v>
      </c>
      <c r="DU324" s="8" t="s">
        <v>150</v>
      </c>
      <c r="DV324" s="8" t="s">
        <v>150</v>
      </c>
      <c r="DW324" s="8" t="s">
        <v>150</v>
      </c>
      <c r="DX324" s="8" t="s">
        <v>150</v>
      </c>
      <c r="DY324" s="8" t="s">
        <v>150</v>
      </c>
      <c r="DZ324" s="8"/>
      <c r="EA324" s="8"/>
      <c r="EB324" s="8" t="s">
        <v>150</v>
      </c>
      <c r="EC324" s="8" t="s">
        <v>150</v>
      </c>
      <c r="ED324" s="8" t="s">
        <v>150</v>
      </c>
      <c r="EE324" s="8"/>
      <c r="EF324" s="8" t="s">
        <v>159</v>
      </c>
      <c r="EG324" s="8" t="s">
        <v>150</v>
      </c>
      <c r="EH324" s="8"/>
      <c r="EI324" s="8" t="s">
        <v>159</v>
      </c>
      <c r="EJ324" s="8" t="s">
        <v>150</v>
      </c>
      <c r="EK324" s="8"/>
      <c r="EL324" s="8"/>
      <c r="EM324" s="8" t="s">
        <v>159</v>
      </c>
      <c r="EN324" s="8"/>
      <c r="EO324" s="8"/>
      <c r="EP324" s="8" t="s">
        <v>189</v>
      </c>
      <c r="EQ324" s="11">
        <f t="shared" si="313"/>
        <v>14</v>
      </c>
      <c r="ER324" s="11">
        <v>1</v>
      </c>
      <c r="ES324" s="11"/>
      <c r="ET324" s="13">
        <f t="shared" si="300"/>
        <v>1</v>
      </c>
      <c r="EU324" s="13">
        <f t="shared" si="301"/>
        <v>0.9</v>
      </c>
      <c r="EV324" s="14">
        <f t="shared" si="320"/>
        <v>-3.2000000000000001E-2</v>
      </c>
      <c r="EW324" s="14">
        <f t="shared" si="302"/>
        <v>-1.2</v>
      </c>
      <c r="EX324" s="14">
        <f t="shared" si="303"/>
        <v>-3.2000000000000001E-2</v>
      </c>
      <c r="EY324" s="11">
        <f t="shared" si="304"/>
        <v>-3.2000000000000001E-2</v>
      </c>
      <c r="EZ324" s="17" t="s">
        <v>152</v>
      </c>
      <c r="FA324" s="16" t="str">
        <f t="shared" si="305"/>
        <v>1</v>
      </c>
      <c r="FC324">
        <v>2</v>
      </c>
      <c r="FD324">
        <v>0</v>
      </c>
    </row>
    <row r="325" spans="1:160" ht="33.75">
      <c r="A325" s="6">
        <v>3551</v>
      </c>
      <c r="B325" s="8">
        <v>2</v>
      </c>
      <c r="C325" s="8" t="s">
        <v>139</v>
      </c>
      <c r="D325" s="8">
        <v>65</v>
      </c>
      <c r="E325" s="8">
        <v>64</v>
      </c>
      <c r="F325" s="8" t="s">
        <v>180</v>
      </c>
      <c r="G325" s="8">
        <v>5</v>
      </c>
      <c r="H325" s="8"/>
      <c r="I325" s="9"/>
      <c r="J325" s="9"/>
      <c r="K325" s="10">
        <v>44417</v>
      </c>
      <c r="L325" s="10"/>
      <c r="M325" s="9" t="e">
        <f>DATEDIF(K325, L325, "m")</f>
        <v>#NUM!</v>
      </c>
      <c r="N325" s="9">
        <f t="shared" ca="1" si="292"/>
        <v>32</v>
      </c>
      <c r="O325" s="9">
        <v>14</v>
      </c>
      <c r="P325" s="9">
        <v>1</v>
      </c>
      <c r="Q325" s="9"/>
      <c r="R325" s="9"/>
      <c r="S325" s="9" t="e">
        <f t="shared" si="293"/>
        <v>#NUM!</v>
      </c>
      <c r="T325" s="9"/>
      <c r="U325" s="8" t="str">
        <f>IF(O325&lt;12,O325, IF(O325&gt;12, "12"))</f>
        <v>12</v>
      </c>
      <c r="V325" s="11" t="str">
        <f>IF(U325&lt;12,0, IF(U325&gt;12, "1"))</f>
        <v>1</v>
      </c>
      <c r="W325" s="8" t="str">
        <f t="shared" si="316"/>
        <v>12</v>
      </c>
      <c r="X325" s="9">
        <v>2</v>
      </c>
      <c r="Y325" s="9">
        <v>1</v>
      </c>
      <c r="Z325" s="9"/>
      <c r="AA325" s="9"/>
      <c r="AB325" s="9">
        <v>2</v>
      </c>
      <c r="AC325" s="9">
        <v>14</v>
      </c>
      <c r="AD325" s="9">
        <v>1</v>
      </c>
      <c r="AE325" s="8">
        <f t="shared" si="317"/>
        <v>14</v>
      </c>
      <c r="AF325" s="9">
        <v>2</v>
      </c>
      <c r="AG325" s="9"/>
      <c r="AH325" s="11">
        <f t="shared" si="312"/>
        <v>14</v>
      </c>
      <c r="AI325" s="11">
        <v>1</v>
      </c>
      <c r="AJ325" s="9">
        <v>2</v>
      </c>
      <c r="AK325" s="9">
        <v>0</v>
      </c>
      <c r="AL325" s="9"/>
      <c r="AM325" s="8" t="s">
        <v>360</v>
      </c>
      <c r="AN325" s="8">
        <v>1</v>
      </c>
      <c r="AO325" s="8">
        <v>1.73</v>
      </c>
      <c r="AP325" s="8">
        <v>41</v>
      </c>
      <c r="AQ325" s="8"/>
      <c r="AR325" s="9" t="e">
        <f t="shared" si="315"/>
        <v>#DIV/0!</v>
      </c>
      <c r="AS325" s="9">
        <v>1.48</v>
      </c>
      <c r="AT325" s="9">
        <f t="shared" si="296"/>
        <v>51.812025682434623</v>
      </c>
      <c r="AU325" s="9"/>
      <c r="AV325" s="9" t="e">
        <f t="shared" si="314"/>
        <v>#DIV/0!</v>
      </c>
      <c r="AW325" s="9"/>
      <c r="AX325" s="9"/>
      <c r="AY325" s="12" t="s">
        <v>155</v>
      </c>
      <c r="AZ325" s="12"/>
      <c r="BA325" s="12"/>
      <c r="BB325" s="12"/>
      <c r="BC325" s="8" t="s">
        <v>164</v>
      </c>
      <c r="BD325" s="8"/>
      <c r="BE325" s="8"/>
      <c r="BF325" s="8"/>
      <c r="BG325" s="12"/>
      <c r="BH325" s="8"/>
      <c r="BI325" s="8"/>
      <c r="BJ325" s="8">
        <v>65</v>
      </c>
      <c r="BK325" s="8">
        <v>165</v>
      </c>
      <c r="BL325" s="8">
        <f t="shared" si="297"/>
        <v>1.7160516682260574</v>
      </c>
      <c r="BM325" s="8">
        <f t="shared" si="318"/>
        <v>23.875114784205692</v>
      </c>
      <c r="BN325" s="8">
        <v>1</v>
      </c>
      <c r="BO325" s="7" t="s">
        <v>1465</v>
      </c>
      <c r="BP325" s="8" t="s">
        <v>146</v>
      </c>
      <c r="BQ325" s="8">
        <v>56</v>
      </c>
      <c r="BR325" s="8">
        <v>50</v>
      </c>
      <c r="BS325" s="8">
        <v>150</v>
      </c>
      <c r="BT325" s="8">
        <f t="shared" si="298"/>
        <v>1.4325003551708724</v>
      </c>
      <c r="BU325" s="8">
        <f t="shared" si="319"/>
        <v>22.222222222222221</v>
      </c>
      <c r="BV325" s="8">
        <f t="shared" si="299"/>
        <v>1.1979415307170114</v>
      </c>
      <c r="BW325" s="8">
        <f t="shared" si="299"/>
        <v>1.0743801652892562</v>
      </c>
      <c r="BX325" s="8" t="s">
        <v>171</v>
      </c>
      <c r="BY325" s="8" t="s">
        <v>147</v>
      </c>
      <c r="BZ325" s="8" t="s">
        <v>148</v>
      </c>
      <c r="CA325" s="8" t="s">
        <v>149</v>
      </c>
      <c r="CB325" s="8">
        <v>4</v>
      </c>
      <c r="CC325" s="8" t="s">
        <v>150</v>
      </c>
      <c r="CD325" s="8">
        <v>2</v>
      </c>
      <c r="CE325" s="8" t="s">
        <v>150</v>
      </c>
      <c r="CF325" s="8" t="s">
        <v>150</v>
      </c>
      <c r="CG325" s="8">
        <v>2</v>
      </c>
      <c r="CH325" s="8" t="s">
        <v>150</v>
      </c>
      <c r="CI325" s="8" t="s">
        <v>150</v>
      </c>
      <c r="CJ325" s="8">
        <v>2</v>
      </c>
      <c r="CK325" s="8" t="s">
        <v>150</v>
      </c>
      <c r="CL325" s="8" t="s">
        <v>150</v>
      </c>
      <c r="CM325" s="8">
        <v>2</v>
      </c>
      <c r="CN325" s="8" t="s">
        <v>150</v>
      </c>
      <c r="CO325" s="8">
        <v>0</v>
      </c>
      <c r="CP325" s="8">
        <v>0</v>
      </c>
      <c r="CQ325" s="8">
        <v>4</v>
      </c>
      <c r="CR325" s="8" t="s">
        <v>0</v>
      </c>
      <c r="CS325" s="8">
        <v>0</v>
      </c>
      <c r="CT325" s="8"/>
      <c r="CU325" s="8"/>
      <c r="CV325" s="8"/>
      <c r="CW325" s="8"/>
      <c r="CX325" s="8" t="s">
        <v>0</v>
      </c>
      <c r="CY325" s="8">
        <v>0</v>
      </c>
      <c r="CZ325" s="8"/>
      <c r="DA325" s="8"/>
      <c r="DB325" s="8"/>
      <c r="DC325" s="8"/>
      <c r="DD325" s="8" t="s">
        <v>165</v>
      </c>
      <c r="DE325" s="8">
        <v>2</v>
      </c>
      <c r="DF325" s="8"/>
      <c r="DG325" s="8"/>
      <c r="DH325" s="8"/>
      <c r="DI325" s="8">
        <v>2</v>
      </c>
      <c r="DJ325" s="8"/>
      <c r="DK325" s="8">
        <v>2</v>
      </c>
      <c r="DL325" s="8">
        <v>0</v>
      </c>
      <c r="DM325" s="8">
        <v>2</v>
      </c>
      <c r="DN325" s="8"/>
      <c r="DO325" s="8" t="s">
        <v>143</v>
      </c>
      <c r="DP325" s="8" t="str">
        <f t="shared" si="307"/>
        <v>2</v>
      </c>
      <c r="DQ325" s="8" t="s">
        <v>143</v>
      </c>
      <c r="DR325" s="8" t="s">
        <v>636</v>
      </c>
      <c r="DS325" s="8" t="s">
        <v>143</v>
      </c>
      <c r="DT325" s="8" t="s">
        <v>636</v>
      </c>
      <c r="DU325" s="8" t="s">
        <v>150</v>
      </c>
      <c r="DV325" s="8" t="s">
        <v>159</v>
      </c>
      <c r="DW325" s="8" t="s">
        <v>150</v>
      </c>
      <c r="DX325" s="8" t="s">
        <v>150</v>
      </c>
      <c r="DY325" s="8" t="s">
        <v>150</v>
      </c>
      <c r="DZ325" s="8" t="s">
        <v>150</v>
      </c>
      <c r="EA325" s="8"/>
      <c r="EB325" s="8" t="s">
        <v>150</v>
      </c>
      <c r="EC325" s="8" t="s">
        <v>150</v>
      </c>
      <c r="ED325" s="8" t="s">
        <v>150</v>
      </c>
      <c r="EE325" s="8"/>
      <c r="EF325" s="8" t="s">
        <v>159</v>
      </c>
      <c r="EG325" s="8" t="s">
        <v>150</v>
      </c>
      <c r="EH325" s="8"/>
      <c r="EI325" s="8" t="s">
        <v>159</v>
      </c>
      <c r="EJ325" s="8" t="s">
        <v>150</v>
      </c>
      <c r="EK325" s="8"/>
      <c r="EL325" s="8"/>
      <c r="EM325" s="8" t="s">
        <v>159</v>
      </c>
      <c r="EN325" s="8"/>
      <c r="EO325" s="8"/>
      <c r="EP325" s="8" t="s">
        <v>189</v>
      </c>
      <c r="EQ325" s="11">
        <f t="shared" si="313"/>
        <v>14</v>
      </c>
      <c r="ER325" s="11">
        <v>1</v>
      </c>
      <c r="ES325" s="11"/>
      <c r="ET325" s="13">
        <f t="shared" si="300"/>
        <v>1</v>
      </c>
      <c r="EU325" s="13">
        <f t="shared" si="301"/>
        <v>0.9</v>
      </c>
      <c r="EV325" s="14">
        <f t="shared" si="320"/>
        <v>-3.2000000000000001E-2</v>
      </c>
      <c r="EW325" s="14">
        <f t="shared" si="302"/>
        <v>-1.2</v>
      </c>
      <c r="EX325" s="14">
        <f t="shared" si="303"/>
        <v>-3.2000000000000001E-2</v>
      </c>
      <c r="EY325" s="11">
        <f t="shared" si="304"/>
        <v>-3.2000000000000001E-2</v>
      </c>
      <c r="EZ325" s="15" t="s">
        <v>176</v>
      </c>
      <c r="FA325" s="16" t="str">
        <f t="shared" si="305"/>
        <v>3</v>
      </c>
      <c r="FC325">
        <v>2</v>
      </c>
      <c r="FD325">
        <v>0</v>
      </c>
    </row>
    <row r="326" spans="1:160" ht="33.75">
      <c r="A326" s="6">
        <v>3552</v>
      </c>
      <c r="B326" s="8">
        <v>2</v>
      </c>
      <c r="C326" s="8" t="s">
        <v>139</v>
      </c>
      <c r="D326" s="8">
        <v>51</v>
      </c>
      <c r="E326" s="8">
        <v>50</v>
      </c>
      <c r="F326" s="8" t="s">
        <v>153</v>
      </c>
      <c r="G326" s="8">
        <v>3</v>
      </c>
      <c r="H326" s="8" t="s">
        <v>179</v>
      </c>
      <c r="I326" s="9"/>
      <c r="J326" s="9"/>
      <c r="K326" s="10">
        <v>44419</v>
      </c>
      <c r="L326" s="10"/>
      <c r="M326" s="9" t="e">
        <f t="shared" ref="M326:M336" si="321">DATEDIF(K326,L326,"m")</f>
        <v>#NUM!</v>
      </c>
      <c r="N326" s="9">
        <f t="shared" ca="1" si="292"/>
        <v>31</v>
      </c>
      <c r="O326" s="9">
        <v>14</v>
      </c>
      <c r="P326" s="9">
        <v>1</v>
      </c>
      <c r="Q326" s="9"/>
      <c r="R326" s="9"/>
      <c r="S326" s="9" t="e">
        <f t="shared" si="293"/>
        <v>#NUM!</v>
      </c>
      <c r="T326" s="9"/>
      <c r="U326" s="8" t="str">
        <f>IF(O326&lt;12,O326, IF(O326&gt;12, "12"))</f>
        <v>12</v>
      </c>
      <c r="V326" s="11" t="str">
        <f>IF(U326&lt;12,0, IF(U326&gt;12, "1"))</f>
        <v>1</v>
      </c>
      <c r="W326" s="8" t="str">
        <f t="shared" si="316"/>
        <v>12</v>
      </c>
      <c r="X326" s="9">
        <v>2</v>
      </c>
      <c r="Y326" s="9">
        <v>1</v>
      </c>
      <c r="Z326" s="9"/>
      <c r="AA326" s="9"/>
      <c r="AB326" s="9">
        <v>2</v>
      </c>
      <c r="AC326" s="9">
        <v>14</v>
      </c>
      <c r="AD326" s="9">
        <v>1</v>
      </c>
      <c r="AE326" s="8">
        <f t="shared" si="317"/>
        <v>14</v>
      </c>
      <c r="AF326" s="9">
        <v>2</v>
      </c>
      <c r="AG326" s="9"/>
      <c r="AH326" s="11">
        <f t="shared" si="312"/>
        <v>14</v>
      </c>
      <c r="AI326" s="11">
        <v>1</v>
      </c>
      <c r="AJ326" s="9">
        <v>2</v>
      </c>
      <c r="AK326" s="9">
        <v>0</v>
      </c>
      <c r="AL326" s="9"/>
      <c r="AM326" s="8" t="s">
        <v>360</v>
      </c>
      <c r="AN326" s="8">
        <v>1</v>
      </c>
      <c r="AO326" s="8">
        <v>1.53</v>
      </c>
      <c r="AP326" s="8">
        <v>52</v>
      </c>
      <c r="AQ326" s="8"/>
      <c r="AR326" s="9" t="e">
        <f t="shared" si="315"/>
        <v>#DIV/0!</v>
      </c>
      <c r="AS326" s="9">
        <v>1.46</v>
      </c>
      <c r="AT326" s="9">
        <f t="shared" si="296"/>
        <v>57.45598969992102</v>
      </c>
      <c r="AU326" s="9"/>
      <c r="AV326" s="9" t="e">
        <f t="shared" si="314"/>
        <v>#DIV/0!</v>
      </c>
      <c r="AW326" s="9"/>
      <c r="AX326" s="9"/>
      <c r="AY326" s="12" t="s">
        <v>155</v>
      </c>
      <c r="AZ326" s="12"/>
      <c r="BA326" s="12"/>
      <c r="BB326" s="12"/>
      <c r="BC326" s="8" t="s">
        <v>164</v>
      </c>
      <c r="BD326" s="8"/>
      <c r="BE326" s="8"/>
      <c r="BF326" s="8"/>
      <c r="BG326" s="12"/>
      <c r="BH326" s="8"/>
      <c r="BI326" s="8"/>
      <c r="BJ326" s="8">
        <v>72</v>
      </c>
      <c r="BK326" s="8">
        <v>180</v>
      </c>
      <c r="BL326" s="8">
        <f t="shared" si="297"/>
        <v>1.908996801953057</v>
      </c>
      <c r="BM326" s="8">
        <f t="shared" si="318"/>
        <v>22.222222222222221</v>
      </c>
      <c r="BN326" s="8">
        <v>1</v>
      </c>
      <c r="BO326" s="7" t="s">
        <v>1468</v>
      </c>
      <c r="BP326" s="8" t="s">
        <v>146</v>
      </c>
      <c r="BQ326" s="8">
        <v>48</v>
      </c>
      <c r="BR326" s="8">
        <v>65</v>
      </c>
      <c r="BS326" s="8">
        <v>153</v>
      </c>
      <c r="BT326" s="8">
        <f t="shared" si="298"/>
        <v>1.6246349343089419</v>
      </c>
      <c r="BU326" s="8">
        <f t="shared" si="319"/>
        <v>27.767098124652911</v>
      </c>
      <c r="BV326" s="8">
        <f t="shared" si="299"/>
        <v>1.1750312403352767</v>
      </c>
      <c r="BW326" s="8">
        <f t="shared" si="299"/>
        <v>0.80030769230769228</v>
      </c>
      <c r="BX326" s="8" t="s">
        <v>147</v>
      </c>
      <c r="BY326" s="8" t="s">
        <v>147</v>
      </c>
      <c r="BZ326" s="8" t="s">
        <v>148</v>
      </c>
      <c r="CA326" s="8" t="s">
        <v>166</v>
      </c>
      <c r="CB326" s="8">
        <v>3</v>
      </c>
      <c r="CC326" s="8" t="s">
        <v>150</v>
      </c>
      <c r="CD326" s="8">
        <v>2</v>
      </c>
      <c r="CE326" s="8" t="s">
        <v>150</v>
      </c>
      <c r="CF326" s="8" t="s">
        <v>150</v>
      </c>
      <c r="CG326" s="8">
        <v>2</v>
      </c>
      <c r="CH326" s="8" t="s">
        <v>150</v>
      </c>
      <c r="CI326" s="8" t="s">
        <v>150</v>
      </c>
      <c r="CJ326" s="8">
        <v>2</v>
      </c>
      <c r="CK326" s="8" t="s">
        <v>150</v>
      </c>
      <c r="CL326" s="8" t="s">
        <v>150</v>
      </c>
      <c r="CM326" s="8">
        <v>2</v>
      </c>
      <c r="CN326" s="8" t="s">
        <v>150</v>
      </c>
      <c r="CO326" s="8">
        <v>0</v>
      </c>
      <c r="CP326" s="8">
        <v>0</v>
      </c>
      <c r="CQ326" s="8">
        <v>4</v>
      </c>
      <c r="CR326" s="8" t="s">
        <v>0</v>
      </c>
      <c r="CS326" s="8">
        <v>0</v>
      </c>
      <c r="CT326" s="8"/>
      <c r="CU326" s="8"/>
      <c r="CV326" s="8"/>
      <c r="CW326" s="8"/>
      <c r="CX326" s="8" t="s">
        <v>0</v>
      </c>
      <c r="CY326" s="8">
        <v>0</v>
      </c>
      <c r="CZ326" s="8"/>
      <c r="DA326" s="8"/>
      <c r="DB326" s="8"/>
      <c r="DC326" s="8"/>
      <c r="DD326" s="8" t="s">
        <v>165</v>
      </c>
      <c r="DE326" s="8">
        <v>2</v>
      </c>
      <c r="DF326" s="8"/>
      <c r="DG326" s="8"/>
      <c r="DH326" s="8"/>
      <c r="DI326" s="8">
        <v>2</v>
      </c>
      <c r="DJ326" s="8"/>
      <c r="DK326" s="8">
        <v>2</v>
      </c>
      <c r="DL326" s="8">
        <v>0</v>
      </c>
      <c r="DM326" s="8">
        <v>2</v>
      </c>
      <c r="DN326" s="8"/>
      <c r="DO326" s="8" t="s">
        <v>143</v>
      </c>
      <c r="DP326" s="8" t="str">
        <f t="shared" si="307"/>
        <v>2</v>
      </c>
      <c r="DQ326" s="8" t="s">
        <v>165</v>
      </c>
      <c r="DR326" s="8" t="s">
        <v>165</v>
      </c>
      <c r="DS326" s="8" t="s">
        <v>165</v>
      </c>
      <c r="DT326" s="8" t="s">
        <v>636</v>
      </c>
      <c r="DU326" s="8" t="s">
        <v>150</v>
      </c>
      <c r="DV326" s="8" t="s">
        <v>159</v>
      </c>
      <c r="DW326" s="8" t="s">
        <v>150</v>
      </c>
      <c r="DX326" s="8" t="s">
        <v>159</v>
      </c>
      <c r="DY326" s="8" t="s">
        <v>159</v>
      </c>
      <c r="DZ326" s="8" t="s">
        <v>150</v>
      </c>
      <c r="EA326" s="8"/>
      <c r="EB326" s="8" t="s">
        <v>150</v>
      </c>
      <c r="EC326" s="8" t="s">
        <v>150</v>
      </c>
      <c r="ED326" s="8" t="s">
        <v>150</v>
      </c>
      <c r="EE326" s="8"/>
      <c r="EF326" s="8" t="s">
        <v>159</v>
      </c>
      <c r="EG326" s="8" t="s">
        <v>150</v>
      </c>
      <c r="EH326" s="8"/>
      <c r="EI326" s="8" t="s">
        <v>159</v>
      </c>
      <c r="EJ326" s="8" t="s">
        <v>150</v>
      </c>
      <c r="EK326" s="8"/>
      <c r="EL326" s="8"/>
      <c r="EM326" s="8" t="s">
        <v>159</v>
      </c>
      <c r="EN326" s="8"/>
      <c r="EO326" s="8"/>
      <c r="EP326" s="8" t="s">
        <v>189</v>
      </c>
      <c r="EQ326" s="11">
        <f t="shared" si="313"/>
        <v>14</v>
      </c>
      <c r="ER326" s="11">
        <v>1</v>
      </c>
      <c r="ES326" s="11"/>
      <c r="ET326" s="13">
        <f t="shared" si="300"/>
        <v>1</v>
      </c>
      <c r="EU326" s="13">
        <f t="shared" si="301"/>
        <v>0.9</v>
      </c>
      <c r="EV326" s="14">
        <f t="shared" si="320"/>
        <v>-3.2000000000000001E-2</v>
      </c>
      <c r="EW326" s="14">
        <f t="shared" si="302"/>
        <v>-1.2</v>
      </c>
      <c r="EX326" s="14">
        <f t="shared" si="303"/>
        <v>-3.2000000000000001E-2</v>
      </c>
      <c r="EY326" s="11">
        <f t="shared" si="304"/>
        <v>-3.2000000000000001E-2</v>
      </c>
      <c r="EZ326" s="17" t="s">
        <v>176</v>
      </c>
      <c r="FA326" s="16" t="str">
        <f t="shared" si="305"/>
        <v>3</v>
      </c>
      <c r="FC326">
        <v>2</v>
      </c>
      <c r="FD326">
        <v>0</v>
      </c>
    </row>
    <row r="327" spans="1:160" ht="33.75">
      <c r="A327" s="6">
        <v>3554</v>
      </c>
      <c r="B327" s="8">
        <v>1</v>
      </c>
      <c r="C327" s="8" t="s">
        <v>146</v>
      </c>
      <c r="D327" s="8">
        <v>64</v>
      </c>
      <c r="E327" s="8">
        <v>63</v>
      </c>
      <c r="F327" s="8" t="s">
        <v>140</v>
      </c>
      <c r="G327" s="8">
        <v>1</v>
      </c>
      <c r="H327" s="8"/>
      <c r="I327" s="9" t="s">
        <v>317</v>
      </c>
      <c r="J327" s="9">
        <v>1</v>
      </c>
      <c r="K327" s="10">
        <v>44426</v>
      </c>
      <c r="L327" s="10"/>
      <c r="M327" s="9" t="e">
        <f t="shared" si="321"/>
        <v>#NUM!</v>
      </c>
      <c r="N327" s="9">
        <f t="shared" ca="1" si="292"/>
        <v>31</v>
      </c>
      <c r="O327" s="9">
        <v>14</v>
      </c>
      <c r="P327" s="9">
        <v>1</v>
      </c>
      <c r="Q327" s="9"/>
      <c r="R327" s="9"/>
      <c r="S327" s="9" t="e">
        <f t="shared" si="293"/>
        <v>#NUM!</v>
      </c>
      <c r="T327" s="9"/>
      <c r="U327" s="8" t="str">
        <f>IF(O327&lt;12,O327, IF(O327&gt;12, "12"))</f>
        <v>12</v>
      </c>
      <c r="V327" s="11" t="str">
        <f>IF(U327&lt;12,0, IF(U327&gt;12, "1"))</f>
        <v>1</v>
      </c>
      <c r="W327" s="8" t="str">
        <f t="shared" si="316"/>
        <v>12</v>
      </c>
      <c r="X327" s="9">
        <v>2</v>
      </c>
      <c r="Y327" s="9">
        <v>1</v>
      </c>
      <c r="Z327" s="9"/>
      <c r="AA327" s="9"/>
      <c r="AB327" s="9">
        <v>2</v>
      </c>
      <c r="AC327" s="9">
        <v>14</v>
      </c>
      <c r="AD327" s="9">
        <v>1</v>
      </c>
      <c r="AE327" s="8">
        <f t="shared" si="317"/>
        <v>14</v>
      </c>
      <c r="AF327" s="9">
        <v>2</v>
      </c>
      <c r="AG327" s="9"/>
      <c r="AH327" s="11">
        <f t="shared" si="312"/>
        <v>14</v>
      </c>
      <c r="AI327" s="11">
        <v>1</v>
      </c>
      <c r="AJ327" s="9">
        <v>2</v>
      </c>
      <c r="AK327" s="9">
        <v>0</v>
      </c>
      <c r="AL327" s="9"/>
      <c r="AM327" s="8" t="s">
        <v>360</v>
      </c>
      <c r="AN327" s="8">
        <v>1</v>
      </c>
      <c r="AO327" s="8">
        <v>0.94</v>
      </c>
      <c r="AP327" s="8">
        <v>65</v>
      </c>
      <c r="AQ327" s="8"/>
      <c r="AR327" s="9" t="e">
        <v>#DIV/0!</v>
      </c>
      <c r="AS327" s="9">
        <v>0.61</v>
      </c>
      <c r="AT327" s="9">
        <f t="shared" si="296"/>
        <v>99.069341606343471</v>
      </c>
      <c r="AU327" s="9"/>
      <c r="AV327" s="9" t="e">
        <f t="shared" si="314"/>
        <v>#DIV/0!</v>
      </c>
      <c r="AW327" s="9"/>
      <c r="AX327" s="9"/>
      <c r="AY327" s="12" t="s">
        <v>155</v>
      </c>
      <c r="AZ327" s="12"/>
      <c r="BA327" s="12"/>
      <c r="BB327" s="12"/>
      <c r="BC327" s="8" t="s">
        <v>164</v>
      </c>
      <c r="BD327" s="8"/>
      <c r="BE327" s="8"/>
      <c r="BF327" s="8"/>
      <c r="BG327" s="12"/>
      <c r="BH327" s="8"/>
      <c r="BI327" s="8"/>
      <c r="BJ327" s="8">
        <v>46.5</v>
      </c>
      <c r="BK327" s="8">
        <v>154</v>
      </c>
      <c r="BL327" s="8">
        <f t="shared" si="297"/>
        <v>1.4157492859072376</v>
      </c>
      <c r="BM327" s="8">
        <f t="shared" si="318"/>
        <v>19.607016360263113</v>
      </c>
      <c r="BN327" s="8">
        <v>1</v>
      </c>
      <c r="BO327" s="7" t="s">
        <v>1470</v>
      </c>
      <c r="BP327" s="8" t="s">
        <v>139</v>
      </c>
      <c r="BQ327" s="8">
        <v>65</v>
      </c>
      <c r="BR327" s="8">
        <v>71</v>
      </c>
      <c r="BS327" s="8">
        <v>172</v>
      </c>
      <c r="BT327" s="8">
        <f t="shared" si="298"/>
        <v>1.8361546036792331</v>
      </c>
      <c r="BU327" s="8">
        <f t="shared" si="319"/>
        <v>23.999459167117358</v>
      </c>
      <c r="BV327" s="8">
        <f t="shared" si="299"/>
        <v>0.77104034871050642</v>
      </c>
      <c r="BW327" s="8">
        <f t="shared" si="299"/>
        <v>0.81697742535496343</v>
      </c>
      <c r="BX327" s="8" t="s">
        <v>158</v>
      </c>
      <c r="BY327" s="8" t="s">
        <v>158</v>
      </c>
      <c r="BZ327" s="8" t="s">
        <v>148</v>
      </c>
      <c r="CA327" s="8" t="s">
        <v>166</v>
      </c>
      <c r="CB327" s="8">
        <v>3</v>
      </c>
      <c r="CC327" s="8" t="s">
        <v>150</v>
      </c>
      <c r="CD327" s="8">
        <v>2</v>
      </c>
      <c r="CE327" s="8" t="s">
        <v>150</v>
      </c>
      <c r="CF327" s="8" t="s">
        <v>150</v>
      </c>
      <c r="CG327" s="8">
        <v>2</v>
      </c>
      <c r="CH327" s="8" t="s">
        <v>150</v>
      </c>
      <c r="CI327" s="8" t="s">
        <v>150</v>
      </c>
      <c r="CJ327" s="8">
        <v>2</v>
      </c>
      <c r="CK327" s="8" t="s">
        <v>150</v>
      </c>
      <c r="CL327" s="8" t="s">
        <v>150</v>
      </c>
      <c r="CM327" s="8">
        <v>2</v>
      </c>
      <c r="CN327" s="8" t="s">
        <v>150</v>
      </c>
      <c r="CO327" s="8">
        <v>0</v>
      </c>
      <c r="CP327" s="8">
        <v>0</v>
      </c>
      <c r="CQ327" s="8">
        <v>4</v>
      </c>
      <c r="CR327" s="8" t="s">
        <v>0</v>
      </c>
      <c r="CS327" s="8">
        <v>0</v>
      </c>
      <c r="CT327" s="8"/>
      <c r="CU327" s="8"/>
      <c r="CV327" s="8"/>
      <c r="CW327" s="8"/>
      <c r="CX327" s="8" t="s">
        <v>0</v>
      </c>
      <c r="CY327" s="8">
        <v>0</v>
      </c>
      <c r="CZ327" s="8"/>
      <c r="DA327" s="8"/>
      <c r="DB327" s="8"/>
      <c r="DC327" s="8"/>
      <c r="DD327" s="8" t="s">
        <v>165</v>
      </c>
      <c r="DE327" s="8">
        <v>2</v>
      </c>
      <c r="DF327" s="8"/>
      <c r="DG327" s="8"/>
      <c r="DH327" s="8"/>
      <c r="DI327" s="8">
        <v>2</v>
      </c>
      <c r="DJ327" s="8"/>
      <c r="DK327" s="8">
        <v>2</v>
      </c>
      <c r="DL327" s="8">
        <v>0</v>
      </c>
      <c r="DM327" s="8">
        <v>2</v>
      </c>
      <c r="DN327" s="8"/>
      <c r="DO327" s="8" t="s">
        <v>143</v>
      </c>
      <c r="DP327" s="8" t="str">
        <f t="shared" si="307"/>
        <v>2</v>
      </c>
      <c r="DQ327" s="8" t="s">
        <v>143</v>
      </c>
      <c r="DR327" s="8" t="s">
        <v>165</v>
      </c>
      <c r="DS327" s="8" t="s">
        <v>143</v>
      </c>
      <c r="DT327" s="8" t="s">
        <v>636</v>
      </c>
      <c r="DU327" s="8" t="s">
        <v>150</v>
      </c>
      <c r="DV327" s="8" t="s">
        <v>159</v>
      </c>
      <c r="DW327" s="8" t="s">
        <v>150</v>
      </c>
      <c r="DX327" s="8" t="s">
        <v>150</v>
      </c>
      <c r="DY327" s="8" t="s">
        <v>150</v>
      </c>
      <c r="DZ327" s="8" t="s">
        <v>150</v>
      </c>
      <c r="EA327" s="8"/>
      <c r="EB327" s="8" t="s">
        <v>150</v>
      </c>
      <c r="EC327" s="8" t="s">
        <v>150</v>
      </c>
      <c r="ED327" s="8" t="s">
        <v>150</v>
      </c>
      <c r="EE327" s="8"/>
      <c r="EF327" s="8" t="s">
        <v>159</v>
      </c>
      <c r="EG327" s="8" t="s">
        <v>150</v>
      </c>
      <c r="EH327" s="8"/>
      <c r="EI327" s="8" t="s">
        <v>159</v>
      </c>
      <c r="EJ327" s="8" t="s">
        <v>150</v>
      </c>
      <c r="EK327" s="8"/>
      <c r="EL327" s="8"/>
      <c r="EM327" s="8" t="s">
        <v>159</v>
      </c>
      <c r="EN327" s="8"/>
      <c r="EO327" s="8"/>
      <c r="EP327" s="8" t="s">
        <v>189</v>
      </c>
      <c r="EQ327" s="11">
        <f t="shared" si="313"/>
        <v>14</v>
      </c>
      <c r="ER327" s="11">
        <v>1</v>
      </c>
      <c r="ES327" s="11"/>
      <c r="ET327" s="13">
        <f t="shared" si="300"/>
        <v>1.012</v>
      </c>
      <c r="EU327" s="13">
        <f t="shared" si="301"/>
        <v>0.7</v>
      </c>
      <c r="EV327" s="14">
        <f t="shared" si="320"/>
        <v>-0.24099999999999999</v>
      </c>
      <c r="EW327" s="14">
        <f t="shared" si="302"/>
        <v>-0.24099999999999999</v>
      </c>
      <c r="EX327" s="14">
        <f t="shared" si="303"/>
        <v>-0.24099999999999999</v>
      </c>
      <c r="EY327" s="11">
        <f t="shared" si="304"/>
        <v>-0.24099999999999999</v>
      </c>
      <c r="EZ327" s="17" t="s">
        <v>152</v>
      </c>
      <c r="FA327" s="16" t="str">
        <f t="shared" si="305"/>
        <v>1</v>
      </c>
      <c r="FB327" t="s">
        <v>1965</v>
      </c>
      <c r="FC327">
        <v>1</v>
      </c>
      <c r="FD327">
        <v>8</v>
      </c>
    </row>
    <row r="328" spans="1:160" ht="45">
      <c r="A328" s="6">
        <v>3564</v>
      </c>
      <c r="B328" s="8">
        <v>2</v>
      </c>
      <c r="C328" s="8" t="s">
        <v>139</v>
      </c>
      <c r="D328" s="8">
        <v>63</v>
      </c>
      <c r="E328" s="8">
        <v>62</v>
      </c>
      <c r="F328" s="8" t="s">
        <v>140</v>
      </c>
      <c r="G328" s="8">
        <v>1</v>
      </c>
      <c r="H328" s="8"/>
      <c r="I328" s="9"/>
      <c r="J328" s="9"/>
      <c r="K328" s="10">
        <v>44452</v>
      </c>
      <c r="L328" s="10">
        <v>44797</v>
      </c>
      <c r="M328" s="9">
        <f t="shared" si="321"/>
        <v>11</v>
      </c>
      <c r="N328" s="9">
        <f t="shared" ca="1" si="292"/>
        <v>30</v>
      </c>
      <c r="O328" s="9">
        <v>11</v>
      </c>
      <c r="P328" s="9">
        <v>0</v>
      </c>
      <c r="Q328" s="10">
        <v>44566</v>
      </c>
      <c r="R328" s="10">
        <v>44566</v>
      </c>
      <c r="S328" s="9">
        <f t="shared" si="293"/>
        <v>3</v>
      </c>
      <c r="T328" s="9" t="s">
        <v>1478</v>
      </c>
      <c r="U328" s="8">
        <f>IF(O328&lt;12,O328, IF(O328&gt;12, "12"))</f>
        <v>11</v>
      </c>
      <c r="V328" s="11">
        <f>IF(U328&lt;12,0, IF(U328&gt;12, "1"))</f>
        <v>0</v>
      </c>
      <c r="W328" s="8">
        <f t="shared" si="316"/>
        <v>11</v>
      </c>
      <c r="X328" s="9">
        <v>1</v>
      </c>
      <c r="Y328" s="9">
        <v>1</v>
      </c>
      <c r="Z328" s="9"/>
      <c r="AA328" s="9"/>
      <c r="AB328" s="9">
        <v>2</v>
      </c>
      <c r="AC328" s="9">
        <v>11</v>
      </c>
      <c r="AD328" s="9">
        <v>1</v>
      </c>
      <c r="AE328" s="8">
        <f t="shared" si="317"/>
        <v>11</v>
      </c>
      <c r="AF328" s="9">
        <v>2</v>
      </c>
      <c r="AG328" s="9"/>
      <c r="AH328" s="11">
        <f t="shared" si="312"/>
        <v>11</v>
      </c>
      <c r="AI328" s="11">
        <v>0</v>
      </c>
      <c r="AJ328" s="9">
        <v>2</v>
      </c>
      <c r="AK328" s="9">
        <v>0</v>
      </c>
      <c r="AL328" s="9"/>
      <c r="AM328" s="8" t="s">
        <v>360</v>
      </c>
      <c r="AN328" s="8">
        <v>1</v>
      </c>
      <c r="AO328" s="8">
        <v>1.26</v>
      </c>
      <c r="AP328" s="8">
        <v>61</v>
      </c>
      <c r="AQ328" s="8"/>
      <c r="AR328" s="9" t="e">
        <f t="shared" ref="AR328:AR334" si="322">141*((AQ328/EU328)^EV328)*0.9938^(E328)*ET328</f>
        <v>#DIV/0!</v>
      </c>
      <c r="AS328" s="9">
        <v>4.6100000000000003</v>
      </c>
      <c r="AT328" s="9">
        <f t="shared" si="296"/>
        <v>13.418548347986015</v>
      </c>
      <c r="AU328" s="9"/>
      <c r="AV328" s="9" t="e">
        <f t="shared" si="314"/>
        <v>#DIV/0!</v>
      </c>
      <c r="AW328" s="9"/>
      <c r="AX328" s="9"/>
      <c r="AY328" s="12" t="s">
        <v>155</v>
      </c>
      <c r="AZ328" s="12"/>
      <c r="BA328" s="12"/>
      <c r="BB328" s="12"/>
      <c r="BC328" s="8" t="s">
        <v>164</v>
      </c>
      <c r="BD328" s="8"/>
      <c r="BE328" s="8"/>
      <c r="BF328" s="8"/>
      <c r="BG328" s="12"/>
      <c r="BH328" s="8"/>
      <c r="BI328" s="8"/>
      <c r="BJ328" s="8">
        <v>71.2</v>
      </c>
      <c r="BK328" s="8">
        <v>172</v>
      </c>
      <c r="BL328" s="8">
        <f t="shared" si="297"/>
        <v>1.8383510393220168</v>
      </c>
      <c r="BM328" s="8">
        <f t="shared" si="318"/>
        <v>24.067063277447268</v>
      </c>
      <c r="BN328" s="8">
        <v>1</v>
      </c>
      <c r="BO328" s="7" t="s">
        <v>1479</v>
      </c>
      <c r="BP328" s="8" t="s">
        <v>146</v>
      </c>
      <c r="BQ328" s="8">
        <v>57</v>
      </c>
      <c r="BR328" s="8">
        <v>72</v>
      </c>
      <c r="BS328" s="8">
        <v>164</v>
      </c>
      <c r="BT328" s="8">
        <f t="shared" si="298"/>
        <v>1.7844090799427808</v>
      </c>
      <c r="BU328" s="8">
        <f t="shared" si="319"/>
        <v>26.76977989292088</v>
      </c>
      <c r="BV328" s="8">
        <f t="shared" si="299"/>
        <v>1.0302295925220051</v>
      </c>
      <c r="BW328" s="8">
        <f t="shared" si="299"/>
        <v>0.89903851931975243</v>
      </c>
      <c r="BX328" s="8" t="s">
        <v>147</v>
      </c>
      <c r="BY328" s="8" t="s">
        <v>171</v>
      </c>
      <c r="BZ328" s="8" t="s">
        <v>148</v>
      </c>
      <c r="CA328" s="8" t="s">
        <v>149</v>
      </c>
      <c r="CB328" s="8">
        <v>4</v>
      </c>
      <c r="CC328" s="8" t="s">
        <v>150</v>
      </c>
      <c r="CD328" s="8">
        <v>2</v>
      </c>
      <c r="CE328" s="8" t="s">
        <v>159</v>
      </c>
      <c r="CF328" s="8" t="s">
        <v>150</v>
      </c>
      <c r="CG328" s="8">
        <v>2</v>
      </c>
      <c r="CH328" s="8" t="s">
        <v>150</v>
      </c>
      <c r="CI328" s="8" t="s">
        <v>150</v>
      </c>
      <c r="CJ328" s="8">
        <v>2</v>
      </c>
      <c r="CK328" s="8" t="s">
        <v>159</v>
      </c>
      <c r="CL328" s="8" t="s">
        <v>150</v>
      </c>
      <c r="CM328" s="8">
        <v>2</v>
      </c>
      <c r="CN328" s="8" t="s">
        <v>150</v>
      </c>
      <c r="CO328" s="8">
        <v>0</v>
      </c>
      <c r="CP328" s="8">
        <v>20</v>
      </c>
      <c r="CQ328" s="8">
        <v>4</v>
      </c>
      <c r="CR328" s="8" t="s">
        <v>0</v>
      </c>
      <c r="CS328" s="8">
        <v>0</v>
      </c>
      <c r="CT328" s="8"/>
      <c r="CU328" s="8"/>
      <c r="CV328" s="8"/>
      <c r="CW328" s="8"/>
      <c r="CX328" s="8" t="s">
        <v>0</v>
      </c>
      <c r="CY328" s="8">
        <v>0</v>
      </c>
      <c r="CZ328" s="8"/>
      <c r="DA328" s="8"/>
      <c r="DB328" s="8"/>
      <c r="DC328" s="8"/>
      <c r="DD328" s="8" t="s">
        <v>143</v>
      </c>
      <c r="DE328" s="8">
        <v>1</v>
      </c>
      <c r="DF328" s="8">
        <v>0</v>
      </c>
      <c r="DG328" s="8">
        <v>64</v>
      </c>
      <c r="DH328" s="8">
        <v>375</v>
      </c>
      <c r="DI328" s="8">
        <v>1</v>
      </c>
      <c r="DJ328" s="8"/>
      <c r="DK328" s="8">
        <v>2</v>
      </c>
      <c r="DL328" s="8">
        <v>4</v>
      </c>
      <c r="DM328" s="8">
        <v>1</v>
      </c>
      <c r="DN328" s="8"/>
      <c r="DO328" s="8" t="s">
        <v>143</v>
      </c>
      <c r="DP328" s="8" t="str">
        <f t="shared" si="307"/>
        <v>2</v>
      </c>
      <c r="DQ328" s="8" t="s">
        <v>143</v>
      </c>
      <c r="DR328" s="8" t="s">
        <v>165</v>
      </c>
      <c r="DS328" s="8" t="s">
        <v>143</v>
      </c>
      <c r="DT328" s="8" t="s">
        <v>636</v>
      </c>
      <c r="DU328" s="8" t="s">
        <v>150</v>
      </c>
      <c r="DV328" s="8" t="s">
        <v>159</v>
      </c>
      <c r="DW328" s="8" t="s">
        <v>150</v>
      </c>
      <c r="DX328" s="8" t="s">
        <v>159</v>
      </c>
      <c r="DY328" s="8" t="s">
        <v>159</v>
      </c>
      <c r="DZ328" s="8" t="s">
        <v>150</v>
      </c>
      <c r="EA328" s="8"/>
      <c r="EB328" s="8" t="s">
        <v>150</v>
      </c>
      <c r="EC328" s="8" t="s">
        <v>150</v>
      </c>
      <c r="ED328" s="8" t="s">
        <v>150</v>
      </c>
      <c r="EE328" s="8"/>
      <c r="EF328" s="8" t="s">
        <v>159</v>
      </c>
      <c r="EG328" s="8" t="s">
        <v>150</v>
      </c>
      <c r="EH328" s="8"/>
      <c r="EI328" s="8" t="s">
        <v>159</v>
      </c>
      <c r="EJ328" s="8" t="s">
        <v>150</v>
      </c>
      <c r="EK328" s="8"/>
      <c r="EL328" s="8"/>
      <c r="EM328" s="8" t="s">
        <v>159</v>
      </c>
      <c r="EN328" s="8"/>
      <c r="EO328" s="8"/>
      <c r="EP328" s="8" t="s">
        <v>189</v>
      </c>
      <c r="EQ328" s="11">
        <f t="shared" si="313"/>
        <v>11</v>
      </c>
      <c r="ER328" s="11">
        <v>0</v>
      </c>
      <c r="ES328" s="11"/>
      <c r="ET328" s="13">
        <f t="shared" si="300"/>
        <v>1</v>
      </c>
      <c r="EU328" s="13">
        <f t="shared" si="301"/>
        <v>0.9</v>
      </c>
      <c r="EV328" s="14">
        <f t="shared" si="320"/>
        <v>-3.2000000000000001E-2</v>
      </c>
      <c r="EW328" s="14">
        <f t="shared" si="302"/>
        <v>-1.2</v>
      </c>
      <c r="EX328" s="14">
        <f t="shared" si="303"/>
        <v>-3.2000000000000001E-2</v>
      </c>
      <c r="EY328" s="11">
        <f t="shared" si="304"/>
        <v>-3.2000000000000001E-2</v>
      </c>
      <c r="EZ328" s="17" t="s">
        <v>152</v>
      </c>
      <c r="FA328" s="16" t="str">
        <f t="shared" si="305"/>
        <v>1</v>
      </c>
      <c r="FB328" t="s">
        <v>1966</v>
      </c>
      <c r="FC328">
        <v>1</v>
      </c>
      <c r="FD328">
        <v>9</v>
      </c>
    </row>
    <row r="329" spans="1:160" ht="33.75">
      <c r="A329" s="6">
        <v>3566</v>
      </c>
      <c r="B329" s="8">
        <v>2</v>
      </c>
      <c r="C329" s="8" t="s">
        <v>139</v>
      </c>
      <c r="D329" s="8">
        <v>52</v>
      </c>
      <c r="E329" s="8">
        <v>51</v>
      </c>
      <c r="F329" s="8" t="s">
        <v>140</v>
      </c>
      <c r="G329" s="8">
        <v>1</v>
      </c>
      <c r="H329" s="8"/>
      <c r="I329" s="9"/>
      <c r="J329" s="9"/>
      <c r="K329" s="10">
        <v>44455</v>
      </c>
      <c r="L329" s="10"/>
      <c r="M329" s="9" t="e">
        <f t="shared" si="321"/>
        <v>#NUM!</v>
      </c>
      <c r="N329" s="9">
        <f t="shared" ca="1" si="292"/>
        <v>30</v>
      </c>
      <c r="O329" s="9">
        <v>13</v>
      </c>
      <c r="P329" s="9">
        <v>1</v>
      </c>
      <c r="Q329" s="9"/>
      <c r="R329" s="9"/>
      <c r="S329" s="9" t="e">
        <f t="shared" si="293"/>
        <v>#NUM!</v>
      </c>
      <c r="T329" s="9"/>
      <c r="U329" s="8" t="str">
        <f>IF(O329&lt;12,O329, IF(O329&gt;12, "12"))</f>
        <v>12</v>
      </c>
      <c r="V329" s="11" t="str">
        <f>IF(U329&lt;12,0, IF(U329&gt;12, "1"))</f>
        <v>1</v>
      </c>
      <c r="W329" s="8" t="str">
        <f t="shared" si="316"/>
        <v>12</v>
      </c>
      <c r="X329" s="9">
        <v>2</v>
      </c>
      <c r="Y329" s="9">
        <v>1</v>
      </c>
      <c r="Z329" s="9"/>
      <c r="AA329" s="9"/>
      <c r="AB329" s="9">
        <v>2</v>
      </c>
      <c r="AC329" s="9">
        <v>13</v>
      </c>
      <c r="AD329" s="9">
        <v>1</v>
      </c>
      <c r="AE329" s="8">
        <f t="shared" si="317"/>
        <v>13</v>
      </c>
      <c r="AF329" s="9">
        <v>2</v>
      </c>
      <c r="AG329" s="9"/>
      <c r="AH329" s="11">
        <f t="shared" si="312"/>
        <v>13</v>
      </c>
      <c r="AI329" s="11">
        <v>1</v>
      </c>
      <c r="AJ329" s="9">
        <v>2</v>
      </c>
      <c r="AK329" s="9">
        <v>0</v>
      </c>
      <c r="AL329" s="9"/>
      <c r="AM329" s="8" t="s">
        <v>360</v>
      </c>
      <c r="AN329" s="8">
        <v>1</v>
      </c>
      <c r="AO329" s="8">
        <v>1.6</v>
      </c>
      <c r="AP329" s="8">
        <v>49</v>
      </c>
      <c r="AQ329" s="8"/>
      <c r="AR329" s="9" t="e">
        <f t="shared" si="322"/>
        <v>#DIV/0!</v>
      </c>
      <c r="AS329" s="9">
        <v>0.84</v>
      </c>
      <c r="AT329" s="9">
        <f t="shared" si="296"/>
        <v>102.26465112476907</v>
      </c>
      <c r="AU329" s="9"/>
      <c r="AV329" s="9" t="e">
        <f t="shared" si="314"/>
        <v>#DIV/0!</v>
      </c>
      <c r="AW329" s="9"/>
      <c r="AX329" s="9"/>
      <c r="AY329" s="12" t="s">
        <v>155</v>
      </c>
      <c r="AZ329" s="12"/>
      <c r="BA329" s="12"/>
      <c r="BB329" s="12"/>
      <c r="BC329" s="8" t="s">
        <v>164</v>
      </c>
      <c r="BD329" s="8"/>
      <c r="BE329" s="8"/>
      <c r="BF329" s="8"/>
      <c r="BG329" s="12"/>
      <c r="BH329" s="8"/>
      <c r="BI329" s="8"/>
      <c r="BJ329" s="8">
        <v>72</v>
      </c>
      <c r="BK329" s="8">
        <v>177</v>
      </c>
      <c r="BL329" s="8">
        <f t="shared" si="297"/>
        <v>1.8858765172577858</v>
      </c>
      <c r="BM329" s="8">
        <f t="shared" si="318"/>
        <v>22.98190175237001</v>
      </c>
      <c r="BN329" s="8">
        <v>1</v>
      </c>
      <c r="BO329" s="7" t="s">
        <v>1482</v>
      </c>
      <c r="BP329" s="8" t="s">
        <v>146</v>
      </c>
      <c r="BQ329" s="8">
        <v>51</v>
      </c>
      <c r="BR329" s="8">
        <v>61</v>
      </c>
      <c r="BS329" s="8">
        <v>157</v>
      </c>
      <c r="BT329" s="8">
        <f t="shared" si="298"/>
        <v>1.6112344964622276</v>
      </c>
      <c r="BU329" s="8">
        <f t="shared" si="319"/>
        <v>24.747454257779218</v>
      </c>
      <c r="BV329" s="8">
        <f t="shared" si="299"/>
        <v>1.170454407101255</v>
      </c>
      <c r="BW329" s="8">
        <f t="shared" si="299"/>
        <v>0.9286572070396204</v>
      </c>
      <c r="BX329" s="8" t="s">
        <v>147</v>
      </c>
      <c r="BY329" s="8" t="s">
        <v>147</v>
      </c>
      <c r="BZ329" s="8" t="s">
        <v>148</v>
      </c>
      <c r="CA329" s="8" t="s">
        <v>149</v>
      </c>
      <c r="CB329" s="8">
        <v>5</v>
      </c>
      <c r="CC329" s="8" t="s">
        <v>150</v>
      </c>
      <c r="CD329" s="8">
        <v>2</v>
      </c>
      <c r="CE329" s="8" t="s">
        <v>150</v>
      </c>
      <c r="CF329" s="8" t="s">
        <v>150</v>
      </c>
      <c r="CG329" s="8">
        <v>2</v>
      </c>
      <c r="CH329" s="8" t="s">
        <v>150</v>
      </c>
      <c r="CI329" s="8" t="s">
        <v>150</v>
      </c>
      <c r="CJ329" s="8">
        <v>2</v>
      </c>
      <c r="CK329" s="8" t="s">
        <v>150</v>
      </c>
      <c r="CL329" s="8" t="s">
        <v>150</v>
      </c>
      <c r="CM329" s="8">
        <v>2</v>
      </c>
      <c r="CN329" s="8" t="s">
        <v>150</v>
      </c>
      <c r="CO329" s="8">
        <v>0</v>
      </c>
      <c r="CP329" s="8">
        <v>20</v>
      </c>
      <c r="CQ329" s="8">
        <v>4</v>
      </c>
      <c r="CR329" s="8" t="s">
        <v>0</v>
      </c>
      <c r="CS329" s="8">
        <v>0</v>
      </c>
      <c r="CT329" s="8"/>
      <c r="CU329" s="8"/>
      <c r="CV329" s="8"/>
      <c r="CW329" s="8"/>
      <c r="CX329" s="8" t="s">
        <v>0</v>
      </c>
      <c r="CY329" s="8">
        <v>0</v>
      </c>
      <c r="CZ329" s="8"/>
      <c r="DA329" s="8"/>
      <c r="DB329" s="8"/>
      <c r="DC329" s="8"/>
      <c r="DD329" s="8" t="s">
        <v>165</v>
      </c>
      <c r="DE329" s="8">
        <v>2</v>
      </c>
      <c r="DF329" s="8"/>
      <c r="DG329" s="8"/>
      <c r="DH329" s="8"/>
      <c r="DI329" s="8">
        <v>2</v>
      </c>
      <c r="DJ329" s="8"/>
      <c r="DK329" s="8">
        <v>2</v>
      </c>
      <c r="DL329" s="8">
        <v>0</v>
      </c>
      <c r="DM329" s="8">
        <v>2</v>
      </c>
      <c r="DN329" s="8"/>
      <c r="DO329" s="8" t="s">
        <v>143</v>
      </c>
      <c r="DP329" s="8" t="str">
        <f t="shared" si="307"/>
        <v>2</v>
      </c>
      <c r="DQ329" s="8" t="s">
        <v>143</v>
      </c>
      <c r="DR329" s="8" t="s">
        <v>165</v>
      </c>
      <c r="DS329" s="8" t="s">
        <v>143</v>
      </c>
      <c r="DT329" s="8" t="s">
        <v>636</v>
      </c>
      <c r="DU329" s="8" t="s">
        <v>159</v>
      </c>
      <c r="DV329" s="8" t="s">
        <v>150</v>
      </c>
      <c r="DW329" s="8" t="s">
        <v>159</v>
      </c>
      <c r="DX329" s="8" t="s">
        <v>150</v>
      </c>
      <c r="DY329" s="8" t="s">
        <v>159</v>
      </c>
      <c r="DZ329" s="8" t="s">
        <v>150</v>
      </c>
      <c r="EA329" s="8"/>
      <c r="EB329" s="8" t="s">
        <v>150</v>
      </c>
      <c r="EC329" s="8" t="s">
        <v>150</v>
      </c>
      <c r="ED329" s="8" t="s">
        <v>150</v>
      </c>
      <c r="EE329" s="8"/>
      <c r="EF329" s="8" t="s">
        <v>159</v>
      </c>
      <c r="EG329" s="8" t="s">
        <v>150</v>
      </c>
      <c r="EH329" s="8"/>
      <c r="EI329" s="8" t="s">
        <v>159</v>
      </c>
      <c r="EJ329" s="8" t="s">
        <v>150</v>
      </c>
      <c r="EK329" s="8"/>
      <c r="EL329" s="8"/>
      <c r="EM329" s="8" t="s">
        <v>159</v>
      </c>
      <c r="EN329" s="8"/>
      <c r="EO329" s="8"/>
      <c r="EP329" s="8" t="s">
        <v>189</v>
      </c>
      <c r="EQ329" s="11">
        <f t="shared" si="313"/>
        <v>13</v>
      </c>
      <c r="ER329" s="11">
        <v>1</v>
      </c>
      <c r="ES329" s="11"/>
      <c r="ET329" s="13">
        <f t="shared" si="300"/>
        <v>1</v>
      </c>
      <c r="EU329" s="13">
        <f t="shared" si="301"/>
        <v>0.9</v>
      </c>
      <c r="EV329" s="14">
        <f t="shared" si="320"/>
        <v>-3.2000000000000001E-2</v>
      </c>
      <c r="EW329" s="14">
        <f t="shared" si="302"/>
        <v>-3.2000000000000001E-2</v>
      </c>
      <c r="EX329" s="14">
        <f t="shared" si="303"/>
        <v>-3.2000000000000001E-2</v>
      </c>
      <c r="EY329" s="11">
        <f t="shared" si="304"/>
        <v>-3.2000000000000001E-2</v>
      </c>
      <c r="EZ329" s="17" t="s">
        <v>176</v>
      </c>
      <c r="FA329" s="16" t="str">
        <f t="shared" si="305"/>
        <v>3</v>
      </c>
      <c r="FC329">
        <v>2</v>
      </c>
      <c r="FD329">
        <v>0</v>
      </c>
    </row>
    <row r="330" spans="1:160" ht="33.75">
      <c r="A330" s="6">
        <v>3573</v>
      </c>
      <c r="B330" s="8">
        <v>1</v>
      </c>
      <c r="C330" s="8" t="s">
        <v>146</v>
      </c>
      <c r="D330" s="8">
        <v>50</v>
      </c>
      <c r="E330" s="8">
        <v>49</v>
      </c>
      <c r="F330" s="8" t="s">
        <v>185</v>
      </c>
      <c r="G330" s="8">
        <v>4</v>
      </c>
      <c r="H330" s="8"/>
      <c r="I330" s="9"/>
      <c r="J330" s="9"/>
      <c r="K330" s="10">
        <v>44476</v>
      </c>
      <c r="L330" s="10"/>
      <c r="M330" s="9" t="e">
        <f t="shared" si="321"/>
        <v>#NUM!</v>
      </c>
      <c r="N330" s="9">
        <f t="shared" ca="1" si="292"/>
        <v>30</v>
      </c>
      <c r="O330" s="9">
        <v>12</v>
      </c>
      <c r="P330" s="9">
        <v>1</v>
      </c>
      <c r="Q330" s="9"/>
      <c r="R330" s="9"/>
      <c r="S330" s="9" t="e">
        <f t="shared" si="293"/>
        <v>#NUM!</v>
      </c>
      <c r="T330" s="9"/>
      <c r="U330" s="8">
        <v>12</v>
      </c>
      <c r="V330" s="11">
        <v>1</v>
      </c>
      <c r="W330" s="8">
        <v>12</v>
      </c>
      <c r="X330" s="9">
        <v>2</v>
      </c>
      <c r="Y330" s="9">
        <v>1</v>
      </c>
      <c r="Z330" s="9"/>
      <c r="AA330" s="9"/>
      <c r="AB330" s="9">
        <v>2</v>
      </c>
      <c r="AC330" s="9">
        <v>12</v>
      </c>
      <c r="AD330" s="9">
        <v>1</v>
      </c>
      <c r="AE330" s="8">
        <f t="shared" si="317"/>
        <v>12</v>
      </c>
      <c r="AF330" s="9">
        <v>2</v>
      </c>
      <c r="AG330" s="9"/>
      <c r="AH330" s="11">
        <f t="shared" si="312"/>
        <v>12</v>
      </c>
      <c r="AI330" s="11">
        <v>1</v>
      </c>
      <c r="AJ330" s="9">
        <v>2</v>
      </c>
      <c r="AK330" s="9">
        <v>0</v>
      </c>
      <c r="AL330" s="9"/>
      <c r="AM330" s="8" t="s">
        <v>360</v>
      </c>
      <c r="AN330" s="8">
        <v>1</v>
      </c>
      <c r="AO330" s="8">
        <v>1.2</v>
      </c>
      <c r="AP330" s="8">
        <v>53</v>
      </c>
      <c r="AQ330" s="8"/>
      <c r="AR330" s="9" t="e">
        <f t="shared" si="322"/>
        <v>#DIV/0!</v>
      </c>
      <c r="AS330" s="9">
        <v>0.83</v>
      </c>
      <c r="AT330" s="9">
        <f t="shared" si="296"/>
        <v>85.226211364965351</v>
      </c>
      <c r="AU330" s="9"/>
      <c r="AV330" s="9" t="e">
        <f t="shared" si="314"/>
        <v>#DIV/0!</v>
      </c>
      <c r="AW330" s="9"/>
      <c r="AX330" s="9"/>
      <c r="AY330" s="12" t="s">
        <v>155</v>
      </c>
      <c r="AZ330" s="12"/>
      <c r="BA330" s="12"/>
      <c r="BB330" s="12"/>
      <c r="BC330" s="8" t="s">
        <v>164</v>
      </c>
      <c r="BD330" s="8"/>
      <c r="BE330" s="8"/>
      <c r="BF330" s="8"/>
      <c r="BG330" s="12"/>
      <c r="BH330" s="8"/>
      <c r="BI330" s="8"/>
      <c r="BJ330" s="8">
        <v>44.9</v>
      </c>
      <c r="BK330" s="8">
        <v>149.80000000000001</v>
      </c>
      <c r="BL330" s="8">
        <f t="shared" si="297"/>
        <v>1.3671528850514469</v>
      </c>
      <c r="BM330" s="8">
        <f t="shared" si="318"/>
        <v>20.008876989524079</v>
      </c>
      <c r="BN330" s="8">
        <v>1</v>
      </c>
      <c r="BO330" s="7" t="s">
        <v>1486</v>
      </c>
      <c r="BP330" s="8" t="s">
        <v>139</v>
      </c>
      <c r="BQ330" s="8">
        <v>50</v>
      </c>
      <c r="BR330" s="8">
        <v>71</v>
      </c>
      <c r="BS330" s="8">
        <v>171</v>
      </c>
      <c r="BT330" s="8">
        <f t="shared" si="298"/>
        <v>1.8284087959951718</v>
      </c>
      <c r="BU330" s="8">
        <f t="shared" si="319"/>
        <v>24.280975342840531</v>
      </c>
      <c r="BV330" s="8">
        <f t="shared" si="299"/>
        <v>0.74772823673019406</v>
      </c>
      <c r="BW330" s="8">
        <f t="shared" si="299"/>
        <v>0.82405573528263898</v>
      </c>
      <c r="BX330" s="8" t="s">
        <v>158</v>
      </c>
      <c r="BY330" s="8" t="s">
        <v>158</v>
      </c>
      <c r="BZ330" s="8" t="s">
        <v>148</v>
      </c>
      <c r="CA330" s="8" t="s">
        <v>149</v>
      </c>
      <c r="CB330" s="8">
        <v>6</v>
      </c>
      <c r="CC330" s="8" t="s">
        <v>150</v>
      </c>
      <c r="CD330" s="8">
        <v>2</v>
      </c>
      <c r="CE330" s="8" t="s">
        <v>150</v>
      </c>
      <c r="CF330" s="8" t="s">
        <v>150</v>
      </c>
      <c r="CG330" s="8">
        <v>2</v>
      </c>
      <c r="CH330" s="8" t="s">
        <v>150</v>
      </c>
      <c r="CI330" s="8" t="s">
        <v>150</v>
      </c>
      <c r="CJ330" s="8">
        <v>2</v>
      </c>
      <c r="CK330" s="8" t="s">
        <v>150</v>
      </c>
      <c r="CL330" s="8" t="s">
        <v>150</v>
      </c>
      <c r="CM330" s="8">
        <v>2</v>
      </c>
      <c r="CN330" s="8" t="s">
        <v>150</v>
      </c>
      <c r="CO330" s="8">
        <v>0</v>
      </c>
      <c r="CP330" s="8">
        <v>0</v>
      </c>
      <c r="CQ330" s="8">
        <v>4</v>
      </c>
      <c r="CR330" s="8"/>
      <c r="CS330" s="8">
        <v>0</v>
      </c>
      <c r="CT330" s="8"/>
      <c r="CU330" s="8"/>
      <c r="CV330" s="8"/>
      <c r="CW330" s="8"/>
      <c r="CX330" s="8"/>
      <c r="CY330" s="8">
        <v>0</v>
      </c>
      <c r="CZ330" s="8"/>
      <c r="DA330" s="8"/>
      <c r="DB330" s="8"/>
      <c r="DC330" s="8"/>
      <c r="DD330" s="8" t="s">
        <v>165</v>
      </c>
      <c r="DE330" s="8">
        <v>2</v>
      </c>
      <c r="DF330" s="8"/>
      <c r="DG330" s="8"/>
      <c r="DH330" s="8"/>
      <c r="DI330" s="8">
        <v>2</v>
      </c>
      <c r="DJ330" s="8"/>
      <c r="DK330" s="8">
        <v>2</v>
      </c>
      <c r="DL330" s="8">
        <v>0</v>
      </c>
      <c r="DM330" s="8">
        <v>2</v>
      </c>
      <c r="DN330" s="8" t="s">
        <v>165</v>
      </c>
      <c r="DO330" s="8" t="s">
        <v>143</v>
      </c>
      <c r="DP330" s="8" t="str">
        <f t="shared" si="307"/>
        <v>2</v>
      </c>
      <c r="DQ330" s="8" t="s">
        <v>165</v>
      </c>
      <c r="DR330" s="8" t="s">
        <v>165</v>
      </c>
      <c r="DS330" s="8" t="s">
        <v>165</v>
      </c>
      <c r="DT330" s="8" t="s">
        <v>636</v>
      </c>
      <c r="DU330" s="8" t="s">
        <v>150</v>
      </c>
      <c r="DV330" s="8" t="s">
        <v>159</v>
      </c>
      <c r="DW330" s="8" t="s">
        <v>150</v>
      </c>
      <c r="DX330" s="8" t="s">
        <v>159</v>
      </c>
      <c r="DY330" s="8" t="s">
        <v>159</v>
      </c>
      <c r="DZ330" s="8" t="s">
        <v>150</v>
      </c>
      <c r="EA330" s="8"/>
      <c r="EB330" s="8" t="s">
        <v>150</v>
      </c>
      <c r="EC330" s="8" t="s">
        <v>150</v>
      </c>
      <c r="ED330" s="8" t="s">
        <v>150</v>
      </c>
      <c r="EE330" s="8"/>
      <c r="EF330" s="8" t="s">
        <v>159</v>
      </c>
      <c r="EG330" s="8" t="s">
        <v>150</v>
      </c>
      <c r="EH330" s="8"/>
      <c r="EI330" s="8" t="s">
        <v>159</v>
      </c>
      <c r="EJ330" s="8" t="s">
        <v>150</v>
      </c>
      <c r="EK330" s="8"/>
      <c r="EL330" s="8"/>
      <c r="EM330" s="8" t="s">
        <v>159</v>
      </c>
      <c r="EN330" s="8"/>
      <c r="EO330" s="8"/>
      <c r="EP330" s="8" t="s">
        <v>187</v>
      </c>
      <c r="EQ330" s="11">
        <f t="shared" si="313"/>
        <v>12</v>
      </c>
      <c r="ER330" s="11">
        <v>1</v>
      </c>
      <c r="ES330" s="11"/>
      <c r="ET330" s="13">
        <f t="shared" si="300"/>
        <v>1.012</v>
      </c>
      <c r="EU330" s="13">
        <f t="shared" si="301"/>
        <v>0.7</v>
      </c>
      <c r="EV330" s="14">
        <f t="shared" si="320"/>
        <v>-0.24099999999999999</v>
      </c>
      <c r="EW330" s="14">
        <f t="shared" si="302"/>
        <v>-1.2</v>
      </c>
      <c r="EX330" s="14">
        <f t="shared" si="303"/>
        <v>-0.24099999999999999</v>
      </c>
      <c r="EY330" s="11">
        <f t="shared" si="304"/>
        <v>-0.24099999999999999</v>
      </c>
      <c r="EZ330" s="15" t="s">
        <v>152</v>
      </c>
      <c r="FA330" s="16" t="str">
        <f t="shared" si="305"/>
        <v>1</v>
      </c>
      <c r="FC330">
        <v>2</v>
      </c>
      <c r="FD330">
        <v>0</v>
      </c>
    </row>
    <row r="331" spans="1:160" ht="33.75">
      <c r="A331" s="6">
        <v>3575</v>
      </c>
      <c r="B331" s="8">
        <v>2</v>
      </c>
      <c r="C331" s="8" t="s">
        <v>139</v>
      </c>
      <c r="D331" s="8">
        <v>65</v>
      </c>
      <c r="E331" s="8">
        <v>64</v>
      </c>
      <c r="F331" s="8" t="s">
        <v>140</v>
      </c>
      <c r="G331" s="8">
        <v>1</v>
      </c>
      <c r="H331" s="8"/>
      <c r="I331" s="9"/>
      <c r="J331" s="9"/>
      <c r="K331" s="10">
        <v>44483</v>
      </c>
      <c r="L331" s="10"/>
      <c r="M331" s="9" t="e">
        <f t="shared" si="321"/>
        <v>#NUM!</v>
      </c>
      <c r="N331" s="9">
        <f t="shared" ca="1" si="292"/>
        <v>29</v>
      </c>
      <c r="O331" s="9">
        <v>12</v>
      </c>
      <c r="P331" s="9">
        <v>1</v>
      </c>
      <c r="Q331" s="9"/>
      <c r="R331" s="9"/>
      <c r="S331" s="9" t="e">
        <f t="shared" si="293"/>
        <v>#NUM!</v>
      </c>
      <c r="T331" s="9"/>
      <c r="U331" s="8">
        <v>12</v>
      </c>
      <c r="V331" s="11">
        <v>1</v>
      </c>
      <c r="W331" s="8">
        <v>12</v>
      </c>
      <c r="X331" s="9">
        <v>2</v>
      </c>
      <c r="Y331" s="9">
        <v>1</v>
      </c>
      <c r="Z331" s="9"/>
      <c r="AA331" s="9"/>
      <c r="AB331" s="9">
        <v>2</v>
      </c>
      <c r="AC331" s="9">
        <v>12</v>
      </c>
      <c r="AD331" s="9">
        <v>1</v>
      </c>
      <c r="AE331" s="8">
        <f t="shared" si="317"/>
        <v>12</v>
      </c>
      <c r="AF331" s="9">
        <v>2</v>
      </c>
      <c r="AG331" s="9"/>
      <c r="AH331" s="11">
        <f t="shared" si="312"/>
        <v>12</v>
      </c>
      <c r="AI331" s="11">
        <v>1</v>
      </c>
      <c r="AJ331" s="9">
        <v>2</v>
      </c>
      <c r="AK331" s="9">
        <v>0</v>
      </c>
      <c r="AL331" s="9"/>
      <c r="AM331" s="8" t="s">
        <v>360</v>
      </c>
      <c r="AN331" s="8">
        <v>1</v>
      </c>
      <c r="AO331" s="8">
        <v>2.48</v>
      </c>
      <c r="AP331" s="8">
        <v>26</v>
      </c>
      <c r="AQ331" s="8"/>
      <c r="AR331" s="9" t="e">
        <f t="shared" si="322"/>
        <v>#DIV/0!</v>
      </c>
      <c r="AS331" s="9">
        <v>1.04</v>
      </c>
      <c r="AT331" s="9">
        <f t="shared" si="296"/>
        <v>79.123342145734014</v>
      </c>
      <c r="AU331" s="9"/>
      <c r="AV331" s="9" t="e">
        <f t="shared" si="314"/>
        <v>#DIV/0!</v>
      </c>
      <c r="AW331" s="9"/>
      <c r="AX331" s="9"/>
      <c r="AY331" s="12" t="s">
        <v>155</v>
      </c>
      <c r="AZ331" s="12"/>
      <c r="BA331" s="12"/>
      <c r="BB331" s="12"/>
      <c r="BC331" s="8" t="s">
        <v>164</v>
      </c>
      <c r="BD331" s="8"/>
      <c r="BE331" s="8"/>
      <c r="BF331" s="8"/>
      <c r="BG331" s="12"/>
      <c r="BH331" s="8"/>
      <c r="BI331" s="8"/>
      <c r="BJ331" s="8">
        <v>63.5</v>
      </c>
      <c r="BK331" s="8">
        <v>165</v>
      </c>
      <c r="BL331" s="8">
        <f t="shared" si="297"/>
        <v>1.699108124254231</v>
      </c>
      <c r="BM331" s="8">
        <f t="shared" si="318"/>
        <v>23.324150596877868</v>
      </c>
      <c r="BN331" s="8">
        <v>1</v>
      </c>
      <c r="BO331" s="7" t="s">
        <v>1489</v>
      </c>
      <c r="BP331" s="8" t="s">
        <v>146</v>
      </c>
      <c r="BQ331" s="8">
        <v>63</v>
      </c>
      <c r="BR331" s="8">
        <v>55</v>
      </c>
      <c r="BS331" s="8">
        <v>156</v>
      </c>
      <c r="BT331" s="8">
        <f t="shared" si="298"/>
        <v>1.5347434921704106</v>
      </c>
      <c r="BU331" s="8">
        <f t="shared" si="319"/>
        <v>22.600262984878366</v>
      </c>
      <c r="BV331" s="8">
        <f t="shared" si="299"/>
        <v>1.1070958325754998</v>
      </c>
      <c r="BW331" s="8">
        <f t="shared" si="299"/>
        <v>1.0320300525920361</v>
      </c>
      <c r="BX331" s="8" t="s">
        <v>147</v>
      </c>
      <c r="BY331" s="8" t="s">
        <v>158</v>
      </c>
      <c r="BZ331" s="8" t="s">
        <v>148</v>
      </c>
      <c r="CA331" s="8" t="s">
        <v>149</v>
      </c>
      <c r="CB331" s="8">
        <v>5</v>
      </c>
      <c r="CC331" s="8" t="s">
        <v>150</v>
      </c>
      <c r="CD331" s="8">
        <v>2</v>
      </c>
      <c r="CE331" s="8" t="s">
        <v>150</v>
      </c>
      <c r="CF331" s="8" t="s">
        <v>150</v>
      </c>
      <c r="CG331" s="8">
        <v>2</v>
      </c>
      <c r="CH331" s="8" t="s">
        <v>150</v>
      </c>
      <c r="CI331" s="8"/>
      <c r="CJ331" s="8">
        <v>2</v>
      </c>
      <c r="CK331" s="8" t="s">
        <v>159</v>
      </c>
      <c r="CL331" s="8" t="s">
        <v>150</v>
      </c>
      <c r="CM331" s="8">
        <v>2</v>
      </c>
      <c r="CN331" s="8" t="s">
        <v>150</v>
      </c>
      <c r="CO331" s="8">
        <v>0</v>
      </c>
      <c r="CP331" s="8">
        <v>0</v>
      </c>
      <c r="CQ331" s="8">
        <v>4</v>
      </c>
      <c r="CR331" s="8"/>
      <c r="CS331" s="8">
        <v>0</v>
      </c>
      <c r="CT331" s="8"/>
      <c r="CU331" s="8"/>
      <c r="CV331" s="8"/>
      <c r="CW331" s="8"/>
      <c r="CX331" s="8"/>
      <c r="CY331" s="8">
        <v>0</v>
      </c>
      <c r="CZ331" s="8"/>
      <c r="DA331" s="8"/>
      <c r="DB331" s="8"/>
      <c r="DC331" s="8"/>
      <c r="DD331" s="8" t="s">
        <v>165</v>
      </c>
      <c r="DE331" s="8">
        <v>2</v>
      </c>
      <c r="DF331" s="8"/>
      <c r="DG331" s="8"/>
      <c r="DH331" s="8"/>
      <c r="DI331" s="8">
        <v>2</v>
      </c>
      <c r="DJ331" s="8"/>
      <c r="DK331" s="8">
        <v>2</v>
      </c>
      <c r="DL331" s="8">
        <v>0</v>
      </c>
      <c r="DM331" s="8">
        <v>2</v>
      </c>
      <c r="DN331" s="8"/>
      <c r="DO331" s="8" t="s">
        <v>143</v>
      </c>
      <c r="DP331" s="8" t="str">
        <f t="shared" si="307"/>
        <v>2</v>
      </c>
      <c r="DQ331" s="8" t="s">
        <v>165</v>
      </c>
      <c r="DR331" s="8" t="s">
        <v>165</v>
      </c>
      <c r="DS331" s="8" t="s">
        <v>165</v>
      </c>
      <c r="DT331" s="8" t="s">
        <v>636</v>
      </c>
      <c r="DU331" s="8" t="s">
        <v>150</v>
      </c>
      <c r="DV331" s="8" t="s">
        <v>159</v>
      </c>
      <c r="DW331" s="8" t="s">
        <v>150</v>
      </c>
      <c r="DX331" s="8" t="s">
        <v>150</v>
      </c>
      <c r="DY331" s="8" t="s">
        <v>159</v>
      </c>
      <c r="DZ331" s="8" t="s">
        <v>150</v>
      </c>
      <c r="EA331" s="8"/>
      <c r="EB331" s="8" t="s">
        <v>150</v>
      </c>
      <c r="EC331" s="8" t="s">
        <v>150</v>
      </c>
      <c r="ED331" s="8" t="s">
        <v>150</v>
      </c>
      <c r="EE331" s="8"/>
      <c r="EF331" s="8" t="s">
        <v>159</v>
      </c>
      <c r="EG331" s="8" t="s">
        <v>150</v>
      </c>
      <c r="EH331" s="8"/>
      <c r="EI331" s="8" t="s">
        <v>159</v>
      </c>
      <c r="EJ331" s="8" t="s">
        <v>150</v>
      </c>
      <c r="EK331" s="8"/>
      <c r="EL331" s="8"/>
      <c r="EM331" s="8" t="s">
        <v>159</v>
      </c>
      <c r="EN331" s="8"/>
      <c r="EO331" s="8"/>
      <c r="EP331" s="8" t="s">
        <v>189</v>
      </c>
      <c r="EQ331" s="11">
        <f t="shared" si="313"/>
        <v>12</v>
      </c>
      <c r="ER331" s="11">
        <v>1</v>
      </c>
      <c r="ES331" s="11"/>
      <c r="ET331" s="13">
        <f t="shared" si="300"/>
        <v>1</v>
      </c>
      <c r="EU331" s="13">
        <f t="shared" si="301"/>
        <v>0.9</v>
      </c>
      <c r="EV331" s="14">
        <f t="shared" si="320"/>
        <v>-3.2000000000000001E-2</v>
      </c>
      <c r="EW331" s="14">
        <f t="shared" si="302"/>
        <v>-1.2</v>
      </c>
      <c r="EX331" s="14">
        <f t="shared" si="303"/>
        <v>-3.2000000000000001E-2</v>
      </c>
      <c r="EY331" s="11">
        <f t="shared" si="304"/>
        <v>-3.2000000000000001E-2</v>
      </c>
      <c r="EZ331" s="15" t="s">
        <v>163</v>
      </c>
      <c r="FA331" s="16" t="str">
        <f t="shared" si="305"/>
        <v>2</v>
      </c>
      <c r="FC331">
        <v>2</v>
      </c>
      <c r="FD331">
        <v>0</v>
      </c>
    </row>
    <row r="332" spans="1:160" ht="33.75">
      <c r="A332" s="6">
        <v>3585</v>
      </c>
      <c r="B332" s="8">
        <v>2</v>
      </c>
      <c r="C332" s="8" t="s">
        <v>139</v>
      </c>
      <c r="D332" s="8">
        <v>62</v>
      </c>
      <c r="E332" s="8">
        <v>61</v>
      </c>
      <c r="F332" s="8" t="s">
        <v>140</v>
      </c>
      <c r="G332" s="8">
        <v>1</v>
      </c>
      <c r="H332" s="8"/>
      <c r="I332" s="9"/>
      <c r="J332" s="9"/>
      <c r="K332" s="10">
        <v>44517</v>
      </c>
      <c r="L332" s="10"/>
      <c r="M332" s="9" t="e">
        <f t="shared" si="321"/>
        <v>#NUM!</v>
      </c>
      <c r="N332" s="9">
        <f t="shared" ca="1" si="292"/>
        <v>28</v>
      </c>
      <c r="O332" s="9">
        <v>11</v>
      </c>
      <c r="P332" s="9">
        <v>1</v>
      </c>
      <c r="Q332" s="9"/>
      <c r="R332" s="9"/>
      <c r="S332" s="9" t="e">
        <f t="shared" si="293"/>
        <v>#NUM!</v>
      </c>
      <c r="T332" s="9"/>
      <c r="U332" s="8">
        <f t="shared" ref="U332:U368" si="323">IF(O332&lt;12,O332, IF(O332&gt;12, "12"))</f>
        <v>11</v>
      </c>
      <c r="V332" s="11">
        <v>1</v>
      </c>
      <c r="W332" s="8">
        <f t="shared" ref="W332:W368" si="324">IF(O332&lt;12,O332, IF(O332&gt;12, "12"))</f>
        <v>11</v>
      </c>
      <c r="X332" s="9">
        <v>2</v>
      </c>
      <c r="Y332" s="9">
        <v>1</v>
      </c>
      <c r="Z332" s="9"/>
      <c r="AA332" s="9"/>
      <c r="AB332" s="9">
        <v>2</v>
      </c>
      <c r="AC332" s="9">
        <v>11</v>
      </c>
      <c r="AD332" s="9">
        <v>1</v>
      </c>
      <c r="AE332" s="8">
        <f t="shared" si="317"/>
        <v>11</v>
      </c>
      <c r="AF332" s="9">
        <v>2</v>
      </c>
      <c r="AG332" s="9"/>
      <c r="AH332" s="11">
        <f t="shared" si="312"/>
        <v>11</v>
      </c>
      <c r="AI332" s="11">
        <v>1</v>
      </c>
      <c r="AJ332" s="9">
        <v>2</v>
      </c>
      <c r="AK332" s="9">
        <v>0</v>
      </c>
      <c r="AL332" s="9"/>
      <c r="AM332" s="8" t="s">
        <v>360</v>
      </c>
      <c r="AN332" s="8">
        <v>1</v>
      </c>
      <c r="AO332" s="8">
        <v>1.83</v>
      </c>
      <c r="AP332" s="8">
        <v>39</v>
      </c>
      <c r="AQ332" s="8"/>
      <c r="AR332" s="9" t="e">
        <f t="shared" si="322"/>
        <v>#DIV/0!</v>
      </c>
      <c r="AS332" s="9">
        <v>1.35</v>
      </c>
      <c r="AT332" s="9">
        <f t="shared" si="296"/>
        <v>58.945021599894346</v>
      </c>
      <c r="AU332" s="9"/>
      <c r="AV332" s="9" t="e">
        <f t="shared" si="314"/>
        <v>#DIV/0!</v>
      </c>
      <c r="AW332" s="9"/>
      <c r="AX332" s="9"/>
      <c r="AY332" s="12" t="s">
        <v>155</v>
      </c>
      <c r="AZ332" s="12"/>
      <c r="BA332" s="12"/>
      <c r="BB332" s="12"/>
      <c r="BC332" s="8" t="s">
        <v>164</v>
      </c>
      <c r="BD332" s="8"/>
      <c r="BE332" s="8"/>
      <c r="BF332" s="8"/>
      <c r="BG332" s="12"/>
      <c r="BH332" s="8"/>
      <c r="BI332" s="8"/>
      <c r="BJ332" s="8">
        <v>50</v>
      </c>
      <c r="BK332" s="8">
        <v>160</v>
      </c>
      <c r="BL332" s="8">
        <f t="shared" si="297"/>
        <v>1.5011205242081451</v>
      </c>
      <c r="BM332" s="8">
        <f t="shared" si="318"/>
        <v>19.53125</v>
      </c>
      <c r="BN332" s="8">
        <v>1</v>
      </c>
      <c r="BO332" s="7" t="s">
        <v>1493</v>
      </c>
      <c r="BP332" s="8" t="s">
        <v>146</v>
      </c>
      <c r="BQ332" s="8">
        <v>62</v>
      </c>
      <c r="BR332" s="8">
        <v>54</v>
      </c>
      <c r="BS332" s="8">
        <v>155</v>
      </c>
      <c r="BT332" s="8">
        <f t="shared" si="298"/>
        <v>1.5157380492743733</v>
      </c>
      <c r="BU332" s="8">
        <f t="shared" si="319"/>
        <v>22.47658688865765</v>
      </c>
      <c r="BV332" s="8">
        <f t="shared" si="299"/>
        <v>0.99035616670490922</v>
      </c>
      <c r="BW332" s="8">
        <f t="shared" si="299"/>
        <v>0.86895978009259256</v>
      </c>
      <c r="BX332" s="8" t="s">
        <v>171</v>
      </c>
      <c r="BY332" s="8" t="s">
        <v>147</v>
      </c>
      <c r="BZ332" s="8" t="s">
        <v>148</v>
      </c>
      <c r="CA332" s="8" t="s">
        <v>149</v>
      </c>
      <c r="CB332" s="8">
        <v>5</v>
      </c>
      <c r="CC332" s="8" t="s">
        <v>150</v>
      </c>
      <c r="CD332" s="8">
        <v>2</v>
      </c>
      <c r="CE332" s="8" t="s">
        <v>150</v>
      </c>
      <c r="CF332" s="8" t="s">
        <v>150</v>
      </c>
      <c r="CG332" s="8">
        <v>2</v>
      </c>
      <c r="CH332" s="8" t="s">
        <v>150</v>
      </c>
      <c r="CI332" s="8" t="s">
        <v>150</v>
      </c>
      <c r="CJ332" s="8">
        <v>2</v>
      </c>
      <c r="CK332" s="8" t="s">
        <v>150</v>
      </c>
      <c r="CL332" s="8" t="s">
        <v>150</v>
      </c>
      <c r="CM332" s="8">
        <v>2</v>
      </c>
      <c r="CN332" s="8" t="s">
        <v>150</v>
      </c>
      <c r="CO332" s="8">
        <v>0</v>
      </c>
      <c r="CP332" s="8">
        <v>0</v>
      </c>
      <c r="CQ332" s="8">
        <v>4</v>
      </c>
      <c r="CR332" s="8"/>
      <c r="CS332" s="8">
        <v>0</v>
      </c>
      <c r="CT332" s="8"/>
      <c r="CU332" s="8"/>
      <c r="CV332" s="8"/>
      <c r="CW332" s="8"/>
      <c r="CX332" s="8"/>
      <c r="CY332" s="8">
        <v>0</v>
      </c>
      <c r="CZ332" s="8"/>
      <c r="DA332" s="8"/>
      <c r="DB332" s="8"/>
      <c r="DC332" s="8"/>
      <c r="DD332" s="8" t="s">
        <v>165</v>
      </c>
      <c r="DE332" s="8">
        <v>2</v>
      </c>
      <c r="DF332" s="8"/>
      <c r="DG332" s="8"/>
      <c r="DH332" s="8"/>
      <c r="DI332" s="8">
        <v>2</v>
      </c>
      <c r="DJ332" s="8"/>
      <c r="DK332" s="8">
        <v>2</v>
      </c>
      <c r="DL332" s="8">
        <v>0</v>
      </c>
      <c r="DM332" s="8">
        <v>2</v>
      </c>
      <c r="DN332" s="8"/>
      <c r="DO332" s="8" t="s">
        <v>143</v>
      </c>
      <c r="DP332" s="8" t="str">
        <f t="shared" si="307"/>
        <v>2</v>
      </c>
      <c r="DQ332" s="8" t="s">
        <v>165</v>
      </c>
      <c r="DR332" s="8" t="s">
        <v>165</v>
      </c>
      <c r="DS332" s="8" t="s">
        <v>165</v>
      </c>
      <c r="DT332" s="8" t="s">
        <v>636</v>
      </c>
      <c r="DU332" s="8" t="s">
        <v>150</v>
      </c>
      <c r="DV332" s="8" t="s">
        <v>150</v>
      </c>
      <c r="DW332" s="8" t="s">
        <v>150</v>
      </c>
      <c r="DX332" s="8" t="s">
        <v>150</v>
      </c>
      <c r="DY332" s="8" t="s">
        <v>150</v>
      </c>
      <c r="DZ332" s="8" t="s">
        <v>150</v>
      </c>
      <c r="EA332" s="8"/>
      <c r="EB332" s="8" t="s">
        <v>150</v>
      </c>
      <c r="EC332" s="8" t="s">
        <v>150</v>
      </c>
      <c r="ED332" s="8" t="s">
        <v>150</v>
      </c>
      <c r="EE332" s="8"/>
      <c r="EF332" s="8" t="s">
        <v>159</v>
      </c>
      <c r="EG332" s="8" t="s">
        <v>150</v>
      </c>
      <c r="EH332" s="8"/>
      <c r="EI332" s="8" t="s">
        <v>159</v>
      </c>
      <c r="EJ332" s="8" t="s">
        <v>150</v>
      </c>
      <c r="EK332" s="8"/>
      <c r="EL332" s="8"/>
      <c r="EM332" s="8" t="s">
        <v>159</v>
      </c>
      <c r="EN332" s="8"/>
      <c r="EO332" s="8"/>
      <c r="EP332" s="8" t="s">
        <v>189</v>
      </c>
      <c r="EQ332" s="11">
        <f t="shared" si="313"/>
        <v>11</v>
      </c>
      <c r="ER332" s="11">
        <v>1</v>
      </c>
      <c r="ES332" s="11"/>
      <c r="ET332" s="13">
        <f t="shared" si="300"/>
        <v>1</v>
      </c>
      <c r="EU332" s="13">
        <f t="shared" si="301"/>
        <v>0.9</v>
      </c>
      <c r="EV332" s="14">
        <f t="shared" si="320"/>
        <v>-3.2000000000000001E-2</v>
      </c>
      <c r="EW332" s="14">
        <f t="shared" si="302"/>
        <v>-1.2</v>
      </c>
      <c r="EX332" s="14">
        <f t="shared" si="303"/>
        <v>-3.2000000000000001E-2</v>
      </c>
      <c r="EY332" s="11">
        <f t="shared" si="304"/>
        <v>-3.2000000000000001E-2</v>
      </c>
      <c r="EZ332" s="15" t="s">
        <v>176</v>
      </c>
      <c r="FA332" s="16" t="str">
        <f t="shared" si="305"/>
        <v>3</v>
      </c>
      <c r="FC332">
        <v>2</v>
      </c>
      <c r="FD332">
        <v>0</v>
      </c>
    </row>
    <row r="333" spans="1:160" ht="33.75">
      <c r="A333" s="6">
        <v>3600</v>
      </c>
      <c r="B333" s="8">
        <v>2</v>
      </c>
      <c r="C333" s="8" t="s">
        <v>139</v>
      </c>
      <c r="D333" s="8">
        <v>49</v>
      </c>
      <c r="E333" s="8">
        <v>48</v>
      </c>
      <c r="F333" s="8" t="s">
        <v>153</v>
      </c>
      <c r="G333" s="8">
        <v>3</v>
      </c>
      <c r="H333" s="8" t="s">
        <v>179</v>
      </c>
      <c r="I333" s="9"/>
      <c r="J333" s="9"/>
      <c r="K333" s="10">
        <v>44545</v>
      </c>
      <c r="L333" s="10"/>
      <c r="M333" s="9" t="e">
        <f t="shared" si="321"/>
        <v>#NUM!</v>
      </c>
      <c r="N333" s="9">
        <f t="shared" ca="1" si="292"/>
        <v>27</v>
      </c>
      <c r="O333" s="9">
        <v>10</v>
      </c>
      <c r="P333" s="9">
        <v>1</v>
      </c>
      <c r="Q333" s="9"/>
      <c r="R333" s="9"/>
      <c r="S333" s="9" t="e">
        <f t="shared" si="293"/>
        <v>#NUM!</v>
      </c>
      <c r="T333" s="9"/>
      <c r="U333" s="8">
        <f t="shared" si="323"/>
        <v>10</v>
      </c>
      <c r="V333" s="11">
        <v>1</v>
      </c>
      <c r="W333" s="8">
        <f t="shared" si="324"/>
        <v>10</v>
      </c>
      <c r="X333" s="9">
        <v>2</v>
      </c>
      <c r="Y333" s="9">
        <v>1</v>
      </c>
      <c r="Z333" s="9"/>
      <c r="AA333" s="9"/>
      <c r="AB333" s="9">
        <v>2</v>
      </c>
      <c r="AC333" s="9">
        <v>10</v>
      </c>
      <c r="AD333" s="9">
        <v>1</v>
      </c>
      <c r="AE333" s="8">
        <f t="shared" si="317"/>
        <v>10</v>
      </c>
      <c r="AF333" s="9">
        <v>2</v>
      </c>
      <c r="AG333" s="9"/>
      <c r="AH333" s="11">
        <f t="shared" si="312"/>
        <v>10</v>
      </c>
      <c r="AI333" s="11">
        <v>1</v>
      </c>
      <c r="AJ333" s="9">
        <v>2</v>
      </c>
      <c r="AK333" s="9">
        <v>0</v>
      </c>
      <c r="AL333" s="9"/>
      <c r="AM333" s="8" t="s">
        <v>360</v>
      </c>
      <c r="AN333" s="8">
        <v>1</v>
      </c>
      <c r="AO333" s="8">
        <v>2.09</v>
      </c>
      <c r="AP333" s="8">
        <v>36</v>
      </c>
      <c r="AQ333" s="8"/>
      <c r="AR333" s="9" t="e">
        <f t="shared" si="322"/>
        <v>#DIV/0!</v>
      </c>
      <c r="AS333" s="9"/>
      <c r="AT333" s="9" t="e">
        <f t="shared" si="296"/>
        <v>#DIV/0!</v>
      </c>
      <c r="AU333" s="9"/>
      <c r="AV333" s="9" t="e">
        <f t="shared" si="314"/>
        <v>#DIV/0!</v>
      </c>
      <c r="AW333" s="9"/>
      <c r="AX333" s="9"/>
      <c r="AY333" s="12" t="s">
        <v>155</v>
      </c>
      <c r="AZ333" s="12"/>
      <c r="BA333" s="12"/>
      <c r="BB333" s="12"/>
      <c r="BC333" s="8" t="s">
        <v>164</v>
      </c>
      <c r="BD333" s="8"/>
      <c r="BE333" s="8"/>
      <c r="BF333" s="8"/>
      <c r="BG333" s="12"/>
      <c r="BH333" s="8"/>
      <c r="BI333" s="8"/>
      <c r="BJ333" s="8">
        <v>75</v>
      </c>
      <c r="BK333" s="8">
        <v>175</v>
      </c>
      <c r="BL333" s="8">
        <f t="shared" si="297"/>
        <v>1.9031365319240379</v>
      </c>
      <c r="BM333" s="8">
        <f t="shared" si="318"/>
        <v>24.489795918367346</v>
      </c>
      <c r="BN333" s="8">
        <v>1</v>
      </c>
      <c r="BO333" s="7" t="s">
        <v>1498</v>
      </c>
      <c r="BP333" s="8" t="s">
        <v>146</v>
      </c>
      <c r="BQ333" s="8">
        <v>48</v>
      </c>
      <c r="BR333" s="8">
        <v>60</v>
      </c>
      <c r="BS333" s="8">
        <v>166</v>
      </c>
      <c r="BT333" s="8">
        <f t="shared" si="298"/>
        <v>1.6659385153654016</v>
      </c>
      <c r="BU333" s="8">
        <f t="shared" si="319"/>
        <v>21.773842357381334</v>
      </c>
      <c r="BV333" s="8">
        <f t="shared" si="299"/>
        <v>1.1423810148879414</v>
      </c>
      <c r="BW333" s="8">
        <f t="shared" si="299"/>
        <v>1.1247346938775509</v>
      </c>
      <c r="BX333" s="8" t="s">
        <v>158</v>
      </c>
      <c r="BY333" s="8" t="s">
        <v>162</v>
      </c>
      <c r="BZ333" s="8" t="s">
        <v>148</v>
      </c>
      <c r="CA333" s="8" t="s">
        <v>149</v>
      </c>
      <c r="CB333" s="8">
        <v>6</v>
      </c>
      <c r="CC333" s="8" t="s">
        <v>150</v>
      </c>
      <c r="CD333" s="8">
        <v>2</v>
      </c>
      <c r="CE333" s="8" t="s">
        <v>159</v>
      </c>
      <c r="CF333" s="8" t="s">
        <v>150</v>
      </c>
      <c r="CG333" s="8">
        <v>2</v>
      </c>
      <c r="CH333" s="8" t="s">
        <v>150</v>
      </c>
      <c r="CI333" s="8" t="s">
        <v>150</v>
      </c>
      <c r="CJ333" s="8">
        <v>2</v>
      </c>
      <c r="CK333" s="8" t="s">
        <v>159</v>
      </c>
      <c r="CL333" s="8" t="s">
        <v>150</v>
      </c>
      <c r="CM333" s="8">
        <v>2</v>
      </c>
      <c r="CN333" s="8" t="s">
        <v>150</v>
      </c>
      <c r="CO333" s="8">
        <v>0</v>
      </c>
      <c r="CP333" s="8">
        <v>0</v>
      </c>
      <c r="CQ333" s="8">
        <v>4</v>
      </c>
      <c r="CR333" s="8"/>
      <c r="CS333" s="8">
        <v>0</v>
      </c>
      <c r="CT333" s="8"/>
      <c r="CU333" s="8"/>
      <c r="CV333" s="8"/>
      <c r="CW333" s="8"/>
      <c r="CX333" s="8"/>
      <c r="CY333" s="8">
        <v>0</v>
      </c>
      <c r="CZ333" s="8"/>
      <c r="DA333" s="8"/>
      <c r="DB333" s="8"/>
      <c r="DC333" s="8"/>
      <c r="DD333" s="8" t="s">
        <v>143</v>
      </c>
      <c r="DE333" s="8">
        <v>1</v>
      </c>
      <c r="DF333" s="8">
        <v>0</v>
      </c>
      <c r="DG333" s="8">
        <v>64</v>
      </c>
      <c r="DH333" s="8">
        <v>375</v>
      </c>
      <c r="DI333" s="8">
        <v>1</v>
      </c>
      <c r="DJ333" s="8"/>
      <c r="DK333" s="8">
        <v>2</v>
      </c>
      <c r="DL333" s="8">
        <v>3</v>
      </c>
      <c r="DM333" s="8">
        <v>1</v>
      </c>
      <c r="DN333" s="8"/>
      <c r="DO333" s="8" t="s">
        <v>143</v>
      </c>
      <c r="DP333" s="8" t="str">
        <f t="shared" si="307"/>
        <v>2</v>
      </c>
      <c r="DQ333" s="8" t="s">
        <v>143</v>
      </c>
      <c r="DR333" s="8" t="s">
        <v>165</v>
      </c>
      <c r="DS333" s="8" t="s">
        <v>143</v>
      </c>
      <c r="DT333" s="8" t="s">
        <v>636</v>
      </c>
      <c r="DU333" s="8" t="s">
        <v>150</v>
      </c>
      <c r="DV333" s="8" t="s">
        <v>159</v>
      </c>
      <c r="DW333" s="8" t="s">
        <v>150</v>
      </c>
      <c r="DX333" s="8" t="s">
        <v>150</v>
      </c>
      <c r="DY333" s="8" t="s">
        <v>159</v>
      </c>
      <c r="DZ333" s="8" t="s">
        <v>150</v>
      </c>
      <c r="EA333" s="8"/>
      <c r="EB333" s="8" t="s">
        <v>150</v>
      </c>
      <c r="EC333" s="8" t="s">
        <v>150</v>
      </c>
      <c r="ED333" s="8" t="s">
        <v>150</v>
      </c>
      <c r="EE333" s="8"/>
      <c r="EF333" s="8" t="s">
        <v>159</v>
      </c>
      <c r="EG333" s="8" t="s">
        <v>150</v>
      </c>
      <c r="EH333" s="8"/>
      <c r="EI333" s="8" t="s">
        <v>159</v>
      </c>
      <c r="EJ333" s="8" t="s">
        <v>150</v>
      </c>
      <c r="EK333" s="8"/>
      <c r="EL333" s="8"/>
      <c r="EM333" s="8" t="s">
        <v>159</v>
      </c>
      <c r="EN333" s="8"/>
      <c r="EO333" s="8"/>
      <c r="EP333" s="8" t="s">
        <v>189</v>
      </c>
      <c r="EQ333" s="11">
        <f t="shared" si="313"/>
        <v>10</v>
      </c>
      <c r="ER333" s="11">
        <v>1</v>
      </c>
      <c r="ES333" s="11"/>
      <c r="ET333" s="13">
        <f t="shared" si="300"/>
        <v>1</v>
      </c>
      <c r="EU333" s="13">
        <f t="shared" si="301"/>
        <v>0.9</v>
      </c>
      <c r="EV333" s="14">
        <f t="shared" si="320"/>
        <v>-3.2000000000000001E-2</v>
      </c>
      <c r="EW333" s="14">
        <f t="shared" si="302"/>
        <v>-3.2000000000000001E-2</v>
      </c>
      <c r="EX333" s="14">
        <f t="shared" si="303"/>
        <v>-3.2000000000000001E-2</v>
      </c>
      <c r="EY333" s="11">
        <f t="shared" si="304"/>
        <v>-3.2000000000000001E-2</v>
      </c>
      <c r="EZ333" s="17" t="s">
        <v>176</v>
      </c>
      <c r="FA333" s="16" t="str">
        <f t="shared" si="305"/>
        <v>3</v>
      </c>
      <c r="FB333" t="s">
        <v>1967</v>
      </c>
      <c r="FC333">
        <v>1</v>
      </c>
      <c r="FD333">
        <v>11</v>
      </c>
    </row>
    <row r="334" spans="1:160" ht="33.75">
      <c r="A334" s="6">
        <v>3608</v>
      </c>
      <c r="B334" s="8">
        <v>1</v>
      </c>
      <c r="C334" s="8" t="s">
        <v>146</v>
      </c>
      <c r="D334" s="8">
        <v>42</v>
      </c>
      <c r="E334" s="8">
        <v>41</v>
      </c>
      <c r="F334" s="8" t="s">
        <v>153</v>
      </c>
      <c r="G334" s="8">
        <v>3</v>
      </c>
      <c r="H334" s="8" t="s">
        <v>179</v>
      </c>
      <c r="I334" s="9" t="s">
        <v>317</v>
      </c>
      <c r="J334" s="9">
        <v>1</v>
      </c>
      <c r="K334" s="10">
        <v>44559</v>
      </c>
      <c r="L334" s="10"/>
      <c r="M334" s="9" t="e">
        <f t="shared" si="321"/>
        <v>#NUM!</v>
      </c>
      <c r="N334" s="9">
        <f t="shared" ca="1" si="292"/>
        <v>27</v>
      </c>
      <c r="O334" s="9">
        <v>10</v>
      </c>
      <c r="P334" s="9">
        <v>1</v>
      </c>
      <c r="Q334" s="9"/>
      <c r="R334" s="9"/>
      <c r="S334" s="9" t="e">
        <f t="shared" si="293"/>
        <v>#NUM!</v>
      </c>
      <c r="T334" s="9"/>
      <c r="U334" s="8">
        <f t="shared" si="323"/>
        <v>10</v>
      </c>
      <c r="V334" s="11">
        <v>1</v>
      </c>
      <c r="W334" s="8">
        <f t="shared" si="324"/>
        <v>10</v>
      </c>
      <c r="X334" s="9">
        <v>2</v>
      </c>
      <c r="Y334" s="9">
        <v>1</v>
      </c>
      <c r="Z334" s="9"/>
      <c r="AA334" s="9"/>
      <c r="AB334" s="9">
        <v>2</v>
      </c>
      <c r="AC334" s="9">
        <v>10</v>
      </c>
      <c r="AD334" s="9">
        <v>1</v>
      </c>
      <c r="AE334" s="8">
        <f t="shared" si="317"/>
        <v>10</v>
      </c>
      <c r="AF334" s="9">
        <v>2</v>
      </c>
      <c r="AG334" s="9"/>
      <c r="AH334" s="11">
        <f t="shared" si="312"/>
        <v>10</v>
      </c>
      <c r="AI334" s="11">
        <v>1</v>
      </c>
      <c r="AJ334" s="9">
        <v>2</v>
      </c>
      <c r="AK334" s="9">
        <v>0</v>
      </c>
      <c r="AL334" s="9"/>
      <c r="AM334" s="8" t="s">
        <v>360</v>
      </c>
      <c r="AN334" s="8">
        <v>1</v>
      </c>
      <c r="AO334" s="8">
        <v>1.65</v>
      </c>
      <c r="AP334" s="8">
        <v>38</v>
      </c>
      <c r="AQ334" s="8"/>
      <c r="AR334" s="9" t="e">
        <f t="shared" si="322"/>
        <v>#DIV/0!</v>
      </c>
      <c r="AS334" s="9"/>
      <c r="AT334" s="9" t="e">
        <f t="shared" si="296"/>
        <v>#DIV/0!</v>
      </c>
      <c r="AU334" s="9"/>
      <c r="AV334" s="9" t="e">
        <f t="shared" si="314"/>
        <v>#DIV/0!</v>
      </c>
      <c r="AW334" s="9"/>
      <c r="AX334" s="9"/>
      <c r="AY334" s="12" t="s">
        <v>155</v>
      </c>
      <c r="AZ334" s="12"/>
      <c r="BA334" s="12"/>
      <c r="BB334" s="12"/>
      <c r="BC334" s="8" t="s">
        <v>164</v>
      </c>
      <c r="BD334" s="8"/>
      <c r="BE334" s="8"/>
      <c r="BF334" s="8"/>
      <c r="BG334" s="12"/>
      <c r="BH334" s="8"/>
      <c r="BI334" s="8"/>
      <c r="BJ334" s="8">
        <v>69</v>
      </c>
      <c r="BK334" s="8">
        <v>162</v>
      </c>
      <c r="BL334" s="8">
        <f t="shared" si="297"/>
        <v>1.7369030299156933</v>
      </c>
      <c r="BM334" s="8">
        <f t="shared" si="318"/>
        <v>26.291723822588018</v>
      </c>
      <c r="BN334" s="8">
        <v>1</v>
      </c>
      <c r="BO334" s="7" t="s">
        <v>1501</v>
      </c>
      <c r="BP334" s="8" t="s">
        <v>139</v>
      </c>
      <c r="BQ334" s="8">
        <v>38</v>
      </c>
      <c r="BR334" s="8">
        <v>96</v>
      </c>
      <c r="BS334" s="8">
        <v>178</v>
      </c>
      <c r="BT334" s="8">
        <f t="shared" si="298"/>
        <v>2.1398636399485218</v>
      </c>
      <c r="BU334" s="8">
        <f t="shared" si="319"/>
        <v>30.299204645878046</v>
      </c>
      <c r="BV334" s="8">
        <f t="shared" si="299"/>
        <v>0.81168865038403926</v>
      </c>
      <c r="BW334" s="8">
        <f t="shared" si="299"/>
        <v>0.86773643499466535</v>
      </c>
      <c r="BX334" s="8" t="s">
        <v>158</v>
      </c>
      <c r="BY334" s="8" t="s">
        <v>147</v>
      </c>
      <c r="BZ334" s="8" t="s">
        <v>148</v>
      </c>
      <c r="CA334" s="8" t="s">
        <v>149</v>
      </c>
      <c r="CB334" s="8">
        <v>5</v>
      </c>
      <c r="CC334" s="8" t="s">
        <v>150</v>
      </c>
      <c r="CD334" s="8">
        <v>2</v>
      </c>
      <c r="CE334" s="8" t="s">
        <v>159</v>
      </c>
      <c r="CF334" s="8" t="s">
        <v>150</v>
      </c>
      <c r="CG334" s="8">
        <v>2</v>
      </c>
      <c r="CH334" s="8" t="s">
        <v>150</v>
      </c>
      <c r="CI334" s="8" t="s">
        <v>150</v>
      </c>
      <c r="CJ334" s="8">
        <v>2</v>
      </c>
      <c r="CK334" s="8" t="s">
        <v>159</v>
      </c>
      <c r="CL334" s="8" t="s">
        <v>150</v>
      </c>
      <c r="CM334" s="8">
        <v>2</v>
      </c>
      <c r="CN334" s="8" t="s">
        <v>150</v>
      </c>
      <c r="CO334" s="8">
        <v>0</v>
      </c>
      <c r="CP334" s="8">
        <v>0</v>
      </c>
      <c r="CQ334" s="8">
        <v>4</v>
      </c>
      <c r="CR334" s="8" t="s">
        <v>0</v>
      </c>
      <c r="CS334" s="8">
        <v>0</v>
      </c>
      <c r="CT334" s="8"/>
      <c r="CU334" s="8"/>
      <c r="CV334" s="8"/>
      <c r="CW334" s="8"/>
      <c r="CX334" s="8" t="s">
        <v>0</v>
      </c>
      <c r="CY334" s="8">
        <v>0</v>
      </c>
      <c r="CZ334" s="8"/>
      <c r="DA334" s="8"/>
      <c r="DB334" s="8"/>
      <c r="DC334" s="8"/>
      <c r="DD334" s="8" t="s">
        <v>143</v>
      </c>
      <c r="DE334" s="8">
        <v>1</v>
      </c>
      <c r="DF334" s="8">
        <v>128</v>
      </c>
      <c r="DG334" s="8">
        <v>0</v>
      </c>
      <c r="DH334" s="8">
        <v>375</v>
      </c>
      <c r="DI334" s="8">
        <v>1</v>
      </c>
      <c r="DJ334" s="8"/>
      <c r="DK334" s="8">
        <v>2</v>
      </c>
      <c r="DL334" s="8">
        <v>4</v>
      </c>
      <c r="DM334" s="8">
        <v>1</v>
      </c>
      <c r="DN334" s="8"/>
      <c r="DO334" s="8" t="s">
        <v>143</v>
      </c>
      <c r="DP334" s="8" t="str">
        <f t="shared" si="307"/>
        <v>2</v>
      </c>
      <c r="DQ334" s="8" t="s">
        <v>165</v>
      </c>
      <c r="DR334" s="8" t="s">
        <v>165</v>
      </c>
      <c r="DS334" s="8" t="s">
        <v>165</v>
      </c>
      <c r="DT334" s="8" t="s">
        <v>636</v>
      </c>
      <c r="DU334" s="8" t="s">
        <v>150</v>
      </c>
      <c r="DV334" s="8" t="s">
        <v>159</v>
      </c>
      <c r="DW334" s="8" t="s">
        <v>150</v>
      </c>
      <c r="DX334" s="8" t="s">
        <v>150</v>
      </c>
      <c r="DY334" s="8" t="s">
        <v>150</v>
      </c>
      <c r="DZ334" s="8" t="s">
        <v>150</v>
      </c>
      <c r="EA334" s="8"/>
      <c r="EB334" s="8" t="s">
        <v>150</v>
      </c>
      <c r="EC334" s="8" t="s">
        <v>150</v>
      </c>
      <c r="ED334" s="8" t="s">
        <v>150</v>
      </c>
      <c r="EE334" s="8"/>
      <c r="EF334" s="8" t="s">
        <v>159</v>
      </c>
      <c r="EG334" s="8" t="s">
        <v>150</v>
      </c>
      <c r="EH334" s="8"/>
      <c r="EI334" s="8" t="s">
        <v>159</v>
      </c>
      <c r="EJ334" s="8" t="s">
        <v>150</v>
      </c>
      <c r="EK334" s="8"/>
      <c r="EL334" s="8"/>
      <c r="EM334" s="8" t="s">
        <v>159</v>
      </c>
      <c r="EN334" s="8"/>
      <c r="EO334" s="8"/>
      <c r="EP334" s="8" t="s">
        <v>189</v>
      </c>
      <c r="EQ334" s="11">
        <f t="shared" si="313"/>
        <v>10</v>
      </c>
      <c r="ER334" s="11">
        <v>1</v>
      </c>
      <c r="ES334" s="11"/>
      <c r="ET334" s="13">
        <f t="shared" si="300"/>
        <v>1.012</v>
      </c>
      <c r="EU334" s="13">
        <f t="shared" si="301"/>
        <v>0.7</v>
      </c>
      <c r="EV334" s="14">
        <f t="shared" si="320"/>
        <v>-0.24099999999999999</v>
      </c>
      <c r="EW334" s="14">
        <f t="shared" si="302"/>
        <v>-0.24099999999999999</v>
      </c>
      <c r="EX334" s="14">
        <f t="shared" si="303"/>
        <v>-0.24099999999999999</v>
      </c>
      <c r="EY334" s="11">
        <f t="shared" si="304"/>
        <v>-0.24099999999999999</v>
      </c>
      <c r="EZ334" s="17" t="s">
        <v>152</v>
      </c>
      <c r="FA334" s="16" t="str">
        <f t="shared" si="305"/>
        <v>1</v>
      </c>
      <c r="FC334">
        <v>2</v>
      </c>
      <c r="FD334">
        <v>0</v>
      </c>
    </row>
    <row r="335" spans="1:160" ht="33.75">
      <c r="A335" s="6">
        <v>3611</v>
      </c>
      <c r="B335" s="8">
        <v>1</v>
      </c>
      <c r="C335" s="8" t="s">
        <v>146</v>
      </c>
      <c r="D335" s="8">
        <v>43</v>
      </c>
      <c r="E335" s="8">
        <v>42</v>
      </c>
      <c r="F335" s="8" t="s">
        <v>153</v>
      </c>
      <c r="G335" s="8">
        <v>3</v>
      </c>
      <c r="H335" s="8" t="s">
        <v>179</v>
      </c>
      <c r="I335" s="9"/>
      <c r="J335" s="9"/>
      <c r="K335" s="10">
        <v>44566</v>
      </c>
      <c r="L335" s="10"/>
      <c r="M335" s="9" t="e">
        <f t="shared" si="321"/>
        <v>#NUM!</v>
      </c>
      <c r="N335" s="9">
        <f t="shared" ca="1" si="292"/>
        <v>27</v>
      </c>
      <c r="O335" s="9">
        <v>9</v>
      </c>
      <c r="P335" s="9">
        <v>1</v>
      </c>
      <c r="Q335" s="9"/>
      <c r="R335" s="9"/>
      <c r="S335" s="9" t="e">
        <f t="shared" si="293"/>
        <v>#NUM!</v>
      </c>
      <c r="T335" s="9"/>
      <c r="U335" s="8">
        <f t="shared" si="323"/>
        <v>9</v>
      </c>
      <c r="V335" s="11">
        <v>1</v>
      </c>
      <c r="W335" s="8">
        <f t="shared" si="324"/>
        <v>9</v>
      </c>
      <c r="X335" s="9">
        <v>2</v>
      </c>
      <c r="Y335" s="9"/>
      <c r="Z335" s="9"/>
      <c r="AA335" s="9"/>
      <c r="AB335" s="9"/>
      <c r="AC335" s="9">
        <v>9</v>
      </c>
      <c r="AD335" s="9">
        <v>1</v>
      </c>
      <c r="AE335" s="8">
        <f t="shared" si="317"/>
        <v>9</v>
      </c>
      <c r="AF335" s="9">
        <v>2</v>
      </c>
      <c r="AG335" s="9"/>
      <c r="AH335" s="11">
        <f t="shared" si="312"/>
        <v>9</v>
      </c>
      <c r="AI335" s="11">
        <v>1</v>
      </c>
      <c r="AJ335" s="9">
        <v>2</v>
      </c>
      <c r="AK335" s="9">
        <v>0</v>
      </c>
      <c r="AL335" s="9"/>
      <c r="AM335" s="8" t="s">
        <v>360</v>
      </c>
      <c r="AN335" s="8">
        <v>1</v>
      </c>
      <c r="AO335" s="8">
        <v>2.72</v>
      </c>
      <c r="AP335" s="8">
        <v>21</v>
      </c>
      <c r="AQ335" s="8"/>
      <c r="AR335" s="9" t="e">
        <v>#DIV/0!</v>
      </c>
      <c r="AS335" s="9"/>
      <c r="AT335" s="9" t="e">
        <f t="shared" si="296"/>
        <v>#DIV/0!</v>
      </c>
      <c r="AU335" s="9"/>
      <c r="AV335" s="9" t="e">
        <f t="shared" si="314"/>
        <v>#DIV/0!</v>
      </c>
      <c r="AW335" s="9"/>
      <c r="AX335" s="9"/>
      <c r="AY335" s="12" t="s">
        <v>155</v>
      </c>
      <c r="AZ335" s="12"/>
      <c r="BA335" s="12"/>
      <c r="BB335" s="12"/>
      <c r="BC335" s="8" t="s">
        <v>164</v>
      </c>
      <c r="BD335" s="8"/>
      <c r="BE335" s="8"/>
      <c r="BF335" s="8"/>
      <c r="BG335" s="12"/>
      <c r="BH335" s="8"/>
      <c r="BI335" s="8"/>
      <c r="BJ335" s="8">
        <v>87.7</v>
      </c>
      <c r="BK335" s="8">
        <v>169.4</v>
      </c>
      <c r="BL335" s="8">
        <f t="shared" si="297"/>
        <v>1.9865677012503642</v>
      </c>
      <c r="BM335" s="8">
        <f t="shared" si="318"/>
        <v>30.561367365059542</v>
      </c>
      <c r="BN335" s="8">
        <v>1</v>
      </c>
      <c r="BO335" s="7" t="s">
        <v>1506</v>
      </c>
      <c r="BP335" s="8" t="s">
        <v>139</v>
      </c>
      <c r="BQ335" s="8">
        <v>47</v>
      </c>
      <c r="BR335" s="8">
        <v>63.65</v>
      </c>
      <c r="BS335" s="8">
        <v>161</v>
      </c>
      <c r="BT335" s="8">
        <f t="shared" si="298"/>
        <v>1.6708190073245073</v>
      </c>
      <c r="BU335" s="8">
        <f t="shared" si="319"/>
        <v>24.555379807877785</v>
      </c>
      <c r="BV335" s="8">
        <f t="shared" si="299"/>
        <v>1.188978394752324</v>
      </c>
      <c r="BW335" s="8">
        <f t="shared" si="299"/>
        <v>1.2445894791354413</v>
      </c>
      <c r="BX335" s="8" t="s">
        <v>162</v>
      </c>
      <c r="BY335" s="8" t="s">
        <v>158</v>
      </c>
      <c r="BZ335" s="8" t="s">
        <v>148</v>
      </c>
      <c r="CA335" s="8" t="s">
        <v>149</v>
      </c>
      <c r="CB335" s="8">
        <v>5</v>
      </c>
      <c r="CC335" s="8" t="s">
        <v>150</v>
      </c>
      <c r="CD335" s="8">
        <v>2</v>
      </c>
      <c r="CE335" s="8" t="s">
        <v>150</v>
      </c>
      <c r="CF335" s="8" t="s">
        <v>150</v>
      </c>
      <c r="CG335" s="8">
        <v>2</v>
      </c>
      <c r="CH335" s="8" t="s">
        <v>150</v>
      </c>
      <c r="CI335" s="8" t="s">
        <v>150</v>
      </c>
      <c r="CJ335" s="8">
        <v>2</v>
      </c>
      <c r="CK335" s="8" t="s">
        <v>150</v>
      </c>
      <c r="CL335" s="8" t="s">
        <v>150</v>
      </c>
      <c r="CM335" s="8">
        <v>2</v>
      </c>
      <c r="CN335" s="8" t="s">
        <v>150</v>
      </c>
      <c r="CO335" s="8">
        <v>0</v>
      </c>
      <c r="CP335" s="8">
        <v>0</v>
      </c>
      <c r="CQ335" s="8">
        <v>4</v>
      </c>
      <c r="CR335" s="8"/>
      <c r="CS335" s="8">
        <v>0</v>
      </c>
      <c r="CT335" s="8"/>
      <c r="CU335" s="8"/>
      <c r="CV335" s="8"/>
      <c r="CW335" s="8"/>
      <c r="CX335" s="8"/>
      <c r="CY335" s="8">
        <v>0</v>
      </c>
      <c r="CZ335" s="8"/>
      <c r="DA335" s="8"/>
      <c r="DB335" s="8"/>
      <c r="DC335" s="8"/>
      <c r="DD335" s="8" t="s">
        <v>165</v>
      </c>
      <c r="DE335" s="8">
        <v>2</v>
      </c>
      <c r="DF335" s="8"/>
      <c r="DG335" s="8"/>
      <c r="DH335" s="8"/>
      <c r="DI335" s="8">
        <v>2</v>
      </c>
      <c r="DJ335" s="8"/>
      <c r="DK335" s="8">
        <v>2</v>
      </c>
      <c r="DL335" s="8">
        <v>0</v>
      </c>
      <c r="DM335" s="8">
        <v>2</v>
      </c>
      <c r="DN335" s="8"/>
      <c r="DO335" s="8" t="s">
        <v>143</v>
      </c>
      <c r="DP335" s="8" t="str">
        <f t="shared" si="307"/>
        <v>2</v>
      </c>
      <c r="DQ335" s="8" t="s">
        <v>143</v>
      </c>
      <c r="DR335" s="8" t="s">
        <v>165</v>
      </c>
      <c r="DS335" s="8" t="s">
        <v>143</v>
      </c>
      <c r="DT335" s="8" t="s">
        <v>636</v>
      </c>
      <c r="DU335" s="8" t="s">
        <v>150</v>
      </c>
      <c r="DV335" s="8" t="s">
        <v>159</v>
      </c>
      <c r="DW335" s="8" t="s">
        <v>150</v>
      </c>
      <c r="DX335" s="8" t="s">
        <v>150</v>
      </c>
      <c r="DY335" s="8" t="s">
        <v>159</v>
      </c>
      <c r="DZ335" s="8"/>
      <c r="EA335" s="8"/>
      <c r="EB335" s="8" t="s">
        <v>150</v>
      </c>
      <c r="EC335" s="8" t="s">
        <v>150</v>
      </c>
      <c r="ED335" s="8" t="s">
        <v>150</v>
      </c>
      <c r="EE335" s="8"/>
      <c r="EF335" s="8" t="s">
        <v>159</v>
      </c>
      <c r="EG335" s="8" t="s">
        <v>150</v>
      </c>
      <c r="EH335" s="8"/>
      <c r="EI335" s="8" t="s">
        <v>159</v>
      </c>
      <c r="EJ335" s="8" t="s">
        <v>150</v>
      </c>
      <c r="EK335" s="8"/>
      <c r="EL335" s="8"/>
      <c r="EM335" s="8" t="s">
        <v>159</v>
      </c>
      <c r="EN335" s="8"/>
      <c r="EO335" s="8"/>
      <c r="EP335" s="8" t="s">
        <v>189</v>
      </c>
      <c r="EQ335" s="11">
        <f t="shared" si="313"/>
        <v>9</v>
      </c>
      <c r="ER335" s="11">
        <v>1</v>
      </c>
      <c r="ES335" s="11"/>
      <c r="ET335" s="13">
        <f t="shared" si="300"/>
        <v>1.012</v>
      </c>
      <c r="EU335" s="13">
        <f t="shared" si="301"/>
        <v>0.7</v>
      </c>
      <c r="EV335" s="14">
        <f t="shared" si="320"/>
        <v>-0.24099999999999999</v>
      </c>
      <c r="EW335" s="14">
        <f t="shared" si="302"/>
        <v>-0.24099999999999999</v>
      </c>
      <c r="EX335" s="14">
        <f t="shared" si="303"/>
        <v>-0.24099999999999999</v>
      </c>
      <c r="EY335" s="11">
        <f t="shared" si="304"/>
        <v>-0.24099999999999999</v>
      </c>
      <c r="EZ335" s="15" t="s">
        <v>152</v>
      </c>
      <c r="FA335" s="16" t="str">
        <f t="shared" si="305"/>
        <v>1</v>
      </c>
      <c r="FC335">
        <v>2</v>
      </c>
      <c r="FD335">
        <v>0</v>
      </c>
    </row>
    <row r="336" spans="1:160" ht="33.75">
      <c r="A336" s="6">
        <v>3614</v>
      </c>
      <c r="B336" s="8">
        <v>2</v>
      </c>
      <c r="C336" s="8" t="s">
        <v>139</v>
      </c>
      <c r="D336" s="8">
        <v>59</v>
      </c>
      <c r="E336" s="8">
        <v>58</v>
      </c>
      <c r="F336" s="8" t="s">
        <v>140</v>
      </c>
      <c r="G336" s="8">
        <v>1</v>
      </c>
      <c r="H336" s="8"/>
      <c r="I336" s="9"/>
      <c r="J336" s="9"/>
      <c r="K336" s="10">
        <v>44571</v>
      </c>
      <c r="L336" s="10"/>
      <c r="M336" s="9" t="e">
        <f t="shared" si="321"/>
        <v>#NUM!</v>
      </c>
      <c r="N336" s="9">
        <f t="shared" ca="1" si="292"/>
        <v>26</v>
      </c>
      <c r="O336" s="9">
        <v>9</v>
      </c>
      <c r="P336" s="9">
        <v>1</v>
      </c>
      <c r="Q336" s="10">
        <v>44601</v>
      </c>
      <c r="R336" s="10"/>
      <c r="S336" s="9">
        <f t="shared" si="293"/>
        <v>0</v>
      </c>
      <c r="T336" s="9" t="s">
        <v>1510</v>
      </c>
      <c r="U336" s="8">
        <f t="shared" si="323"/>
        <v>9</v>
      </c>
      <c r="V336" s="11">
        <v>1</v>
      </c>
      <c r="W336" s="8">
        <f t="shared" si="324"/>
        <v>9</v>
      </c>
      <c r="X336" s="9">
        <v>2</v>
      </c>
      <c r="Y336" s="9"/>
      <c r="Z336" s="9"/>
      <c r="AA336" s="9"/>
      <c r="AB336" s="9"/>
      <c r="AC336" s="9">
        <v>0</v>
      </c>
      <c r="AD336" s="9">
        <v>0</v>
      </c>
      <c r="AE336" s="9">
        <v>0</v>
      </c>
      <c r="AF336" s="9">
        <v>1</v>
      </c>
      <c r="AG336" s="9">
        <v>1</v>
      </c>
      <c r="AH336" s="11">
        <f t="shared" si="312"/>
        <v>9</v>
      </c>
      <c r="AI336" s="11">
        <v>1</v>
      </c>
      <c r="AJ336" s="9">
        <v>1</v>
      </c>
      <c r="AK336" s="9">
        <v>0</v>
      </c>
      <c r="AL336" s="9"/>
      <c r="AM336" s="8" t="s">
        <v>360</v>
      </c>
      <c r="AN336" s="8">
        <v>1</v>
      </c>
      <c r="AO336" s="8">
        <v>1.89</v>
      </c>
      <c r="AP336" s="8">
        <v>38</v>
      </c>
      <c r="AQ336" s="8"/>
      <c r="AR336" s="9" t="e">
        <f t="shared" ref="AR336:AR342" si="325">141*((AQ336/EU336)^EV336)*0.9938^(E336)*ET336</f>
        <v>#DIV/0!</v>
      </c>
      <c r="AS336" s="9"/>
      <c r="AT336" s="9" t="e">
        <f t="shared" si="296"/>
        <v>#DIV/0!</v>
      </c>
      <c r="AU336" s="9"/>
      <c r="AV336" s="9" t="e">
        <f t="shared" si="314"/>
        <v>#DIV/0!</v>
      </c>
      <c r="AW336" s="9"/>
      <c r="AX336" s="9"/>
      <c r="AY336" s="12" t="s">
        <v>155</v>
      </c>
      <c r="AZ336" s="12"/>
      <c r="BA336" s="12"/>
      <c r="BB336" s="12"/>
      <c r="BC336" s="8" t="s">
        <v>164</v>
      </c>
      <c r="BD336" s="8"/>
      <c r="BE336" s="8"/>
      <c r="BF336" s="8"/>
      <c r="BG336" s="12"/>
      <c r="BH336" s="8"/>
      <c r="BI336" s="8"/>
      <c r="BJ336" s="8">
        <v>75</v>
      </c>
      <c r="BK336" s="8">
        <v>172</v>
      </c>
      <c r="BL336" s="8">
        <f t="shared" si="297"/>
        <v>1.8794270992519784</v>
      </c>
      <c r="BM336" s="8">
        <f t="shared" si="318"/>
        <v>25.35154137371552</v>
      </c>
      <c r="BN336" s="8">
        <v>1</v>
      </c>
      <c r="BO336" s="7" t="s">
        <v>1511</v>
      </c>
      <c r="BP336" s="8" t="s">
        <v>146</v>
      </c>
      <c r="BQ336" s="8">
        <v>54</v>
      </c>
      <c r="BR336" s="8">
        <v>52.8</v>
      </c>
      <c r="BS336" s="8">
        <v>155</v>
      </c>
      <c r="BT336" s="8">
        <f t="shared" si="298"/>
        <v>1.5013302040589258</v>
      </c>
      <c r="BU336" s="8">
        <f t="shared" si="319"/>
        <v>21.977107180020813</v>
      </c>
      <c r="BV336" s="8">
        <f t="shared" si="299"/>
        <v>1.2518412632816203</v>
      </c>
      <c r="BW336" s="8">
        <f t="shared" si="299"/>
        <v>1.1535431467869608</v>
      </c>
      <c r="BX336" s="8" t="s">
        <v>158</v>
      </c>
      <c r="BY336" s="8" t="s">
        <v>158</v>
      </c>
      <c r="BZ336" s="8" t="s">
        <v>148</v>
      </c>
      <c r="CA336" s="8" t="s">
        <v>149</v>
      </c>
      <c r="CB336" s="8">
        <v>5</v>
      </c>
      <c r="CC336" s="8" t="s">
        <v>150</v>
      </c>
      <c r="CD336" s="8">
        <v>2</v>
      </c>
      <c r="CE336" s="8" t="s">
        <v>150</v>
      </c>
      <c r="CF336" s="8" t="s">
        <v>150</v>
      </c>
      <c r="CG336" s="8">
        <v>2</v>
      </c>
      <c r="CH336" s="8" t="s">
        <v>150</v>
      </c>
      <c r="CI336" s="8" t="s">
        <v>150</v>
      </c>
      <c r="CJ336" s="8">
        <v>2</v>
      </c>
      <c r="CK336" s="8" t="s">
        <v>150</v>
      </c>
      <c r="CL336" s="8" t="s">
        <v>150</v>
      </c>
      <c r="CM336" s="8">
        <v>2</v>
      </c>
      <c r="CN336" s="8" t="s">
        <v>150</v>
      </c>
      <c r="CO336" s="8">
        <v>8</v>
      </c>
      <c r="CP336" s="8">
        <v>0</v>
      </c>
      <c r="CQ336" s="8">
        <v>4</v>
      </c>
      <c r="CR336" s="8" t="s">
        <v>0</v>
      </c>
      <c r="CS336" s="8">
        <v>0</v>
      </c>
      <c r="CT336" s="8"/>
      <c r="CU336" s="8"/>
      <c r="CV336" s="8"/>
      <c r="CW336" s="8"/>
      <c r="CX336" s="8" t="s">
        <v>0</v>
      </c>
      <c r="CY336" s="8">
        <v>0</v>
      </c>
      <c r="CZ336" s="8"/>
      <c r="DA336" s="8"/>
      <c r="DB336" s="8"/>
      <c r="DC336" s="8"/>
      <c r="DD336" s="8" t="s">
        <v>165</v>
      </c>
      <c r="DE336" s="8">
        <v>2</v>
      </c>
      <c r="DF336" s="8"/>
      <c r="DG336" s="8"/>
      <c r="DH336" s="8"/>
      <c r="DI336" s="8">
        <v>2</v>
      </c>
      <c r="DJ336" s="8"/>
      <c r="DK336" s="8">
        <v>2</v>
      </c>
      <c r="DL336" s="8">
        <v>0</v>
      </c>
      <c r="DM336" s="8">
        <v>2</v>
      </c>
      <c r="DN336" s="8"/>
      <c r="DO336" s="8" t="s">
        <v>143</v>
      </c>
      <c r="DP336" s="8" t="str">
        <f t="shared" si="307"/>
        <v>2</v>
      </c>
      <c r="DQ336" s="8" t="s">
        <v>143</v>
      </c>
      <c r="DR336" s="8" t="s">
        <v>636</v>
      </c>
      <c r="DS336" s="8" t="s">
        <v>143</v>
      </c>
      <c r="DT336" s="8" t="s">
        <v>636</v>
      </c>
      <c r="DU336" s="8" t="s">
        <v>150</v>
      </c>
      <c r="DV336" s="8" t="s">
        <v>159</v>
      </c>
      <c r="DW336" s="8" t="s">
        <v>150</v>
      </c>
      <c r="DX336" s="8" t="s">
        <v>150</v>
      </c>
      <c r="DY336" s="8" t="s">
        <v>159</v>
      </c>
      <c r="DZ336" s="8" t="s">
        <v>150</v>
      </c>
      <c r="EA336" s="8"/>
      <c r="EB336" s="8" t="s">
        <v>150</v>
      </c>
      <c r="EC336" s="8" t="s">
        <v>150</v>
      </c>
      <c r="ED336" s="8" t="s">
        <v>150</v>
      </c>
      <c r="EE336" s="8"/>
      <c r="EF336" s="8" t="s">
        <v>159</v>
      </c>
      <c r="EG336" s="8" t="s">
        <v>150</v>
      </c>
      <c r="EH336" s="8"/>
      <c r="EI336" s="8" t="s">
        <v>159</v>
      </c>
      <c r="EJ336" s="8" t="s">
        <v>150</v>
      </c>
      <c r="EK336" s="8"/>
      <c r="EL336" s="8"/>
      <c r="EM336" s="8"/>
      <c r="EN336" s="8"/>
      <c r="EO336" s="8"/>
      <c r="EP336" s="8" t="s">
        <v>189</v>
      </c>
      <c r="EQ336" s="11">
        <f t="shared" si="313"/>
        <v>9</v>
      </c>
      <c r="ER336" s="11">
        <v>1</v>
      </c>
      <c r="ES336" s="11"/>
      <c r="ET336" s="13">
        <f t="shared" si="300"/>
        <v>1</v>
      </c>
      <c r="EU336" s="13">
        <f t="shared" si="301"/>
        <v>0.9</v>
      </c>
      <c r="EV336" s="14">
        <f t="shared" si="320"/>
        <v>-3.2000000000000001E-2</v>
      </c>
      <c r="EW336" s="14">
        <f t="shared" si="302"/>
        <v>-3.2000000000000001E-2</v>
      </c>
      <c r="EX336" s="14">
        <f t="shared" si="303"/>
        <v>-3.2000000000000001E-2</v>
      </c>
      <c r="EY336" s="11">
        <f t="shared" si="304"/>
        <v>-3.2000000000000001E-2</v>
      </c>
      <c r="EZ336" s="17" t="s">
        <v>176</v>
      </c>
      <c r="FA336" s="16" t="str">
        <f t="shared" si="305"/>
        <v>3</v>
      </c>
      <c r="FC336">
        <v>2</v>
      </c>
      <c r="FD336">
        <v>0</v>
      </c>
    </row>
    <row r="337" spans="1:160" ht="33.75">
      <c r="A337" s="6">
        <v>3615</v>
      </c>
      <c r="B337" s="8">
        <v>2</v>
      </c>
      <c r="C337" s="8" t="s">
        <v>139</v>
      </c>
      <c r="D337" s="8">
        <v>48</v>
      </c>
      <c r="E337" s="8">
        <v>47</v>
      </c>
      <c r="F337" s="8" t="s">
        <v>153</v>
      </c>
      <c r="G337" s="8">
        <v>3</v>
      </c>
      <c r="H337" s="8" t="s">
        <v>179</v>
      </c>
      <c r="I337" s="9"/>
      <c r="J337" s="9"/>
      <c r="K337" s="10">
        <v>44573</v>
      </c>
      <c r="L337" s="10"/>
      <c r="M337" s="9" t="e">
        <f>DATEDIF(K337, L337, "m")</f>
        <v>#NUM!</v>
      </c>
      <c r="N337" s="9">
        <f t="shared" ca="1" si="292"/>
        <v>26</v>
      </c>
      <c r="O337" s="9">
        <v>9</v>
      </c>
      <c r="P337" s="9">
        <v>1</v>
      </c>
      <c r="Q337" s="9"/>
      <c r="R337" s="9"/>
      <c r="S337" s="9" t="e">
        <f t="shared" si="293"/>
        <v>#NUM!</v>
      </c>
      <c r="T337" s="9"/>
      <c r="U337" s="8">
        <f t="shared" si="323"/>
        <v>9</v>
      </c>
      <c r="V337" s="11">
        <v>1</v>
      </c>
      <c r="W337" s="8">
        <f t="shared" si="324"/>
        <v>9</v>
      </c>
      <c r="X337" s="9">
        <v>2</v>
      </c>
      <c r="Y337" s="9"/>
      <c r="Z337" s="9"/>
      <c r="AA337" s="9"/>
      <c r="AB337" s="9"/>
      <c r="AC337" s="9">
        <v>9</v>
      </c>
      <c r="AD337" s="9">
        <v>1</v>
      </c>
      <c r="AE337" s="8">
        <f t="shared" ref="AE337:AE368" si="326">IF($O337&lt;36,$O337, IF($O337&gt;36, "36"))</f>
        <v>9</v>
      </c>
      <c r="AF337" s="9">
        <v>2</v>
      </c>
      <c r="AG337" s="9"/>
      <c r="AH337" s="11">
        <f t="shared" si="312"/>
        <v>9</v>
      </c>
      <c r="AI337" s="11">
        <v>1</v>
      </c>
      <c r="AJ337" s="9">
        <v>2</v>
      </c>
      <c r="AK337" s="9">
        <v>0</v>
      </c>
      <c r="AL337" s="9"/>
      <c r="AM337" s="8" t="s">
        <v>360</v>
      </c>
      <c r="AN337" s="8">
        <v>1</v>
      </c>
      <c r="AO337" s="8">
        <v>2.56</v>
      </c>
      <c r="AP337" s="8">
        <v>29</v>
      </c>
      <c r="AQ337" s="8"/>
      <c r="AR337" s="9" t="e">
        <f t="shared" si="325"/>
        <v>#DIV/0!</v>
      </c>
      <c r="AS337" s="9"/>
      <c r="AT337" s="9" t="e">
        <f t="shared" si="296"/>
        <v>#DIV/0!</v>
      </c>
      <c r="AU337" s="9"/>
      <c r="AV337" s="9" t="e">
        <f t="shared" si="314"/>
        <v>#DIV/0!</v>
      </c>
      <c r="AW337" s="9"/>
      <c r="AX337" s="9"/>
      <c r="AY337" s="12" t="s">
        <v>155</v>
      </c>
      <c r="AZ337" s="12"/>
      <c r="BA337" s="12"/>
      <c r="BB337" s="12"/>
      <c r="BC337" s="8" t="s">
        <v>164</v>
      </c>
      <c r="BD337" s="8"/>
      <c r="BE337" s="8"/>
      <c r="BF337" s="8"/>
      <c r="BG337" s="12"/>
      <c r="BH337" s="8"/>
      <c r="BI337" s="8"/>
      <c r="BJ337" s="8">
        <v>65.5</v>
      </c>
      <c r="BK337" s="8">
        <v>172</v>
      </c>
      <c r="BL337" s="8">
        <f t="shared" si="297"/>
        <v>1.7742997859886143</v>
      </c>
      <c r="BM337" s="8">
        <f t="shared" si="318"/>
        <v>22.140346133044886</v>
      </c>
      <c r="BN337" s="8">
        <v>1</v>
      </c>
      <c r="BO337" s="7" t="s">
        <v>1514</v>
      </c>
      <c r="BP337" s="8" t="s">
        <v>146</v>
      </c>
      <c r="BQ337" s="8">
        <v>43</v>
      </c>
      <c r="BR337" s="8">
        <v>58</v>
      </c>
      <c r="BS337" s="8">
        <v>165</v>
      </c>
      <c r="BT337" s="8">
        <f t="shared" si="298"/>
        <v>1.6349296895282495</v>
      </c>
      <c r="BU337" s="8">
        <f t="shared" si="319"/>
        <v>21.303948576675847</v>
      </c>
      <c r="BV337" s="8">
        <f t="shared" si="299"/>
        <v>1.0852453150450643</v>
      </c>
      <c r="BW337" s="8">
        <f t="shared" si="299"/>
        <v>1.0392602128830122</v>
      </c>
      <c r="BX337" s="8" t="s">
        <v>147</v>
      </c>
      <c r="BY337" s="8" t="s">
        <v>162</v>
      </c>
      <c r="BZ337" s="8" t="s">
        <v>148</v>
      </c>
      <c r="CA337" s="8" t="s">
        <v>149</v>
      </c>
      <c r="CB337" s="8">
        <v>5</v>
      </c>
      <c r="CC337" s="8" t="s">
        <v>150</v>
      </c>
      <c r="CD337" s="8">
        <v>2</v>
      </c>
      <c r="CE337" s="8" t="s">
        <v>159</v>
      </c>
      <c r="CF337" s="8" t="s">
        <v>150</v>
      </c>
      <c r="CG337" s="8">
        <v>2</v>
      </c>
      <c r="CH337" s="8" t="s">
        <v>150</v>
      </c>
      <c r="CI337" s="8" t="s">
        <v>150</v>
      </c>
      <c r="CJ337" s="8">
        <v>2</v>
      </c>
      <c r="CK337" s="8" t="s">
        <v>159</v>
      </c>
      <c r="CL337" s="8" t="s">
        <v>150</v>
      </c>
      <c r="CM337" s="8">
        <v>2</v>
      </c>
      <c r="CN337" s="8" t="s">
        <v>150</v>
      </c>
      <c r="CO337" s="8">
        <v>0</v>
      </c>
      <c r="CP337" s="8">
        <v>0</v>
      </c>
      <c r="CQ337" s="8">
        <v>4</v>
      </c>
      <c r="CR337" s="8"/>
      <c r="CS337" s="8">
        <v>0</v>
      </c>
      <c r="CT337" s="8"/>
      <c r="CU337" s="8"/>
      <c r="CV337" s="8"/>
      <c r="CW337" s="8"/>
      <c r="CX337" s="8"/>
      <c r="CY337" s="8">
        <v>0</v>
      </c>
      <c r="CZ337" s="8"/>
      <c r="DA337" s="8"/>
      <c r="DB337" s="8"/>
      <c r="DC337" s="8"/>
      <c r="DD337" s="8" t="s">
        <v>143</v>
      </c>
      <c r="DE337" s="8">
        <v>1</v>
      </c>
      <c r="DF337" s="8">
        <v>0</v>
      </c>
      <c r="DG337" s="8">
        <v>8</v>
      </c>
      <c r="DH337" s="8">
        <v>375</v>
      </c>
      <c r="DI337" s="8">
        <v>1</v>
      </c>
      <c r="DJ337" s="8"/>
      <c r="DK337" s="8">
        <v>2</v>
      </c>
      <c r="DL337" s="8">
        <v>2</v>
      </c>
      <c r="DM337" s="8">
        <v>1</v>
      </c>
      <c r="DN337" s="8"/>
      <c r="DO337" s="8" t="s">
        <v>143</v>
      </c>
      <c r="DP337" s="8" t="str">
        <f t="shared" ref="DP337:DP356" si="327">IF(DO337= "Y", "2","1")</f>
        <v>2</v>
      </c>
      <c r="DQ337" s="8" t="s">
        <v>165</v>
      </c>
      <c r="DR337" s="8" t="s">
        <v>165</v>
      </c>
      <c r="DS337" s="8" t="s">
        <v>165</v>
      </c>
      <c r="DT337" s="8" t="s">
        <v>636</v>
      </c>
      <c r="DU337" s="8" t="s">
        <v>150</v>
      </c>
      <c r="DV337" s="8" t="s">
        <v>159</v>
      </c>
      <c r="DW337" s="8" t="s">
        <v>150</v>
      </c>
      <c r="DX337" s="8" t="s">
        <v>159</v>
      </c>
      <c r="DY337" s="8" t="s">
        <v>159</v>
      </c>
      <c r="DZ337" s="8" t="s">
        <v>150</v>
      </c>
      <c r="EA337" s="8"/>
      <c r="EB337" s="8" t="s">
        <v>150</v>
      </c>
      <c r="EC337" s="8" t="s">
        <v>150</v>
      </c>
      <c r="ED337" s="8" t="s">
        <v>150</v>
      </c>
      <c r="EE337" s="8"/>
      <c r="EF337" s="8" t="s">
        <v>159</v>
      </c>
      <c r="EG337" s="8" t="s">
        <v>150</v>
      </c>
      <c r="EH337" s="8"/>
      <c r="EI337" s="8" t="s">
        <v>159</v>
      </c>
      <c r="EJ337" s="8" t="s">
        <v>150</v>
      </c>
      <c r="EK337" s="8"/>
      <c r="EL337" s="8"/>
      <c r="EM337" s="8" t="s">
        <v>159</v>
      </c>
      <c r="EN337" s="8"/>
      <c r="EO337" s="8"/>
      <c r="EP337" s="8" t="s">
        <v>189</v>
      </c>
      <c r="EQ337" s="11">
        <f t="shared" si="313"/>
        <v>9</v>
      </c>
      <c r="ER337" s="11">
        <v>1</v>
      </c>
      <c r="ES337" s="11"/>
      <c r="ET337" s="13">
        <f t="shared" si="300"/>
        <v>1</v>
      </c>
      <c r="EU337" s="13">
        <f t="shared" si="301"/>
        <v>0.9</v>
      </c>
      <c r="EV337" s="14">
        <f t="shared" si="320"/>
        <v>-3.2000000000000001E-2</v>
      </c>
      <c r="EW337" s="14">
        <f t="shared" si="302"/>
        <v>-3.2000000000000001E-2</v>
      </c>
      <c r="EX337" s="14">
        <f t="shared" si="303"/>
        <v>-3.2000000000000001E-2</v>
      </c>
      <c r="EY337" s="11">
        <f t="shared" si="304"/>
        <v>-3.2000000000000001E-2</v>
      </c>
      <c r="EZ337" s="15" t="s">
        <v>152</v>
      </c>
      <c r="FA337" s="16" t="str">
        <f t="shared" si="305"/>
        <v>1</v>
      </c>
      <c r="FC337">
        <v>2</v>
      </c>
      <c r="FD337">
        <v>0</v>
      </c>
    </row>
    <row r="338" spans="1:160" ht="56.25">
      <c r="A338" s="6">
        <v>3618</v>
      </c>
      <c r="B338" s="8">
        <v>2</v>
      </c>
      <c r="C338" s="8" t="s">
        <v>139</v>
      </c>
      <c r="D338" s="8">
        <v>60</v>
      </c>
      <c r="E338" s="8">
        <v>60</v>
      </c>
      <c r="F338" s="8" t="s">
        <v>153</v>
      </c>
      <c r="G338" s="8">
        <v>3</v>
      </c>
      <c r="H338" s="8" t="s">
        <v>179</v>
      </c>
      <c r="I338" s="9"/>
      <c r="J338" s="9"/>
      <c r="K338" s="10">
        <v>44578</v>
      </c>
      <c r="L338" s="10"/>
      <c r="M338" s="9" t="e">
        <f t="shared" ref="M338:M344" si="328">DATEDIF(K338,L338,"m")</f>
        <v>#NUM!</v>
      </c>
      <c r="N338" s="9">
        <f t="shared" ca="1" si="292"/>
        <v>26</v>
      </c>
      <c r="O338" s="9">
        <v>9</v>
      </c>
      <c r="P338" s="9">
        <v>1</v>
      </c>
      <c r="Q338" s="9"/>
      <c r="R338" s="9"/>
      <c r="S338" s="9" t="e">
        <f t="shared" si="293"/>
        <v>#NUM!</v>
      </c>
      <c r="T338" s="9"/>
      <c r="U338" s="8">
        <f t="shared" si="323"/>
        <v>9</v>
      </c>
      <c r="V338" s="11">
        <v>1</v>
      </c>
      <c r="W338" s="8">
        <f t="shared" si="324"/>
        <v>9</v>
      </c>
      <c r="X338" s="9">
        <v>2</v>
      </c>
      <c r="Y338" s="9"/>
      <c r="Z338" s="9"/>
      <c r="AA338" s="9"/>
      <c r="AB338" s="9"/>
      <c r="AC338" s="9">
        <v>9</v>
      </c>
      <c r="AD338" s="9">
        <v>1</v>
      </c>
      <c r="AE338" s="8">
        <f t="shared" si="326"/>
        <v>9</v>
      </c>
      <c r="AF338" s="9">
        <v>2</v>
      </c>
      <c r="AG338" s="9"/>
      <c r="AH338" s="11">
        <f t="shared" si="312"/>
        <v>9</v>
      </c>
      <c r="AI338" s="11">
        <v>1</v>
      </c>
      <c r="AJ338" s="9">
        <v>2</v>
      </c>
      <c r="AK338" s="9">
        <v>0</v>
      </c>
      <c r="AL338" s="9" t="s">
        <v>1517</v>
      </c>
      <c r="AM338" s="8" t="s">
        <v>360</v>
      </c>
      <c r="AN338" s="8">
        <v>1</v>
      </c>
      <c r="AO338" s="8">
        <v>3.29</v>
      </c>
      <c r="AP338" s="8">
        <v>19</v>
      </c>
      <c r="AQ338" s="8"/>
      <c r="AR338" s="9" t="e">
        <f t="shared" si="325"/>
        <v>#DIV/0!</v>
      </c>
      <c r="AS338" s="9"/>
      <c r="AT338" s="9" t="e">
        <f t="shared" si="296"/>
        <v>#DIV/0!</v>
      </c>
      <c r="AU338" s="9"/>
      <c r="AV338" s="9" t="e">
        <f t="shared" si="314"/>
        <v>#DIV/0!</v>
      </c>
      <c r="AW338" s="9"/>
      <c r="AX338" s="9"/>
      <c r="AY338" s="12" t="s">
        <v>155</v>
      </c>
      <c r="AZ338" s="12"/>
      <c r="BA338" s="12"/>
      <c r="BB338" s="12"/>
      <c r="BC338" s="8" t="s">
        <v>164</v>
      </c>
      <c r="BD338" s="8"/>
      <c r="BE338" s="8"/>
      <c r="BF338" s="8"/>
      <c r="BG338" s="12"/>
      <c r="BH338" s="8"/>
      <c r="BI338" s="8"/>
      <c r="BJ338" s="8">
        <v>63</v>
      </c>
      <c r="BK338" s="8">
        <v>165</v>
      </c>
      <c r="BL338" s="8">
        <f t="shared" si="297"/>
        <v>1.6934092071865363</v>
      </c>
      <c r="BM338" s="8">
        <f t="shared" si="318"/>
        <v>23.140495867768593</v>
      </c>
      <c r="BN338" s="8">
        <v>1</v>
      </c>
      <c r="BO338" s="7" t="s">
        <v>1518</v>
      </c>
      <c r="BP338" s="8" t="s">
        <v>146</v>
      </c>
      <c r="BQ338" s="8">
        <v>49</v>
      </c>
      <c r="BR338" s="8">
        <v>69</v>
      </c>
      <c r="BS338" s="8">
        <v>164</v>
      </c>
      <c r="BT338" s="8">
        <f t="shared" si="298"/>
        <v>1.7524231312833456</v>
      </c>
      <c r="BU338" s="8">
        <f t="shared" si="319"/>
        <v>25.65437239738251</v>
      </c>
      <c r="BV338" s="8">
        <f t="shared" si="299"/>
        <v>0.96632438647760155</v>
      </c>
      <c r="BW338" s="8">
        <f t="shared" si="299"/>
        <v>0.90200982153551312</v>
      </c>
      <c r="BX338" s="8" t="s">
        <v>162</v>
      </c>
      <c r="BY338" s="8" t="s">
        <v>162</v>
      </c>
      <c r="BZ338" s="8" t="s">
        <v>148</v>
      </c>
      <c r="CA338" s="8" t="s">
        <v>149</v>
      </c>
      <c r="CB338" s="8">
        <v>6</v>
      </c>
      <c r="CC338" s="8" t="s">
        <v>150</v>
      </c>
      <c r="CD338" s="8">
        <v>2</v>
      </c>
      <c r="CE338" s="8" t="s">
        <v>150</v>
      </c>
      <c r="CF338" s="8" t="s">
        <v>150</v>
      </c>
      <c r="CG338" s="8">
        <v>2</v>
      </c>
      <c r="CH338" s="8" t="s">
        <v>150</v>
      </c>
      <c r="CI338" s="8" t="s">
        <v>150</v>
      </c>
      <c r="CJ338" s="8">
        <v>2</v>
      </c>
      <c r="CK338" s="8" t="s">
        <v>150</v>
      </c>
      <c r="CL338" s="8" t="s">
        <v>150</v>
      </c>
      <c r="CM338" s="8">
        <v>2</v>
      </c>
      <c r="CN338" s="8" t="s">
        <v>150</v>
      </c>
      <c r="CO338" s="8">
        <v>0</v>
      </c>
      <c r="CP338" s="8">
        <v>0</v>
      </c>
      <c r="CQ338" s="8">
        <v>4</v>
      </c>
      <c r="CR338" s="8" t="s">
        <v>0</v>
      </c>
      <c r="CS338" s="8">
        <v>0</v>
      </c>
      <c r="CT338" s="8"/>
      <c r="CU338" s="8"/>
      <c r="CV338" s="8"/>
      <c r="CW338" s="8"/>
      <c r="CX338" s="8" t="s">
        <v>562</v>
      </c>
      <c r="CY338" s="8">
        <v>1</v>
      </c>
      <c r="CZ338" s="8" t="s">
        <v>1823</v>
      </c>
      <c r="DA338" s="8">
        <v>1736</v>
      </c>
      <c r="DB338" s="8" t="s">
        <v>1812</v>
      </c>
      <c r="DC338" s="8">
        <v>2</v>
      </c>
      <c r="DD338" s="8" t="s">
        <v>165</v>
      </c>
      <c r="DE338" s="8">
        <v>2</v>
      </c>
      <c r="DF338" s="8"/>
      <c r="DG338" s="8"/>
      <c r="DH338" s="8"/>
      <c r="DI338" s="8">
        <v>2</v>
      </c>
      <c r="DJ338" s="8"/>
      <c r="DK338" s="8">
        <v>2</v>
      </c>
      <c r="DL338" s="8">
        <v>0</v>
      </c>
      <c r="DM338" s="8">
        <v>2</v>
      </c>
      <c r="DN338" s="8"/>
      <c r="DO338" s="8" t="s">
        <v>143</v>
      </c>
      <c r="DP338" s="8" t="str">
        <f t="shared" si="327"/>
        <v>2</v>
      </c>
      <c r="DQ338" s="8" t="s">
        <v>143</v>
      </c>
      <c r="DR338" s="8" t="s">
        <v>636</v>
      </c>
      <c r="DS338" s="8" t="s">
        <v>143</v>
      </c>
      <c r="DT338" s="8" t="s">
        <v>636</v>
      </c>
      <c r="DU338" s="8" t="s">
        <v>150</v>
      </c>
      <c r="DV338" s="8" t="s">
        <v>159</v>
      </c>
      <c r="DW338" s="8" t="s">
        <v>150</v>
      </c>
      <c r="DX338" s="8" t="s">
        <v>150</v>
      </c>
      <c r="DY338" s="8" t="s">
        <v>159</v>
      </c>
      <c r="DZ338" s="8" t="s">
        <v>150</v>
      </c>
      <c r="EA338" s="8"/>
      <c r="EB338" s="8" t="s">
        <v>150</v>
      </c>
      <c r="EC338" s="8" t="s">
        <v>150</v>
      </c>
      <c r="ED338" s="8" t="s">
        <v>150</v>
      </c>
      <c r="EE338" s="8"/>
      <c r="EF338" s="8" t="s">
        <v>159</v>
      </c>
      <c r="EG338" s="8" t="s">
        <v>150</v>
      </c>
      <c r="EH338" s="8"/>
      <c r="EI338" s="8" t="s">
        <v>159</v>
      </c>
      <c r="EJ338" s="8" t="s">
        <v>150</v>
      </c>
      <c r="EK338" s="8"/>
      <c r="EL338" s="8"/>
      <c r="EM338" s="8" t="s">
        <v>159</v>
      </c>
      <c r="EN338" s="8"/>
      <c r="EO338" s="8"/>
      <c r="EP338" s="8" t="s">
        <v>189</v>
      </c>
      <c r="EQ338" s="11">
        <f t="shared" si="313"/>
        <v>9</v>
      </c>
      <c r="ER338" s="11">
        <v>1</v>
      </c>
      <c r="ES338" s="11"/>
      <c r="ET338" s="13">
        <f t="shared" si="300"/>
        <v>1</v>
      </c>
      <c r="EU338" s="13">
        <f t="shared" si="301"/>
        <v>0.9</v>
      </c>
      <c r="EV338" s="14">
        <f t="shared" si="320"/>
        <v>-3.2000000000000001E-2</v>
      </c>
      <c r="EW338" s="14">
        <f t="shared" si="302"/>
        <v>-3.2000000000000001E-2</v>
      </c>
      <c r="EX338" s="14">
        <f t="shared" si="303"/>
        <v>-3.2000000000000001E-2</v>
      </c>
      <c r="EY338" s="11">
        <f t="shared" si="304"/>
        <v>-3.2000000000000001E-2</v>
      </c>
      <c r="EZ338" s="17" t="s">
        <v>163</v>
      </c>
      <c r="FA338" s="16" t="str">
        <f t="shared" si="305"/>
        <v>2</v>
      </c>
      <c r="FC338">
        <v>2</v>
      </c>
      <c r="FD338">
        <v>0</v>
      </c>
    </row>
    <row r="339" spans="1:160" ht="33.75">
      <c r="A339" s="6">
        <v>3619</v>
      </c>
      <c r="B339" s="8">
        <v>2</v>
      </c>
      <c r="C339" s="8" t="s">
        <v>139</v>
      </c>
      <c r="D339" s="8">
        <v>39</v>
      </c>
      <c r="E339" s="8">
        <v>39</v>
      </c>
      <c r="F339" s="8"/>
      <c r="G339" s="8">
        <v>5</v>
      </c>
      <c r="H339" s="8"/>
      <c r="I339" s="9"/>
      <c r="J339" s="9"/>
      <c r="K339" s="10">
        <v>44580</v>
      </c>
      <c r="L339" s="10"/>
      <c r="M339" s="9" t="e">
        <f t="shared" si="328"/>
        <v>#NUM!</v>
      </c>
      <c r="N339" s="9">
        <f t="shared" ca="1" si="292"/>
        <v>26</v>
      </c>
      <c r="O339" s="9">
        <v>9</v>
      </c>
      <c r="P339" s="9">
        <v>1</v>
      </c>
      <c r="Q339" s="9"/>
      <c r="R339" s="9"/>
      <c r="S339" s="9" t="e">
        <f t="shared" si="293"/>
        <v>#NUM!</v>
      </c>
      <c r="T339" s="9"/>
      <c r="U339" s="8">
        <f t="shared" si="323"/>
        <v>9</v>
      </c>
      <c r="V339" s="11">
        <v>1</v>
      </c>
      <c r="W339" s="8">
        <f t="shared" si="324"/>
        <v>9</v>
      </c>
      <c r="X339" s="9">
        <v>2</v>
      </c>
      <c r="Y339" s="9"/>
      <c r="Z339" s="9"/>
      <c r="AA339" s="9"/>
      <c r="AB339" s="9"/>
      <c r="AC339" s="9">
        <v>9</v>
      </c>
      <c r="AD339" s="9">
        <v>1</v>
      </c>
      <c r="AE339" s="8">
        <f t="shared" si="326"/>
        <v>9</v>
      </c>
      <c r="AF339" s="9">
        <v>2</v>
      </c>
      <c r="AG339" s="9"/>
      <c r="AH339" s="11">
        <f t="shared" si="312"/>
        <v>9</v>
      </c>
      <c r="AI339" s="11">
        <v>1</v>
      </c>
      <c r="AJ339" s="9">
        <v>2</v>
      </c>
      <c r="AK339" s="9">
        <v>0</v>
      </c>
      <c r="AL339" s="9"/>
      <c r="AM339" s="8" t="s">
        <v>360</v>
      </c>
      <c r="AN339" s="8">
        <v>1</v>
      </c>
      <c r="AO339" s="8">
        <v>1.93</v>
      </c>
      <c r="AP339" s="8">
        <v>43</v>
      </c>
      <c r="AQ339" s="8"/>
      <c r="AR339" s="9" t="e">
        <f t="shared" si="325"/>
        <v>#DIV/0!</v>
      </c>
      <c r="AS339" s="9"/>
      <c r="AT339" s="9" t="e">
        <f t="shared" si="296"/>
        <v>#DIV/0!</v>
      </c>
      <c r="AU339" s="9"/>
      <c r="AV339" s="9" t="e">
        <f t="shared" si="314"/>
        <v>#DIV/0!</v>
      </c>
      <c r="AW339" s="9"/>
      <c r="AX339" s="9"/>
      <c r="AY339" s="12" t="s">
        <v>155</v>
      </c>
      <c r="AZ339" s="12"/>
      <c r="BA339" s="12"/>
      <c r="BB339" s="12"/>
      <c r="BC339" s="8" t="s">
        <v>164</v>
      </c>
      <c r="BD339" s="8"/>
      <c r="BE339" s="8"/>
      <c r="BF339" s="8"/>
      <c r="BG339" s="12"/>
      <c r="BH339" s="8"/>
      <c r="BI339" s="8"/>
      <c r="BJ339" s="8">
        <v>84</v>
      </c>
      <c r="BK339" s="8">
        <v>173</v>
      </c>
      <c r="BL339" s="8">
        <f t="shared" si="297"/>
        <v>1.9804708065701986</v>
      </c>
      <c r="BM339" s="8">
        <f t="shared" si="318"/>
        <v>28.06642386982525</v>
      </c>
      <c r="BN339" s="8">
        <v>1</v>
      </c>
      <c r="BO339" s="7" t="s">
        <v>1521</v>
      </c>
      <c r="BP339" s="8" t="s">
        <v>146</v>
      </c>
      <c r="BQ339" s="8">
        <v>40</v>
      </c>
      <c r="BR339" s="8">
        <v>76</v>
      </c>
      <c r="BS339" s="8">
        <v>156</v>
      </c>
      <c r="BT339" s="8">
        <f t="shared" si="298"/>
        <v>1.7608705666453681</v>
      </c>
      <c r="BU339" s="8">
        <f t="shared" si="319"/>
        <v>31.229454306377381</v>
      </c>
      <c r="BV339" s="8">
        <f t="shared" si="299"/>
        <v>1.1247111764399529</v>
      </c>
      <c r="BW339" s="8">
        <f t="shared" si="299"/>
        <v>0.89871643591587813</v>
      </c>
      <c r="BX339" s="8" t="s">
        <v>158</v>
      </c>
      <c r="BY339" s="8" t="s">
        <v>147</v>
      </c>
      <c r="BZ339" s="8" t="s">
        <v>148</v>
      </c>
      <c r="CA339" s="8" t="s">
        <v>149</v>
      </c>
      <c r="CB339" s="8">
        <v>5</v>
      </c>
      <c r="CC339" s="8" t="s">
        <v>150</v>
      </c>
      <c r="CD339" s="8">
        <v>2</v>
      </c>
      <c r="CE339" s="8" t="s">
        <v>159</v>
      </c>
      <c r="CF339" s="8" t="s">
        <v>150</v>
      </c>
      <c r="CG339" s="8">
        <v>2</v>
      </c>
      <c r="CH339" s="8" t="s">
        <v>150</v>
      </c>
      <c r="CI339" s="8" t="s">
        <v>150</v>
      </c>
      <c r="CJ339" s="8">
        <v>2</v>
      </c>
      <c r="CK339" s="8" t="s">
        <v>159</v>
      </c>
      <c r="CL339" s="8" t="s">
        <v>150</v>
      </c>
      <c r="CM339" s="8">
        <v>2</v>
      </c>
      <c r="CN339" s="8" t="s">
        <v>150</v>
      </c>
      <c r="CO339" s="8">
        <v>0</v>
      </c>
      <c r="CP339" s="8">
        <v>0</v>
      </c>
      <c r="CQ339" s="8">
        <v>4</v>
      </c>
      <c r="CR339" s="8"/>
      <c r="CS339" s="8">
        <v>0</v>
      </c>
      <c r="CT339" s="8"/>
      <c r="CU339" s="8"/>
      <c r="CV339" s="8"/>
      <c r="CW339" s="8"/>
      <c r="CX339" s="8"/>
      <c r="CY339" s="8">
        <v>0</v>
      </c>
      <c r="CZ339" s="8"/>
      <c r="DA339" s="8"/>
      <c r="DB339" s="8"/>
      <c r="DC339" s="8"/>
      <c r="DD339" s="8" t="s">
        <v>143</v>
      </c>
      <c r="DE339" s="8">
        <v>1</v>
      </c>
      <c r="DF339" s="8">
        <v>256</v>
      </c>
      <c r="DG339" s="8">
        <v>0</v>
      </c>
      <c r="DH339" s="8">
        <v>375</v>
      </c>
      <c r="DI339" s="8">
        <v>1</v>
      </c>
      <c r="DJ339" s="8"/>
      <c r="DK339" s="8">
        <v>2</v>
      </c>
      <c r="DL339" s="8">
        <v>5</v>
      </c>
      <c r="DM339" s="8">
        <v>1</v>
      </c>
      <c r="DN339" s="8"/>
      <c r="DO339" s="8" t="s">
        <v>143</v>
      </c>
      <c r="DP339" s="8" t="str">
        <f t="shared" si="327"/>
        <v>2</v>
      </c>
      <c r="DQ339" s="8" t="s">
        <v>143</v>
      </c>
      <c r="DR339" s="8" t="s">
        <v>165</v>
      </c>
      <c r="DS339" s="8" t="s">
        <v>165</v>
      </c>
      <c r="DT339" s="8" t="s">
        <v>636</v>
      </c>
      <c r="DU339" s="8" t="s">
        <v>150</v>
      </c>
      <c r="DV339" s="8" t="s">
        <v>159</v>
      </c>
      <c r="DW339" s="8" t="s">
        <v>150</v>
      </c>
      <c r="DX339" s="8" t="s">
        <v>150</v>
      </c>
      <c r="DY339" s="8" t="s">
        <v>150</v>
      </c>
      <c r="DZ339" s="8" t="s">
        <v>150</v>
      </c>
      <c r="EA339" s="8"/>
      <c r="EB339" s="8" t="s">
        <v>150</v>
      </c>
      <c r="EC339" s="8" t="s">
        <v>150</v>
      </c>
      <c r="ED339" s="8" t="s">
        <v>150</v>
      </c>
      <c r="EE339" s="8"/>
      <c r="EF339" s="8" t="s">
        <v>159</v>
      </c>
      <c r="EG339" s="8" t="s">
        <v>150</v>
      </c>
      <c r="EH339" s="8"/>
      <c r="EI339" s="8" t="s">
        <v>159</v>
      </c>
      <c r="EJ339" s="8" t="s">
        <v>150</v>
      </c>
      <c r="EK339" s="8"/>
      <c r="EL339" s="8"/>
      <c r="EM339" s="8" t="s">
        <v>159</v>
      </c>
      <c r="EN339" s="8"/>
      <c r="EO339" s="8"/>
      <c r="EP339" s="8" t="s">
        <v>189</v>
      </c>
      <c r="EQ339" s="11">
        <f t="shared" si="313"/>
        <v>9</v>
      </c>
      <c r="ER339" s="11">
        <v>1</v>
      </c>
      <c r="ES339" s="11"/>
      <c r="ET339" s="13">
        <f t="shared" si="300"/>
        <v>1</v>
      </c>
      <c r="EU339" s="13">
        <f t="shared" si="301"/>
        <v>0.9</v>
      </c>
      <c r="EV339" s="14">
        <f t="shared" si="320"/>
        <v>-3.2000000000000001E-2</v>
      </c>
      <c r="EW339" s="14">
        <f t="shared" si="302"/>
        <v>-3.2000000000000001E-2</v>
      </c>
      <c r="EX339" s="14">
        <f t="shared" si="303"/>
        <v>-3.2000000000000001E-2</v>
      </c>
      <c r="EY339" s="11">
        <f t="shared" si="304"/>
        <v>-3.2000000000000001E-2</v>
      </c>
      <c r="EZ339" s="15" t="s">
        <v>152</v>
      </c>
      <c r="FA339" s="16" t="str">
        <f t="shared" si="305"/>
        <v>1</v>
      </c>
      <c r="FC339">
        <v>2</v>
      </c>
      <c r="FD339">
        <v>0</v>
      </c>
    </row>
    <row r="340" spans="1:160" ht="33.75">
      <c r="A340" s="6">
        <v>3626</v>
      </c>
      <c r="B340" s="8">
        <v>2</v>
      </c>
      <c r="C340" s="8" t="s">
        <v>139</v>
      </c>
      <c r="D340" s="8">
        <v>56</v>
      </c>
      <c r="E340" s="8">
        <v>56</v>
      </c>
      <c r="F340" s="8" t="s">
        <v>140</v>
      </c>
      <c r="G340" s="8">
        <v>1</v>
      </c>
      <c r="H340" s="8"/>
      <c r="I340" s="9"/>
      <c r="J340" s="9"/>
      <c r="K340" s="10">
        <v>44601</v>
      </c>
      <c r="L340" s="10"/>
      <c r="M340" s="9" t="e">
        <f t="shared" si="328"/>
        <v>#NUM!</v>
      </c>
      <c r="N340" s="9">
        <f t="shared" ca="1" si="292"/>
        <v>26</v>
      </c>
      <c r="O340" s="9">
        <v>8</v>
      </c>
      <c r="P340" s="9">
        <v>1</v>
      </c>
      <c r="Q340" s="9"/>
      <c r="R340" s="9"/>
      <c r="S340" s="9" t="e">
        <f t="shared" si="293"/>
        <v>#NUM!</v>
      </c>
      <c r="T340" s="9"/>
      <c r="U340" s="8">
        <f t="shared" si="323"/>
        <v>8</v>
      </c>
      <c r="V340" s="11">
        <v>1</v>
      </c>
      <c r="W340" s="8">
        <f t="shared" si="324"/>
        <v>8</v>
      </c>
      <c r="X340" s="9">
        <v>2</v>
      </c>
      <c r="Y340" s="9"/>
      <c r="Z340" s="9"/>
      <c r="AA340" s="9"/>
      <c r="AB340" s="9"/>
      <c r="AC340" s="9">
        <v>8</v>
      </c>
      <c r="AD340" s="9">
        <v>1</v>
      </c>
      <c r="AE340" s="8">
        <f t="shared" si="326"/>
        <v>8</v>
      </c>
      <c r="AF340" s="9">
        <v>2</v>
      </c>
      <c r="AG340" s="9"/>
      <c r="AH340" s="11">
        <f t="shared" si="312"/>
        <v>8</v>
      </c>
      <c r="AI340" s="11">
        <v>1</v>
      </c>
      <c r="AJ340" s="9">
        <v>2</v>
      </c>
      <c r="AK340" s="9">
        <v>0</v>
      </c>
      <c r="AL340" s="9"/>
      <c r="AM340" s="8" t="s">
        <v>360</v>
      </c>
      <c r="AN340" s="8">
        <v>1</v>
      </c>
      <c r="AO340" s="8">
        <v>1.26</v>
      </c>
      <c r="AP340" s="8">
        <v>63</v>
      </c>
      <c r="AQ340" s="8"/>
      <c r="AR340" s="9" t="e">
        <f t="shared" si="325"/>
        <v>#DIV/0!</v>
      </c>
      <c r="AS340" s="9"/>
      <c r="AT340" s="9" t="e">
        <f t="shared" si="296"/>
        <v>#DIV/0!</v>
      </c>
      <c r="AU340" s="9"/>
      <c r="AV340" s="9" t="e">
        <f t="shared" si="314"/>
        <v>#DIV/0!</v>
      </c>
      <c r="AW340" s="9"/>
      <c r="AX340" s="9"/>
      <c r="AY340" s="12" t="s">
        <v>155</v>
      </c>
      <c r="AZ340" s="12"/>
      <c r="BA340" s="12"/>
      <c r="BB340" s="12"/>
      <c r="BC340" s="8" t="s">
        <v>164</v>
      </c>
      <c r="BD340" s="8"/>
      <c r="BE340" s="8"/>
      <c r="BF340" s="8"/>
      <c r="BG340" s="12"/>
      <c r="BH340" s="8"/>
      <c r="BI340" s="8"/>
      <c r="BJ340" s="8">
        <v>64</v>
      </c>
      <c r="BK340" s="8">
        <v>167</v>
      </c>
      <c r="BL340" s="8">
        <f t="shared" si="297"/>
        <v>1.719737867247449</v>
      </c>
      <c r="BM340" s="8">
        <f t="shared" si="318"/>
        <v>22.948115744558788</v>
      </c>
      <c r="BN340" s="8">
        <v>1</v>
      </c>
      <c r="BO340" s="7" t="s">
        <v>1524</v>
      </c>
      <c r="BP340" s="8" t="s">
        <v>146</v>
      </c>
      <c r="BQ340" s="8">
        <v>53</v>
      </c>
      <c r="BR340" s="8">
        <v>54.3</v>
      </c>
      <c r="BS340" s="8">
        <v>159.30000000000001</v>
      </c>
      <c r="BT340" s="8">
        <f t="shared" si="298"/>
        <v>1.5497537242574007</v>
      </c>
      <c r="BU340" s="8">
        <f t="shared" si="319"/>
        <v>21.397758318821865</v>
      </c>
      <c r="BV340" s="8">
        <f t="shared" si="299"/>
        <v>1.1096846165486713</v>
      </c>
      <c r="BW340" s="8">
        <f t="shared" si="299"/>
        <v>1.0724541983621341</v>
      </c>
      <c r="BX340" s="8" t="s">
        <v>147</v>
      </c>
      <c r="BY340" s="8" t="s">
        <v>158</v>
      </c>
      <c r="BZ340" s="8" t="s">
        <v>148</v>
      </c>
      <c r="CA340" s="8" t="s">
        <v>149</v>
      </c>
      <c r="CB340" s="8">
        <v>6</v>
      </c>
      <c r="CC340" s="8" t="s">
        <v>150</v>
      </c>
      <c r="CD340" s="8">
        <v>2</v>
      </c>
      <c r="CE340" s="8" t="s">
        <v>150</v>
      </c>
      <c r="CF340" s="8" t="s">
        <v>150</v>
      </c>
      <c r="CG340" s="8">
        <v>2</v>
      </c>
      <c r="CH340" s="8" t="s">
        <v>150</v>
      </c>
      <c r="CI340" s="8" t="s">
        <v>150</v>
      </c>
      <c r="CJ340" s="8">
        <v>2</v>
      </c>
      <c r="CK340" s="8" t="s">
        <v>150</v>
      </c>
      <c r="CL340" s="8" t="s">
        <v>150</v>
      </c>
      <c r="CM340" s="8">
        <v>2</v>
      </c>
      <c r="CN340" s="8" t="s">
        <v>150</v>
      </c>
      <c r="CO340" s="8">
        <v>0</v>
      </c>
      <c r="CP340" s="8">
        <v>0</v>
      </c>
      <c r="CQ340" s="8">
        <v>4</v>
      </c>
      <c r="CR340" s="8"/>
      <c r="CS340" s="8">
        <v>0</v>
      </c>
      <c r="CT340" s="8"/>
      <c r="CU340" s="8"/>
      <c r="CV340" s="8"/>
      <c r="CW340" s="8"/>
      <c r="CX340" s="8"/>
      <c r="CY340" s="8">
        <v>0</v>
      </c>
      <c r="CZ340" s="8"/>
      <c r="DA340" s="8"/>
      <c r="DB340" s="8"/>
      <c r="DC340" s="8"/>
      <c r="DD340" s="8" t="s">
        <v>165</v>
      </c>
      <c r="DE340" s="8">
        <v>2</v>
      </c>
      <c r="DF340" s="8"/>
      <c r="DG340" s="8"/>
      <c r="DH340" s="8"/>
      <c r="DI340" s="8">
        <v>2</v>
      </c>
      <c r="DJ340" s="8"/>
      <c r="DK340" s="8">
        <v>2</v>
      </c>
      <c r="DL340" s="8">
        <v>0</v>
      </c>
      <c r="DM340" s="8">
        <v>2</v>
      </c>
      <c r="DN340" s="8"/>
      <c r="DO340" s="8" t="s">
        <v>143</v>
      </c>
      <c r="DP340" s="8" t="str">
        <f t="shared" si="327"/>
        <v>2</v>
      </c>
      <c r="DQ340" s="8" t="s">
        <v>165</v>
      </c>
      <c r="DR340" s="8" t="s">
        <v>165</v>
      </c>
      <c r="DS340" s="8" t="s">
        <v>165</v>
      </c>
      <c r="DT340" s="8" t="s">
        <v>636</v>
      </c>
      <c r="DU340" s="8" t="s">
        <v>150</v>
      </c>
      <c r="DV340" s="8" t="s">
        <v>150</v>
      </c>
      <c r="DW340" s="8" t="s">
        <v>150</v>
      </c>
      <c r="DX340" s="8" t="s">
        <v>150</v>
      </c>
      <c r="DY340" s="8" t="s">
        <v>150</v>
      </c>
      <c r="DZ340" s="8" t="s">
        <v>150</v>
      </c>
      <c r="EA340" s="8"/>
      <c r="EB340" s="8" t="s">
        <v>150</v>
      </c>
      <c r="EC340" s="8" t="s">
        <v>150</v>
      </c>
      <c r="ED340" s="8" t="s">
        <v>150</v>
      </c>
      <c r="EE340" s="8"/>
      <c r="EF340" s="8" t="s">
        <v>159</v>
      </c>
      <c r="EG340" s="8" t="s">
        <v>150</v>
      </c>
      <c r="EH340" s="8"/>
      <c r="EI340" s="8" t="s">
        <v>159</v>
      </c>
      <c r="EJ340" s="8" t="s">
        <v>150</v>
      </c>
      <c r="EK340" s="8"/>
      <c r="EL340" s="8"/>
      <c r="EM340" s="8" t="s">
        <v>159</v>
      </c>
      <c r="EN340" s="8"/>
      <c r="EO340" s="8"/>
      <c r="EP340" s="8" t="s">
        <v>189</v>
      </c>
      <c r="EQ340" s="11">
        <f t="shared" si="313"/>
        <v>8</v>
      </c>
      <c r="ER340" s="11">
        <v>1</v>
      </c>
      <c r="ES340" s="11"/>
      <c r="ET340" s="13">
        <f t="shared" si="300"/>
        <v>1</v>
      </c>
      <c r="EU340" s="13">
        <f t="shared" si="301"/>
        <v>0.9</v>
      </c>
      <c r="EV340" s="14">
        <f t="shared" si="320"/>
        <v>-3.2000000000000001E-2</v>
      </c>
      <c r="EW340" s="14">
        <f t="shared" si="302"/>
        <v>-3.2000000000000001E-2</v>
      </c>
      <c r="EX340" s="14">
        <f t="shared" si="303"/>
        <v>-3.2000000000000001E-2</v>
      </c>
      <c r="EY340" s="11">
        <f t="shared" si="304"/>
        <v>-3.2000000000000001E-2</v>
      </c>
      <c r="EZ340" s="17" t="s">
        <v>176</v>
      </c>
      <c r="FA340" s="16" t="str">
        <f t="shared" si="305"/>
        <v>3</v>
      </c>
      <c r="FC340">
        <v>2</v>
      </c>
      <c r="FD340">
        <v>0</v>
      </c>
    </row>
    <row r="341" spans="1:160" ht="56.25">
      <c r="A341" s="6">
        <v>3629</v>
      </c>
      <c r="B341" s="8">
        <v>2</v>
      </c>
      <c r="C341" s="8" t="s">
        <v>139</v>
      </c>
      <c r="D341" s="8">
        <v>72</v>
      </c>
      <c r="E341" s="8">
        <v>72</v>
      </c>
      <c r="F341" s="8" t="s">
        <v>180</v>
      </c>
      <c r="G341" s="8">
        <v>5</v>
      </c>
      <c r="H341" s="8"/>
      <c r="I341" s="9"/>
      <c r="J341" s="9"/>
      <c r="K341" s="10">
        <v>44606</v>
      </c>
      <c r="L341" s="10"/>
      <c r="M341" s="9" t="e">
        <f t="shared" si="328"/>
        <v>#NUM!</v>
      </c>
      <c r="N341" s="9">
        <f t="shared" ca="1" si="292"/>
        <v>25</v>
      </c>
      <c r="O341" s="9">
        <v>8</v>
      </c>
      <c r="P341" s="9">
        <v>1</v>
      </c>
      <c r="Q341" s="10">
        <v>44755</v>
      </c>
      <c r="R341" s="10">
        <v>44755</v>
      </c>
      <c r="S341" s="9">
        <f t="shared" si="293"/>
        <v>4</v>
      </c>
      <c r="T341" s="9" t="s">
        <v>1527</v>
      </c>
      <c r="U341" s="8">
        <f t="shared" si="323"/>
        <v>8</v>
      </c>
      <c r="V341" s="11">
        <v>1</v>
      </c>
      <c r="W341" s="8">
        <f t="shared" si="324"/>
        <v>8</v>
      </c>
      <c r="X341" s="9">
        <v>2</v>
      </c>
      <c r="Y341" s="9"/>
      <c r="Z341" s="9"/>
      <c r="AA341" s="9"/>
      <c r="AB341" s="9"/>
      <c r="AC341" s="9">
        <v>8</v>
      </c>
      <c r="AD341" s="9">
        <v>1</v>
      </c>
      <c r="AE341" s="8">
        <f t="shared" si="326"/>
        <v>8</v>
      </c>
      <c r="AF341" s="9">
        <v>2</v>
      </c>
      <c r="AG341" s="9"/>
      <c r="AH341" s="11">
        <f t="shared" si="312"/>
        <v>8</v>
      </c>
      <c r="AI341" s="11">
        <v>1</v>
      </c>
      <c r="AJ341" s="9">
        <v>2</v>
      </c>
      <c r="AK341" s="9">
        <v>0</v>
      </c>
      <c r="AL341" s="9"/>
      <c r="AM341" s="8" t="s">
        <v>360</v>
      </c>
      <c r="AN341" s="8">
        <v>1</v>
      </c>
      <c r="AO341" s="8">
        <v>1.5</v>
      </c>
      <c r="AP341" s="8">
        <v>46</v>
      </c>
      <c r="AQ341" s="8"/>
      <c r="AR341" s="9" t="e">
        <f t="shared" si="325"/>
        <v>#DIV/0!</v>
      </c>
      <c r="AS341" s="9"/>
      <c r="AT341" s="9" t="e">
        <f t="shared" si="296"/>
        <v>#DIV/0!</v>
      </c>
      <c r="AU341" s="9"/>
      <c r="AV341" s="9" t="e">
        <f t="shared" si="314"/>
        <v>#DIV/0!</v>
      </c>
      <c r="AW341" s="9"/>
      <c r="AX341" s="9"/>
      <c r="AY341" s="12" t="s">
        <v>155</v>
      </c>
      <c r="AZ341" s="12"/>
      <c r="BA341" s="12"/>
      <c r="BB341" s="12"/>
      <c r="BC341" s="8" t="s">
        <v>164</v>
      </c>
      <c r="BD341" s="8"/>
      <c r="BE341" s="8"/>
      <c r="BF341" s="8"/>
      <c r="BG341" s="12"/>
      <c r="BH341" s="8"/>
      <c r="BI341" s="8"/>
      <c r="BJ341" s="8">
        <v>58</v>
      </c>
      <c r="BK341" s="8">
        <v>155</v>
      </c>
      <c r="BL341" s="8">
        <f t="shared" si="297"/>
        <v>1.5624772480375622</v>
      </c>
      <c r="BM341" s="8">
        <f t="shared" si="318"/>
        <v>24.141519250780437</v>
      </c>
      <c r="BN341" s="8">
        <v>1</v>
      </c>
      <c r="BO341" s="7" t="s">
        <v>1528</v>
      </c>
      <c r="BP341" s="8" t="s">
        <v>146</v>
      </c>
      <c r="BQ341" s="8">
        <v>65</v>
      </c>
      <c r="BR341" s="8">
        <v>68</v>
      </c>
      <c r="BS341" s="8">
        <v>156</v>
      </c>
      <c r="BT341" s="8">
        <f t="shared" si="298"/>
        <v>1.6795693679791153</v>
      </c>
      <c r="BU341" s="8">
        <f t="shared" si="319"/>
        <v>27.94214332675871</v>
      </c>
      <c r="BV341" s="8">
        <f t="shared" si="299"/>
        <v>0.93028443946769512</v>
      </c>
      <c r="BW341" s="8">
        <f t="shared" si="299"/>
        <v>0.86398237130440103</v>
      </c>
      <c r="BX341" s="8" t="s">
        <v>158</v>
      </c>
      <c r="BY341" s="8" t="s">
        <v>162</v>
      </c>
      <c r="BZ341" s="8" t="s">
        <v>148</v>
      </c>
      <c r="CA341" s="8" t="s">
        <v>149</v>
      </c>
      <c r="CB341" s="8">
        <v>4</v>
      </c>
      <c r="CC341" s="8" t="s">
        <v>150</v>
      </c>
      <c r="CD341" s="8">
        <v>2</v>
      </c>
      <c r="CE341" s="8" t="s">
        <v>150</v>
      </c>
      <c r="CF341" s="8" t="s">
        <v>150</v>
      </c>
      <c r="CG341" s="8">
        <v>2</v>
      </c>
      <c r="CH341" s="8" t="s">
        <v>150</v>
      </c>
      <c r="CI341" s="8" t="s">
        <v>150</v>
      </c>
      <c r="CJ341" s="8">
        <v>2</v>
      </c>
      <c r="CK341" s="8" t="s">
        <v>159</v>
      </c>
      <c r="CL341" s="8" t="s">
        <v>150</v>
      </c>
      <c r="CM341" s="8">
        <v>2</v>
      </c>
      <c r="CN341" s="8" t="s">
        <v>159</v>
      </c>
      <c r="CO341" s="8">
        <v>0</v>
      </c>
      <c r="CP341" s="8">
        <v>0</v>
      </c>
      <c r="CQ341" s="8">
        <v>4</v>
      </c>
      <c r="CR341" s="8"/>
      <c r="CS341" s="8">
        <v>0</v>
      </c>
      <c r="CT341" s="8"/>
      <c r="CU341" s="8"/>
      <c r="CV341" s="8"/>
      <c r="CW341" s="8"/>
      <c r="CX341" s="8"/>
      <c r="CY341" s="8">
        <v>0</v>
      </c>
      <c r="CZ341" s="8"/>
      <c r="DA341" s="8"/>
      <c r="DB341" s="8"/>
      <c r="DC341" s="8"/>
      <c r="DD341" s="8" t="s">
        <v>143</v>
      </c>
      <c r="DE341" s="8">
        <v>1</v>
      </c>
      <c r="DF341" s="8">
        <v>0</v>
      </c>
      <c r="DG341" s="8">
        <v>32</v>
      </c>
      <c r="DH341" s="8">
        <v>375</v>
      </c>
      <c r="DI341" s="8">
        <v>1</v>
      </c>
      <c r="DJ341" s="8"/>
      <c r="DK341" s="8">
        <v>2</v>
      </c>
      <c r="DL341" s="8">
        <v>4</v>
      </c>
      <c r="DM341" s="8">
        <v>1</v>
      </c>
      <c r="DN341" s="8"/>
      <c r="DO341" s="8" t="s">
        <v>143</v>
      </c>
      <c r="DP341" s="8" t="str">
        <f t="shared" si="327"/>
        <v>2</v>
      </c>
      <c r="DQ341" s="8" t="s">
        <v>165</v>
      </c>
      <c r="DR341" s="8" t="s">
        <v>165</v>
      </c>
      <c r="DS341" s="8" t="s">
        <v>165</v>
      </c>
      <c r="DT341" s="8" t="s">
        <v>636</v>
      </c>
      <c r="DU341" s="8" t="s">
        <v>150</v>
      </c>
      <c r="DV341" s="8" t="s">
        <v>159</v>
      </c>
      <c r="DW341" s="8" t="s">
        <v>150</v>
      </c>
      <c r="DX341" s="8" t="s">
        <v>159</v>
      </c>
      <c r="DY341" s="8" t="s">
        <v>159</v>
      </c>
      <c r="DZ341" s="8" t="s">
        <v>150</v>
      </c>
      <c r="EA341" s="8"/>
      <c r="EB341" s="8" t="s">
        <v>150</v>
      </c>
      <c r="EC341" s="8" t="s">
        <v>150</v>
      </c>
      <c r="ED341" s="8" t="s">
        <v>150</v>
      </c>
      <c r="EE341" s="8"/>
      <c r="EF341" s="8" t="s">
        <v>159</v>
      </c>
      <c r="EG341" s="8" t="s">
        <v>150</v>
      </c>
      <c r="EH341" s="8"/>
      <c r="EI341" s="8" t="s">
        <v>159</v>
      </c>
      <c r="EJ341" s="8" t="s">
        <v>150</v>
      </c>
      <c r="EK341" s="8"/>
      <c r="EL341" s="8"/>
      <c r="EM341" s="8" t="s">
        <v>159</v>
      </c>
      <c r="EN341" s="8"/>
      <c r="EO341" s="8"/>
      <c r="EP341" s="8" t="s">
        <v>189</v>
      </c>
      <c r="EQ341" s="11">
        <f t="shared" si="313"/>
        <v>8</v>
      </c>
      <c r="ER341" s="11">
        <v>1</v>
      </c>
      <c r="ES341" s="11"/>
      <c r="ET341" s="13">
        <f t="shared" si="300"/>
        <v>1</v>
      </c>
      <c r="EU341" s="13">
        <f t="shared" si="301"/>
        <v>0.9</v>
      </c>
      <c r="EV341" s="14">
        <f t="shared" si="320"/>
        <v>-3.2000000000000001E-2</v>
      </c>
      <c r="EW341" s="14">
        <f t="shared" si="302"/>
        <v>-3.2000000000000001E-2</v>
      </c>
      <c r="EX341" s="14">
        <f t="shared" si="303"/>
        <v>-3.2000000000000001E-2</v>
      </c>
      <c r="EY341" s="11">
        <f t="shared" si="304"/>
        <v>-3.2000000000000001E-2</v>
      </c>
      <c r="EZ341" s="15" t="s">
        <v>163</v>
      </c>
      <c r="FA341" s="16" t="str">
        <f t="shared" si="305"/>
        <v>2</v>
      </c>
      <c r="FC341">
        <v>2</v>
      </c>
      <c r="FD341">
        <v>0</v>
      </c>
    </row>
    <row r="342" spans="1:160" ht="22.5">
      <c r="A342" s="6">
        <v>3632</v>
      </c>
      <c r="B342" s="8">
        <v>2</v>
      </c>
      <c r="C342" s="8" t="s">
        <v>139</v>
      </c>
      <c r="D342" s="8">
        <v>63</v>
      </c>
      <c r="E342" s="8">
        <v>62</v>
      </c>
      <c r="F342" s="8" t="s">
        <v>174</v>
      </c>
      <c r="G342" s="8">
        <v>2</v>
      </c>
      <c r="H342" s="8"/>
      <c r="I342" s="9"/>
      <c r="J342" s="9"/>
      <c r="K342" s="10">
        <v>44615</v>
      </c>
      <c r="L342" s="10"/>
      <c r="M342" s="9" t="e">
        <f t="shared" si="328"/>
        <v>#NUM!</v>
      </c>
      <c r="N342" s="9">
        <f t="shared" ca="1" si="292"/>
        <v>25</v>
      </c>
      <c r="O342" s="9">
        <v>8</v>
      </c>
      <c r="P342" s="9">
        <v>1</v>
      </c>
      <c r="Q342" s="9"/>
      <c r="R342" s="9"/>
      <c r="S342" s="9" t="e">
        <f t="shared" si="293"/>
        <v>#NUM!</v>
      </c>
      <c r="T342" s="9"/>
      <c r="U342" s="8">
        <f t="shared" si="323"/>
        <v>8</v>
      </c>
      <c r="V342" s="11">
        <v>1</v>
      </c>
      <c r="W342" s="8">
        <f t="shared" si="324"/>
        <v>8</v>
      </c>
      <c r="X342" s="9">
        <v>2</v>
      </c>
      <c r="Y342" s="9"/>
      <c r="Z342" s="9"/>
      <c r="AA342" s="9"/>
      <c r="AB342" s="9"/>
      <c r="AC342" s="9">
        <v>8</v>
      </c>
      <c r="AD342" s="9">
        <v>1</v>
      </c>
      <c r="AE342" s="8">
        <f t="shared" si="326"/>
        <v>8</v>
      </c>
      <c r="AF342" s="9">
        <v>2</v>
      </c>
      <c r="AG342" s="9"/>
      <c r="AH342" s="11">
        <f t="shared" si="312"/>
        <v>8</v>
      </c>
      <c r="AI342" s="11">
        <v>1</v>
      </c>
      <c r="AJ342" s="9">
        <v>2</v>
      </c>
      <c r="AK342" s="9">
        <v>0</v>
      </c>
      <c r="AL342" s="9"/>
      <c r="AM342" s="8" t="s">
        <v>360</v>
      </c>
      <c r="AN342" s="8">
        <v>1</v>
      </c>
      <c r="AO342" s="8">
        <v>1.92</v>
      </c>
      <c r="AP342" s="8">
        <v>36</v>
      </c>
      <c r="AQ342" s="8"/>
      <c r="AR342" s="9" t="e">
        <f t="shared" si="325"/>
        <v>#DIV/0!</v>
      </c>
      <c r="AS342" s="9"/>
      <c r="AT342" s="9" t="e">
        <f t="shared" si="296"/>
        <v>#DIV/0!</v>
      </c>
      <c r="AU342" s="9"/>
      <c r="AV342" s="9" t="e">
        <f t="shared" si="314"/>
        <v>#DIV/0!</v>
      </c>
      <c r="AW342" s="9"/>
      <c r="AX342" s="9"/>
      <c r="AY342" s="12" t="s">
        <v>155</v>
      </c>
      <c r="AZ342" s="12"/>
      <c r="BA342" s="12"/>
      <c r="BB342" s="12"/>
      <c r="BC342" s="8" t="s">
        <v>164</v>
      </c>
      <c r="BD342" s="8"/>
      <c r="BE342" s="8"/>
      <c r="BF342" s="8"/>
      <c r="BG342" s="12"/>
      <c r="BH342" s="8"/>
      <c r="BI342" s="8"/>
      <c r="BJ342" s="8">
        <v>78</v>
      </c>
      <c r="BK342" s="8">
        <v>169</v>
      </c>
      <c r="BL342" s="8">
        <f t="shared" si="297"/>
        <v>1.8867935834797662</v>
      </c>
      <c r="BM342" s="8">
        <f t="shared" si="318"/>
        <v>27.309968138370504</v>
      </c>
      <c r="BN342" s="8">
        <v>1</v>
      </c>
      <c r="BO342" s="7" t="s">
        <v>1531</v>
      </c>
      <c r="BP342" s="8" t="s">
        <v>146</v>
      </c>
      <c r="BQ342" s="8">
        <v>55</v>
      </c>
      <c r="BR342" s="8">
        <v>62</v>
      </c>
      <c r="BS342" s="8">
        <v>160</v>
      </c>
      <c r="BT342" s="8">
        <f t="shared" si="298"/>
        <v>1.6448253061462201</v>
      </c>
      <c r="BU342" s="8">
        <f t="shared" si="319"/>
        <v>24.21875</v>
      </c>
      <c r="BV342" s="8">
        <f t="shared" si="299"/>
        <v>1.1471088002047287</v>
      </c>
      <c r="BW342" s="8">
        <f t="shared" si="299"/>
        <v>1.1276373941004596</v>
      </c>
      <c r="BX342" s="8" t="s">
        <v>147</v>
      </c>
      <c r="BY342" s="8" t="s">
        <v>147</v>
      </c>
      <c r="BZ342" s="8" t="s">
        <v>148</v>
      </c>
      <c r="CA342" s="8" t="s">
        <v>924</v>
      </c>
      <c r="CB342" s="8">
        <v>3</v>
      </c>
      <c r="CC342" s="8" t="s">
        <v>150</v>
      </c>
      <c r="CD342" s="8">
        <v>2</v>
      </c>
      <c r="CE342" s="8" t="s">
        <v>150</v>
      </c>
      <c r="CF342" s="8" t="s">
        <v>150</v>
      </c>
      <c r="CG342" s="8">
        <v>2</v>
      </c>
      <c r="CH342" s="8" t="s">
        <v>150</v>
      </c>
      <c r="CI342" s="8" t="s">
        <v>150</v>
      </c>
      <c r="CJ342" s="8">
        <v>2</v>
      </c>
      <c r="CK342" s="8" t="s">
        <v>150</v>
      </c>
      <c r="CL342" s="8" t="s">
        <v>150</v>
      </c>
      <c r="CM342" s="8">
        <v>2</v>
      </c>
      <c r="CN342" s="8" t="s">
        <v>150</v>
      </c>
      <c r="CO342" s="8">
        <v>0</v>
      </c>
      <c r="CP342" s="8">
        <v>0</v>
      </c>
      <c r="CQ342" s="8">
        <v>4</v>
      </c>
      <c r="CR342" s="8"/>
      <c r="CS342" s="8">
        <v>0</v>
      </c>
      <c r="CT342" s="8"/>
      <c r="CU342" s="8"/>
      <c r="CV342" s="8"/>
      <c r="CW342" s="8"/>
      <c r="CX342" s="8"/>
      <c r="CY342" s="8">
        <v>0</v>
      </c>
      <c r="CZ342" s="8"/>
      <c r="DA342" s="8"/>
      <c r="DB342" s="8"/>
      <c r="DC342" s="8"/>
      <c r="DD342" s="8" t="s">
        <v>165</v>
      </c>
      <c r="DE342" s="8">
        <v>2</v>
      </c>
      <c r="DF342" s="8"/>
      <c r="DG342" s="8"/>
      <c r="DH342" s="8"/>
      <c r="DI342" s="8">
        <v>2</v>
      </c>
      <c r="DJ342" s="8"/>
      <c r="DK342" s="8">
        <v>2</v>
      </c>
      <c r="DL342" s="8">
        <v>0</v>
      </c>
      <c r="DM342" s="8">
        <v>2</v>
      </c>
      <c r="DN342" s="8"/>
      <c r="DO342" s="8" t="s">
        <v>143</v>
      </c>
      <c r="DP342" s="8" t="str">
        <f t="shared" si="327"/>
        <v>2</v>
      </c>
      <c r="DQ342" s="8" t="s">
        <v>636</v>
      </c>
      <c r="DR342" s="8" t="s">
        <v>165</v>
      </c>
      <c r="DS342" s="8" t="s">
        <v>143</v>
      </c>
      <c r="DT342" s="8" t="s">
        <v>636</v>
      </c>
      <c r="DU342" s="8" t="s">
        <v>150</v>
      </c>
      <c r="DV342" s="8" t="s">
        <v>159</v>
      </c>
      <c r="DW342" s="8" t="s">
        <v>150</v>
      </c>
      <c r="DX342" s="8" t="s">
        <v>150</v>
      </c>
      <c r="DY342" s="8" t="s">
        <v>159</v>
      </c>
      <c r="DZ342" s="8" t="s">
        <v>150</v>
      </c>
      <c r="EA342" s="8"/>
      <c r="EB342" s="8" t="s">
        <v>150</v>
      </c>
      <c r="EC342" s="8" t="s">
        <v>150</v>
      </c>
      <c r="ED342" s="8" t="s">
        <v>150</v>
      </c>
      <c r="EE342" s="8"/>
      <c r="EF342" s="8" t="s">
        <v>159</v>
      </c>
      <c r="EG342" s="8" t="s">
        <v>150</v>
      </c>
      <c r="EH342" s="8"/>
      <c r="EI342" s="8" t="s">
        <v>159</v>
      </c>
      <c r="EJ342" s="8" t="s">
        <v>150</v>
      </c>
      <c r="EK342" s="8"/>
      <c r="EL342" s="8"/>
      <c r="EM342" s="8" t="s">
        <v>159</v>
      </c>
      <c r="EN342" s="8"/>
      <c r="EO342" s="8"/>
      <c r="EP342" s="8" t="s">
        <v>189</v>
      </c>
      <c r="EQ342" s="11">
        <f t="shared" si="313"/>
        <v>8</v>
      </c>
      <c r="ER342" s="11">
        <v>1</v>
      </c>
      <c r="ES342" s="11"/>
      <c r="ET342" s="13">
        <f t="shared" si="300"/>
        <v>1</v>
      </c>
      <c r="EU342" s="13">
        <f t="shared" si="301"/>
        <v>0.9</v>
      </c>
      <c r="EV342" s="14">
        <f t="shared" si="320"/>
        <v>-3.2000000000000001E-2</v>
      </c>
      <c r="EW342" s="14">
        <f t="shared" si="302"/>
        <v>-3.2000000000000001E-2</v>
      </c>
      <c r="EX342" s="14">
        <f t="shared" si="303"/>
        <v>-3.2000000000000001E-2</v>
      </c>
      <c r="EY342" s="11">
        <f t="shared" si="304"/>
        <v>-3.2000000000000001E-2</v>
      </c>
      <c r="EZ342" s="17" t="s">
        <v>152</v>
      </c>
      <c r="FA342" s="16" t="str">
        <f t="shared" si="305"/>
        <v>1</v>
      </c>
      <c r="FB342" t="s">
        <v>1968</v>
      </c>
      <c r="FC342">
        <v>1</v>
      </c>
      <c r="FD342">
        <v>10</v>
      </c>
    </row>
    <row r="343" spans="1:160" ht="33.75">
      <c r="A343" s="6">
        <v>3634</v>
      </c>
      <c r="B343" s="8">
        <v>1</v>
      </c>
      <c r="C343" s="8" t="s">
        <v>146</v>
      </c>
      <c r="D343" s="8">
        <v>34</v>
      </c>
      <c r="E343" s="8">
        <v>34</v>
      </c>
      <c r="F343" s="8" t="s">
        <v>153</v>
      </c>
      <c r="G343" s="8">
        <v>3</v>
      </c>
      <c r="H343" s="8" t="s">
        <v>179</v>
      </c>
      <c r="I343" s="9"/>
      <c r="J343" s="9"/>
      <c r="K343" s="10">
        <v>44620</v>
      </c>
      <c r="L343" s="10"/>
      <c r="M343" s="9" t="e">
        <f t="shared" si="328"/>
        <v>#NUM!</v>
      </c>
      <c r="N343" s="9">
        <f t="shared" ca="1" si="292"/>
        <v>25</v>
      </c>
      <c r="O343" s="9">
        <v>8</v>
      </c>
      <c r="P343" s="9">
        <v>1</v>
      </c>
      <c r="Q343" s="9"/>
      <c r="R343" s="9"/>
      <c r="S343" s="9" t="e">
        <f t="shared" si="293"/>
        <v>#NUM!</v>
      </c>
      <c r="T343" s="9"/>
      <c r="U343" s="8">
        <f t="shared" si="323"/>
        <v>8</v>
      </c>
      <c r="V343" s="11">
        <v>1</v>
      </c>
      <c r="W343" s="8">
        <f t="shared" si="324"/>
        <v>8</v>
      </c>
      <c r="X343" s="9">
        <v>2</v>
      </c>
      <c r="Y343" s="9"/>
      <c r="Z343" s="9"/>
      <c r="AA343" s="9"/>
      <c r="AB343" s="9"/>
      <c r="AC343" s="9">
        <v>8</v>
      </c>
      <c r="AD343" s="9">
        <v>1</v>
      </c>
      <c r="AE343" s="8">
        <f t="shared" si="326"/>
        <v>8</v>
      </c>
      <c r="AF343" s="9">
        <v>2</v>
      </c>
      <c r="AG343" s="9"/>
      <c r="AH343" s="11">
        <f t="shared" si="312"/>
        <v>8</v>
      </c>
      <c r="AI343" s="11">
        <v>1</v>
      </c>
      <c r="AJ343" s="9">
        <v>2</v>
      </c>
      <c r="AK343" s="9">
        <v>0</v>
      </c>
      <c r="AL343" s="9"/>
      <c r="AM343" s="8" t="s">
        <v>360</v>
      </c>
      <c r="AN343" s="8">
        <v>1</v>
      </c>
      <c r="AO343" s="8">
        <v>1.64</v>
      </c>
      <c r="AP343" s="8">
        <v>41</v>
      </c>
      <c r="AQ343" s="8"/>
      <c r="AR343" s="9" t="e">
        <v>#DIV/0!</v>
      </c>
      <c r="AS343" s="9"/>
      <c r="AT343" s="9" t="e">
        <f t="shared" si="296"/>
        <v>#DIV/0!</v>
      </c>
      <c r="AU343" s="9"/>
      <c r="AV343" s="9" t="e">
        <f t="shared" si="314"/>
        <v>#DIV/0!</v>
      </c>
      <c r="AW343" s="9"/>
      <c r="AX343" s="9"/>
      <c r="AY343" s="12" t="s">
        <v>155</v>
      </c>
      <c r="AZ343" s="12"/>
      <c r="BA343" s="12"/>
      <c r="BB343" s="12"/>
      <c r="BC343" s="8" t="s">
        <v>164</v>
      </c>
      <c r="BD343" s="8"/>
      <c r="BE343" s="8"/>
      <c r="BF343" s="8"/>
      <c r="BG343" s="12"/>
      <c r="BH343" s="8"/>
      <c r="BI343" s="8"/>
      <c r="BJ343" s="8">
        <v>56.8</v>
      </c>
      <c r="BK343" s="8">
        <v>165.6</v>
      </c>
      <c r="BL343" s="8">
        <f t="shared" si="297"/>
        <v>1.6247371370254808</v>
      </c>
      <c r="BM343" s="8">
        <f t="shared" si="318"/>
        <v>20.712268664379565</v>
      </c>
      <c r="BN343" s="8">
        <v>1</v>
      </c>
      <c r="BO343" s="7" t="s">
        <v>1534</v>
      </c>
      <c r="BP343" s="8" t="s">
        <v>139</v>
      </c>
      <c r="BQ343" s="8">
        <v>40</v>
      </c>
      <c r="BR343" s="8">
        <v>84</v>
      </c>
      <c r="BS343" s="8">
        <v>170</v>
      </c>
      <c r="BT343" s="8">
        <f t="shared" si="298"/>
        <v>1.9555120130140042</v>
      </c>
      <c r="BU343" s="8">
        <f t="shared" si="319"/>
        <v>29.065743944636676</v>
      </c>
      <c r="BV343" s="8">
        <f t="shared" si="299"/>
        <v>0.83084999029041784</v>
      </c>
      <c r="BW343" s="8">
        <f t="shared" si="299"/>
        <v>0.71260067190543985</v>
      </c>
      <c r="BX343" s="8" t="s">
        <v>158</v>
      </c>
      <c r="BY343" s="8" t="s">
        <v>147</v>
      </c>
      <c r="BZ343" s="8" t="s">
        <v>148</v>
      </c>
      <c r="CA343" s="8" t="s">
        <v>149</v>
      </c>
      <c r="CB343" s="8">
        <v>3</v>
      </c>
      <c r="CC343" s="8" t="s">
        <v>150</v>
      </c>
      <c r="CD343" s="8">
        <v>2</v>
      </c>
      <c r="CE343" s="8" t="s">
        <v>159</v>
      </c>
      <c r="CF343" s="8" t="s">
        <v>150</v>
      </c>
      <c r="CG343" s="8">
        <v>2</v>
      </c>
      <c r="CH343" s="8" t="s">
        <v>150</v>
      </c>
      <c r="CI343" s="8" t="s">
        <v>150</v>
      </c>
      <c r="CJ343" s="8">
        <v>2</v>
      </c>
      <c r="CK343" s="8" t="s">
        <v>159</v>
      </c>
      <c r="CL343" s="8" t="s">
        <v>150</v>
      </c>
      <c r="CM343" s="8">
        <v>2</v>
      </c>
      <c r="CN343" s="8" t="s">
        <v>150</v>
      </c>
      <c r="CO343" s="8">
        <v>0</v>
      </c>
      <c r="CP343" s="8">
        <v>0</v>
      </c>
      <c r="CQ343" s="8">
        <v>4</v>
      </c>
      <c r="CR343" s="8" t="s">
        <v>0</v>
      </c>
      <c r="CS343" s="8">
        <v>0</v>
      </c>
      <c r="CT343" s="8"/>
      <c r="CU343" s="8"/>
      <c r="CV343" s="8"/>
      <c r="CW343" s="8"/>
      <c r="CX343" s="8" t="s">
        <v>0</v>
      </c>
      <c r="CY343" s="8">
        <v>0</v>
      </c>
      <c r="CZ343" s="8"/>
      <c r="DA343" s="8"/>
      <c r="DB343" s="8"/>
      <c r="DC343" s="8"/>
      <c r="DD343" s="8" t="s">
        <v>143</v>
      </c>
      <c r="DE343" s="8">
        <v>1</v>
      </c>
      <c r="DF343" s="8">
        <v>64</v>
      </c>
      <c r="DG343" s="8">
        <v>0</v>
      </c>
      <c r="DH343" s="8">
        <v>375</v>
      </c>
      <c r="DI343" s="8">
        <v>1</v>
      </c>
      <c r="DJ343" s="8"/>
      <c r="DK343" s="8">
        <v>2</v>
      </c>
      <c r="DL343" s="8">
        <v>4</v>
      </c>
      <c r="DM343" s="8">
        <v>1</v>
      </c>
      <c r="DN343" s="8"/>
      <c r="DO343" s="8" t="s">
        <v>143</v>
      </c>
      <c r="DP343" s="8" t="str">
        <f t="shared" si="327"/>
        <v>2</v>
      </c>
      <c r="DQ343" s="8" t="s">
        <v>165</v>
      </c>
      <c r="DR343" s="8" t="s">
        <v>165</v>
      </c>
      <c r="DS343" s="8" t="s">
        <v>165</v>
      </c>
      <c r="DT343" s="8" t="s">
        <v>636</v>
      </c>
      <c r="DU343" s="8" t="s">
        <v>150</v>
      </c>
      <c r="DV343" s="8" t="s">
        <v>150</v>
      </c>
      <c r="DW343" s="8" t="s">
        <v>150</v>
      </c>
      <c r="DX343" s="8" t="s">
        <v>150</v>
      </c>
      <c r="DY343" s="8" t="s">
        <v>150</v>
      </c>
      <c r="DZ343" s="8" t="s">
        <v>150</v>
      </c>
      <c r="EA343" s="8"/>
      <c r="EB343" s="8" t="s">
        <v>150</v>
      </c>
      <c r="EC343" s="8" t="s">
        <v>150</v>
      </c>
      <c r="ED343" s="8" t="s">
        <v>150</v>
      </c>
      <c r="EE343" s="8"/>
      <c r="EF343" s="8" t="s">
        <v>159</v>
      </c>
      <c r="EG343" s="8" t="s">
        <v>150</v>
      </c>
      <c r="EH343" s="8"/>
      <c r="EI343" s="8" t="s">
        <v>159</v>
      </c>
      <c r="EJ343" s="8" t="s">
        <v>150</v>
      </c>
      <c r="EK343" s="8"/>
      <c r="EL343" s="8"/>
      <c r="EM343" s="8" t="s">
        <v>159</v>
      </c>
      <c r="EN343" s="8"/>
      <c r="EO343" s="8"/>
      <c r="EP343" s="8" t="s">
        <v>189</v>
      </c>
      <c r="EQ343" s="11">
        <f t="shared" si="313"/>
        <v>8</v>
      </c>
      <c r="ER343" s="11">
        <v>1</v>
      </c>
      <c r="ES343" s="11"/>
      <c r="ET343" s="13">
        <f t="shared" si="300"/>
        <v>1.012</v>
      </c>
      <c r="EU343" s="13">
        <f t="shared" si="301"/>
        <v>0.7</v>
      </c>
      <c r="EV343" s="14">
        <f t="shared" si="320"/>
        <v>-0.24099999999999999</v>
      </c>
      <c r="EW343" s="14">
        <f t="shared" si="302"/>
        <v>-0.24099999999999999</v>
      </c>
      <c r="EX343" s="14">
        <f t="shared" si="303"/>
        <v>-0.24099999999999999</v>
      </c>
      <c r="EY343" s="11">
        <f t="shared" si="304"/>
        <v>-0.24099999999999999</v>
      </c>
      <c r="EZ343" s="17" t="s">
        <v>152</v>
      </c>
      <c r="FA343" s="16" t="str">
        <f t="shared" si="305"/>
        <v>1</v>
      </c>
      <c r="FC343">
        <v>2</v>
      </c>
      <c r="FD343">
        <v>0</v>
      </c>
    </row>
    <row r="344" spans="1:160" ht="33.75">
      <c r="A344" s="6">
        <v>3636</v>
      </c>
      <c r="B344" s="8">
        <v>2</v>
      </c>
      <c r="C344" s="8" t="s">
        <v>139</v>
      </c>
      <c r="D344" s="8">
        <v>46</v>
      </c>
      <c r="E344" s="8">
        <v>46</v>
      </c>
      <c r="F344" s="8" t="s">
        <v>309</v>
      </c>
      <c r="G344" s="8">
        <v>5</v>
      </c>
      <c r="H344" s="8"/>
      <c r="I344" s="9"/>
      <c r="J344" s="9"/>
      <c r="K344" s="10">
        <v>44627</v>
      </c>
      <c r="L344" s="10"/>
      <c r="M344" s="9" t="e">
        <f t="shared" si="328"/>
        <v>#NUM!</v>
      </c>
      <c r="N344" s="9">
        <f t="shared" ca="1" si="292"/>
        <v>25</v>
      </c>
      <c r="O344" s="9">
        <v>7</v>
      </c>
      <c r="P344" s="9">
        <v>1</v>
      </c>
      <c r="Q344" s="9"/>
      <c r="R344" s="9"/>
      <c r="S344" s="9" t="e">
        <f t="shared" si="293"/>
        <v>#NUM!</v>
      </c>
      <c r="T344" s="9"/>
      <c r="U344" s="8">
        <f t="shared" si="323"/>
        <v>7</v>
      </c>
      <c r="V344" s="11">
        <v>1</v>
      </c>
      <c r="W344" s="8">
        <f t="shared" si="324"/>
        <v>7</v>
      </c>
      <c r="X344" s="9">
        <v>2</v>
      </c>
      <c r="Y344" s="9"/>
      <c r="Z344" s="9"/>
      <c r="AA344" s="9"/>
      <c r="AB344" s="9"/>
      <c r="AC344" s="9">
        <v>7</v>
      </c>
      <c r="AD344" s="9">
        <v>1</v>
      </c>
      <c r="AE344" s="8">
        <f t="shared" si="326"/>
        <v>7</v>
      </c>
      <c r="AF344" s="9">
        <v>2</v>
      </c>
      <c r="AG344" s="9"/>
      <c r="AH344" s="11">
        <f t="shared" si="312"/>
        <v>7</v>
      </c>
      <c r="AI344" s="11">
        <v>1</v>
      </c>
      <c r="AJ344" s="9">
        <v>2</v>
      </c>
      <c r="AK344" s="9">
        <v>0</v>
      </c>
      <c r="AL344" s="9"/>
      <c r="AM344" s="8" t="s">
        <v>360</v>
      </c>
      <c r="AN344" s="8">
        <v>1</v>
      </c>
      <c r="AO344" s="8">
        <v>1.78</v>
      </c>
      <c r="AP344" s="8">
        <v>45</v>
      </c>
      <c r="AQ344" s="8"/>
      <c r="AR344" s="9" t="e">
        <f t="shared" ref="AR344:AR350" si="329">141*((AQ344/EU344)^EV344)*0.9938^(E344)*ET344</f>
        <v>#DIV/0!</v>
      </c>
      <c r="AS344" s="9"/>
      <c r="AT344" s="9" t="e">
        <f t="shared" si="296"/>
        <v>#DIV/0!</v>
      </c>
      <c r="AU344" s="9"/>
      <c r="AV344" s="9" t="e">
        <f t="shared" si="314"/>
        <v>#DIV/0!</v>
      </c>
      <c r="AW344" s="9"/>
      <c r="AX344" s="9"/>
      <c r="AY344" s="12" t="s">
        <v>155</v>
      </c>
      <c r="AZ344" s="12"/>
      <c r="BA344" s="12"/>
      <c r="BB344" s="12"/>
      <c r="BC344" s="8" t="s">
        <v>164</v>
      </c>
      <c r="BD344" s="8"/>
      <c r="BE344" s="8"/>
      <c r="BF344" s="8"/>
      <c r="BG344" s="12"/>
      <c r="BH344" s="8"/>
      <c r="BI344" s="8"/>
      <c r="BJ344" s="8">
        <v>57.4</v>
      </c>
      <c r="BK344" s="8">
        <v>170</v>
      </c>
      <c r="BL344" s="8">
        <f t="shared" si="297"/>
        <v>1.6633335440730732</v>
      </c>
      <c r="BM344" s="8">
        <f t="shared" si="318"/>
        <v>19.86159169550173</v>
      </c>
      <c r="BN344" s="8">
        <v>1</v>
      </c>
      <c r="BO344" s="7" t="s">
        <v>1537</v>
      </c>
      <c r="BP344" s="8" t="s">
        <v>146</v>
      </c>
      <c r="BQ344" s="8">
        <v>43</v>
      </c>
      <c r="BR344" s="8">
        <v>51</v>
      </c>
      <c r="BS344" s="8">
        <v>163</v>
      </c>
      <c r="BT344" s="8">
        <f t="shared" si="298"/>
        <v>1.534333126725403</v>
      </c>
      <c r="BU344" s="8">
        <f t="shared" si="319"/>
        <v>19.195302796492154</v>
      </c>
      <c r="BV344" s="8">
        <f t="shared" si="299"/>
        <v>1.0840758861949262</v>
      </c>
      <c r="BW344" s="8">
        <f t="shared" si="299"/>
        <v>1.0347110387407557</v>
      </c>
      <c r="BX344" s="8" t="s">
        <v>147</v>
      </c>
      <c r="BY344" s="8" t="s">
        <v>171</v>
      </c>
      <c r="BZ344" s="8" t="s">
        <v>148</v>
      </c>
      <c r="CA344" s="8" t="s">
        <v>149</v>
      </c>
      <c r="CB344" s="8">
        <v>5</v>
      </c>
      <c r="CC344" s="8" t="s">
        <v>150</v>
      </c>
      <c r="CD344" s="8">
        <v>2</v>
      </c>
      <c r="CE344" s="8" t="s">
        <v>159</v>
      </c>
      <c r="CF344" s="8" t="s">
        <v>150</v>
      </c>
      <c r="CG344" s="8">
        <v>2</v>
      </c>
      <c r="CH344" s="8" t="s">
        <v>150</v>
      </c>
      <c r="CI344" s="8" t="s">
        <v>150</v>
      </c>
      <c r="CJ344" s="8">
        <v>2</v>
      </c>
      <c r="CK344" s="8" t="s">
        <v>159</v>
      </c>
      <c r="CL344" s="8" t="s">
        <v>150</v>
      </c>
      <c r="CM344" s="8">
        <v>2</v>
      </c>
      <c r="CN344" s="8" t="s">
        <v>150</v>
      </c>
      <c r="CO344" s="8">
        <v>0</v>
      </c>
      <c r="CP344" s="8">
        <v>0</v>
      </c>
      <c r="CQ344" s="8">
        <v>4</v>
      </c>
      <c r="CR344" s="8"/>
      <c r="CS344" s="8">
        <v>0</v>
      </c>
      <c r="CT344" s="8"/>
      <c r="CU344" s="8"/>
      <c r="CV344" s="8"/>
      <c r="CW344" s="8"/>
      <c r="CX344" s="8"/>
      <c r="CY344" s="8">
        <v>0</v>
      </c>
      <c r="CZ344" s="8"/>
      <c r="DA344" s="8"/>
      <c r="DB344" s="8"/>
      <c r="DC344" s="8"/>
      <c r="DD344" s="8" t="s">
        <v>143</v>
      </c>
      <c r="DE344" s="8">
        <v>1</v>
      </c>
      <c r="DF344" s="8">
        <v>0</v>
      </c>
      <c r="DG344" s="8">
        <v>32</v>
      </c>
      <c r="DH344" s="8">
        <v>375</v>
      </c>
      <c r="DI344" s="8">
        <v>1</v>
      </c>
      <c r="DJ344" s="8"/>
      <c r="DK344" s="8">
        <v>2</v>
      </c>
      <c r="DL344" s="8">
        <v>3</v>
      </c>
      <c r="DM344" s="8">
        <v>1</v>
      </c>
      <c r="DN344" s="8"/>
      <c r="DO344" s="8" t="s">
        <v>143</v>
      </c>
      <c r="DP344" s="8" t="str">
        <f t="shared" si="327"/>
        <v>2</v>
      </c>
      <c r="DQ344" s="8" t="s">
        <v>165</v>
      </c>
      <c r="DR344" s="8" t="s">
        <v>165</v>
      </c>
      <c r="DS344" s="8" t="s">
        <v>165</v>
      </c>
      <c r="DT344" s="8" t="s">
        <v>636</v>
      </c>
      <c r="DU344" s="8" t="s">
        <v>150</v>
      </c>
      <c r="DV344" s="8" t="s">
        <v>159</v>
      </c>
      <c r="DW344" s="8" t="s">
        <v>150</v>
      </c>
      <c r="DX344" s="8" t="s">
        <v>150</v>
      </c>
      <c r="DY344" s="8" t="s">
        <v>150</v>
      </c>
      <c r="DZ344" s="8" t="s">
        <v>150</v>
      </c>
      <c r="EA344" s="8"/>
      <c r="EB344" s="8" t="s">
        <v>150</v>
      </c>
      <c r="EC344" s="8" t="s">
        <v>150</v>
      </c>
      <c r="ED344" s="8" t="s">
        <v>150</v>
      </c>
      <c r="EE344" s="8"/>
      <c r="EF344" s="8" t="s">
        <v>159</v>
      </c>
      <c r="EG344" s="8" t="s">
        <v>150</v>
      </c>
      <c r="EH344" s="8"/>
      <c r="EI344" s="8" t="s">
        <v>159</v>
      </c>
      <c r="EJ344" s="8" t="s">
        <v>150</v>
      </c>
      <c r="EK344" s="8"/>
      <c r="EL344" s="8"/>
      <c r="EM344" s="8" t="s">
        <v>159</v>
      </c>
      <c r="EN344" s="8"/>
      <c r="EO344" s="8"/>
      <c r="EP344" s="8" t="s">
        <v>189</v>
      </c>
      <c r="EQ344" s="11">
        <f t="shared" si="313"/>
        <v>7</v>
      </c>
      <c r="ER344" s="11">
        <v>1</v>
      </c>
      <c r="ES344" s="11"/>
      <c r="ET344" s="13">
        <f t="shared" si="300"/>
        <v>1</v>
      </c>
      <c r="EU344" s="13">
        <f t="shared" si="301"/>
        <v>0.9</v>
      </c>
      <c r="EV344" s="14">
        <f t="shared" si="320"/>
        <v>-3.2000000000000001E-2</v>
      </c>
      <c r="EW344" s="14">
        <f t="shared" si="302"/>
        <v>-3.2000000000000001E-2</v>
      </c>
      <c r="EX344" s="14">
        <f t="shared" si="303"/>
        <v>-3.2000000000000001E-2</v>
      </c>
      <c r="EY344" s="11">
        <f t="shared" si="304"/>
        <v>-3.2000000000000001E-2</v>
      </c>
      <c r="EZ344" s="17" t="s">
        <v>152</v>
      </c>
      <c r="FA344" s="16" t="str">
        <f t="shared" si="305"/>
        <v>1</v>
      </c>
      <c r="FC344">
        <v>2</v>
      </c>
      <c r="FD344">
        <v>0</v>
      </c>
    </row>
    <row r="345" spans="1:160" ht="33.75">
      <c r="A345" s="6">
        <v>3639</v>
      </c>
      <c r="B345" s="8">
        <v>2</v>
      </c>
      <c r="C345" s="8" t="s">
        <v>139</v>
      </c>
      <c r="D345" s="8">
        <v>52</v>
      </c>
      <c r="E345" s="8">
        <v>52</v>
      </c>
      <c r="F345" s="8" t="s">
        <v>153</v>
      </c>
      <c r="G345" s="8">
        <v>3</v>
      </c>
      <c r="H345" s="8"/>
      <c r="I345" s="9"/>
      <c r="J345" s="9"/>
      <c r="K345" s="10">
        <v>44637</v>
      </c>
      <c r="L345" s="10"/>
      <c r="M345" s="9" t="e">
        <f>DATEDIF(K345, L345, "m")</f>
        <v>#NUM!</v>
      </c>
      <c r="N345" s="9">
        <f t="shared" ca="1" si="292"/>
        <v>24</v>
      </c>
      <c r="O345" s="9">
        <v>7</v>
      </c>
      <c r="P345" s="9">
        <v>1</v>
      </c>
      <c r="Q345" s="9"/>
      <c r="R345" s="9"/>
      <c r="S345" s="9" t="e">
        <f t="shared" si="293"/>
        <v>#NUM!</v>
      </c>
      <c r="T345" s="9"/>
      <c r="U345" s="8">
        <f t="shared" si="323"/>
        <v>7</v>
      </c>
      <c r="V345" s="11">
        <v>1</v>
      </c>
      <c r="W345" s="8">
        <f t="shared" si="324"/>
        <v>7</v>
      </c>
      <c r="X345" s="9">
        <v>2</v>
      </c>
      <c r="Y345" s="9"/>
      <c r="Z345" s="9"/>
      <c r="AA345" s="9"/>
      <c r="AB345" s="9"/>
      <c r="AC345" s="9">
        <v>7</v>
      </c>
      <c r="AD345" s="9">
        <v>1</v>
      </c>
      <c r="AE345" s="8">
        <f t="shared" si="326"/>
        <v>7</v>
      </c>
      <c r="AF345" s="9">
        <v>2</v>
      </c>
      <c r="AG345" s="9"/>
      <c r="AH345" s="11">
        <f t="shared" ref="AH345:AH368" si="330">IF(O345&lt;36,O345, IF(O345&gt;36, "36"))</f>
        <v>7</v>
      </c>
      <c r="AI345" s="11">
        <v>1</v>
      </c>
      <c r="AJ345" s="9">
        <v>2</v>
      </c>
      <c r="AK345" s="9">
        <v>0</v>
      </c>
      <c r="AL345" s="9"/>
      <c r="AM345" s="8" t="s">
        <v>360</v>
      </c>
      <c r="AN345" s="8">
        <v>1</v>
      </c>
      <c r="AO345" s="8">
        <v>2.57</v>
      </c>
      <c r="AP345" s="8">
        <v>28</v>
      </c>
      <c r="AQ345" s="8"/>
      <c r="AR345" s="9" t="e">
        <f t="shared" si="329"/>
        <v>#DIV/0!</v>
      </c>
      <c r="AS345" s="9"/>
      <c r="AT345" s="9" t="e">
        <f t="shared" si="296"/>
        <v>#DIV/0!</v>
      </c>
      <c r="AU345" s="9"/>
      <c r="AV345" s="9" t="e">
        <f t="shared" si="314"/>
        <v>#DIV/0!</v>
      </c>
      <c r="AW345" s="9"/>
      <c r="AX345" s="9"/>
      <c r="AY345" s="12" t="s">
        <v>155</v>
      </c>
      <c r="AZ345" s="12"/>
      <c r="BA345" s="12"/>
      <c r="BB345" s="12"/>
      <c r="BC345" s="8" t="s">
        <v>164</v>
      </c>
      <c r="BD345" s="8"/>
      <c r="BE345" s="8"/>
      <c r="BF345" s="8"/>
      <c r="BG345" s="12"/>
      <c r="BH345" s="8"/>
      <c r="BI345" s="8"/>
      <c r="BJ345" s="8">
        <v>70</v>
      </c>
      <c r="BK345" s="8">
        <v>172</v>
      </c>
      <c r="BL345" s="8">
        <f t="shared" si="297"/>
        <v>1.8251186992028379</v>
      </c>
      <c r="BM345" s="8">
        <f t="shared" si="318"/>
        <v>23.661438615467819</v>
      </c>
      <c r="BN345" s="8">
        <v>1</v>
      </c>
      <c r="BO345" s="7" t="s">
        <v>1541</v>
      </c>
      <c r="BP345" s="8" t="s">
        <v>146</v>
      </c>
      <c r="BQ345" s="8">
        <v>44</v>
      </c>
      <c r="BR345" s="8">
        <v>60</v>
      </c>
      <c r="BS345" s="8">
        <v>165</v>
      </c>
      <c r="BT345" s="8">
        <f t="shared" si="298"/>
        <v>1.6586565368409387</v>
      </c>
      <c r="BU345" s="8">
        <f t="shared" si="319"/>
        <v>22.038567493112946</v>
      </c>
      <c r="BV345" s="8">
        <f t="shared" si="299"/>
        <v>1.1003596336339416</v>
      </c>
      <c r="BW345" s="8">
        <f t="shared" si="299"/>
        <v>1.0736377771768524</v>
      </c>
      <c r="BX345" s="8" t="s">
        <v>162</v>
      </c>
      <c r="BY345" s="8" t="s">
        <v>162</v>
      </c>
      <c r="BZ345" s="8" t="s">
        <v>148</v>
      </c>
      <c r="CA345" s="8" t="s">
        <v>149</v>
      </c>
      <c r="CB345" s="8">
        <v>4</v>
      </c>
      <c r="CC345" s="8" t="s">
        <v>150</v>
      </c>
      <c r="CD345" s="8">
        <v>2</v>
      </c>
      <c r="CE345" s="8" t="s">
        <v>150</v>
      </c>
      <c r="CF345" s="8" t="s">
        <v>150</v>
      </c>
      <c r="CG345" s="8">
        <v>2</v>
      </c>
      <c r="CH345" s="8" t="s">
        <v>150</v>
      </c>
      <c r="CI345" s="8" t="s">
        <v>150</v>
      </c>
      <c r="CJ345" s="8">
        <v>2</v>
      </c>
      <c r="CK345" s="8" t="s">
        <v>150</v>
      </c>
      <c r="CL345" s="8" t="s">
        <v>150</v>
      </c>
      <c r="CM345" s="8">
        <v>2</v>
      </c>
      <c r="CN345" s="8" t="s">
        <v>150</v>
      </c>
      <c r="CO345" s="8">
        <v>0</v>
      </c>
      <c r="CP345" s="8">
        <v>0</v>
      </c>
      <c r="CQ345" s="8">
        <v>4</v>
      </c>
      <c r="CR345" s="8" t="s">
        <v>0</v>
      </c>
      <c r="CS345" s="8">
        <v>0</v>
      </c>
      <c r="CT345" s="8"/>
      <c r="CU345" s="8"/>
      <c r="CV345" s="8"/>
      <c r="CW345" s="8"/>
      <c r="CX345" s="8" t="s">
        <v>0</v>
      </c>
      <c r="CY345" s="8">
        <v>0</v>
      </c>
      <c r="CZ345" s="8"/>
      <c r="DA345" s="8"/>
      <c r="DB345" s="8"/>
      <c r="DC345" s="8"/>
      <c r="DD345" s="8" t="s">
        <v>165</v>
      </c>
      <c r="DE345" s="8">
        <v>2</v>
      </c>
      <c r="DF345" s="8"/>
      <c r="DG345" s="8"/>
      <c r="DH345" s="8"/>
      <c r="DI345" s="8">
        <v>2</v>
      </c>
      <c r="DJ345" s="8"/>
      <c r="DK345" s="8">
        <v>2</v>
      </c>
      <c r="DL345" s="8">
        <v>0</v>
      </c>
      <c r="DM345" s="8">
        <v>2</v>
      </c>
      <c r="DN345" s="8"/>
      <c r="DO345" s="8" t="s">
        <v>143</v>
      </c>
      <c r="DP345" s="8" t="str">
        <f t="shared" si="327"/>
        <v>2</v>
      </c>
      <c r="DQ345" s="8" t="s">
        <v>165</v>
      </c>
      <c r="DR345" s="8" t="s">
        <v>165</v>
      </c>
      <c r="DS345" s="8" t="s">
        <v>165</v>
      </c>
      <c r="DT345" s="8" t="s">
        <v>636</v>
      </c>
      <c r="DU345" s="8" t="s">
        <v>150</v>
      </c>
      <c r="DV345" s="8" t="s">
        <v>159</v>
      </c>
      <c r="DW345" s="8" t="s">
        <v>150</v>
      </c>
      <c r="DX345" s="8" t="s">
        <v>150</v>
      </c>
      <c r="DY345" s="8" t="s">
        <v>159</v>
      </c>
      <c r="DZ345" s="8" t="s">
        <v>150</v>
      </c>
      <c r="EA345" s="8"/>
      <c r="EB345" s="8" t="s">
        <v>150</v>
      </c>
      <c r="EC345" s="8" t="s">
        <v>150</v>
      </c>
      <c r="ED345" s="8" t="s">
        <v>150</v>
      </c>
      <c r="EE345" s="8"/>
      <c r="EF345" s="8" t="s">
        <v>159</v>
      </c>
      <c r="EG345" s="8" t="s">
        <v>150</v>
      </c>
      <c r="EH345" s="8"/>
      <c r="EI345" s="8" t="s">
        <v>159</v>
      </c>
      <c r="EJ345" s="8" t="s">
        <v>150</v>
      </c>
      <c r="EK345" s="8"/>
      <c r="EL345" s="8"/>
      <c r="EM345" s="8" t="s">
        <v>159</v>
      </c>
      <c r="EN345" s="8"/>
      <c r="EO345" s="8"/>
      <c r="EP345" s="8" t="s">
        <v>189</v>
      </c>
      <c r="EQ345" s="11">
        <f t="shared" ref="EQ345:EQ368" si="331">IF(O345&lt;36,O345, IF(O345&gt;36, "36"))</f>
        <v>7</v>
      </c>
      <c r="ER345" s="11">
        <v>1</v>
      </c>
      <c r="ES345" s="11"/>
      <c r="ET345" s="13">
        <f t="shared" si="300"/>
        <v>1</v>
      </c>
      <c r="EU345" s="13">
        <f t="shared" si="301"/>
        <v>0.9</v>
      </c>
      <c r="EV345" s="14">
        <f t="shared" si="320"/>
        <v>-3.2000000000000001E-2</v>
      </c>
      <c r="EW345" s="14">
        <f t="shared" si="302"/>
        <v>-3.2000000000000001E-2</v>
      </c>
      <c r="EX345" s="14">
        <f t="shared" si="303"/>
        <v>-3.2000000000000001E-2</v>
      </c>
      <c r="EY345" s="11">
        <f t="shared" si="304"/>
        <v>-3.2000000000000001E-2</v>
      </c>
      <c r="EZ345" s="15" t="s">
        <v>152</v>
      </c>
      <c r="FA345" s="16" t="str">
        <f t="shared" si="305"/>
        <v>1</v>
      </c>
      <c r="FC345">
        <v>2</v>
      </c>
      <c r="FD345">
        <v>0</v>
      </c>
    </row>
    <row r="346" spans="1:160" ht="33.75">
      <c r="A346" s="6">
        <v>3642</v>
      </c>
      <c r="B346" s="8">
        <v>2</v>
      </c>
      <c r="C346" s="8" t="s">
        <v>139</v>
      </c>
      <c r="D346" s="8">
        <v>65</v>
      </c>
      <c r="E346" s="8">
        <v>64</v>
      </c>
      <c r="F346" s="8" t="s">
        <v>309</v>
      </c>
      <c r="G346" s="8">
        <v>5</v>
      </c>
      <c r="H346" s="8"/>
      <c r="I346" s="9"/>
      <c r="J346" s="9"/>
      <c r="K346" s="10">
        <v>44648</v>
      </c>
      <c r="L346" s="10"/>
      <c r="M346" s="9" t="e">
        <f t="shared" ref="M346:M351" si="332">DATEDIF(K346,L346,"m")</f>
        <v>#NUM!</v>
      </c>
      <c r="N346" s="9">
        <f t="shared" ca="1" si="292"/>
        <v>24</v>
      </c>
      <c r="O346" s="9">
        <v>7</v>
      </c>
      <c r="P346" s="9">
        <v>1</v>
      </c>
      <c r="Q346" s="9"/>
      <c r="R346" s="9"/>
      <c r="S346" s="9" t="e">
        <f t="shared" si="293"/>
        <v>#NUM!</v>
      </c>
      <c r="T346" s="9"/>
      <c r="U346" s="8">
        <f t="shared" si="323"/>
        <v>7</v>
      </c>
      <c r="V346" s="11">
        <v>1</v>
      </c>
      <c r="W346" s="8">
        <f t="shared" si="324"/>
        <v>7</v>
      </c>
      <c r="X346" s="9">
        <v>2</v>
      </c>
      <c r="Y346" s="9"/>
      <c r="Z346" s="9"/>
      <c r="AA346" s="9"/>
      <c r="AB346" s="9"/>
      <c r="AC346" s="9">
        <v>7</v>
      </c>
      <c r="AD346" s="9">
        <v>1</v>
      </c>
      <c r="AE346" s="8">
        <f t="shared" si="326"/>
        <v>7</v>
      </c>
      <c r="AF346" s="9">
        <v>2</v>
      </c>
      <c r="AG346" s="9"/>
      <c r="AH346" s="11">
        <f t="shared" si="330"/>
        <v>7</v>
      </c>
      <c r="AI346" s="11">
        <v>1</v>
      </c>
      <c r="AJ346" s="9">
        <v>2</v>
      </c>
      <c r="AK346" s="9">
        <v>0</v>
      </c>
      <c r="AL346" s="9"/>
      <c r="AM346" s="8" t="s">
        <v>360</v>
      </c>
      <c r="AN346" s="8">
        <v>1</v>
      </c>
      <c r="AO346" s="8">
        <v>1.82</v>
      </c>
      <c r="AP346" s="8">
        <v>38</v>
      </c>
      <c r="AQ346" s="8"/>
      <c r="AR346" s="9" t="e">
        <f t="shared" si="329"/>
        <v>#DIV/0!</v>
      </c>
      <c r="AS346" s="9"/>
      <c r="AT346" s="9" t="e">
        <f t="shared" si="296"/>
        <v>#DIV/0!</v>
      </c>
      <c r="AU346" s="9"/>
      <c r="AV346" s="9" t="e">
        <f t="shared" si="314"/>
        <v>#DIV/0!</v>
      </c>
      <c r="AW346" s="9"/>
      <c r="AX346" s="9"/>
      <c r="AY346" s="12" t="s">
        <v>155</v>
      </c>
      <c r="AZ346" s="12"/>
      <c r="BA346" s="12"/>
      <c r="BB346" s="12"/>
      <c r="BC346" s="8" t="s">
        <v>164</v>
      </c>
      <c r="BD346" s="8"/>
      <c r="BE346" s="8"/>
      <c r="BF346" s="8"/>
      <c r="BG346" s="12"/>
      <c r="BH346" s="8"/>
      <c r="BI346" s="8"/>
      <c r="BJ346" s="8">
        <v>71</v>
      </c>
      <c r="BK346" s="8">
        <v>168</v>
      </c>
      <c r="BL346" s="8">
        <f t="shared" si="297"/>
        <v>1.8050961965056032</v>
      </c>
      <c r="BM346" s="8">
        <f t="shared" si="318"/>
        <v>25.155895691609977</v>
      </c>
      <c r="BN346" s="8">
        <v>1</v>
      </c>
      <c r="BO346" s="7" t="s">
        <v>1544</v>
      </c>
      <c r="BP346" s="8" t="s">
        <v>146</v>
      </c>
      <c r="BQ346" s="8">
        <v>61</v>
      </c>
      <c r="BR346" s="8">
        <v>58</v>
      </c>
      <c r="BS346" s="8">
        <v>158</v>
      </c>
      <c r="BT346" s="8">
        <f t="shared" si="298"/>
        <v>1.5843444577384338</v>
      </c>
      <c r="BU346" s="8">
        <f t="shared" si="319"/>
        <v>23.23345617689473</v>
      </c>
      <c r="BV346" s="8">
        <f t="shared" si="299"/>
        <v>1.1393331719557251</v>
      </c>
      <c r="BW346" s="8">
        <f t="shared" si="299"/>
        <v>1.0827444483540543</v>
      </c>
      <c r="BX346" s="8" t="s">
        <v>147</v>
      </c>
      <c r="BY346" s="8" t="s">
        <v>162</v>
      </c>
      <c r="BZ346" s="8" t="s">
        <v>148</v>
      </c>
      <c r="CA346" s="8" t="s">
        <v>166</v>
      </c>
      <c r="CB346" s="8">
        <v>3</v>
      </c>
      <c r="CC346" s="8" t="s">
        <v>150</v>
      </c>
      <c r="CD346" s="8">
        <v>2</v>
      </c>
      <c r="CE346" s="8" t="s">
        <v>159</v>
      </c>
      <c r="CF346" s="8" t="s">
        <v>150</v>
      </c>
      <c r="CG346" s="8">
        <v>2</v>
      </c>
      <c r="CH346" s="8" t="s">
        <v>150</v>
      </c>
      <c r="CI346" s="8" t="s">
        <v>150</v>
      </c>
      <c r="CJ346" s="8">
        <v>2</v>
      </c>
      <c r="CK346" s="8" t="s">
        <v>159</v>
      </c>
      <c r="CL346" s="8" t="s">
        <v>150</v>
      </c>
      <c r="CM346" s="8">
        <v>2</v>
      </c>
      <c r="CN346" s="8" t="s">
        <v>150</v>
      </c>
      <c r="CO346" s="8">
        <v>8.3000000000000007</v>
      </c>
      <c r="CP346" s="8">
        <v>0</v>
      </c>
      <c r="CQ346" s="8">
        <v>4</v>
      </c>
      <c r="CR346" s="8" t="s">
        <v>0</v>
      </c>
      <c r="CS346" s="8">
        <v>0</v>
      </c>
      <c r="CT346" s="8"/>
      <c r="CU346" s="8"/>
      <c r="CV346" s="8"/>
      <c r="CW346" s="8"/>
      <c r="CX346" s="8" t="s">
        <v>0</v>
      </c>
      <c r="CY346" s="8">
        <v>0</v>
      </c>
      <c r="CZ346" s="8"/>
      <c r="DA346" s="8"/>
      <c r="DB346" s="8"/>
      <c r="DC346" s="8"/>
      <c r="DD346" s="8" t="s">
        <v>143</v>
      </c>
      <c r="DE346" s="8">
        <v>1</v>
      </c>
      <c r="DF346" s="8">
        <v>0</v>
      </c>
      <c r="DG346" s="8">
        <v>8</v>
      </c>
      <c r="DH346" s="8">
        <v>375</v>
      </c>
      <c r="DI346" s="8">
        <v>1</v>
      </c>
      <c r="DJ346" s="8"/>
      <c r="DK346" s="8">
        <v>2</v>
      </c>
      <c r="DL346" s="8">
        <v>2</v>
      </c>
      <c r="DM346" s="8">
        <v>1</v>
      </c>
      <c r="DN346" s="8"/>
      <c r="DO346" s="8" t="s">
        <v>143</v>
      </c>
      <c r="DP346" s="8" t="str">
        <f t="shared" si="327"/>
        <v>2</v>
      </c>
      <c r="DQ346" s="8" t="s">
        <v>165</v>
      </c>
      <c r="DR346" s="8" t="s">
        <v>165</v>
      </c>
      <c r="DS346" s="8" t="s">
        <v>165</v>
      </c>
      <c r="DT346" s="8" t="s">
        <v>636</v>
      </c>
      <c r="DU346" s="8" t="s">
        <v>150</v>
      </c>
      <c r="DV346" s="8" t="s">
        <v>159</v>
      </c>
      <c r="DW346" s="8" t="s">
        <v>150</v>
      </c>
      <c r="DX346" s="8" t="s">
        <v>150</v>
      </c>
      <c r="DY346" s="8" t="s">
        <v>159</v>
      </c>
      <c r="DZ346" s="8" t="s">
        <v>150</v>
      </c>
      <c r="EA346" s="8"/>
      <c r="EB346" s="8" t="s">
        <v>150</v>
      </c>
      <c r="EC346" s="8" t="s">
        <v>150</v>
      </c>
      <c r="ED346" s="8" t="s">
        <v>150</v>
      </c>
      <c r="EE346" s="8"/>
      <c r="EF346" s="8" t="s">
        <v>159</v>
      </c>
      <c r="EG346" s="8" t="s">
        <v>150</v>
      </c>
      <c r="EH346" s="8"/>
      <c r="EI346" s="8" t="s">
        <v>159</v>
      </c>
      <c r="EJ346" s="8" t="s">
        <v>150</v>
      </c>
      <c r="EK346" s="8"/>
      <c r="EL346" s="8"/>
      <c r="EM346" s="8" t="s">
        <v>159</v>
      </c>
      <c r="EN346" s="8"/>
      <c r="EO346" s="8"/>
      <c r="EP346" s="8" t="s">
        <v>189</v>
      </c>
      <c r="EQ346" s="11">
        <f t="shared" si="331"/>
        <v>7</v>
      </c>
      <c r="ER346" s="11">
        <v>1</v>
      </c>
      <c r="ES346" s="11"/>
      <c r="ET346" s="13">
        <f t="shared" si="300"/>
        <v>1</v>
      </c>
      <c r="EU346" s="13">
        <f t="shared" si="301"/>
        <v>0.9</v>
      </c>
      <c r="EV346" s="14">
        <f t="shared" si="320"/>
        <v>-3.2000000000000001E-2</v>
      </c>
      <c r="EW346" s="14">
        <f t="shared" si="302"/>
        <v>-3.2000000000000001E-2</v>
      </c>
      <c r="EX346" s="14">
        <f t="shared" si="303"/>
        <v>-3.2000000000000001E-2</v>
      </c>
      <c r="EY346" s="11">
        <f t="shared" si="304"/>
        <v>-3.2000000000000001E-2</v>
      </c>
      <c r="EZ346" s="17" t="s">
        <v>176</v>
      </c>
      <c r="FA346" s="16" t="str">
        <f t="shared" si="305"/>
        <v>3</v>
      </c>
      <c r="FC346">
        <v>2</v>
      </c>
      <c r="FD346">
        <v>0</v>
      </c>
    </row>
    <row r="347" spans="1:160" ht="33.75">
      <c r="A347" s="6">
        <v>3643</v>
      </c>
      <c r="B347" s="8">
        <v>2</v>
      </c>
      <c r="C347" s="8" t="s">
        <v>139</v>
      </c>
      <c r="D347" s="8">
        <v>68</v>
      </c>
      <c r="E347" s="8">
        <v>67</v>
      </c>
      <c r="F347" s="8" t="s">
        <v>180</v>
      </c>
      <c r="G347" s="8">
        <v>5</v>
      </c>
      <c r="H347" s="8"/>
      <c r="I347" s="9"/>
      <c r="J347" s="9"/>
      <c r="K347" s="10">
        <v>44650</v>
      </c>
      <c r="L347" s="10"/>
      <c r="M347" s="9" t="e">
        <f t="shared" si="332"/>
        <v>#NUM!</v>
      </c>
      <c r="N347" s="9">
        <f t="shared" ca="1" si="292"/>
        <v>24</v>
      </c>
      <c r="O347" s="9">
        <v>7</v>
      </c>
      <c r="P347" s="9">
        <v>1</v>
      </c>
      <c r="Q347" s="9"/>
      <c r="R347" s="9"/>
      <c r="S347" s="9" t="e">
        <f t="shared" si="293"/>
        <v>#NUM!</v>
      </c>
      <c r="T347" s="9"/>
      <c r="U347" s="8">
        <f t="shared" si="323"/>
        <v>7</v>
      </c>
      <c r="V347" s="11">
        <v>1</v>
      </c>
      <c r="W347" s="8">
        <f t="shared" si="324"/>
        <v>7</v>
      </c>
      <c r="X347" s="9">
        <v>2</v>
      </c>
      <c r="Y347" s="9"/>
      <c r="Z347" s="9"/>
      <c r="AA347" s="9"/>
      <c r="AB347" s="9"/>
      <c r="AC347" s="9">
        <v>7</v>
      </c>
      <c r="AD347" s="9">
        <v>1</v>
      </c>
      <c r="AE347" s="8">
        <f t="shared" si="326"/>
        <v>7</v>
      </c>
      <c r="AF347" s="9">
        <v>2</v>
      </c>
      <c r="AG347" s="9"/>
      <c r="AH347" s="11">
        <f t="shared" si="330"/>
        <v>7</v>
      </c>
      <c r="AI347" s="11">
        <v>1</v>
      </c>
      <c r="AJ347" s="9">
        <v>2</v>
      </c>
      <c r="AK347" s="9">
        <v>0</v>
      </c>
      <c r="AL347" s="9"/>
      <c r="AM347" s="8" t="s">
        <v>360</v>
      </c>
      <c r="AN347" s="8">
        <v>1</v>
      </c>
      <c r="AO347" s="8">
        <v>1.86</v>
      </c>
      <c r="AP347" s="8">
        <v>37</v>
      </c>
      <c r="AQ347" s="8"/>
      <c r="AR347" s="9" t="e">
        <f t="shared" si="329"/>
        <v>#DIV/0!</v>
      </c>
      <c r="AS347" s="9"/>
      <c r="AT347" s="9" t="e">
        <f t="shared" si="296"/>
        <v>#DIV/0!</v>
      </c>
      <c r="AU347" s="9"/>
      <c r="AV347" s="9" t="e">
        <f t="shared" si="314"/>
        <v>#DIV/0!</v>
      </c>
      <c r="AW347" s="9"/>
      <c r="AX347" s="9"/>
      <c r="AY347" s="12" t="s">
        <v>155</v>
      </c>
      <c r="AZ347" s="12"/>
      <c r="BA347" s="12"/>
      <c r="BB347" s="12"/>
      <c r="BC347" s="8" t="s">
        <v>164</v>
      </c>
      <c r="BD347" s="8"/>
      <c r="BE347" s="8"/>
      <c r="BF347" s="8"/>
      <c r="BG347" s="12"/>
      <c r="BH347" s="8"/>
      <c r="BI347" s="8"/>
      <c r="BJ347" s="8">
        <v>74.400000000000006</v>
      </c>
      <c r="BK347" s="8">
        <v>167.5</v>
      </c>
      <c r="BL347" s="8">
        <f t="shared" si="297"/>
        <v>1.8373655088555081</v>
      </c>
      <c r="BM347" s="8">
        <f t="shared" si="318"/>
        <v>26.518155491200716</v>
      </c>
      <c r="BN347" s="8">
        <v>1</v>
      </c>
      <c r="BO347" s="7" t="s">
        <v>1549</v>
      </c>
      <c r="BP347" s="8" t="s">
        <v>146</v>
      </c>
      <c r="BQ347" s="8">
        <v>62</v>
      </c>
      <c r="BR347" s="8">
        <v>61.25</v>
      </c>
      <c r="BS347" s="8">
        <v>154.80000000000001</v>
      </c>
      <c r="BT347" s="8">
        <f t="shared" si="298"/>
        <v>1.5976084780730004</v>
      </c>
      <c r="BU347" s="8">
        <f t="shared" si="319"/>
        <v>25.560196035227577</v>
      </c>
      <c r="BV347" s="8">
        <f t="shared" si="299"/>
        <v>1.1500724577223684</v>
      </c>
      <c r="BW347" s="8">
        <f t="shared" si="299"/>
        <v>1.0374785645091633</v>
      </c>
      <c r="BX347" s="8" t="s">
        <v>147</v>
      </c>
      <c r="BY347" s="8" t="s">
        <v>171</v>
      </c>
      <c r="BZ347" s="8" t="s">
        <v>148</v>
      </c>
      <c r="CA347" s="8" t="s">
        <v>149</v>
      </c>
      <c r="CB347" s="8">
        <v>5</v>
      </c>
      <c r="CC347" s="8" t="s">
        <v>150</v>
      </c>
      <c r="CD347" s="8">
        <v>2</v>
      </c>
      <c r="CE347" s="8" t="s">
        <v>159</v>
      </c>
      <c r="CF347" s="8" t="s">
        <v>150</v>
      </c>
      <c r="CG347" s="8">
        <v>2</v>
      </c>
      <c r="CH347" s="8" t="s">
        <v>150</v>
      </c>
      <c r="CI347" s="8" t="s">
        <v>150</v>
      </c>
      <c r="CJ347" s="8">
        <v>2</v>
      </c>
      <c r="CK347" s="8" t="s">
        <v>159</v>
      </c>
      <c r="CL347" s="8" t="s">
        <v>150</v>
      </c>
      <c r="CM347" s="8">
        <v>2</v>
      </c>
      <c r="CN347" s="8" t="s">
        <v>150</v>
      </c>
      <c r="CO347" s="8">
        <v>0</v>
      </c>
      <c r="CP347" s="8">
        <v>0</v>
      </c>
      <c r="CQ347" s="8">
        <v>4</v>
      </c>
      <c r="CR347" s="8" t="s">
        <v>0</v>
      </c>
      <c r="CS347" s="8">
        <v>0</v>
      </c>
      <c r="CT347" s="8"/>
      <c r="CU347" s="8"/>
      <c r="CV347" s="8"/>
      <c r="CW347" s="8"/>
      <c r="CX347" s="8" t="s">
        <v>0</v>
      </c>
      <c r="CY347" s="8">
        <v>0</v>
      </c>
      <c r="CZ347" s="8"/>
      <c r="DA347" s="8"/>
      <c r="DB347" s="8"/>
      <c r="DC347" s="8"/>
      <c r="DD347" s="8" t="s">
        <v>143</v>
      </c>
      <c r="DE347" s="8">
        <v>1</v>
      </c>
      <c r="DF347" s="8">
        <v>0</v>
      </c>
      <c r="DG347" s="8">
        <v>128</v>
      </c>
      <c r="DH347" s="8">
        <v>375</v>
      </c>
      <c r="DI347" s="8">
        <v>1</v>
      </c>
      <c r="DJ347" s="8"/>
      <c r="DK347" s="8">
        <v>2</v>
      </c>
      <c r="DL347" s="8">
        <v>7</v>
      </c>
      <c r="DM347" s="8">
        <v>1</v>
      </c>
      <c r="DN347" s="8" t="s">
        <v>143</v>
      </c>
      <c r="DO347" s="8"/>
      <c r="DP347" s="8" t="str">
        <f t="shared" si="327"/>
        <v>1</v>
      </c>
      <c r="DQ347" s="8" t="s">
        <v>165</v>
      </c>
      <c r="DR347" s="8" t="s">
        <v>165</v>
      </c>
      <c r="DS347" s="8" t="s">
        <v>165</v>
      </c>
      <c r="DT347" s="8" t="s">
        <v>636</v>
      </c>
      <c r="DU347" s="8" t="s">
        <v>150</v>
      </c>
      <c r="DV347" s="8" t="s">
        <v>159</v>
      </c>
      <c r="DW347" s="8" t="s">
        <v>150</v>
      </c>
      <c r="DX347" s="8" t="s">
        <v>150</v>
      </c>
      <c r="DY347" s="8" t="s">
        <v>150</v>
      </c>
      <c r="DZ347" s="8" t="s">
        <v>150</v>
      </c>
      <c r="EA347" s="8"/>
      <c r="EB347" s="8" t="s">
        <v>150</v>
      </c>
      <c r="EC347" s="8" t="s">
        <v>150</v>
      </c>
      <c r="ED347" s="8" t="s">
        <v>150</v>
      </c>
      <c r="EE347" s="8"/>
      <c r="EF347" s="8" t="s">
        <v>159</v>
      </c>
      <c r="EG347" s="8" t="s">
        <v>150</v>
      </c>
      <c r="EH347" s="8"/>
      <c r="EI347" s="8" t="s">
        <v>159</v>
      </c>
      <c r="EJ347" s="8" t="s">
        <v>150</v>
      </c>
      <c r="EK347" s="8"/>
      <c r="EL347" s="8"/>
      <c r="EM347" s="8" t="s">
        <v>159</v>
      </c>
      <c r="EN347" s="8"/>
      <c r="EO347" s="8"/>
      <c r="EP347" s="8" t="s">
        <v>189</v>
      </c>
      <c r="EQ347" s="11">
        <f t="shared" si="331"/>
        <v>7</v>
      </c>
      <c r="ER347" s="11">
        <v>1</v>
      </c>
      <c r="ES347" s="11"/>
      <c r="ET347" s="13">
        <f t="shared" si="300"/>
        <v>1</v>
      </c>
      <c r="EU347" s="13">
        <f t="shared" si="301"/>
        <v>0.9</v>
      </c>
      <c r="EV347" s="14">
        <f t="shared" si="320"/>
        <v>-3.2000000000000001E-2</v>
      </c>
      <c r="EW347" s="14">
        <f t="shared" si="302"/>
        <v>-3.2000000000000001E-2</v>
      </c>
      <c r="EX347" s="14">
        <f t="shared" si="303"/>
        <v>-3.2000000000000001E-2</v>
      </c>
      <c r="EY347" s="11">
        <f t="shared" si="304"/>
        <v>-3.2000000000000001E-2</v>
      </c>
      <c r="EZ347" s="17" t="s">
        <v>152</v>
      </c>
      <c r="FA347" s="16" t="str">
        <f t="shared" si="305"/>
        <v>1</v>
      </c>
      <c r="FC347">
        <v>2</v>
      </c>
      <c r="FD347">
        <v>0</v>
      </c>
    </row>
    <row r="348" spans="1:160" ht="157.5">
      <c r="A348" s="6">
        <v>3657</v>
      </c>
      <c r="B348" s="8">
        <v>2</v>
      </c>
      <c r="C348" s="8" t="s">
        <v>139</v>
      </c>
      <c r="D348" s="8">
        <v>48</v>
      </c>
      <c r="E348" s="8">
        <v>47</v>
      </c>
      <c r="F348" s="8" t="s">
        <v>140</v>
      </c>
      <c r="G348" s="8">
        <v>1</v>
      </c>
      <c r="H348" s="8"/>
      <c r="I348" s="9"/>
      <c r="J348" s="9"/>
      <c r="K348" s="10">
        <v>44679</v>
      </c>
      <c r="L348" s="10"/>
      <c r="M348" s="9" t="e">
        <f t="shared" si="332"/>
        <v>#NUM!</v>
      </c>
      <c r="N348" s="9">
        <f t="shared" ca="1" si="292"/>
        <v>23</v>
      </c>
      <c r="O348" s="9">
        <v>6</v>
      </c>
      <c r="P348" s="9">
        <v>1</v>
      </c>
      <c r="Q348" s="9"/>
      <c r="R348" s="9"/>
      <c r="S348" s="9" t="e">
        <f t="shared" si="293"/>
        <v>#NUM!</v>
      </c>
      <c r="T348" s="9"/>
      <c r="U348" s="8">
        <f t="shared" si="323"/>
        <v>6</v>
      </c>
      <c r="V348" s="11">
        <v>1</v>
      </c>
      <c r="W348" s="8">
        <f t="shared" si="324"/>
        <v>6</v>
      </c>
      <c r="X348" s="9">
        <v>2</v>
      </c>
      <c r="Y348" s="9"/>
      <c r="Z348" s="9"/>
      <c r="AA348" s="9"/>
      <c r="AB348" s="9"/>
      <c r="AC348" s="9">
        <v>6</v>
      </c>
      <c r="AD348" s="9">
        <v>1</v>
      </c>
      <c r="AE348" s="8">
        <f t="shared" si="326"/>
        <v>6</v>
      </c>
      <c r="AF348" s="9">
        <v>2</v>
      </c>
      <c r="AG348" s="9"/>
      <c r="AH348" s="11">
        <f t="shared" si="330"/>
        <v>6</v>
      </c>
      <c r="AI348" s="11">
        <v>1</v>
      </c>
      <c r="AJ348" s="9">
        <v>2</v>
      </c>
      <c r="AK348" s="9">
        <v>1</v>
      </c>
      <c r="AL348" s="9" t="s">
        <v>1553</v>
      </c>
      <c r="AM348" s="8" t="s">
        <v>360</v>
      </c>
      <c r="AN348" s="8">
        <v>1</v>
      </c>
      <c r="AO348" s="8">
        <v>1.72</v>
      </c>
      <c r="AP348" s="8">
        <v>46</v>
      </c>
      <c r="AQ348" s="8"/>
      <c r="AR348" s="9" t="e">
        <f t="shared" si="329"/>
        <v>#DIV/0!</v>
      </c>
      <c r="AS348" s="9"/>
      <c r="AT348" s="9" t="e">
        <f t="shared" si="296"/>
        <v>#DIV/0!</v>
      </c>
      <c r="AU348" s="9"/>
      <c r="AV348" s="9" t="e">
        <f t="shared" si="314"/>
        <v>#DIV/0!</v>
      </c>
      <c r="AW348" s="9"/>
      <c r="AX348" s="9"/>
      <c r="AY348" s="12"/>
      <c r="AZ348" s="12"/>
      <c r="BA348" s="12"/>
      <c r="BB348" s="12"/>
      <c r="BC348" s="8" t="s">
        <v>164</v>
      </c>
      <c r="BD348" s="8"/>
      <c r="BE348" s="8"/>
      <c r="BF348" s="8"/>
      <c r="BG348" s="12"/>
      <c r="BH348" s="8"/>
      <c r="BI348" s="8"/>
      <c r="BJ348" s="8">
        <v>67</v>
      </c>
      <c r="BK348" s="8">
        <v>167</v>
      </c>
      <c r="BL348" s="8">
        <f t="shared" si="297"/>
        <v>1.753547588291263</v>
      </c>
      <c r="BM348" s="8">
        <f t="shared" si="318"/>
        <v>24.023808670084982</v>
      </c>
      <c r="BN348" s="8">
        <v>1</v>
      </c>
      <c r="BO348" s="7" t="s">
        <v>1554</v>
      </c>
      <c r="BP348" s="8" t="s">
        <v>146</v>
      </c>
      <c r="BQ348" s="8">
        <v>37</v>
      </c>
      <c r="BR348" s="8">
        <v>48</v>
      </c>
      <c r="BS348" s="8">
        <v>158</v>
      </c>
      <c r="BT348" s="8">
        <f t="shared" si="298"/>
        <v>1.4619086560272359</v>
      </c>
      <c r="BU348" s="8">
        <f t="shared" si="319"/>
        <v>19.227687870533568</v>
      </c>
      <c r="BV348" s="8">
        <f t="shared" si="299"/>
        <v>1.1994918978430305</v>
      </c>
      <c r="BW348" s="8">
        <f t="shared" si="299"/>
        <v>1.2494382492500031</v>
      </c>
      <c r="BX348" s="8" t="s">
        <v>171</v>
      </c>
      <c r="BY348" s="8" t="s">
        <v>162</v>
      </c>
      <c r="BZ348" s="8" t="s">
        <v>148</v>
      </c>
      <c r="CA348" s="8" t="s">
        <v>149</v>
      </c>
      <c r="CB348" s="8">
        <v>6</v>
      </c>
      <c r="CC348" s="8" t="s">
        <v>150</v>
      </c>
      <c r="CD348" s="8">
        <v>2</v>
      </c>
      <c r="CE348" s="8" t="s">
        <v>159</v>
      </c>
      <c r="CF348" s="8" t="s">
        <v>150</v>
      </c>
      <c r="CG348" s="8">
        <v>2</v>
      </c>
      <c r="CH348" s="8" t="s">
        <v>150</v>
      </c>
      <c r="CI348" s="8" t="s">
        <v>159</v>
      </c>
      <c r="CJ348" s="8">
        <v>1</v>
      </c>
      <c r="CK348" s="8" t="s">
        <v>159</v>
      </c>
      <c r="CL348" s="8" t="s">
        <v>150</v>
      </c>
      <c r="CM348" s="8">
        <v>2</v>
      </c>
      <c r="CN348" s="8" t="s">
        <v>150</v>
      </c>
      <c r="CO348" s="8">
        <v>8</v>
      </c>
      <c r="CP348" s="8">
        <v>0</v>
      </c>
      <c r="CQ348" s="8">
        <v>2</v>
      </c>
      <c r="CR348" s="8" t="s">
        <v>0</v>
      </c>
      <c r="CS348" s="8">
        <v>0</v>
      </c>
      <c r="CT348" s="8"/>
      <c r="CU348" s="8"/>
      <c r="CV348" s="8"/>
      <c r="CW348" s="8"/>
      <c r="CX348" s="8" t="s">
        <v>562</v>
      </c>
      <c r="CY348" s="8">
        <v>1</v>
      </c>
      <c r="CZ348" s="8" t="s">
        <v>1824</v>
      </c>
      <c r="DA348" s="8">
        <v>1001</v>
      </c>
      <c r="DB348" s="8" t="s">
        <v>1812</v>
      </c>
      <c r="DC348" s="8">
        <v>2</v>
      </c>
      <c r="DD348" s="8" t="s">
        <v>165</v>
      </c>
      <c r="DE348" s="8">
        <v>2</v>
      </c>
      <c r="DF348" s="8"/>
      <c r="DG348" s="8"/>
      <c r="DH348" s="8">
        <v>375</v>
      </c>
      <c r="DI348" s="8">
        <v>1</v>
      </c>
      <c r="DJ348" s="8"/>
      <c r="DK348" s="8">
        <v>2</v>
      </c>
      <c r="DL348" s="8">
        <v>2</v>
      </c>
      <c r="DM348" s="8">
        <v>1</v>
      </c>
      <c r="DN348" s="8" t="s">
        <v>143</v>
      </c>
      <c r="DO348" s="8"/>
      <c r="DP348" s="8" t="str">
        <f t="shared" si="327"/>
        <v>1</v>
      </c>
      <c r="DQ348" s="8" t="s">
        <v>165</v>
      </c>
      <c r="DR348" s="8" t="s">
        <v>165</v>
      </c>
      <c r="DS348" s="8" t="s">
        <v>165</v>
      </c>
      <c r="DT348" s="8" t="s">
        <v>636</v>
      </c>
      <c r="DU348" s="8" t="s">
        <v>150</v>
      </c>
      <c r="DV348" s="8" t="s">
        <v>150</v>
      </c>
      <c r="DW348" s="8" t="s">
        <v>150</v>
      </c>
      <c r="DX348" s="8" t="s">
        <v>150</v>
      </c>
      <c r="DY348" s="8" t="s">
        <v>150</v>
      </c>
      <c r="DZ348" s="8" t="s">
        <v>150</v>
      </c>
      <c r="EA348" s="8"/>
      <c r="EB348" s="8" t="s">
        <v>150</v>
      </c>
      <c r="EC348" s="8" t="s">
        <v>150</v>
      </c>
      <c r="ED348" s="8" t="s">
        <v>150</v>
      </c>
      <c r="EE348" s="8"/>
      <c r="EF348" s="8" t="s">
        <v>159</v>
      </c>
      <c r="EG348" s="8" t="s">
        <v>150</v>
      </c>
      <c r="EH348" s="8"/>
      <c r="EI348" s="8" t="s">
        <v>159</v>
      </c>
      <c r="EJ348" s="8" t="s">
        <v>150</v>
      </c>
      <c r="EK348" s="8"/>
      <c r="EL348" s="8"/>
      <c r="EM348" s="8" t="s">
        <v>159</v>
      </c>
      <c r="EN348" s="8"/>
      <c r="EO348" s="8"/>
      <c r="EP348" s="8" t="s">
        <v>187</v>
      </c>
      <c r="EQ348" s="11">
        <f t="shared" si="331"/>
        <v>6</v>
      </c>
      <c r="ER348" s="11">
        <v>1</v>
      </c>
      <c r="ES348" s="11"/>
      <c r="ET348" s="13">
        <f t="shared" si="300"/>
        <v>1</v>
      </c>
      <c r="EU348" s="13">
        <f t="shared" si="301"/>
        <v>0.9</v>
      </c>
      <c r="EV348" s="14">
        <f t="shared" si="320"/>
        <v>-3.2000000000000001E-2</v>
      </c>
      <c r="EW348" s="14">
        <f t="shared" si="302"/>
        <v>-3.2000000000000001E-2</v>
      </c>
      <c r="EX348" s="14">
        <f t="shared" si="303"/>
        <v>-3.2000000000000001E-2</v>
      </c>
      <c r="EY348" s="11">
        <f t="shared" si="304"/>
        <v>-3.2000000000000001E-2</v>
      </c>
      <c r="EZ348" s="15" t="s">
        <v>152</v>
      </c>
      <c r="FA348" s="16" t="str">
        <f t="shared" si="305"/>
        <v>1</v>
      </c>
      <c r="FC348">
        <v>2</v>
      </c>
      <c r="FD348">
        <v>0</v>
      </c>
    </row>
    <row r="349" spans="1:160" ht="33.75">
      <c r="A349" s="6">
        <v>3658</v>
      </c>
      <c r="B349" s="8">
        <v>2</v>
      </c>
      <c r="C349" s="8" t="s">
        <v>139</v>
      </c>
      <c r="D349" s="8">
        <v>62</v>
      </c>
      <c r="E349" s="8">
        <v>61</v>
      </c>
      <c r="F349" s="8" t="s">
        <v>140</v>
      </c>
      <c r="G349" s="8">
        <v>1</v>
      </c>
      <c r="H349" s="8"/>
      <c r="I349" s="9"/>
      <c r="J349" s="9"/>
      <c r="K349" s="10">
        <v>44683</v>
      </c>
      <c r="L349" s="10"/>
      <c r="M349" s="9" t="e">
        <f t="shared" si="332"/>
        <v>#NUM!</v>
      </c>
      <c r="N349" s="9">
        <f t="shared" ca="1" si="292"/>
        <v>23</v>
      </c>
      <c r="O349" s="9">
        <v>6</v>
      </c>
      <c r="P349" s="9">
        <v>1</v>
      </c>
      <c r="Q349" s="9"/>
      <c r="R349" s="9"/>
      <c r="S349" s="9" t="e">
        <f t="shared" si="293"/>
        <v>#NUM!</v>
      </c>
      <c r="T349" s="9"/>
      <c r="U349" s="8">
        <f t="shared" si="323"/>
        <v>6</v>
      </c>
      <c r="V349" s="11">
        <v>1</v>
      </c>
      <c r="W349" s="8">
        <f t="shared" si="324"/>
        <v>6</v>
      </c>
      <c r="X349" s="9">
        <v>2</v>
      </c>
      <c r="Y349" s="9"/>
      <c r="Z349" s="9"/>
      <c r="AA349" s="9"/>
      <c r="AB349" s="9"/>
      <c r="AC349" s="9">
        <v>6</v>
      </c>
      <c r="AD349" s="9">
        <v>1</v>
      </c>
      <c r="AE349" s="8">
        <f t="shared" si="326"/>
        <v>6</v>
      </c>
      <c r="AF349" s="9">
        <v>2</v>
      </c>
      <c r="AG349" s="9"/>
      <c r="AH349" s="11">
        <f t="shared" si="330"/>
        <v>6</v>
      </c>
      <c r="AI349" s="11">
        <v>1</v>
      </c>
      <c r="AJ349" s="9"/>
      <c r="AK349" s="9">
        <v>0</v>
      </c>
      <c r="AL349" s="9"/>
      <c r="AM349" s="8" t="s">
        <v>273</v>
      </c>
      <c r="AN349" s="8">
        <v>2</v>
      </c>
      <c r="AO349" s="8">
        <v>6.84</v>
      </c>
      <c r="AP349" s="8">
        <v>8</v>
      </c>
      <c r="AQ349" s="8"/>
      <c r="AR349" s="9" t="e">
        <f t="shared" si="329"/>
        <v>#DIV/0!</v>
      </c>
      <c r="AS349" s="9"/>
      <c r="AT349" s="9" t="e">
        <f t="shared" si="296"/>
        <v>#DIV/0!</v>
      </c>
      <c r="AU349" s="9"/>
      <c r="AV349" s="9" t="e">
        <f t="shared" si="314"/>
        <v>#DIV/0!</v>
      </c>
      <c r="AW349" s="9"/>
      <c r="AX349" s="9"/>
      <c r="AY349" s="12"/>
      <c r="AZ349" s="12"/>
      <c r="BA349" s="12"/>
      <c r="BB349" s="12"/>
      <c r="BC349" s="8" t="s">
        <v>164</v>
      </c>
      <c r="BD349" s="8"/>
      <c r="BE349" s="8"/>
      <c r="BF349" s="8"/>
      <c r="BG349" s="12"/>
      <c r="BH349" s="8"/>
      <c r="BI349" s="8"/>
      <c r="BJ349" s="8">
        <v>84</v>
      </c>
      <c r="BK349" s="8">
        <v>175</v>
      </c>
      <c r="BL349" s="8">
        <f t="shared" si="297"/>
        <v>1.9970438709513985</v>
      </c>
      <c r="BM349" s="8">
        <f t="shared" si="318"/>
        <v>27.428571428571427</v>
      </c>
      <c r="BN349" s="8">
        <v>1</v>
      </c>
      <c r="BO349" s="7" t="s">
        <v>1557</v>
      </c>
      <c r="BP349" s="8" t="s">
        <v>146</v>
      </c>
      <c r="BQ349" s="8">
        <v>63</v>
      </c>
      <c r="BR349" s="8">
        <v>59</v>
      </c>
      <c r="BS349" s="8">
        <v>151</v>
      </c>
      <c r="BT349" s="8">
        <f t="shared" si="298"/>
        <v>1.544317935792286</v>
      </c>
      <c r="BU349" s="8">
        <f t="shared" si="319"/>
        <v>25.876058067628612</v>
      </c>
      <c r="BV349" s="8">
        <f t="shared" si="299"/>
        <v>1.2931559134724735</v>
      </c>
      <c r="BW349" s="8">
        <f t="shared" si="299"/>
        <v>1.0599980629539951</v>
      </c>
      <c r="BX349" s="8" t="s">
        <v>162</v>
      </c>
      <c r="BY349" s="8" t="s">
        <v>147</v>
      </c>
      <c r="BZ349" s="8" t="s">
        <v>148</v>
      </c>
      <c r="CA349" s="8" t="s">
        <v>149</v>
      </c>
      <c r="CB349" s="8">
        <v>6</v>
      </c>
      <c r="CC349" s="8" t="s">
        <v>150</v>
      </c>
      <c r="CD349" s="8">
        <v>2</v>
      </c>
      <c r="CE349" s="8" t="s">
        <v>159</v>
      </c>
      <c r="CF349" s="8" t="s">
        <v>150</v>
      </c>
      <c r="CG349" s="8">
        <v>2</v>
      </c>
      <c r="CH349" s="8" t="s">
        <v>150</v>
      </c>
      <c r="CI349" s="8" t="s">
        <v>150</v>
      </c>
      <c r="CJ349" s="8">
        <v>2</v>
      </c>
      <c r="CK349" s="8" t="s">
        <v>159</v>
      </c>
      <c r="CL349" s="8" t="s">
        <v>150</v>
      </c>
      <c r="CM349" s="8">
        <v>2</v>
      </c>
      <c r="CN349" s="8" t="s">
        <v>150</v>
      </c>
      <c r="CO349" s="8">
        <v>0</v>
      </c>
      <c r="CP349" s="8">
        <v>0</v>
      </c>
      <c r="CQ349" s="8">
        <v>4</v>
      </c>
      <c r="CR349" s="8" t="s">
        <v>0</v>
      </c>
      <c r="CS349" s="8">
        <v>0</v>
      </c>
      <c r="CT349" s="8"/>
      <c r="CU349" s="8"/>
      <c r="CV349" s="8"/>
      <c r="CW349" s="8"/>
      <c r="CX349" s="8" t="s">
        <v>0</v>
      </c>
      <c r="CY349" s="8">
        <v>0</v>
      </c>
      <c r="CZ349" s="8"/>
      <c r="DA349" s="8"/>
      <c r="DB349" s="8"/>
      <c r="DC349" s="8"/>
      <c r="DD349" s="8" t="s">
        <v>143</v>
      </c>
      <c r="DE349" s="8">
        <v>1</v>
      </c>
      <c r="DF349" s="8">
        <v>16</v>
      </c>
      <c r="DG349" s="8">
        <v>0</v>
      </c>
      <c r="DH349" s="8">
        <v>375</v>
      </c>
      <c r="DI349" s="8">
        <v>1</v>
      </c>
      <c r="DJ349" s="8"/>
      <c r="DK349" s="8">
        <v>2</v>
      </c>
      <c r="DL349" s="8">
        <v>2</v>
      </c>
      <c r="DM349" s="8">
        <v>1</v>
      </c>
      <c r="DN349" s="8"/>
      <c r="DO349" s="8" t="s">
        <v>143</v>
      </c>
      <c r="DP349" s="8" t="str">
        <f t="shared" si="327"/>
        <v>2</v>
      </c>
      <c r="DQ349" s="8" t="s">
        <v>165</v>
      </c>
      <c r="DR349" s="8" t="s">
        <v>165</v>
      </c>
      <c r="DS349" s="8" t="s">
        <v>165</v>
      </c>
      <c r="DT349" s="8" t="s">
        <v>636</v>
      </c>
      <c r="DU349" s="8" t="s">
        <v>150</v>
      </c>
      <c r="DV349" s="8" t="s">
        <v>159</v>
      </c>
      <c r="DW349" s="8" t="s">
        <v>150</v>
      </c>
      <c r="DX349" s="8" t="s">
        <v>150</v>
      </c>
      <c r="DY349" s="8" t="s">
        <v>159</v>
      </c>
      <c r="DZ349" s="8" t="s">
        <v>150</v>
      </c>
      <c r="EA349" s="8"/>
      <c r="EB349" s="8" t="s">
        <v>150</v>
      </c>
      <c r="EC349" s="8" t="s">
        <v>150</v>
      </c>
      <c r="ED349" s="8" t="s">
        <v>150</v>
      </c>
      <c r="EE349" s="8"/>
      <c r="EF349" s="8" t="s">
        <v>159</v>
      </c>
      <c r="EG349" s="8" t="s">
        <v>150</v>
      </c>
      <c r="EH349" s="8"/>
      <c r="EI349" s="8" t="s">
        <v>159</v>
      </c>
      <c r="EJ349" s="8" t="s">
        <v>150</v>
      </c>
      <c r="EK349" s="8"/>
      <c r="EL349" s="8"/>
      <c r="EM349" s="8" t="s">
        <v>159</v>
      </c>
      <c r="EN349" s="8"/>
      <c r="EO349" s="8"/>
      <c r="EP349" s="8" t="s">
        <v>189</v>
      </c>
      <c r="EQ349" s="11">
        <f t="shared" si="331"/>
        <v>6</v>
      </c>
      <c r="ER349" s="11">
        <v>1</v>
      </c>
      <c r="ES349" s="11"/>
      <c r="ET349" s="13">
        <f t="shared" si="300"/>
        <v>1</v>
      </c>
      <c r="EU349" s="13">
        <f t="shared" si="301"/>
        <v>0.9</v>
      </c>
      <c r="EV349" s="14">
        <f t="shared" si="320"/>
        <v>-3.2000000000000001E-2</v>
      </c>
      <c r="EW349" s="14">
        <f t="shared" si="302"/>
        <v>-3.2000000000000001E-2</v>
      </c>
      <c r="EX349" s="14">
        <f t="shared" si="303"/>
        <v>-3.2000000000000001E-2</v>
      </c>
      <c r="EY349" s="11">
        <f t="shared" si="304"/>
        <v>-3.2000000000000001E-2</v>
      </c>
      <c r="EZ349" s="17" t="s">
        <v>152</v>
      </c>
      <c r="FA349" s="16" t="str">
        <f t="shared" si="305"/>
        <v>1</v>
      </c>
      <c r="FC349">
        <v>2</v>
      </c>
      <c r="FD349">
        <v>0</v>
      </c>
    </row>
    <row r="350" spans="1:160" ht="33.75">
      <c r="A350" s="6">
        <v>3659</v>
      </c>
      <c r="B350" s="8">
        <v>2</v>
      </c>
      <c r="C350" s="8" t="s">
        <v>139</v>
      </c>
      <c r="D350" s="8">
        <v>56</v>
      </c>
      <c r="E350" s="8">
        <v>56</v>
      </c>
      <c r="F350" s="8" t="s">
        <v>153</v>
      </c>
      <c r="G350" s="8">
        <v>3</v>
      </c>
      <c r="H350" s="8" t="s">
        <v>179</v>
      </c>
      <c r="I350" s="9"/>
      <c r="J350" s="9"/>
      <c r="K350" s="10">
        <v>44685</v>
      </c>
      <c r="L350" s="10"/>
      <c r="M350" s="9" t="e">
        <f t="shared" si="332"/>
        <v>#NUM!</v>
      </c>
      <c r="N350" s="9">
        <f t="shared" ca="1" si="292"/>
        <v>23</v>
      </c>
      <c r="O350" s="9">
        <v>5</v>
      </c>
      <c r="P350" s="9">
        <v>1</v>
      </c>
      <c r="Q350" s="9"/>
      <c r="R350" s="9"/>
      <c r="S350" s="9" t="e">
        <f t="shared" si="293"/>
        <v>#NUM!</v>
      </c>
      <c r="T350" s="9"/>
      <c r="U350" s="8">
        <f t="shared" si="323"/>
        <v>5</v>
      </c>
      <c r="V350" s="11">
        <v>1</v>
      </c>
      <c r="W350" s="8">
        <f t="shared" si="324"/>
        <v>5</v>
      </c>
      <c r="X350" s="9">
        <v>2</v>
      </c>
      <c r="Y350" s="9"/>
      <c r="Z350" s="9"/>
      <c r="AA350" s="9"/>
      <c r="AB350" s="9"/>
      <c r="AC350" s="9">
        <v>5</v>
      </c>
      <c r="AD350" s="9">
        <v>1</v>
      </c>
      <c r="AE350" s="8">
        <f t="shared" si="326"/>
        <v>5</v>
      </c>
      <c r="AF350" s="9">
        <v>2</v>
      </c>
      <c r="AG350" s="9"/>
      <c r="AH350" s="11">
        <f t="shared" si="330"/>
        <v>5</v>
      </c>
      <c r="AI350" s="11">
        <v>1</v>
      </c>
      <c r="AJ350" s="9"/>
      <c r="AK350" s="9">
        <v>0</v>
      </c>
      <c r="AL350" s="9"/>
      <c r="AM350" s="8" t="s">
        <v>360</v>
      </c>
      <c r="AN350" s="8">
        <v>1</v>
      </c>
      <c r="AO350" s="8">
        <v>1.9</v>
      </c>
      <c r="AP350" s="8">
        <v>39</v>
      </c>
      <c r="AQ350" s="8"/>
      <c r="AR350" s="9" t="e">
        <f t="shared" si="329"/>
        <v>#DIV/0!</v>
      </c>
      <c r="AS350" s="9"/>
      <c r="AT350" s="9" t="e">
        <f t="shared" si="296"/>
        <v>#DIV/0!</v>
      </c>
      <c r="AU350" s="9"/>
      <c r="AV350" s="9" t="e">
        <f t="shared" si="314"/>
        <v>#DIV/0!</v>
      </c>
      <c r="AW350" s="9"/>
      <c r="AX350" s="9"/>
      <c r="AY350" s="12"/>
      <c r="AZ350" s="12"/>
      <c r="BA350" s="12"/>
      <c r="BB350" s="12"/>
      <c r="BC350" s="8" t="s">
        <v>164</v>
      </c>
      <c r="BD350" s="8"/>
      <c r="BE350" s="8"/>
      <c r="BF350" s="8"/>
      <c r="BG350" s="12"/>
      <c r="BH350" s="8"/>
      <c r="BI350" s="8"/>
      <c r="BJ350" s="8">
        <v>77</v>
      </c>
      <c r="BK350" s="8">
        <v>166</v>
      </c>
      <c r="BL350" s="8">
        <f t="shared" si="297"/>
        <v>1.8522655340513428</v>
      </c>
      <c r="BM350" s="8">
        <f t="shared" si="318"/>
        <v>27.94309769197271</v>
      </c>
      <c r="BN350" s="8">
        <v>1</v>
      </c>
      <c r="BO350" s="7" t="s">
        <v>1560</v>
      </c>
      <c r="BP350" s="8" t="s">
        <v>146</v>
      </c>
      <c r="BQ350" s="8">
        <v>54</v>
      </c>
      <c r="BR350" s="8">
        <v>58.9</v>
      </c>
      <c r="BS350" s="8">
        <v>155</v>
      </c>
      <c r="BT350" s="8">
        <f t="shared" si="298"/>
        <v>1.5727359174168234</v>
      </c>
      <c r="BU350" s="8">
        <f t="shared" si="319"/>
        <v>24.516129032258064</v>
      </c>
      <c r="BV350" s="8">
        <f t="shared" si="299"/>
        <v>1.1777346174516312</v>
      </c>
      <c r="BW350" s="8">
        <f t="shared" si="299"/>
        <v>1.1397842479620448</v>
      </c>
      <c r="BX350" s="8" t="s">
        <v>147</v>
      </c>
      <c r="BY350" s="8" t="s">
        <v>158</v>
      </c>
      <c r="BZ350" s="8" t="s">
        <v>148</v>
      </c>
      <c r="CA350" s="8" t="s">
        <v>149</v>
      </c>
      <c r="CB350" s="8">
        <v>6</v>
      </c>
      <c r="CC350" s="8" t="s">
        <v>150</v>
      </c>
      <c r="CD350" s="8">
        <v>2</v>
      </c>
      <c r="CE350" s="8" t="s">
        <v>150</v>
      </c>
      <c r="CF350" s="8" t="s">
        <v>150</v>
      </c>
      <c r="CG350" s="8">
        <v>2</v>
      </c>
      <c r="CH350" s="8" t="s">
        <v>150</v>
      </c>
      <c r="CI350" s="8" t="s">
        <v>150</v>
      </c>
      <c r="CJ350" s="8">
        <v>2</v>
      </c>
      <c r="CK350" s="8" t="s">
        <v>150</v>
      </c>
      <c r="CL350" s="8" t="s">
        <v>150</v>
      </c>
      <c r="CM350" s="8">
        <v>2</v>
      </c>
      <c r="CN350" s="8" t="s">
        <v>150</v>
      </c>
      <c r="CO350" s="8">
        <v>0</v>
      </c>
      <c r="CP350" s="8">
        <v>0</v>
      </c>
      <c r="CQ350" s="8">
        <v>4</v>
      </c>
      <c r="CR350" s="8" t="s">
        <v>0</v>
      </c>
      <c r="CS350" s="8">
        <v>0</v>
      </c>
      <c r="CT350" s="8"/>
      <c r="CU350" s="8"/>
      <c r="CV350" s="8"/>
      <c r="CW350" s="8"/>
      <c r="CX350" s="8" t="s">
        <v>0</v>
      </c>
      <c r="CY350" s="8">
        <v>0</v>
      </c>
      <c r="CZ350" s="8"/>
      <c r="DA350" s="8"/>
      <c r="DB350" s="8"/>
      <c r="DC350" s="8"/>
      <c r="DD350" s="8" t="s">
        <v>165</v>
      </c>
      <c r="DE350" s="8">
        <v>2</v>
      </c>
      <c r="DF350" s="8"/>
      <c r="DG350" s="8"/>
      <c r="DH350" s="8"/>
      <c r="DI350" s="8">
        <v>2</v>
      </c>
      <c r="DJ350" s="8"/>
      <c r="DK350" s="8">
        <v>2</v>
      </c>
      <c r="DL350" s="8">
        <v>0</v>
      </c>
      <c r="DM350" s="8">
        <v>2</v>
      </c>
      <c r="DN350" s="8"/>
      <c r="DO350" s="8" t="s">
        <v>143</v>
      </c>
      <c r="DP350" s="8" t="str">
        <f t="shared" si="327"/>
        <v>2</v>
      </c>
      <c r="DQ350" s="8" t="s">
        <v>636</v>
      </c>
      <c r="DR350" s="8" t="s">
        <v>165</v>
      </c>
      <c r="DS350" s="8" t="s">
        <v>143</v>
      </c>
      <c r="DT350" s="8" t="s">
        <v>636</v>
      </c>
      <c r="DU350" s="8" t="s">
        <v>150</v>
      </c>
      <c r="DV350" s="8" t="s">
        <v>150</v>
      </c>
      <c r="DW350" s="8" t="s">
        <v>150</v>
      </c>
      <c r="DX350" s="8" t="s">
        <v>150</v>
      </c>
      <c r="DY350" s="8" t="s">
        <v>150</v>
      </c>
      <c r="DZ350" s="8" t="s">
        <v>150</v>
      </c>
      <c r="EA350" s="8"/>
      <c r="EB350" s="8" t="s">
        <v>150</v>
      </c>
      <c r="EC350" s="8" t="s">
        <v>150</v>
      </c>
      <c r="ED350" s="8" t="s">
        <v>150</v>
      </c>
      <c r="EE350" s="8"/>
      <c r="EF350" s="8" t="s">
        <v>159</v>
      </c>
      <c r="EG350" s="8" t="s">
        <v>150</v>
      </c>
      <c r="EH350" s="8"/>
      <c r="EI350" s="8" t="s">
        <v>159</v>
      </c>
      <c r="EJ350" s="8" t="s">
        <v>150</v>
      </c>
      <c r="EK350" s="8"/>
      <c r="EL350" s="8"/>
      <c r="EM350" s="8" t="s">
        <v>159</v>
      </c>
      <c r="EN350" s="8"/>
      <c r="EO350" s="8"/>
      <c r="EP350" s="8" t="s">
        <v>189</v>
      </c>
      <c r="EQ350" s="11">
        <f t="shared" si="331"/>
        <v>5</v>
      </c>
      <c r="ER350" s="11">
        <v>1</v>
      </c>
      <c r="ES350" s="11"/>
      <c r="ET350" s="13">
        <f t="shared" si="300"/>
        <v>1</v>
      </c>
      <c r="EU350" s="13">
        <f t="shared" si="301"/>
        <v>0.9</v>
      </c>
      <c r="EV350" s="14">
        <f t="shared" si="320"/>
        <v>-3.2000000000000001E-2</v>
      </c>
      <c r="EW350" s="14">
        <f t="shared" si="302"/>
        <v>-3.2000000000000001E-2</v>
      </c>
      <c r="EX350" s="14">
        <f t="shared" si="303"/>
        <v>-3.2000000000000001E-2</v>
      </c>
      <c r="EY350" s="11">
        <f t="shared" si="304"/>
        <v>-3.2000000000000001E-2</v>
      </c>
      <c r="EZ350" s="15" t="s">
        <v>176</v>
      </c>
      <c r="FA350" s="16" t="str">
        <f t="shared" si="305"/>
        <v>3</v>
      </c>
      <c r="FC350">
        <v>2</v>
      </c>
      <c r="FD350">
        <v>0</v>
      </c>
    </row>
    <row r="351" spans="1:160" ht="33.75">
      <c r="A351" s="6">
        <v>3662</v>
      </c>
      <c r="B351" s="8">
        <v>2</v>
      </c>
      <c r="C351" s="8" t="s">
        <v>139</v>
      </c>
      <c r="D351" s="8">
        <v>37</v>
      </c>
      <c r="E351" s="8">
        <v>37</v>
      </c>
      <c r="F351" s="8" t="s">
        <v>180</v>
      </c>
      <c r="G351" s="8">
        <v>5</v>
      </c>
      <c r="H351" s="8"/>
      <c r="I351" s="9"/>
      <c r="J351" s="9"/>
      <c r="K351" s="10">
        <v>44697</v>
      </c>
      <c r="L351" s="10"/>
      <c r="M351" s="9" t="e">
        <f t="shared" si="332"/>
        <v>#NUM!</v>
      </c>
      <c r="N351" s="9">
        <f t="shared" ca="1" si="292"/>
        <v>22</v>
      </c>
      <c r="O351" s="9">
        <v>5</v>
      </c>
      <c r="P351" s="9">
        <v>1</v>
      </c>
      <c r="Q351" s="9"/>
      <c r="R351" s="9"/>
      <c r="S351" s="9" t="e">
        <f t="shared" si="293"/>
        <v>#NUM!</v>
      </c>
      <c r="T351" s="9"/>
      <c r="U351" s="8">
        <f t="shared" si="323"/>
        <v>5</v>
      </c>
      <c r="V351" s="11">
        <v>1</v>
      </c>
      <c r="W351" s="8">
        <f t="shared" si="324"/>
        <v>5</v>
      </c>
      <c r="X351" s="9">
        <v>2</v>
      </c>
      <c r="Y351" s="9"/>
      <c r="Z351" s="9"/>
      <c r="AA351" s="9"/>
      <c r="AB351" s="9"/>
      <c r="AC351" s="9">
        <v>5</v>
      </c>
      <c r="AD351" s="9">
        <v>1</v>
      </c>
      <c r="AE351" s="8">
        <f t="shared" si="326"/>
        <v>5</v>
      </c>
      <c r="AF351" s="9">
        <v>2</v>
      </c>
      <c r="AG351" s="9"/>
      <c r="AH351" s="11">
        <f t="shared" si="330"/>
        <v>5</v>
      </c>
      <c r="AI351" s="11">
        <v>1</v>
      </c>
      <c r="AJ351" s="9"/>
      <c r="AK351" s="9">
        <v>0</v>
      </c>
      <c r="AL351" s="9"/>
      <c r="AM351" s="8" t="s">
        <v>273</v>
      </c>
      <c r="AN351" s="8">
        <v>2</v>
      </c>
      <c r="AO351" s="8">
        <v>5.78</v>
      </c>
      <c r="AP351" s="8">
        <v>11</v>
      </c>
      <c r="AQ351" s="8"/>
      <c r="AR351" s="9" t="e">
        <v>#DIV/0!</v>
      </c>
      <c r="AS351" s="9"/>
      <c r="AT351" s="9" t="e">
        <f t="shared" si="296"/>
        <v>#DIV/0!</v>
      </c>
      <c r="AU351" s="9"/>
      <c r="AV351" s="9" t="e">
        <f t="shared" ref="AV351:AV368" si="333">141*((AU351/EU351)^EX351)*0.9938^(E351+3)*ET351</f>
        <v>#DIV/0!</v>
      </c>
      <c r="AW351" s="9"/>
      <c r="AX351" s="9"/>
      <c r="AY351" s="12"/>
      <c r="AZ351" s="12"/>
      <c r="BA351" s="12"/>
      <c r="BB351" s="12"/>
      <c r="BC351" s="8" t="s">
        <v>164</v>
      </c>
      <c r="BD351" s="8"/>
      <c r="BE351" s="8"/>
      <c r="BF351" s="8"/>
      <c r="BG351" s="12"/>
      <c r="BH351" s="8"/>
      <c r="BI351" s="8"/>
      <c r="BJ351" s="8">
        <v>70</v>
      </c>
      <c r="BK351" s="8">
        <v>164</v>
      </c>
      <c r="BL351" s="8">
        <f t="shared" si="297"/>
        <v>1.7631724062854834</v>
      </c>
      <c r="BM351" s="8">
        <f t="shared" si="318"/>
        <v>26.026174895895302</v>
      </c>
      <c r="BN351" s="8">
        <v>1</v>
      </c>
      <c r="BO351" s="7" t="s">
        <v>1563</v>
      </c>
      <c r="BP351" s="8" t="s">
        <v>146</v>
      </c>
      <c r="BQ351" s="8">
        <v>43</v>
      </c>
      <c r="BR351" s="8">
        <v>70</v>
      </c>
      <c r="BS351" s="8">
        <v>160</v>
      </c>
      <c r="BT351" s="8">
        <f t="shared" si="298"/>
        <v>1.7318886979699168</v>
      </c>
      <c r="BU351" s="8">
        <f t="shared" si="319"/>
        <v>27.34375</v>
      </c>
      <c r="BV351" s="8">
        <f t="shared" si="299"/>
        <v>1.0180633480386105</v>
      </c>
      <c r="BW351" s="8">
        <f t="shared" si="299"/>
        <v>0.95181439619274244</v>
      </c>
      <c r="BX351" s="8" t="s">
        <v>158</v>
      </c>
      <c r="BY351" s="8" t="s">
        <v>162</v>
      </c>
      <c r="BZ351" s="8" t="s">
        <v>148</v>
      </c>
      <c r="CA351" s="8" t="s">
        <v>149</v>
      </c>
      <c r="CB351" s="8">
        <v>5</v>
      </c>
      <c r="CC351" s="8" t="s">
        <v>150</v>
      </c>
      <c r="CD351" s="8">
        <v>2</v>
      </c>
      <c r="CE351" s="8" t="s">
        <v>159</v>
      </c>
      <c r="CF351" s="8" t="s">
        <v>150</v>
      </c>
      <c r="CG351" s="8">
        <v>2</v>
      </c>
      <c r="CH351" s="8" t="s">
        <v>150</v>
      </c>
      <c r="CI351" s="8" t="s">
        <v>150</v>
      </c>
      <c r="CJ351" s="8">
        <v>2</v>
      </c>
      <c r="CK351" s="8" t="s">
        <v>159</v>
      </c>
      <c r="CL351" s="8" t="s">
        <v>150</v>
      </c>
      <c r="CM351" s="8">
        <v>2</v>
      </c>
      <c r="CN351" s="8" t="s">
        <v>150</v>
      </c>
      <c r="CO351" s="8">
        <v>0</v>
      </c>
      <c r="CP351" s="8">
        <v>0</v>
      </c>
      <c r="CQ351" s="8">
        <v>4</v>
      </c>
      <c r="CR351" s="8" t="s">
        <v>0</v>
      </c>
      <c r="CS351" s="8">
        <v>0</v>
      </c>
      <c r="CT351" s="8"/>
      <c r="CU351" s="8"/>
      <c r="CV351" s="8"/>
      <c r="CW351" s="8"/>
      <c r="CX351" s="8" t="s">
        <v>0</v>
      </c>
      <c r="CY351" s="8">
        <v>0</v>
      </c>
      <c r="CZ351" s="8"/>
      <c r="DA351" s="8"/>
      <c r="DB351" s="8"/>
      <c r="DC351" s="8"/>
      <c r="DD351" s="8" t="s">
        <v>143</v>
      </c>
      <c r="DE351" s="8">
        <v>1</v>
      </c>
      <c r="DF351" s="8">
        <v>0</v>
      </c>
      <c r="DG351" s="8">
        <v>64</v>
      </c>
      <c r="DH351" s="8"/>
      <c r="DI351" s="8">
        <v>2</v>
      </c>
      <c r="DJ351" s="8"/>
      <c r="DK351" s="8">
        <v>2</v>
      </c>
      <c r="DL351" s="8">
        <v>4</v>
      </c>
      <c r="DM351" s="8">
        <v>1</v>
      </c>
      <c r="DN351" s="8" t="s">
        <v>165</v>
      </c>
      <c r="DO351" s="8" t="s">
        <v>143</v>
      </c>
      <c r="DP351" s="8" t="str">
        <f t="shared" si="327"/>
        <v>2</v>
      </c>
      <c r="DQ351" s="8" t="s">
        <v>165</v>
      </c>
      <c r="DR351" s="8" t="s">
        <v>165</v>
      </c>
      <c r="DS351" s="8" t="s">
        <v>165</v>
      </c>
      <c r="DT351" s="8" t="s">
        <v>636</v>
      </c>
      <c r="DU351" s="8" t="s">
        <v>150</v>
      </c>
      <c r="DV351" s="8" t="s">
        <v>159</v>
      </c>
      <c r="DW351" s="8" t="s">
        <v>150</v>
      </c>
      <c r="DX351" s="8" t="s">
        <v>159</v>
      </c>
      <c r="DY351" s="8" t="s">
        <v>159</v>
      </c>
      <c r="DZ351" s="8" t="s">
        <v>150</v>
      </c>
      <c r="EA351" s="8"/>
      <c r="EB351" s="8" t="s">
        <v>150</v>
      </c>
      <c r="EC351" s="8" t="s">
        <v>150</v>
      </c>
      <c r="ED351" s="8" t="s">
        <v>150</v>
      </c>
      <c r="EE351" s="8"/>
      <c r="EF351" s="8" t="s">
        <v>159</v>
      </c>
      <c r="EG351" s="8" t="s">
        <v>150</v>
      </c>
      <c r="EH351" s="8"/>
      <c r="EI351" s="8" t="s">
        <v>159</v>
      </c>
      <c r="EJ351" s="8" t="s">
        <v>150</v>
      </c>
      <c r="EK351" s="8" t="s">
        <v>159</v>
      </c>
      <c r="EL351" s="8"/>
      <c r="EM351" s="8" t="s">
        <v>159</v>
      </c>
      <c r="EN351" s="8"/>
      <c r="EO351" s="8"/>
      <c r="EP351" s="8" t="s">
        <v>189</v>
      </c>
      <c r="EQ351" s="11">
        <f t="shared" si="331"/>
        <v>5</v>
      </c>
      <c r="ER351" s="11">
        <v>1</v>
      </c>
      <c r="ES351" s="11"/>
      <c r="ET351" s="13">
        <f t="shared" si="300"/>
        <v>1</v>
      </c>
      <c r="EU351" s="13">
        <f t="shared" si="301"/>
        <v>0.9</v>
      </c>
      <c r="EV351" s="14">
        <f t="shared" si="320"/>
        <v>-3.2000000000000001E-2</v>
      </c>
      <c r="EW351" s="14">
        <f t="shared" si="302"/>
        <v>-3.2000000000000001E-2</v>
      </c>
      <c r="EX351" s="14">
        <f t="shared" si="303"/>
        <v>-3.2000000000000001E-2</v>
      </c>
      <c r="EY351" s="11">
        <f t="shared" si="304"/>
        <v>-3.2000000000000001E-2</v>
      </c>
      <c r="EZ351" s="17" t="s">
        <v>163</v>
      </c>
      <c r="FA351" s="16" t="str">
        <f t="shared" si="305"/>
        <v>2</v>
      </c>
      <c r="FC351">
        <v>2</v>
      </c>
      <c r="FD351">
        <v>0</v>
      </c>
    </row>
    <row r="352" spans="1:160" ht="33.75">
      <c r="A352" s="6">
        <v>3664</v>
      </c>
      <c r="B352" s="8">
        <v>2</v>
      </c>
      <c r="C352" s="8" t="s">
        <v>139</v>
      </c>
      <c r="D352" s="8">
        <v>32</v>
      </c>
      <c r="E352" s="8">
        <v>32</v>
      </c>
      <c r="F352" s="8" t="s">
        <v>140</v>
      </c>
      <c r="G352" s="8">
        <v>1</v>
      </c>
      <c r="H352" s="8"/>
      <c r="I352" s="9"/>
      <c r="J352" s="9"/>
      <c r="K352" s="10">
        <v>44704</v>
      </c>
      <c r="L352" s="10"/>
      <c r="M352" s="9" t="e">
        <f>DATEDIF(K352, L352, "m")</f>
        <v>#NUM!</v>
      </c>
      <c r="N352" s="9">
        <f t="shared" ca="1" si="292"/>
        <v>22</v>
      </c>
      <c r="O352" s="9">
        <v>5</v>
      </c>
      <c r="P352" s="9">
        <v>1</v>
      </c>
      <c r="Q352" s="9"/>
      <c r="R352" s="9"/>
      <c r="S352" s="9" t="e">
        <f t="shared" si="293"/>
        <v>#NUM!</v>
      </c>
      <c r="T352" s="9"/>
      <c r="U352" s="8">
        <f t="shared" si="323"/>
        <v>5</v>
      </c>
      <c r="V352" s="11">
        <v>1</v>
      </c>
      <c r="W352" s="8">
        <f t="shared" si="324"/>
        <v>5</v>
      </c>
      <c r="X352" s="9">
        <v>2</v>
      </c>
      <c r="Y352" s="9"/>
      <c r="Z352" s="9"/>
      <c r="AA352" s="9"/>
      <c r="AB352" s="9"/>
      <c r="AC352" s="9">
        <v>5</v>
      </c>
      <c r="AD352" s="9">
        <v>1</v>
      </c>
      <c r="AE352" s="8">
        <f t="shared" si="326"/>
        <v>5</v>
      </c>
      <c r="AF352" s="9">
        <v>2</v>
      </c>
      <c r="AG352" s="9"/>
      <c r="AH352" s="11">
        <f t="shared" si="330"/>
        <v>5</v>
      </c>
      <c r="AI352" s="11">
        <v>1</v>
      </c>
      <c r="AJ352" s="9"/>
      <c r="AK352" s="9">
        <v>0</v>
      </c>
      <c r="AL352" s="9"/>
      <c r="AM352" s="8" t="s">
        <v>273</v>
      </c>
      <c r="AN352" s="8">
        <v>2</v>
      </c>
      <c r="AO352" s="8">
        <v>2.16</v>
      </c>
      <c r="AP352" s="8">
        <v>39</v>
      </c>
      <c r="AQ352" s="8"/>
      <c r="AR352" s="9" t="e">
        <f t="shared" ref="AR352:AR358" si="334">141*((AQ352/EU352)^EV352)*0.9938^(E352)*ET352</f>
        <v>#DIV/0!</v>
      </c>
      <c r="AS352" s="9"/>
      <c r="AT352" s="9" t="e">
        <f t="shared" si="296"/>
        <v>#DIV/0!</v>
      </c>
      <c r="AU352" s="9"/>
      <c r="AV352" s="9" t="e">
        <f t="shared" si="333"/>
        <v>#DIV/0!</v>
      </c>
      <c r="AW352" s="9"/>
      <c r="AX352" s="9"/>
      <c r="AY352" s="12"/>
      <c r="AZ352" s="12"/>
      <c r="BA352" s="12"/>
      <c r="BB352" s="12"/>
      <c r="BC352" s="8" t="s">
        <v>164</v>
      </c>
      <c r="BD352" s="8"/>
      <c r="BE352" s="8"/>
      <c r="BF352" s="8"/>
      <c r="BG352" s="12"/>
      <c r="BH352" s="8"/>
      <c r="BI352" s="8"/>
      <c r="BJ352" s="8">
        <v>73</v>
      </c>
      <c r="BK352" s="8">
        <v>170</v>
      </c>
      <c r="BL352" s="8">
        <f t="shared" si="297"/>
        <v>1.8422730848309394</v>
      </c>
      <c r="BM352" s="8">
        <f t="shared" si="318"/>
        <v>25.259515570934255</v>
      </c>
      <c r="BN352" s="8">
        <v>1</v>
      </c>
      <c r="BO352" s="7" t="s">
        <v>1566</v>
      </c>
      <c r="BP352" s="8" t="s">
        <v>146</v>
      </c>
      <c r="BQ352" s="8">
        <v>28</v>
      </c>
      <c r="BR352" s="8">
        <v>60</v>
      </c>
      <c r="BS352" s="8">
        <v>161</v>
      </c>
      <c r="BT352" s="8">
        <f t="shared" si="298"/>
        <v>1.6294062026186178</v>
      </c>
      <c r="BU352" s="8">
        <f t="shared" si="319"/>
        <v>23.147255121330197</v>
      </c>
      <c r="BV352" s="8">
        <f t="shared" si="299"/>
        <v>1.13064077077295</v>
      </c>
      <c r="BW352" s="8">
        <f t="shared" si="299"/>
        <v>1.091253171856978</v>
      </c>
      <c r="BX352" s="8" t="s">
        <v>147</v>
      </c>
      <c r="BY352" s="8" t="s">
        <v>162</v>
      </c>
      <c r="BZ352" s="8" t="s">
        <v>148</v>
      </c>
      <c r="CA352" s="8" t="s">
        <v>149</v>
      </c>
      <c r="CB352" s="8">
        <v>4</v>
      </c>
      <c r="CC352" s="8" t="s">
        <v>150</v>
      </c>
      <c r="CD352" s="8">
        <v>2</v>
      </c>
      <c r="CE352" s="8" t="s">
        <v>159</v>
      </c>
      <c r="CF352" s="8" t="s">
        <v>150</v>
      </c>
      <c r="CG352" s="8">
        <v>2</v>
      </c>
      <c r="CH352" s="8" t="s">
        <v>150</v>
      </c>
      <c r="CI352" s="8" t="s">
        <v>150</v>
      </c>
      <c r="CJ352" s="8">
        <v>2</v>
      </c>
      <c r="CK352" s="8" t="s">
        <v>159</v>
      </c>
      <c r="CL352" s="8" t="s">
        <v>150</v>
      </c>
      <c r="CM352" s="8">
        <v>2</v>
      </c>
      <c r="CN352" s="8" t="s">
        <v>150</v>
      </c>
      <c r="CO352" s="8">
        <v>0</v>
      </c>
      <c r="CP352" s="8">
        <v>0</v>
      </c>
      <c r="CQ352" s="8">
        <v>4</v>
      </c>
      <c r="CR352" s="8" t="s">
        <v>0</v>
      </c>
      <c r="CS352" s="8">
        <v>0</v>
      </c>
      <c r="CT352" s="8"/>
      <c r="CU352" s="8"/>
      <c r="CV352" s="8"/>
      <c r="CW352" s="8"/>
      <c r="CX352" s="8" t="s">
        <v>0</v>
      </c>
      <c r="CY352" s="8">
        <v>0</v>
      </c>
      <c r="CZ352" s="8"/>
      <c r="DA352" s="8"/>
      <c r="DB352" s="8"/>
      <c r="DC352" s="8"/>
      <c r="DD352" s="8" t="s">
        <v>143</v>
      </c>
      <c r="DE352" s="8">
        <v>1</v>
      </c>
      <c r="DF352" s="8">
        <v>0</v>
      </c>
      <c r="DG352" s="8">
        <v>8</v>
      </c>
      <c r="DH352" s="8">
        <v>375</v>
      </c>
      <c r="DI352" s="8">
        <v>1</v>
      </c>
      <c r="DJ352" s="8"/>
      <c r="DK352" s="8">
        <v>2</v>
      </c>
      <c r="DL352" s="8">
        <v>2</v>
      </c>
      <c r="DM352" s="8">
        <v>1</v>
      </c>
      <c r="DN352" s="8"/>
      <c r="DO352" s="8" t="s">
        <v>143</v>
      </c>
      <c r="DP352" s="8" t="str">
        <f t="shared" si="327"/>
        <v>2</v>
      </c>
      <c r="DQ352" s="8" t="s">
        <v>165</v>
      </c>
      <c r="DR352" s="8" t="s">
        <v>165</v>
      </c>
      <c r="DS352" s="8" t="s">
        <v>165</v>
      </c>
      <c r="DT352" s="8" t="s">
        <v>636</v>
      </c>
      <c r="DU352" s="8" t="s">
        <v>150</v>
      </c>
      <c r="DV352" s="8" t="s">
        <v>150</v>
      </c>
      <c r="DW352" s="8" t="s">
        <v>150</v>
      </c>
      <c r="DX352" s="8" t="s">
        <v>150</v>
      </c>
      <c r="DY352" s="8" t="s">
        <v>150</v>
      </c>
      <c r="DZ352" s="8" t="s">
        <v>150</v>
      </c>
      <c r="EA352" s="8"/>
      <c r="EB352" s="8" t="s">
        <v>150</v>
      </c>
      <c r="EC352" s="8" t="s">
        <v>150</v>
      </c>
      <c r="ED352" s="8" t="s">
        <v>150</v>
      </c>
      <c r="EE352" s="8"/>
      <c r="EF352" s="8" t="s">
        <v>159</v>
      </c>
      <c r="EG352" s="8" t="s">
        <v>150</v>
      </c>
      <c r="EH352" s="8"/>
      <c r="EI352" s="8" t="s">
        <v>159</v>
      </c>
      <c r="EJ352" s="8" t="s">
        <v>150</v>
      </c>
      <c r="EK352" s="8"/>
      <c r="EL352" s="8"/>
      <c r="EM352" s="8" t="s">
        <v>159</v>
      </c>
      <c r="EN352" s="8"/>
      <c r="EO352" s="8"/>
      <c r="EP352" s="8" t="s">
        <v>189</v>
      </c>
      <c r="EQ352" s="11">
        <f t="shared" si="331"/>
        <v>5</v>
      </c>
      <c r="ER352" s="11">
        <v>1</v>
      </c>
      <c r="ES352" s="11"/>
      <c r="ET352" s="13">
        <f t="shared" si="300"/>
        <v>1</v>
      </c>
      <c r="EU352" s="13">
        <f t="shared" si="301"/>
        <v>0.9</v>
      </c>
      <c r="EV352" s="14">
        <f t="shared" si="320"/>
        <v>-3.2000000000000001E-2</v>
      </c>
      <c r="EW352" s="14">
        <f t="shared" si="302"/>
        <v>-3.2000000000000001E-2</v>
      </c>
      <c r="EX352" s="14">
        <f t="shared" si="303"/>
        <v>-3.2000000000000001E-2</v>
      </c>
      <c r="EY352" s="11">
        <f t="shared" si="304"/>
        <v>-3.2000000000000001E-2</v>
      </c>
      <c r="EZ352" s="17" t="s">
        <v>152</v>
      </c>
      <c r="FA352" s="16" t="str">
        <f t="shared" si="305"/>
        <v>1</v>
      </c>
      <c r="FC352">
        <v>2</v>
      </c>
      <c r="FD352">
        <v>0</v>
      </c>
    </row>
    <row r="353" spans="1:160" ht="33.75">
      <c r="A353" s="6">
        <v>3667</v>
      </c>
      <c r="B353" s="8">
        <v>2</v>
      </c>
      <c r="C353" s="8" t="s">
        <v>139</v>
      </c>
      <c r="D353" s="8">
        <v>65</v>
      </c>
      <c r="E353" s="8">
        <v>64</v>
      </c>
      <c r="F353" s="8" t="s">
        <v>153</v>
      </c>
      <c r="G353" s="8">
        <v>3</v>
      </c>
      <c r="H353" s="8" t="s">
        <v>179</v>
      </c>
      <c r="I353" s="9"/>
      <c r="J353" s="9"/>
      <c r="K353" s="10">
        <v>44720</v>
      </c>
      <c r="L353" s="10"/>
      <c r="M353" s="9" t="e">
        <f t="shared" ref="M353:M360" si="335">DATEDIF(K353,L353,"m")</f>
        <v>#NUM!</v>
      </c>
      <c r="N353" s="9">
        <f t="shared" ca="1" si="292"/>
        <v>22</v>
      </c>
      <c r="O353" s="9">
        <v>4</v>
      </c>
      <c r="P353" s="9">
        <v>1</v>
      </c>
      <c r="Q353" s="9"/>
      <c r="R353" s="9"/>
      <c r="S353" s="9" t="e">
        <f t="shared" si="293"/>
        <v>#NUM!</v>
      </c>
      <c r="T353" s="9"/>
      <c r="U353" s="8">
        <f t="shared" si="323"/>
        <v>4</v>
      </c>
      <c r="V353" s="11">
        <v>1</v>
      </c>
      <c r="W353" s="8">
        <f t="shared" si="324"/>
        <v>4</v>
      </c>
      <c r="X353" s="9">
        <v>2</v>
      </c>
      <c r="Y353" s="9"/>
      <c r="Z353" s="9"/>
      <c r="AA353" s="9"/>
      <c r="AB353" s="9"/>
      <c r="AC353" s="9">
        <v>4</v>
      </c>
      <c r="AD353" s="9">
        <v>1</v>
      </c>
      <c r="AE353" s="8">
        <f t="shared" si="326"/>
        <v>4</v>
      </c>
      <c r="AF353" s="9">
        <v>2</v>
      </c>
      <c r="AG353" s="9"/>
      <c r="AH353" s="11">
        <f t="shared" si="330"/>
        <v>4</v>
      </c>
      <c r="AI353" s="11">
        <v>1</v>
      </c>
      <c r="AJ353" s="9"/>
      <c r="AK353" s="9">
        <v>0</v>
      </c>
      <c r="AL353" s="9"/>
      <c r="AM353" s="8" t="s">
        <v>360</v>
      </c>
      <c r="AN353" s="8">
        <v>1</v>
      </c>
      <c r="AO353" s="8">
        <v>1.52</v>
      </c>
      <c r="AP353" s="8">
        <v>48</v>
      </c>
      <c r="AQ353" s="8"/>
      <c r="AR353" s="9" t="e">
        <f t="shared" si="334"/>
        <v>#DIV/0!</v>
      </c>
      <c r="AS353" s="9"/>
      <c r="AT353" s="9" t="e">
        <f t="shared" si="296"/>
        <v>#DIV/0!</v>
      </c>
      <c r="AU353" s="9"/>
      <c r="AV353" s="9" t="e">
        <f t="shared" si="333"/>
        <v>#DIV/0!</v>
      </c>
      <c r="AW353" s="9"/>
      <c r="AX353" s="9"/>
      <c r="AY353" s="12"/>
      <c r="AZ353" s="12"/>
      <c r="BA353" s="12"/>
      <c r="BB353" s="12"/>
      <c r="BC353" s="8" t="s">
        <v>164</v>
      </c>
      <c r="BD353" s="8"/>
      <c r="BE353" s="8"/>
      <c r="BF353" s="8"/>
      <c r="BG353" s="12"/>
      <c r="BH353" s="8"/>
      <c r="BI353" s="8"/>
      <c r="BJ353" s="8">
        <v>75</v>
      </c>
      <c r="BK353" s="8">
        <v>175</v>
      </c>
      <c r="BL353" s="8">
        <f t="shared" si="297"/>
        <v>1.9031365319240379</v>
      </c>
      <c r="BM353" s="8">
        <f t="shared" si="318"/>
        <v>24.489795918367346</v>
      </c>
      <c r="BN353" s="8">
        <v>1</v>
      </c>
      <c r="BO353" s="7" t="s">
        <v>1569</v>
      </c>
      <c r="BP353" s="8" t="s">
        <v>146</v>
      </c>
      <c r="BQ353" s="8">
        <v>64</v>
      </c>
      <c r="BR353" s="8">
        <v>60</v>
      </c>
      <c r="BS353" s="8">
        <v>167</v>
      </c>
      <c r="BT353" s="8">
        <f t="shared" si="298"/>
        <v>1.6732084402752192</v>
      </c>
      <c r="BU353" s="8">
        <f t="shared" si="319"/>
        <v>21.513858510523864</v>
      </c>
      <c r="BV353" s="8">
        <f t="shared" si="299"/>
        <v>1.1374174825528605</v>
      </c>
      <c r="BW353" s="8">
        <f t="shared" si="299"/>
        <v>1.1383265306122448</v>
      </c>
      <c r="BX353" s="8" t="s">
        <v>147</v>
      </c>
      <c r="BY353" s="8" t="s">
        <v>158</v>
      </c>
      <c r="BZ353" s="8" t="s">
        <v>148</v>
      </c>
      <c r="CA353" s="8" t="s">
        <v>149</v>
      </c>
      <c r="CB353" s="8">
        <v>4</v>
      </c>
      <c r="CC353" s="8" t="s">
        <v>150</v>
      </c>
      <c r="CD353" s="8">
        <v>2</v>
      </c>
      <c r="CE353" s="8" t="s">
        <v>150</v>
      </c>
      <c r="CF353" s="8" t="s">
        <v>150</v>
      </c>
      <c r="CG353" s="8">
        <v>2</v>
      </c>
      <c r="CH353" s="8" t="s">
        <v>150</v>
      </c>
      <c r="CI353" s="8" t="s">
        <v>150</v>
      </c>
      <c r="CJ353" s="8">
        <v>2</v>
      </c>
      <c r="CK353" s="8" t="s">
        <v>150</v>
      </c>
      <c r="CL353" s="8" t="s">
        <v>150</v>
      </c>
      <c r="CM353" s="8">
        <v>2</v>
      </c>
      <c r="CN353" s="8" t="s">
        <v>150</v>
      </c>
      <c r="CO353" s="8">
        <v>0</v>
      </c>
      <c r="CP353" s="8">
        <v>0</v>
      </c>
      <c r="CQ353" s="8">
        <v>4</v>
      </c>
      <c r="CR353" s="8" t="s">
        <v>0</v>
      </c>
      <c r="CS353" s="8">
        <v>0</v>
      </c>
      <c r="CT353" s="8"/>
      <c r="CU353" s="8"/>
      <c r="CV353" s="8"/>
      <c r="CW353" s="8"/>
      <c r="CX353" s="8" t="s">
        <v>0</v>
      </c>
      <c r="CY353" s="8">
        <v>0</v>
      </c>
      <c r="CZ353" s="8"/>
      <c r="DA353" s="8"/>
      <c r="DB353" s="8"/>
      <c r="DC353" s="8"/>
      <c r="DD353" s="8" t="s">
        <v>165</v>
      </c>
      <c r="DE353" s="8">
        <v>2</v>
      </c>
      <c r="DF353" s="8"/>
      <c r="DG353" s="8"/>
      <c r="DH353" s="8"/>
      <c r="DI353" s="8">
        <v>2</v>
      </c>
      <c r="DJ353" s="8"/>
      <c r="DK353" s="8">
        <v>2</v>
      </c>
      <c r="DL353" s="8">
        <v>0</v>
      </c>
      <c r="DM353" s="8">
        <v>2</v>
      </c>
      <c r="DN353" s="8"/>
      <c r="DO353" s="8" t="s">
        <v>143</v>
      </c>
      <c r="DP353" s="8" t="str">
        <f t="shared" si="327"/>
        <v>2</v>
      </c>
      <c r="DQ353" s="8" t="s">
        <v>165</v>
      </c>
      <c r="DR353" s="8" t="s">
        <v>165</v>
      </c>
      <c r="DS353" s="8" t="s">
        <v>165</v>
      </c>
      <c r="DT353" s="8" t="s">
        <v>636</v>
      </c>
      <c r="DU353" s="8" t="s">
        <v>150</v>
      </c>
      <c r="DV353" s="8" t="s">
        <v>150</v>
      </c>
      <c r="DW353" s="8" t="s">
        <v>150</v>
      </c>
      <c r="DX353" s="8" t="s">
        <v>150</v>
      </c>
      <c r="DY353" s="8" t="s">
        <v>150</v>
      </c>
      <c r="DZ353" s="8" t="s">
        <v>150</v>
      </c>
      <c r="EA353" s="8"/>
      <c r="EB353" s="8" t="s">
        <v>150</v>
      </c>
      <c r="EC353" s="8" t="s">
        <v>150</v>
      </c>
      <c r="ED353" s="8" t="s">
        <v>150</v>
      </c>
      <c r="EE353" s="8"/>
      <c r="EF353" s="8" t="s">
        <v>159</v>
      </c>
      <c r="EG353" s="8" t="s">
        <v>150</v>
      </c>
      <c r="EH353" s="8"/>
      <c r="EI353" s="8" t="s">
        <v>159</v>
      </c>
      <c r="EJ353" s="8" t="s">
        <v>150</v>
      </c>
      <c r="EK353" s="8"/>
      <c r="EL353" s="8"/>
      <c r="EM353" s="8" t="s">
        <v>159</v>
      </c>
      <c r="EN353" s="8"/>
      <c r="EO353" s="8"/>
      <c r="EP353" s="8" t="s">
        <v>189</v>
      </c>
      <c r="EQ353" s="11">
        <f t="shared" si="331"/>
        <v>4</v>
      </c>
      <c r="ER353" s="11">
        <v>1</v>
      </c>
      <c r="ES353" s="11"/>
      <c r="ET353" s="13">
        <f t="shared" si="300"/>
        <v>1</v>
      </c>
      <c r="EU353" s="13">
        <f t="shared" si="301"/>
        <v>0.9</v>
      </c>
      <c r="EV353" s="14">
        <f t="shared" si="320"/>
        <v>-3.2000000000000001E-2</v>
      </c>
      <c r="EW353" s="14">
        <f t="shared" si="302"/>
        <v>-3.2000000000000001E-2</v>
      </c>
      <c r="EX353" s="14">
        <f t="shared" si="303"/>
        <v>-3.2000000000000001E-2</v>
      </c>
      <c r="EY353" s="11">
        <f t="shared" si="304"/>
        <v>-3.2000000000000001E-2</v>
      </c>
      <c r="EZ353" s="15" t="s">
        <v>176</v>
      </c>
      <c r="FA353" s="16" t="str">
        <f t="shared" si="305"/>
        <v>3</v>
      </c>
      <c r="FC353">
        <v>2</v>
      </c>
      <c r="FD353">
        <v>0</v>
      </c>
    </row>
    <row r="354" spans="1:160" ht="33.75">
      <c r="A354" s="6">
        <v>3670</v>
      </c>
      <c r="B354" s="8">
        <v>1</v>
      </c>
      <c r="C354" s="8" t="s">
        <v>146</v>
      </c>
      <c r="D354" s="8">
        <v>52</v>
      </c>
      <c r="E354" s="8">
        <v>52</v>
      </c>
      <c r="F354" s="8" t="s">
        <v>153</v>
      </c>
      <c r="G354" s="8">
        <v>3</v>
      </c>
      <c r="H354" s="8" t="s">
        <v>179</v>
      </c>
      <c r="I354" s="9" t="s">
        <v>313</v>
      </c>
      <c r="J354" s="9">
        <v>2</v>
      </c>
      <c r="K354" s="10">
        <v>44727</v>
      </c>
      <c r="L354" s="10"/>
      <c r="M354" s="9" t="e">
        <f t="shared" si="335"/>
        <v>#NUM!</v>
      </c>
      <c r="N354" s="9">
        <f t="shared" ca="1" si="292"/>
        <v>21</v>
      </c>
      <c r="O354" s="9">
        <v>4</v>
      </c>
      <c r="P354" s="9">
        <v>1</v>
      </c>
      <c r="Q354" s="9"/>
      <c r="R354" s="9"/>
      <c r="S354" s="9" t="e">
        <f t="shared" si="293"/>
        <v>#NUM!</v>
      </c>
      <c r="T354" s="9"/>
      <c r="U354" s="8">
        <f t="shared" si="323"/>
        <v>4</v>
      </c>
      <c r="V354" s="11">
        <v>1</v>
      </c>
      <c r="W354" s="8">
        <f t="shared" si="324"/>
        <v>4</v>
      </c>
      <c r="X354" s="9">
        <v>2</v>
      </c>
      <c r="Y354" s="9"/>
      <c r="Z354" s="9"/>
      <c r="AA354" s="9"/>
      <c r="AB354" s="9"/>
      <c r="AC354" s="9">
        <v>4</v>
      </c>
      <c r="AD354" s="9">
        <v>1</v>
      </c>
      <c r="AE354" s="8">
        <f t="shared" si="326"/>
        <v>4</v>
      </c>
      <c r="AF354" s="9">
        <v>2</v>
      </c>
      <c r="AG354" s="9"/>
      <c r="AH354" s="11">
        <f t="shared" si="330"/>
        <v>4</v>
      </c>
      <c r="AI354" s="11">
        <v>1</v>
      </c>
      <c r="AJ354" s="9"/>
      <c r="AK354" s="9">
        <v>0</v>
      </c>
      <c r="AL354" s="9"/>
      <c r="AM354" s="8" t="s">
        <v>360</v>
      </c>
      <c r="AN354" s="8">
        <v>1</v>
      </c>
      <c r="AO354" s="8">
        <v>1.1399999999999999</v>
      </c>
      <c r="AP354" s="8">
        <v>55</v>
      </c>
      <c r="AQ354" s="8"/>
      <c r="AR354" s="9" t="e">
        <f t="shared" si="334"/>
        <v>#DIV/0!</v>
      </c>
      <c r="AS354" s="9"/>
      <c r="AT354" s="9" t="e">
        <f t="shared" si="296"/>
        <v>#DIV/0!</v>
      </c>
      <c r="AU354" s="9"/>
      <c r="AV354" s="9" t="e">
        <f t="shared" si="333"/>
        <v>#DIV/0!</v>
      </c>
      <c r="AW354" s="9"/>
      <c r="AX354" s="9"/>
      <c r="AY354" s="12"/>
      <c r="AZ354" s="12"/>
      <c r="BA354" s="12"/>
      <c r="BB354" s="12"/>
      <c r="BC354" s="8" t="s">
        <v>164</v>
      </c>
      <c r="BD354" s="8"/>
      <c r="BE354" s="8"/>
      <c r="BF354" s="8"/>
      <c r="BG354" s="12"/>
      <c r="BH354" s="8"/>
      <c r="BI354" s="8"/>
      <c r="BJ354" s="8">
        <v>59</v>
      </c>
      <c r="BK354" s="8">
        <v>152</v>
      </c>
      <c r="BL354" s="8">
        <f t="shared" si="297"/>
        <v>1.5517259744091163</v>
      </c>
      <c r="BM354" s="8">
        <f t="shared" si="318"/>
        <v>25.536703601108034</v>
      </c>
      <c r="BN354" s="8">
        <v>1</v>
      </c>
      <c r="BO354" s="7" t="s">
        <v>1572</v>
      </c>
      <c r="BP354" s="8" t="s">
        <v>139</v>
      </c>
      <c r="BQ354" s="8">
        <v>55</v>
      </c>
      <c r="BR354" s="8">
        <v>79</v>
      </c>
      <c r="BS354" s="8">
        <v>174</v>
      </c>
      <c r="BT354" s="8">
        <f t="shared" si="298"/>
        <v>1.9375639366201567</v>
      </c>
      <c r="BU354" s="8">
        <f t="shared" si="319"/>
        <v>26.09327520147972</v>
      </c>
      <c r="BV354" s="8">
        <f t="shared" si="299"/>
        <v>0.80086439734004988</v>
      </c>
      <c r="BW354" s="8">
        <f t="shared" si="299"/>
        <v>0.97866992180651491</v>
      </c>
      <c r="BX354" s="8" t="s">
        <v>162</v>
      </c>
      <c r="BY354" s="8" t="s">
        <v>171</v>
      </c>
      <c r="BZ354" s="8" t="s">
        <v>148</v>
      </c>
      <c r="CA354" s="8" t="s">
        <v>149</v>
      </c>
      <c r="CB354" s="8">
        <v>4</v>
      </c>
      <c r="CC354" s="8" t="s">
        <v>150</v>
      </c>
      <c r="CD354" s="8">
        <v>2</v>
      </c>
      <c r="CE354" s="8" t="s">
        <v>159</v>
      </c>
      <c r="CF354" s="8" t="s">
        <v>150</v>
      </c>
      <c r="CG354" s="8">
        <v>2</v>
      </c>
      <c r="CH354" s="8" t="s">
        <v>150</v>
      </c>
      <c r="CI354" s="8" t="s">
        <v>150</v>
      </c>
      <c r="CJ354" s="8">
        <v>2</v>
      </c>
      <c r="CK354" s="8" t="s">
        <v>159</v>
      </c>
      <c r="CL354" s="8" t="s">
        <v>150</v>
      </c>
      <c r="CM354" s="8">
        <v>2</v>
      </c>
      <c r="CN354" s="8" t="s">
        <v>150</v>
      </c>
      <c r="CO354" s="8">
        <v>33</v>
      </c>
      <c r="CP354" s="8">
        <v>0</v>
      </c>
      <c r="CQ354" s="8">
        <v>4</v>
      </c>
      <c r="CR354" s="8" t="s">
        <v>0</v>
      </c>
      <c r="CS354" s="8">
        <v>0</v>
      </c>
      <c r="CT354" s="8"/>
      <c r="CU354" s="8"/>
      <c r="CV354" s="8"/>
      <c r="CW354" s="8"/>
      <c r="CX354" s="8" t="s">
        <v>0</v>
      </c>
      <c r="CY354" s="8">
        <v>0</v>
      </c>
      <c r="CZ354" s="8"/>
      <c r="DA354" s="8"/>
      <c r="DB354" s="8"/>
      <c r="DC354" s="8"/>
      <c r="DD354" s="8" t="s">
        <v>143</v>
      </c>
      <c r="DE354" s="8">
        <v>1</v>
      </c>
      <c r="DF354" s="8">
        <v>32</v>
      </c>
      <c r="DG354" s="8" t="s">
        <v>635</v>
      </c>
      <c r="DH354" s="8">
        <v>375</v>
      </c>
      <c r="DI354" s="8">
        <v>1</v>
      </c>
      <c r="DJ354" s="8"/>
      <c r="DK354" s="8">
        <v>2</v>
      </c>
      <c r="DL354" s="8">
        <v>3</v>
      </c>
      <c r="DM354" s="8">
        <v>1</v>
      </c>
      <c r="DN354" s="8"/>
      <c r="DO354" s="8" t="s">
        <v>143</v>
      </c>
      <c r="DP354" s="8" t="str">
        <f t="shared" si="327"/>
        <v>2</v>
      </c>
      <c r="DQ354" s="8" t="s">
        <v>143</v>
      </c>
      <c r="DR354" s="8" t="s">
        <v>636</v>
      </c>
      <c r="DS354" s="8" t="s">
        <v>143</v>
      </c>
      <c r="DT354" s="8" t="s">
        <v>636</v>
      </c>
      <c r="DU354" s="8" t="s">
        <v>150</v>
      </c>
      <c r="DV354" s="8" t="s">
        <v>159</v>
      </c>
      <c r="DW354" s="8" t="s">
        <v>150</v>
      </c>
      <c r="DX354" s="8" t="s">
        <v>150</v>
      </c>
      <c r="DY354" s="8" t="s">
        <v>159</v>
      </c>
      <c r="DZ354" s="8" t="s">
        <v>150</v>
      </c>
      <c r="EA354" s="8"/>
      <c r="EB354" s="8" t="s">
        <v>150</v>
      </c>
      <c r="EC354" s="8" t="s">
        <v>150</v>
      </c>
      <c r="ED354" s="8" t="s">
        <v>150</v>
      </c>
      <c r="EE354" s="8"/>
      <c r="EF354" s="8" t="s">
        <v>159</v>
      </c>
      <c r="EG354" s="8" t="s">
        <v>150</v>
      </c>
      <c r="EH354" s="8"/>
      <c r="EI354" s="8" t="s">
        <v>159</v>
      </c>
      <c r="EJ354" s="8" t="s">
        <v>150</v>
      </c>
      <c r="EK354" s="8"/>
      <c r="EL354" s="8"/>
      <c r="EM354" s="8" t="s">
        <v>159</v>
      </c>
      <c r="EN354" s="8"/>
      <c r="EO354" s="8"/>
      <c r="EP354" s="8" t="s">
        <v>189</v>
      </c>
      <c r="EQ354" s="11">
        <f t="shared" si="331"/>
        <v>4</v>
      </c>
      <c r="ER354" s="11">
        <v>1</v>
      </c>
      <c r="ES354" s="11"/>
      <c r="ET354" s="13">
        <f t="shared" si="300"/>
        <v>1.012</v>
      </c>
      <c r="EU354" s="13">
        <f t="shared" si="301"/>
        <v>0.7</v>
      </c>
      <c r="EV354" s="14">
        <f t="shared" si="320"/>
        <v>-0.24099999999999999</v>
      </c>
      <c r="EW354" s="14">
        <f t="shared" si="302"/>
        <v>-0.24099999999999999</v>
      </c>
      <c r="EX354" s="14">
        <f t="shared" si="303"/>
        <v>-0.24099999999999999</v>
      </c>
      <c r="EY354" s="11">
        <f t="shared" si="304"/>
        <v>-0.24099999999999999</v>
      </c>
      <c r="EZ354" s="17" t="s">
        <v>152</v>
      </c>
      <c r="FA354" s="16" t="str">
        <f t="shared" si="305"/>
        <v>1</v>
      </c>
      <c r="FB354" t="s">
        <v>1969</v>
      </c>
      <c r="FC354">
        <v>1</v>
      </c>
      <c r="FD354">
        <v>2</v>
      </c>
    </row>
    <row r="355" spans="1:160" ht="33.75">
      <c r="A355" s="6">
        <v>3678</v>
      </c>
      <c r="B355" s="8">
        <v>2</v>
      </c>
      <c r="C355" s="8" t="s">
        <v>139</v>
      </c>
      <c r="D355" s="8">
        <v>62</v>
      </c>
      <c r="E355" s="8">
        <v>62</v>
      </c>
      <c r="F355" s="8" t="s">
        <v>140</v>
      </c>
      <c r="G355" s="8">
        <v>1</v>
      </c>
      <c r="H355" s="8"/>
      <c r="I355" s="9"/>
      <c r="J355" s="9"/>
      <c r="K355" s="10">
        <v>44749</v>
      </c>
      <c r="L355" s="10"/>
      <c r="M355" s="9" t="e">
        <f t="shared" si="335"/>
        <v>#NUM!</v>
      </c>
      <c r="N355" s="9">
        <f t="shared" ca="1" si="292"/>
        <v>21</v>
      </c>
      <c r="O355" s="9">
        <v>3</v>
      </c>
      <c r="P355" s="9">
        <v>1</v>
      </c>
      <c r="Q355" s="9"/>
      <c r="R355" s="9"/>
      <c r="S355" s="9" t="e">
        <f t="shared" si="293"/>
        <v>#NUM!</v>
      </c>
      <c r="T355" s="9"/>
      <c r="U355" s="8">
        <f t="shared" si="323"/>
        <v>3</v>
      </c>
      <c r="V355" s="11">
        <v>1</v>
      </c>
      <c r="W355" s="8">
        <f t="shared" si="324"/>
        <v>3</v>
      </c>
      <c r="X355" s="9">
        <v>2</v>
      </c>
      <c r="Y355" s="9"/>
      <c r="Z355" s="9"/>
      <c r="AA355" s="9"/>
      <c r="AB355" s="9"/>
      <c r="AC355" s="9">
        <v>3</v>
      </c>
      <c r="AD355" s="9">
        <v>1</v>
      </c>
      <c r="AE355" s="8">
        <f t="shared" si="326"/>
        <v>3</v>
      </c>
      <c r="AF355" s="9">
        <v>2</v>
      </c>
      <c r="AG355" s="9"/>
      <c r="AH355" s="11">
        <f t="shared" si="330"/>
        <v>3</v>
      </c>
      <c r="AI355" s="11">
        <v>1</v>
      </c>
      <c r="AJ355" s="9"/>
      <c r="AK355" s="9">
        <v>0</v>
      </c>
      <c r="AL355" s="9"/>
      <c r="AM355" s="8" t="s">
        <v>360</v>
      </c>
      <c r="AN355" s="8">
        <v>1</v>
      </c>
      <c r="AO355" s="8">
        <v>2.97</v>
      </c>
      <c r="AP355" s="8">
        <v>22</v>
      </c>
      <c r="AQ355" s="8"/>
      <c r="AR355" s="9" t="e">
        <f t="shared" si="334"/>
        <v>#DIV/0!</v>
      </c>
      <c r="AS355" s="9"/>
      <c r="AT355" s="9" t="e">
        <f t="shared" si="296"/>
        <v>#DIV/0!</v>
      </c>
      <c r="AU355" s="9"/>
      <c r="AV355" s="9" t="e">
        <f t="shared" si="333"/>
        <v>#DIV/0!</v>
      </c>
      <c r="AW355" s="9"/>
      <c r="AX355" s="9"/>
      <c r="AY355" s="12"/>
      <c r="AZ355" s="12"/>
      <c r="BA355" s="12"/>
      <c r="BB355" s="12"/>
      <c r="BC355" s="8" t="s">
        <v>164</v>
      </c>
      <c r="BD355" s="8"/>
      <c r="BE355" s="8"/>
      <c r="BF355" s="8"/>
      <c r="BG355" s="12"/>
      <c r="BH355" s="8"/>
      <c r="BI355" s="8"/>
      <c r="BJ355" s="8">
        <v>65</v>
      </c>
      <c r="BK355" s="8">
        <v>172</v>
      </c>
      <c r="BL355" s="8">
        <f t="shared" si="297"/>
        <v>1.7685307858734094</v>
      </c>
      <c r="BM355" s="8">
        <f t="shared" si="318"/>
        <v>21.971335857220119</v>
      </c>
      <c r="BN355" s="8">
        <v>1</v>
      </c>
      <c r="BO355" s="7" t="s">
        <v>1579</v>
      </c>
      <c r="BP355" s="8" t="s">
        <v>146</v>
      </c>
      <c r="BQ355" s="8">
        <v>61</v>
      </c>
      <c r="BR355" s="8">
        <v>67</v>
      </c>
      <c r="BS355" s="8">
        <v>160</v>
      </c>
      <c r="BT355" s="8">
        <f t="shared" si="298"/>
        <v>1.6999459072707819</v>
      </c>
      <c r="BU355" s="8">
        <f t="shared" si="319"/>
        <v>26.171875</v>
      </c>
      <c r="BV355" s="8">
        <f t="shared" si="299"/>
        <v>1.0403453299950813</v>
      </c>
      <c r="BW355" s="8">
        <f t="shared" si="299"/>
        <v>0.83950178797736574</v>
      </c>
      <c r="BX355" s="8" t="s">
        <v>162</v>
      </c>
      <c r="BY355" s="8" t="s">
        <v>162</v>
      </c>
      <c r="BZ355" s="8" t="s">
        <v>148</v>
      </c>
      <c r="CA355" s="8" t="s">
        <v>149</v>
      </c>
      <c r="CB355" s="8">
        <v>4</v>
      </c>
      <c r="CC355" s="8" t="s">
        <v>150</v>
      </c>
      <c r="CD355" s="8">
        <v>2</v>
      </c>
      <c r="CE355" s="8" t="s">
        <v>150</v>
      </c>
      <c r="CF355" s="8" t="s">
        <v>150</v>
      </c>
      <c r="CG355" s="8">
        <v>2</v>
      </c>
      <c r="CH355" s="8" t="s">
        <v>150</v>
      </c>
      <c r="CI355" s="8" t="s">
        <v>150</v>
      </c>
      <c r="CJ355" s="8">
        <v>2</v>
      </c>
      <c r="CK355" s="8" t="s">
        <v>150</v>
      </c>
      <c r="CL355" s="8" t="s">
        <v>150</v>
      </c>
      <c r="CM355" s="8">
        <v>2</v>
      </c>
      <c r="CN355" s="8" t="s">
        <v>150</v>
      </c>
      <c r="CO355" s="8">
        <v>0</v>
      </c>
      <c r="CP355" s="8">
        <v>0</v>
      </c>
      <c r="CQ355" s="8">
        <v>4</v>
      </c>
      <c r="CR355" s="8" t="s">
        <v>0</v>
      </c>
      <c r="CS355" s="8">
        <v>0</v>
      </c>
      <c r="CT355" s="8"/>
      <c r="CU355" s="8"/>
      <c r="CV355" s="8"/>
      <c r="CW355" s="8"/>
      <c r="CX355" s="8" t="s">
        <v>0</v>
      </c>
      <c r="CY355" s="8">
        <v>0</v>
      </c>
      <c r="CZ355" s="8"/>
      <c r="DA355" s="8"/>
      <c r="DB355" s="8"/>
      <c r="DC355" s="8"/>
      <c r="DD355" s="8" t="s">
        <v>165</v>
      </c>
      <c r="DE355" s="8">
        <v>2</v>
      </c>
      <c r="DF355" s="8"/>
      <c r="DG355" s="8"/>
      <c r="DH355" s="8"/>
      <c r="DI355" s="8">
        <v>2</v>
      </c>
      <c r="DJ355" s="8"/>
      <c r="DK355" s="8">
        <v>2</v>
      </c>
      <c r="DL355" s="8">
        <v>0</v>
      </c>
      <c r="DM355" s="8">
        <v>2</v>
      </c>
      <c r="DN355" s="8"/>
      <c r="DO355" s="8" t="s">
        <v>143</v>
      </c>
      <c r="DP355" s="8" t="str">
        <f t="shared" si="327"/>
        <v>2</v>
      </c>
      <c r="DQ355" s="8" t="s">
        <v>165</v>
      </c>
      <c r="DR355" s="8" t="s">
        <v>165</v>
      </c>
      <c r="DS355" s="8" t="s">
        <v>165</v>
      </c>
      <c r="DT355" s="8" t="s">
        <v>636</v>
      </c>
      <c r="DU355" s="8" t="s">
        <v>150</v>
      </c>
      <c r="DV355" s="8" t="s">
        <v>150</v>
      </c>
      <c r="DW355" s="8" t="s">
        <v>150</v>
      </c>
      <c r="DX355" s="8" t="s">
        <v>150</v>
      </c>
      <c r="DY355" s="8" t="s">
        <v>150</v>
      </c>
      <c r="DZ355" s="8" t="s">
        <v>150</v>
      </c>
      <c r="EA355" s="8"/>
      <c r="EB355" s="8" t="s">
        <v>150</v>
      </c>
      <c r="EC355" s="8" t="s">
        <v>150</v>
      </c>
      <c r="ED355" s="8" t="s">
        <v>150</v>
      </c>
      <c r="EE355" s="8"/>
      <c r="EF355" s="8" t="s">
        <v>159</v>
      </c>
      <c r="EG355" s="8" t="s">
        <v>150</v>
      </c>
      <c r="EH355" s="8"/>
      <c r="EI355" s="8" t="s">
        <v>159</v>
      </c>
      <c r="EJ355" s="8" t="s">
        <v>150</v>
      </c>
      <c r="EK355" s="8"/>
      <c r="EL355" s="8"/>
      <c r="EM355" s="8" t="s">
        <v>159</v>
      </c>
      <c r="EN355" s="8"/>
      <c r="EO355" s="8"/>
      <c r="EP355" s="8" t="s">
        <v>189</v>
      </c>
      <c r="EQ355" s="11">
        <f t="shared" si="331"/>
        <v>3</v>
      </c>
      <c r="ER355" s="11">
        <v>1</v>
      </c>
      <c r="ES355" s="11"/>
      <c r="ET355" s="13">
        <f t="shared" si="300"/>
        <v>1</v>
      </c>
      <c r="EU355" s="13">
        <f t="shared" si="301"/>
        <v>0.9</v>
      </c>
      <c r="EV355" s="14">
        <f t="shared" si="320"/>
        <v>-3.2000000000000001E-2</v>
      </c>
      <c r="EW355" s="14">
        <f t="shared" si="302"/>
        <v>-3.2000000000000001E-2</v>
      </c>
      <c r="EX355" s="14">
        <f t="shared" si="303"/>
        <v>-3.2000000000000001E-2</v>
      </c>
      <c r="EY355" s="11">
        <f t="shared" si="304"/>
        <v>-3.2000000000000001E-2</v>
      </c>
      <c r="EZ355" s="17" t="s">
        <v>152</v>
      </c>
      <c r="FA355" s="16" t="str">
        <f t="shared" si="305"/>
        <v>1</v>
      </c>
      <c r="FC355">
        <v>2</v>
      </c>
      <c r="FD355">
        <v>0</v>
      </c>
    </row>
    <row r="356" spans="1:160" ht="33.75">
      <c r="A356" s="6">
        <v>3682</v>
      </c>
      <c r="B356" s="8">
        <v>2</v>
      </c>
      <c r="C356" s="8" t="s">
        <v>139</v>
      </c>
      <c r="D356" s="8">
        <v>68</v>
      </c>
      <c r="E356" s="8">
        <v>68</v>
      </c>
      <c r="F356" s="8" t="s">
        <v>140</v>
      </c>
      <c r="G356" s="8">
        <v>1</v>
      </c>
      <c r="H356" s="8"/>
      <c r="I356" s="9"/>
      <c r="J356" s="9"/>
      <c r="K356" s="10">
        <v>44760</v>
      </c>
      <c r="L356" s="10"/>
      <c r="M356" s="9" t="e">
        <f t="shared" si="335"/>
        <v>#NUM!</v>
      </c>
      <c r="N356" s="9">
        <f t="shared" ca="1" si="292"/>
        <v>20</v>
      </c>
      <c r="O356" s="9">
        <v>3</v>
      </c>
      <c r="P356" s="9">
        <v>1</v>
      </c>
      <c r="Q356" s="9"/>
      <c r="R356" s="9"/>
      <c r="S356" s="9" t="e">
        <f t="shared" si="293"/>
        <v>#NUM!</v>
      </c>
      <c r="T356" s="9"/>
      <c r="U356" s="8">
        <f t="shared" si="323"/>
        <v>3</v>
      </c>
      <c r="V356" s="11">
        <v>1</v>
      </c>
      <c r="W356" s="8">
        <f t="shared" si="324"/>
        <v>3</v>
      </c>
      <c r="X356" s="9">
        <v>2</v>
      </c>
      <c r="Y356" s="9"/>
      <c r="Z356" s="9"/>
      <c r="AA356" s="9"/>
      <c r="AB356" s="9"/>
      <c r="AC356" s="9">
        <v>3</v>
      </c>
      <c r="AD356" s="9">
        <v>1</v>
      </c>
      <c r="AE356" s="8">
        <f t="shared" si="326"/>
        <v>3</v>
      </c>
      <c r="AF356" s="9">
        <v>2</v>
      </c>
      <c r="AG356" s="9"/>
      <c r="AH356" s="11">
        <f t="shared" si="330"/>
        <v>3</v>
      </c>
      <c r="AI356" s="11">
        <v>1</v>
      </c>
      <c r="AJ356" s="9"/>
      <c r="AK356" s="9">
        <v>0</v>
      </c>
      <c r="AL356" s="9"/>
      <c r="AM356" s="8" t="s">
        <v>360</v>
      </c>
      <c r="AN356" s="8">
        <v>1</v>
      </c>
      <c r="AO356" s="8">
        <v>1.97</v>
      </c>
      <c r="AP356" s="8">
        <v>34</v>
      </c>
      <c r="AQ356" s="8"/>
      <c r="AR356" s="9" t="e">
        <f t="shared" si="334"/>
        <v>#DIV/0!</v>
      </c>
      <c r="AS356" s="9"/>
      <c r="AT356" s="9" t="e">
        <f t="shared" si="296"/>
        <v>#DIV/0!</v>
      </c>
      <c r="AU356" s="9"/>
      <c r="AV356" s="9" t="e">
        <f t="shared" si="333"/>
        <v>#DIV/0!</v>
      </c>
      <c r="AW356" s="9"/>
      <c r="AX356" s="9"/>
      <c r="AY356" s="12"/>
      <c r="AZ356" s="12"/>
      <c r="BA356" s="12"/>
      <c r="BB356" s="12"/>
      <c r="BC356" s="8" t="s">
        <v>164</v>
      </c>
      <c r="BD356" s="8"/>
      <c r="BE356" s="8"/>
      <c r="BF356" s="8"/>
      <c r="BG356" s="12"/>
      <c r="BH356" s="8"/>
      <c r="BI356" s="8"/>
      <c r="BJ356" s="8">
        <v>70</v>
      </c>
      <c r="BK356" s="8">
        <v>169</v>
      </c>
      <c r="BL356" s="8">
        <f t="shared" si="297"/>
        <v>1.8019836721912947</v>
      </c>
      <c r="BM356" s="8">
        <f t="shared" si="318"/>
        <v>24.508945765204299</v>
      </c>
      <c r="BN356" s="8">
        <v>1</v>
      </c>
      <c r="BO356" s="7" t="s">
        <v>1582</v>
      </c>
      <c r="BP356" s="8" t="s">
        <v>146</v>
      </c>
      <c r="BQ356" s="8">
        <v>59</v>
      </c>
      <c r="BR356" s="8">
        <v>56</v>
      </c>
      <c r="BS356" s="8">
        <v>155.69999999999999</v>
      </c>
      <c r="BT356" s="8">
        <f t="shared" si="298"/>
        <v>1.5443846600625217</v>
      </c>
      <c r="BU356" s="8">
        <f t="shared" si="319"/>
        <v>23.099937341419963</v>
      </c>
      <c r="BV356" s="8">
        <f t="shared" si="299"/>
        <v>1.1667971838818605</v>
      </c>
      <c r="BW356" s="8">
        <f t="shared" si="299"/>
        <v>1.0609962011134062</v>
      </c>
      <c r="BX356" s="8" t="s">
        <v>147</v>
      </c>
      <c r="BY356" s="8" t="s">
        <v>162</v>
      </c>
      <c r="BZ356" s="8" t="s">
        <v>148</v>
      </c>
      <c r="CA356" s="8" t="s">
        <v>149</v>
      </c>
      <c r="CB356" s="8">
        <v>5</v>
      </c>
      <c r="CC356" s="8" t="s">
        <v>150</v>
      </c>
      <c r="CD356" s="8">
        <v>2</v>
      </c>
      <c r="CE356" s="8" t="s">
        <v>159</v>
      </c>
      <c r="CF356" s="8" t="s">
        <v>150</v>
      </c>
      <c r="CG356" s="8">
        <v>2</v>
      </c>
      <c r="CH356" s="8" t="s">
        <v>150</v>
      </c>
      <c r="CI356" s="8" t="s">
        <v>150</v>
      </c>
      <c r="CJ356" s="8">
        <v>2</v>
      </c>
      <c r="CK356" s="8" t="s">
        <v>159</v>
      </c>
      <c r="CL356" s="8" t="s">
        <v>150</v>
      </c>
      <c r="CM356" s="8">
        <v>2</v>
      </c>
      <c r="CN356" s="8" t="s">
        <v>150</v>
      </c>
      <c r="CO356" s="8">
        <v>0</v>
      </c>
      <c r="CP356" s="8">
        <v>0</v>
      </c>
      <c r="CQ356" s="8">
        <v>4</v>
      </c>
      <c r="CR356" s="8" t="s">
        <v>0</v>
      </c>
      <c r="CS356" s="8">
        <v>0</v>
      </c>
      <c r="CT356" s="8"/>
      <c r="CU356" s="8"/>
      <c r="CV356" s="8"/>
      <c r="CW356" s="8"/>
      <c r="CX356" s="8" t="s">
        <v>0</v>
      </c>
      <c r="CY356" s="8">
        <v>0</v>
      </c>
      <c r="CZ356" s="8"/>
      <c r="DA356" s="8"/>
      <c r="DB356" s="8"/>
      <c r="DC356" s="8"/>
      <c r="DD356" s="8" t="s">
        <v>143</v>
      </c>
      <c r="DE356" s="8">
        <v>1</v>
      </c>
      <c r="DF356" s="8" t="s">
        <v>635</v>
      </c>
      <c r="DG356" s="8">
        <v>16</v>
      </c>
      <c r="DH356" s="8">
        <v>375</v>
      </c>
      <c r="DI356" s="8">
        <v>1</v>
      </c>
      <c r="DJ356" s="8"/>
      <c r="DK356" s="8">
        <v>2</v>
      </c>
      <c r="DL356" s="8">
        <v>2</v>
      </c>
      <c r="DM356" s="8">
        <v>1</v>
      </c>
      <c r="DN356" s="8"/>
      <c r="DO356" s="8" t="s">
        <v>143</v>
      </c>
      <c r="DP356" s="8" t="str">
        <f t="shared" si="327"/>
        <v>2</v>
      </c>
      <c r="DQ356" s="8" t="s">
        <v>165</v>
      </c>
      <c r="DR356" s="8" t="s">
        <v>165</v>
      </c>
      <c r="DS356" s="8" t="s">
        <v>165</v>
      </c>
      <c r="DT356" s="8" t="s">
        <v>636</v>
      </c>
      <c r="DU356" s="8" t="s">
        <v>150</v>
      </c>
      <c r="DV356" s="8" t="s">
        <v>159</v>
      </c>
      <c r="DW356" s="8" t="s">
        <v>150</v>
      </c>
      <c r="DX356" s="8" t="s">
        <v>150</v>
      </c>
      <c r="DY356" s="8" t="s">
        <v>159</v>
      </c>
      <c r="DZ356" s="8" t="s">
        <v>150</v>
      </c>
      <c r="EA356" s="8"/>
      <c r="EB356" s="8" t="s">
        <v>150</v>
      </c>
      <c r="EC356" s="8" t="s">
        <v>150</v>
      </c>
      <c r="ED356" s="8" t="s">
        <v>150</v>
      </c>
      <c r="EE356" s="8"/>
      <c r="EF356" s="8" t="s">
        <v>159</v>
      </c>
      <c r="EG356" s="8" t="s">
        <v>150</v>
      </c>
      <c r="EH356" s="8"/>
      <c r="EI356" s="8" t="s">
        <v>159</v>
      </c>
      <c r="EJ356" s="8" t="s">
        <v>150</v>
      </c>
      <c r="EK356" s="8"/>
      <c r="EL356" s="8"/>
      <c r="EM356" s="8" t="s">
        <v>159</v>
      </c>
      <c r="EN356" s="8"/>
      <c r="EO356" s="8"/>
      <c r="EP356" s="8" t="s">
        <v>189</v>
      </c>
      <c r="EQ356" s="11">
        <f t="shared" si="331"/>
        <v>3</v>
      </c>
      <c r="ER356" s="11">
        <v>1</v>
      </c>
      <c r="ES356" s="11"/>
      <c r="ET356" s="13">
        <f t="shared" si="300"/>
        <v>1</v>
      </c>
      <c r="EU356" s="13">
        <f t="shared" si="301"/>
        <v>0.9</v>
      </c>
      <c r="EV356" s="14">
        <f t="shared" si="320"/>
        <v>-3.2000000000000001E-2</v>
      </c>
      <c r="EW356" s="14">
        <f t="shared" si="302"/>
        <v>-3.2000000000000001E-2</v>
      </c>
      <c r="EX356" s="14">
        <f t="shared" si="303"/>
        <v>-3.2000000000000001E-2</v>
      </c>
      <c r="EY356" s="11">
        <f t="shared" si="304"/>
        <v>-3.2000000000000001E-2</v>
      </c>
      <c r="EZ356" s="17" t="s">
        <v>176</v>
      </c>
      <c r="FA356" s="16" t="str">
        <f t="shared" si="305"/>
        <v>3</v>
      </c>
      <c r="FC356">
        <v>2</v>
      </c>
      <c r="FD356">
        <v>0</v>
      </c>
    </row>
    <row r="357" spans="1:160" ht="33.75">
      <c r="A357" s="6">
        <v>3684</v>
      </c>
      <c r="B357" s="8">
        <v>2</v>
      </c>
      <c r="C357" s="8" t="s">
        <v>139</v>
      </c>
      <c r="D357" s="8">
        <v>56</v>
      </c>
      <c r="E357" s="8">
        <v>56</v>
      </c>
      <c r="F357" s="8" t="s">
        <v>140</v>
      </c>
      <c r="G357" s="8">
        <v>1</v>
      </c>
      <c r="H357" s="8"/>
      <c r="I357" s="9"/>
      <c r="J357" s="9"/>
      <c r="K357" s="10">
        <v>44763</v>
      </c>
      <c r="L357" s="10"/>
      <c r="M357" s="9" t="e">
        <f t="shared" si="335"/>
        <v>#NUM!</v>
      </c>
      <c r="N357" s="9">
        <f t="shared" ca="1" si="292"/>
        <v>20</v>
      </c>
      <c r="O357" s="9">
        <v>3</v>
      </c>
      <c r="P357" s="9">
        <v>1</v>
      </c>
      <c r="Q357" s="9"/>
      <c r="R357" s="9"/>
      <c r="S357" s="9" t="e">
        <f t="shared" si="293"/>
        <v>#NUM!</v>
      </c>
      <c r="T357" s="9"/>
      <c r="U357" s="8">
        <f t="shared" si="323"/>
        <v>3</v>
      </c>
      <c r="V357" s="11">
        <v>1</v>
      </c>
      <c r="W357" s="8">
        <f t="shared" si="324"/>
        <v>3</v>
      </c>
      <c r="X357" s="9">
        <v>2</v>
      </c>
      <c r="Y357" s="9"/>
      <c r="Z357" s="9"/>
      <c r="AA357" s="9"/>
      <c r="AB357" s="9"/>
      <c r="AC357" s="9">
        <v>3</v>
      </c>
      <c r="AD357" s="9">
        <v>1</v>
      </c>
      <c r="AE357" s="8">
        <f t="shared" si="326"/>
        <v>3</v>
      </c>
      <c r="AF357" s="9">
        <v>2</v>
      </c>
      <c r="AG357" s="9"/>
      <c r="AH357" s="11">
        <f t="shared" si="330"/>
        <v>3</v>
      </c>
      <c r="AI357" s="11">
        <v>1</v>
      </c>
      <c r="AJ357" s="9"/>
      <c r="AK357" s="9">
        <v>0</v>
      </c>
      <c r="AL357" s="9"/>
      <c r="AM357" s="8" t="s">
        <v>360</v>
      </c>
      <c r="AN357" s="8">
        <v>1</v>
      </c>
      <c r="AO357" s="8">
        <v>2.12</v>
      </c>
      <c r="AP357" s="8">
        <v>34</v>
      </c>
      <c r="AQ357" s="8"/>
      <c r="AR357" s="9" t="e">
        <f t="shared" si="334"/>
        <v>#DIV/0!</v>
      </c>
      <c r="AS357" s="9"/>
      <c r="AT357" s="9" t="e">
        <f t="shared" si="296"/>
        <v>#DIV/0!</v>
      </c>
      <c r="AU357" s="9"/>
      <c r="AV357" s="9" t="e">
        <f t="shared" si="333"/>
        <v>#DIV/0!</v>
      </c>
      <c r="AW357" s="9"/>
      <c r="AX357" s="9"/>
      <c r="AY357" s="12"/>
      <c r="AZ357" s="12"/>
      <c r="BA357" s="12"/>
      <c r="BB357" s="12"/>
      <c r="BC357" s="8" t="s">
        <v>164</v>
      </c>
      <c r="BD357" s="8"/>
      <c r="BE357" s="8"/>
      <c r="BF357" s="8"/>
      <c r="BG357" s="12"/>
      <c r="BH357" s="8"/>
      <c r="BI357" s="8"/>
      <c r="BJ357" s="8">
        <v>69</v>
      </c>
      <c r="BK357" s="8">
        <v>168</v>
      </c>
      <c r="BL357" s="8">
        <f t="shared" si="297"/>
        <v>1.7833082407600263</v>
      </c>
      <c r="BM357" s="8">
        <f t="shared" si="318"/>
        <v>24.447278911564627</v>
      </c>
      <c r="BN357" s="8">
        <v>1</v>
      </c>
      <c r="BO357" s="7" t="s">
        <v>1585</v>
      </c>
      <c r="BP357" s="8" t="s">
        <v>146</v>
      </c>
      <c r="BQ357" s="8">
        <v>55</v>
      </c>
      <c r="BR357" s="8">
        <v>71</v>
      </c>
      <c r="BS357" s="8">
        <v>150</v>
      </c>
      <c r="BT357" s="8">
        <f t="shared" si="298"/>
        <v>1.6627129706334731</v>
      </c>
      <c r="BU357" s="8">
        <f t="shared" si="319"/>
        <v>31.555555555555557</v>
      </c>
      <c r="BV357" s="8">
        <f t="shared" si="299"/>
        <v>1.0725292171628442</v>
      </c>
      <c r="BW357" s="8">
        <f t="shared" si="299"/>
        <v>0.77473771198620289</v>
      </c>
      <c r="BX357" s="8" t="s">
        <v>147</v>
      </c>
      <c r="BY357" s="8" t="s">
        <v>162</v>
      </c>
      <c r="BZ357" s="8" t="s">
        <v>148</v>
      </c>
      <c r="CA357" s="8" t="s">
        <v>149</v>
      </c>
      <c r="CB357" s="8">
        <v>4</v>
      </c>
      <c r="CC357" s="8" t="s">
        <v>150</v>
      </c>
      <c r="CD357" s="8">
        <v>2</v>
      </c>
      <c r="CE357" s="8" t="s">
        <v>159</v>
      </c>
      <c r="CF357" s="8" t="s">
        <v>150</v>
      </c>
      <c r="CG357" s="8">
        <v>2</v>
      </c>
      <c r="CH357" s="8" t="s">
        <v>150</v>
      </c>
      <c r="CI357" s="8" t="s">
        <v>150</v>
      </c>
      <c r="CJ357" s="8">
        <v>2</v>
      </c>
      <c r="CK357" s="8" t="s">
        <v>159</v>
      </c>
      <c r="CL357" s="8" t="s">
        <v>150</v>
      </c>
      <c r="CM357" s="8">
        <v>2</v>
      </c>
      <c r="CN357" s="8" t="s">
        <v>150</v>
      </c>
      <c r="CO357" s="8">
        <v>0</v>
      </c>
      <c r="CP357" s="8">
        <v>0</v>
      </c>
      <c r="CQ357" s="8">
        <v>4</v>
      </c>
      <c r="CR357" s="8" t="s">
        <v>0</v>
      </c>
      <c r="CS357" s="8">
        <v>0</v>
      </c>
      <c r="CT357" s="8"/>
      <c r="CU357" s="8"/>
      <c r="CV357" s="8"/>
      <c r="CW357" s="8"/>
      <c r="CX357" s="8" t="s">
        <v>0</v>
      </c>
      <c r="CY357" s="8">
        <v>0</v>
      </c>
      <c r="CZ357" s="8"/>
      <c r="DA357" s="8"/>
      <c r="DB357" s="8"/>
      <c r="DC357" s="8"/>
      <c r="DD357" s="8" t="s">
        <v>143</v>
      </c>
      <c r="DE357" s="8">
        <v>1</v>
      </c>
      <c r="DF357" s="8">
        <v>0</v>
      </c>
      <c r="DG357" s="8">
        <v>16</v>
      </c>
      <c r="DH357" s="8">
        <v>375</v>
      </c>
      <c r="DI357" s="8">
        <v>1</v>
      </c>
      <c r="DJ357" s="8"/>
      <c r="DK357" s="8">
        <v>2</v>
      </c>
      <c r="DL357" s="8">
        <v>2</v>
      </c>
      <c r="DM357" s="8">
        <v>1</v>
      </c>
      <c r="DN357" s="8"/>
      <c r="DO357" s="8"/>
      <c r="DP357" s="8"/>
      <c r="DQ357" s="8" t="s">
        <v>143</v>
      </c>
      <c r="DR357" s="8" t="s">
        <v>165</v>
      </c>
      <c r="DS357" s="8" t="s">
        <v>143</v>
      </c>
      <c r="DT357" s="8" t="s">
        <v>636</v>
      </c>
      <c r="DU357" s="8" t="s">
        <v>150</v>
      </c>
      <c r="DV357" s="8" t="s">
        <v>150</v>
      </c>
      <c r="DW357" s="8" t="s">
        <v>150</v>
      </c>
      <c r="DX357" s="8" t="s">
        <v>150</v>
      </c>
      <c r="DY357" s="8" t="s">
        <v>159</v>
      </c>
      <c r="DZ357" s="8" t="s">
        <v>150</v>
      </c>
      <c r="EA357" s="8"/>
      <c r="EB357" s="8" t="s">
        <v>150</v>
      </c>
      <c r="EC357" s="8" t="s">
        <v>150</v>
      </c>
      <c r="ED357" s="8" t="s">
        <v>150</v>
      </c>
      <c r="EE357" s="8"/>
      <c r="EF357" s="8" t="s">
        <v>159</v>
      </c>
      <c r="EG357" s="8" t="s">
        <v>150</v>
      </c>
      <c r="EH357" s="8"/>
      <c r="EI357" s="8" t="s">
        <v>159</v>
      </c>
      <c r="EJ357" s="8" t="s">
        <v>150</v>
      </c>
      <c r="EK357" s="8"/>
      <c r="EL357" s="8"/>
      <c r="EM357" s="8" t="s">
        <v>159</v>
      </c>
      <c r="EN357" s="8"/>
      <c r="EO357" s="8"/>
      <c r="EP357" s="8" t="s">
        <v>189</v>
      </c>
      <c r="EQ357" s="11">
        <f t="shared" si="331"/>
        <v>3</v>
      </c>
      <c r="ER357" s="11">
        <v>1</v>
      </c>
      <c r="ES357" s="11"/>
      <c r="ET357" s="13">
        <f t="shared" si="300"/>
        <v>1</v>
      </c>
      <c r="EU357" s="13">
        <f t="shared" si="301"/>
        <v>0.9</v>
      </c>
      <c r="EV357" s="14">
        <f t="shared" si="320"/>
        <v>-3.2000000000000001E-2</v>
      </c>
      <c r="EW357" s="14">
        <f t="shared" si="302"/>
        <v>-3.2000000000000001E-2</v>
      </c>
      <c r="EX357" s="14">
        <f t="shared" si="303"/>
        <v>-3.2000000000000001E-2</v>
      </c>
      <c r="EY357" s="11">
        <f t="shared" si="304"/>
        <v>-3.2000000000000001E-2</v>
      </c>
      <c r="EZ357" s="17" t="s">
        <v>152</v>
      </c>
      <c r="FA357" s="16" t="str">
        <f t="shared" si="305"/>
        <v>1</v>
      </c>
      <c r="FC357">
        <v>2</v>
      </c>
      <c r="FD357">
        <v>0</v>
      </c>
    </row>
    <row r="358" spans="1:160" ht="90">
      <c r="A358" s="6">
        <v>3702</v>
      </c>
      <c r="B358" s="8">
        <v>2</v>
      </c>
      <c r="C358" s="8" t="s">
        <v>139</v>
      </c>
      <c r="D358" s="8">
        <v>49</v>
      </c>
      <c r="E358" s="8">
        <v>49</v>
      </c>
      <c r="F358" s="8" t="s">
        <v>185</v>
      </c>
      <c r="G358" s="8">
        <v>4</v>
      </c>
      <c r="H358" s="8"/>
      <c r="I358" s="9"/>
      <c r="J358" s="9"/>
      <c r="K358" s="10">
        <v>44809</v>
      </c>
      <c r="L358" s="10"/>
      <c r="M358" s="9" t="e">
        <f t="shared" si="335"/>
        <v>#NUM!</v>
      </c>
      <c r="N358" s="9">
        <f t="shared" ca="1" si="292"/>
        <v>19</v>
      </c>
      <c r="O358" s="9">
        <v>1</v>
      </c>
      <c r="P358" s="9">
        <v>1</v>
      </c>
      <c r="Q358" s="9"/>
      <c r="R358" s="9"/>
      <c r="S358" s="9" t="e">
        <f t="shared" si="293"/>
        <v>#NUM!</v>
      </c>
      <c r="T358" s="9"/>
      <c r="U358" s="8">
        <f t="shared" si="323"/>
        <v>1</v>
      </c>
      <c r="V358" s="11">
        <v>1</v>
      </c>
      <c r="W358" s="8">
        <f t="shared" si="324"/>
        <v>1</v>
      </c>
      <c r="X358" s="9">
        <v>2</v>
      </c>
      <c r="Y358" s="9"/>
      <c r="Z358" s="9"/>
      <c r="AA358" s="9"/>
      <c r="AB358" s="9"/>
      <c r="AC358" s="9">
        <v>1</v>
      </c>
      <c r="AD358" s="9">
        <v>1</v>
      </c>
      <c r="AE358" s="8">
        <f t="shared" si="326"/>
        <v>1</v>
      </c>
      <c r="AF358" s="9">
        <v>2</v>
      </c>
      <c r="AG358" s="9"/>
      <c r="AH358" s="11">
        <f t="shared" si="330"/>
        <v>1</v>
      </c>
      <c r="AI358" s="11">
        <v>1</v>
      </c>
      <c r="AJ358" s="9"/>
      <c r="AK358" s="9">
        <v>0</v>
      </c>
      <c r="AL358" s="9"/>
      <c r="AM358" s="8" t="s">
        <v>360</v>
      </c>
      <c r="AN358" s="8">
        <v>1</v>
      </c>
      <c r="AO358" s="8">
        <v>1.72</v>
      </c>
      <c r="AP358" s="8">
        <v>46</v>
      </c>
      <c r="AQ358" s="8"/>
      <c r="AR358" s="9" t="e">
        <f t="shared" si="334"/>
        <v>#DIV/0!</v>
      </c>
      <c r="AS358" s="9"/>
      <c r="AT358" s="9" t="e">
        <f t="shared" si="296"/>
        <v>#DIV/0!</v>
      </c>
      <c r="AU358" s="9"/>
      <c r="AV358" s="9" t="e">
        <f t="shared" si="333"/>
        <v>#DIV/0!</v>
      </c>
      <c r="AW358" s="9"/>
      <c r="AX358" s="9"/>
      <c r="AY358" s="12"/>
      <c r="AZ358" s="12"/>
      <c r="BA358" s="12"/>
      <c r="BB358" s="12"/>
      <c r="BC358" s="8" t="s">
        <v>164</v>
      </c>
      <c r="BD358" s="8"/>
      <c r="BE358" s="8"/>
      <c r="BF358" s="8"/>
      <c r="BG358" s="12"/>
      <c r="BH358" s="8"/>
      <c r="BI358" s="8"/>
      <c r="BJ358" s="8">
        <v>52</v>
      </c>
      <c r="BK358" s="8">
        <v>168</v>
      </c>
      <c r="BL358" s="8">
        <f t="shared" si="297"/>
        <v>1.5813098419391962</v>
      </c>
      <c r="BM358" s="8">
        <f t="shared" si="318"/>
        <v>18.424036281179138</v>
      </c>
      <c r="BN358" s="8">
        <v>1</v>
      </c>
      <c r="BO358" s="7" t="s">
        <v>1592</v>
      </c>
      <c r="BP358" s="8" t="s">
        <v>146</v>
      </c>
      <c r="BQ358" s="8">
        <v>42</v>
      </c>
      <c r="BR358" s="8">
        <v>54</v>
      </c>
      <c r="BS358" s="8">
        <v>165</v>
      </c>
      <c r="BT358" s="8">
        <f t="shared" si="298"/>
        <v>1.5860231830055624</v>
      </c>
      <c r="BU358" s="8">
        <f t="shared" si="319"/>
        <v>19.834710743801651</v>
      </c>
      <c r="BV358" s="8">
        <f t="shared" si="299"/>
        <v>0.99702820165753547</v>
      </c>
      <c r="BW358" s="8">
        <f t="shared" si="299"/>
        <v>0.92887849584278159</v>
      </c>
      <c r="BX358" s="8" t="s">
        <v>171</v>
      </c>
      <c r="BY358" s="8" t="s">
        <v>162</v>
      </c>
      <c r="BZ358" s="8" t="s">
        <v>148</v>
      </c>
      <c r="CA358" s="8" t="s">
        <v>149</v>
      </c>
      <c r="CB358" s="8">
        <v>5</v>
      </c>
      <c r="CC358" s="8" t="s">
        <v>150</v>
      </c>
      <c r="CD358" s="8">
        <v>2</v>
      </c>
      <c r="CE358" s="8" t="s">
        <v>159</v>
      </c>
      <c r="CF358" s="8" t="s">
        <v>150</v>
      </c>
      <c r="CG358" s="8">
        <v>2</v>
      </c>
      <c r="CH358" s="8" t="s">
        <v>150</v>
      </c>
      <c r="CI358" s="8" t="s">
        <v>159</v>
      </c>
      <c r="CJ358" s="8">
        <v>1</v>
      </c>
      <c r="CK358" s="8" t="s">
        <v>159</v>
      </c>
      <c r="CL358" s="8" t="s">
        <v>150</v>
      </c>
      <c r="CM358" s="8">
        <v>2</v>
      </c>
      <c r="CN358" s="8" t="s">
        <v>150</v>
      </c>
      <c r="CO358" s="8">
        <v>0</v>
      </c>
      <c r="CP358" s="8">
        <v>40</v>
      </c>
      <c r="CQ358" s="8">
        <v>2</v>
      </c>
      <c r="CR358" s="8" t="s">
        <v>0</v>
      </c>
      <c r="CS358" s="8">
        <v>0</v>
      </c>
      <c r="CT358" s="8"/>
      <c r="CU358" s="8"/>
      <c r="CV358" s="8"/>
      <c r="CW358" s="8"/>
      <c r="CX358" s="8" t="s">
        <v>1826</v>
      </c>
      <c r="CY358" s="8">
        <v>3</v>
      </c>
      <c r="CZ358" s="8" t="s">
        <v>1825</v>
      </c>
      <c r="DA358" s="8">
        <v>5609</v>
      </c>
      <c r="DB358" s="8" t="s">
        <v>1916</v>
      </c>
      <c r="DC358" s="8">
        <v>1</v>
      </c>
      <c r="DD358" s="8" t="s">
        <v>165</v>
      </c>
      <c r="DE358" s="8">
        <v>2</v>
      </c>
      <c r="DF358" s="8"/>
      <c r="DG358" s="8"/>
      <c r="DH358" s="8">
        <v>375</v>
      </c>
      <c r="DI358" s="8">
        <v>1</v>
      </c>
      <c r="DJ358" s="8"/>
      <c r="DK358" s="8">
        <v>2</v>
      </c>
      <c r="DL358" s="8">
        <v>6</v>
      </c>
      <c r="DM358" s="8">
        <v>1</v>
      </c>
      <c r="DN358" s="8" t="s">
        <v>143</v>
      </c>
      <c r="DO358" s="8"/>
      <c r="DP358" s="8" t="str">
        <f t="shared" ref="DP358:DP368" si="336">IF(DO358= "Y", "2","1")</f>
        <v>1</v>
      </c>
      <c r="DQ358" s="8" t="s">
        <v>165</v>
      </c>
      <c r="DR358" s="8" t="s">
        <v>165</v>
      </c>
      <c r="DS358" s="8" t="s">
        <v>165</v>
      </c>
      <c r="DT358" s="8" t="s">
        <v>636</v>
      </c>
      <c r="DU358" s="8" t="s">
        <v>150</v>
      </c>
      <c r="DV358" s="8" t="s">
        <v>159</v>
      </c>
      <c r="DW358" s="8" t="s">
        <v>150</v>
      </c>
      <c r="DX358" s="8" t="s">
        <v>150</v>
      </c>
      <c r="DY358" s="8" t="s">
        <v>150</v>
      </c>
      <c r="DZ358" s="8" t="s">
        <v>150</v>
      </c>
      <c r="EA358" s="8"/>
      <c r="EB358" s="8" t="s">
        <v>150</v>
      </c>
      <c r="EC358" s="8" t="s">
        <v>150</v>
      </c>
      <c r="ED358" s="8" t="s">
        <v>150</v>
      </c>
      <c r="EE358" s="8"/>
      <c r="EF358" s="8" t="s">
        <v>159</v>
      </c>
      <c r="EG358" s="8" t="s">
        <v>150</v>
      </c>
      <c r="EH358" s="8"/>
      <c r="EI358" s="8" t="s">
        <v>159</v>
      </c>
      <c r="EJ358" s="8" t="s">
        <v>150</v>
      </c>
      <c r="EK358" s="8"/>
      <c r="EL358" s="8"/>
      <c r="EM358" s="8" t="s">
        <v>159</v>
      </c>
      <c r="EN358" s="8"/>
      <c r="EO358" s="8"/>
      <c r="EP358" s="8" t="s">
        <v>189</v>
      </c>
      <c r="EQ358" s="11">
        <f t="shared" si="331"/>
        <v>1</v>
      </c>
      <c r="ER358" s="11">
        <v>1</v>
      </c>
      <c r="ES358" s="11"/>
      <c r="ET358" s="13">
        <f t="shared" si="300"/>
        <v>1</v>
      </c>
      <c r="EU358" s="13">
        <f t="shared" si="301"/>
        <v>0.9</v>
      </c>
      <c r="EV358" s="14">
        <f t="shared" si="320"/>
        <v>-3.2000000000000001E-2</v>
      </c>
      <c r="EW358" s="14">
        <f t="shared" si="302"/>
        <v>-3.2000000000000001E-2</v>
      </c>
      <c r="EX358" s="14">
        <f t="shared" si="303"/>
        <v>-3.2000000000000001E-2</v>
      </c>
      <c r="EY358" s="11">
        <f t="shared" si="304"/>
        <v>-3.2000000000000001E-2</v>
      </c>
      <c r="EZ358" s="17" t="s">
        <v>152</v>
      </c>
      <c r="FA358" s="16" t="str">
        <f t="shared" si="305"/>
        <v>1</v>
      </c>
      <c r="FC358">
        <v>2</v>
      </c>
      <c r="FD358">
        <v>0</v>
      </c>
    </row>
    <row r="359" spans="1:160" ht="45">
      <c r="A359" s="6">
        <v>3704</v>
      </c>
      <c r="B359" s="8">
        <v>2</v>
      </c>
      <c r="C359" s="8" t="s">
        <v>139</v>
      </c>
      <c r="D359" s="8">
        <v>51</v>
      </c>
      <c r="E359" s="8">
        <v>51</v>
      </c>
      <c r="F359" s="8" t="s">
        <v>153</v>
      </c>
      <c r="G359" s="8">
        <v>3</v>
      </c>
      <c r="H359" s="8" t="s">
        <v>179</v>
      </c>
      <c r="I359" s="9"/>
      <c r="J359" s="9"/>
      <c r="K359" s="10">
        <v>44812</v>
      </c>
      <c r="L359" s="10"/>
      <c r="M359" s="9" t="e">
        <f t="shared" si="335"/>
        <v>#NUM!</v>
      </c>
      <c r="N359" s="9">
        <f t="shared" ca="1" si="292"/>
        <v>19</v>
      </c>
      <c r="O359" s="9">
        <v>1</v>
      </c>
      <c r="P359" s="9">
        <v>1</v>
      </c>
      <c r="Q359" s="9"/>
      <c r="R359" s="9"/>
      <c r="S359" s="9" t="e">
        <f t="shared" si="293"/>
        <v>#NUM!</v>
      </c>
      <c r="T359" s="9"/>
      <c r="U359" s="8">
        <f t="shared" si="323"/>
        <v>1</v>
      </c>
      <c r="V359" s="11">
        <v>1</v>
      </c>
      <c r="W359" s="8">
        <f t="shared" si="324"/>
        <v>1</v>
      </c>
      <c r="X359" s="9">
        <v>2</v>
      </c>
      <c r="Y359" s="9"/>
      <c r="Z359" s="9"/>
      <c r="AA359" s="9"/>
      <c r="AB359" s="9"/>
      <c r="AC359" s="9">
        <v>1</v>
      </c>
      <c r="AD359" s="9">
        <v>1</v>
      </c>
      <c r="AE359" s="8">
        <f t="shared" si="326"/>
        <v>1</v>
      </c>
      <c r="AF359" s="9">
        <v>2</v>
      </c>
      <c r="AG359" s="9"/>
      <c r="AH359" s="11">
        <f t="shared" si="330"/>
        <v>1</v>
      </c>
      <c r="AI359" s="11">
        <v>1</v>
      </c>
      <c r="AJ359" s="9"/>
      <c r="AK359" s="9">
        <v>0</v>
      </c>
      <c r="AL359" s="9"/>
      <c r="AM359" s="8" t="s">
        <v>273</v>
      </c>
      <c r="AN359" s="8">
        <v>2</v>
      </c>
      <c r="AO359" s="8">
        <v>7.16</v>
      </c>
      <c r="AP359" s="8">
        <v>8</v>
      </c>
      <c r="AQ359" s="8"/>
      <c r="AR359" s="9" t="e">
        <v>#DIV/0!</v>
      </c>
      <c r="AS359" s="9"/>
      <c r="AT359" s="9" t="e">
        <f t="shared" si="296"/>
        <v>#DIV/0!</v>
      </c>
      <c r="AU359" s="9"/>
      <c r="AV359" s="9" t="e">
        <f t="shared" si="333"/>
        <v>#DIV/0!</v>
      </c>
      <c r="AW359" s="9"/>
      <c r="AX359" s="9"/>
      <c r="AY359" s="12"/>
      <c r="AZ359" s="12"/>
      <c r="BA359" s="12"/>
      <c r="BB359" s="12"/>
      <c r="BC359" s="8" t="s">
        <v>164</v>
      </c>
      <c r="BD359" s="8"/>
      <c r="BE359" s="8"/>
      <c r="BF359" s="8"/>
      <c r="BG359" s="12"/>
      <c r="BH359" s="8"/>
      <c r="BI359" s="8"/>
      <c r="BJ359" s="8">
        <v>83</v>
      </c>
      <c r="BK359" s="8">
        <v>170</v>
      </c>
      <c r="BL359" s="8">
        <f t="shared" si="297"/>
        <v>1.9455839768885446</v>
      </c>
      <c r="BM359" s="8">
        <f t="shared" si="318"/>
        <v>28.719723183391004</v>
      </c>
      <c r="BN359" s="8">
        <v>1</v>
      </c>
      <c r="BO359" s="7" t="s">
        <v>1595</v>
      </c>
      <c r="BP359" s="8" t="s">
        <v>146</v>
      </c>
      <c r="BQ359" s="8">
        <v>51</v>
      </c>
      <c r="BR359" s="8">
        <v>64</v>
      </c>
      <c r="BS359" s="8">
        <v>155</v>
      </c>
      <c r="BT359" s="8">
        <f t="shared" si="298"/>
        <v>1.6292333588957082</v>
      </c>
      <c r="BU359" s="8">
        <f t="shared" si="319"/>
        <v>26.638917793964623</v>
      </c>
      <c r="BV359" s="8">
        <f t="shared" si="299"/>
        <v>1.1941714587818522</v>
      </c>
      <c r="BW359" s="8">
        <f t="shared" si="299"/>
        <v>1.0781114835640138</v>
      </c>
      <c r="BX359" s="8" t="s">
        <v>158</v>
      </c>
      <c r="BY359" s="8" t="s">
        <v>162</v>
      </c>
      <c r="BZ359" s="8" t="s">
        <v>148</v>
      </c>
      <c r="CA359" s="8" t="s">
        <v>149</v>
      </c>
      <c r="CB359" s="8">
        <v>6</v>
      </c>
      <c r="CC359" s="8" t="s">
        <v>150</v>
      </c>
      <c r="CD359" s="8">
        <v>2</v>
      </c>
      <c r="CE359" s="8" t="s">
        <v>159</v>
      </c>
      <c r="CF359" s="8" t="s">
        <v>150</v>
      </c>
      <c r="CG359" s="8">
        <v>2</v>
      </c>
      <c r="CH359" s="8" t="s">
        <v>150</v>
      </c>
      <c r="CI359" s="8" t="s">
        <v>150</v>
      </c>
      <c r="CJ359" s="8">
        <v>2</v>
      </c>
      <c r="CK359" s="8" t="s">
        <v>159</v>
      </c>
      <c r="CL359" s="8" t="s">
        <v>150</v>
      </c>
      <c r="CM359" s="8">
        <v>2</v>
      </c>
      <c r="CN359" s="8" t="s">
        <v>150</v>
      </c>
      <c r="CO359" s="8">
        <v>0</v>
      </c>
      <c r="CP359" s="8">
        <v>0</v>
      </c>
      <c r="CQ359" s="8">
        <v>4</v>
      </c>
      <c r="CR359" s="8" t="s">
        <v>0</v>
      </c>
      <c r="CS359" s="8">
        <v>0</v>
      </c>
      <c r="CT359" s="8"/>
      <c r="CU359" s="8"/>
      <c r="CV359" s="8"/>
      <c r="CW359" s="8"/>
      <c r="CX359" s="8" t="s">
        <v>562</v>
      </c>
      <c r="CY359" s="8">
        <v>1</v>
      </c>
      <c r="CZ359" s="8" t="s">
        <v>1828</v>
      </c>
      <c r="DA359" s="8">
        <v>1329</v>
      </c>
      <c r="DB359" s="8" t="s">
        <v>1827</v>
      </c>
      <c r="DC359" s="8">
        <v>3</v>
      </c>
      <c r="DD359" s="8" t="s">
        <v>143</v>
      </c>
      <c r="DE359" s="8">
        <v>1</v>
      </c>
      <c r="DF359" s="8">
        <v>256</v>
      </c>
      <c r="DG359" s="8">
        <v>256</v>
      </c>
      <c r="DH359" s="8">
        <v>375</v>
      </c>
      <c r="DI359" s="8">
        <v>1</v>
      </c>
      <c r="DJ359" s="8"/>
      <c r="DK359" s="8">
        <v>2</v>
      </c>
      <c r="DL359" s="8">
        <v>5</v>
      </c>
      <c r="DM359" s="8">
        <v>1</v>
      </c>
      <c r="DN359" s="8" t="s">
        <v>143</v>
      </c>
      <c r="DO359" s="8"/>
      <c r="DP359" s="8" t="str">
        <f t="shared" si="336"/>
        <v>1</v>
      </c>
      <c r="DQ359" s="8" t="s">
        <v>143</v>
      </c>
      <c r="DR359" s="8" t="s">
        <v>636</v>
      </c>
      <c r="DS359" s="8" t="s">
        <v>143</v>
      </c>
      <c r="DT359" s="8" t="s">
        <v>636</v>
      </c>
      <c r="DU359" s="8" t="s">
        <v>150</v>
      </c>
      <c r="DV359" s="8" t="s">
        <v>159</v>
      </c>
      <c r="DW359" s="8" t="s">
        <v>150</v>
      </c>
      <c r="DX359" s="8" t="s">
        <v>150</v>
      </c>
      <c r="DY359" s="8" t="s">
        <v>159</v>
      </c>
      <c r="DZ359" s="8" t="s">
        <v>150</v>
      </c>
      <c r="EA359" s="8"/>
      <c r="EB359" s="8" t="s">
        <v>150</v>
      </c>
      <c r="EC359" s="8" t="s">
        <v>150</v>
      </c>
      <c r="ED359" s="8" t="s">
        <v>150</v>
      </c>
      <c r="EE359" s="8"/>
      <c r="EF359" s="8" t="s">
        <v>159</v>
      </c>
      <c r="EG359" s="8" t="s">
        <v>150</v>
      </c>
      <c r="EH359" s="8"/>
      <c r="EI359" s="8" t="s">
        <v>159</v>
      </c>
      <c r="EJ359" s="8" t="s">
        <v>150</v>
      </c>
      <c r="EK359" s="8"/>
      <c r="EL359" s="8"/>
      <c r="EM359" s="8" t="s">
        <v>159</v>
      </c>
      <c r="EN359" s="8"/>
      <c r="EO359" s="8"/>
      <c r="EP359" s="8" t="s">
        <v>189</v>
      </c>
      <c r="EQ359" s="11">
        <f t="shared" si="331"/>
        <v>1</v>
      </c>
      <c r="ER359" s="11">
        <v>1</v>
      </c>
      <c r="ES359" s="11"/>
      <c r="ET359" s="13">
        <f t="shared" si="300"/>
        <v>1</v>
      </c>
      <c r="EU359" s="13">
        <f t="shared" si="301"/>
        <v>0.9</v>
      </c>
      <c r="EV359" s="14">
        <f t="shared" si="320"/>
        <v>-3.2000000000000001E-2</v>
      </c>
      <c r="EW359" s="14">
        <f t="shared" si="302"/>
        <v>-3.2000000000000001E-2</v>
      </c>
      <c r="EX359" s="14">
        <f t="shared" si="303"/>
        <v>-3.2000000000000001E-2</v>
      </c>
      <c r="EY359" s="11">
        <f t="shared" si="304"/>
        <v>-3.2000000000000001E-2</v>
      </c>
      <c r="EZ359" s="17" t="s">
        <v>176</v>
      </c>
      <c r="FA359" s="16" t="str">
        <f t="shared" si="305"/>
        <v>3</v>
      </c>
      <c r="FC359">
        <v>2</v>
      </c>
      <c r="FD359">
        <v>0</v>
      </c>
    </row>
    <row r="360" spans="1:160" ht="33.75">
      <c r="A360" s="6">
        <v>3715</v>
      </c>
      <c r="B360" s="8">
        <v>2</v>
      </c>
      <c r="C360" s="8" t="s">
        <v>139</v>
      </c>
      <c r="D360" s="8">
        <v>47</v>
      </c>
      <c r="E360" s="8">
        <v>47</v>
      </c>
      <c r="F360" s="8" t="s">
        <v>140</v>
      </c>
      <c r="G360" s="8">
        <v>1</v>
      </c>
      <c r="H360" s="8"/>
      <c r="I360" s="9"/>
      <c r="J360" s="9"/>
      <c r="K360" s="10">
        <v>44839</v>
      </c>
      <c r="L360" s="10"/>
      <c r="M360" s="9" t="e">
        <f t="shared" si="335"/>
        <v>#NUM!</v>
      </c>
      <c r="N360" s="9">
        <f t="shared" ref="N360:N368" ca="1" si="337">DATEDIF(K360,TODAY(),"m")</f>
        <v>18</v>
      </c>
      <c r="O360" s="9">
        <v>0</v>
      </c>
      <c r="P360" s="9">
        <v>1</v>
      </c>
      <c r="Q360" s="9"/>
      <c r="R360" s="9"/>
      <c r="S360" s="9" t="e">
        <f t="shared" ref="S360:S368" si="338">DATEDIF(K360,Q360,"m")</f>
        <v>#NUM!</v>
      </c>
      <c r="T360" s="9"/>
      <c r="U360" s="8">
        <f t="shared" si="323"/>
        <v>0</v>
      </c>
      <c r="V360" s="11">
        <v>1</v>
      </c>
      <c r="W360" s="8">
        <f t="shared" si="324"/>
        <v>0</v>
      </c>
      <c r="X360" s="9">
        <v>2</v>
      </c>
      <c r="Y360" s="9"/>
      <c r="Z360" s="9"/>
      <c r="AA360" s="9"/>
      <c r="AB360" s="9"/>
      <c r="AC360" s="9">
        <v>0</v>
      </c>
      <c r="AD360" s="9">
        <v>1</v>
      </c>
      <c r="AE360" s="8">
        <f t="shared" si="326"/>
        <v>0</v>
      </c>
      <c r="AF360" s="9">
        <v>2</v>
      </c>
      <c r="AG360" s="9"/>
      <c r="AH360" s="11">
        <f t="shared" si="330"/>
        <v>0</v>
      </c>
      <c r="AI360" s="11">
        <v>1</v>
      </c>
      <c r="AJ360" s="9"/>
      <c r="AK360" s="9">
        <v>0</v>
      </c>
      <c r="AL360" s="9"/>
      <c r="AM360" s="8" t="s">
        <v>360</v>
      </c>
      <c r="AN360" s="8">
        <v>1</v>
      </c>
      <c r="AO360" s="8">
        <v>1.6</v>
      </c>
      <c r="AP360" s="8">
        <v>51</v>
      </c>
      <c r="AQ360" s="8"/>
      <c r="AR360" s="9" t="e">
        <f t="shared" ref="AR360:AR366" si="339">141*((AQ360/EU360)^EV360)*0.9938^(E360)*ET360</f>
        <v>#DIV/0!</v>
      </c>
      <c r="AS360" s="9"/>
      <c r="AT360" s="9" t="e">
        <f t="shared" ref="AT360:AT368" si="340">141*((AS360/EU360)^EW360)*0.9938^(E360+1)*ET360</f>
        <v>#DIV/0!</v>
      </c>
      <c r="AU360" s="9"/>
      <c r="AV360" s="9" t="e">
        <f t="shared" si="333"/>
        <v>#DIV/0!</v>
      </c>
      <c r="AW360" s="9"/>
      <c r="AX360" s="9"/>
      <c r="AY360" s="12"/>
      <c r="AZ360" s="12"/>
      <c r="BA360" s="12"/>
      <c r="BB360" s="12"/>
      <c r="BC360" s="8" t="s">
        <v>164</v>
      </c>
      <c r="BD360" s="8"/>
      <c r="BE360" s="8"/>
      <c r="BF360" s="8"/>
      <c r="BG360" s="12"/>
      <c r="BH360" s="8"/>
      <c r="BI360" s="8"/>
      <c r="BJ360" s="8">
        <v>92</v>
      </c>
      <c r="BK360" s="8">
        <v>185</v>
      </c>
      <c r="BL360" s="8">
        <f t="shared" ref="BL360:BL368" si="341">(0.007184*(BJ360^0.425)*(BK360^0.725))</f>
        <v>2.1611039313006621</v>
      </c>
      <c r="BM360" s="8">
        <f t="shared" si="318"/>
        <v>26.880934989043098</v>
      </c>
      <c r="BN360" s="8">
        <v>1</v>
      </c>
      <c r="BO360" s="7" t="s">
        <v>1604</v>
      </c>
      <c r="BP360" s="8" t="s">
        <v>146</v>
      </c>
      <c r="BQ360" s="8">
        <v>46</v>
      </c>
      <c r="BR360" s="8">
        <v>53</v>
      </c>
      <c r="BS360" s="8">
        <v>158.1</v>
      </c>
      <c r="BT360" s="8">
        <f t="shared" ref="BT360:BT368" si="342">(0.007184*(BR360^0.425)*(BS360^0.725))</f>
        <v>1.5254893286446451</v>
      </c>
      <c r="BU360" s="8">
        <f t="shared" si="319"/>
        <v>21.203723373824449</v>
      </c>
      <c r="BV360" s="8">
        <f t="shared" ref="BV360:BW368" si="343">(BL360/BT360)</f>
        <v>1.4166627656587691</v>
      </c>
      <c r="BW360" s="8">
        <f t="shared" si="343"/>
        <v>1.2677459762669347</v>
      </c>
      <c r="BX360" s="8" t="s">
        <v>171</v>
      </c>
      <c r="BY360" s="8" t="s">
        <v>147</v>
      </c>
      <c r="BZ360" s="8" t="s">
        <v>148</v>
      </c>
      <c r="CA360" s="8" t="s">
        <v>149</v>
      </c>
      <c r="CB360" s="8">
        <v>6</v>
      </c>
      <c r="CC360" s="8" t="s">
        <v>150</v>
      </c>
      <c r="CD360" s="8">
        <v>2</v>
      </c>
      <c r="CE360" s="8" t="s">
        <v>150</v>
      </c>
      <c r="CF360" s="8" t="s">
        <v>150</v>
      </c>
      <c r="CG360" s="8">
        <v>2</v>
      </c>
      <c r="CH360" s="8" t="s">
        <v>150</v>
      </c>
      <c r="CI360" s="8" t="s">
        <v>150</v>
      </c>
      <c r="CJ360" s="8">
        <v>2</v>
      </c>
      <c r="CK360" s="8" t="s">
        <v>150</v>
      </c>
      <c r="CL360" s="8" t="s">
        <v>150</v>
      </c>
      <c r="CM360" s="8">
        <v>2</v>
      </c>
      <c r="CN360" s="8" t="s">
        <v>150</v>
      </c>
      <c r="CO360" s="8">
        <v>0</v>
      </c>
      <c r="CP360" s="8">
        <v>0</v>
      </c>
      <c r="CQ360" s="8">
        <v>4</v>
      </c>
      <c r="CR360" s="8" t="s">
        <v>0</v>
      </c>
      <c r="CS360" s="8">
        <v>0</v>
      </c>
      <c r="CT360" s="8"/>
      <c r="CU360" s="8"/>
      <c r="CV360" s="8"/>
      <c r="CW360" s="8"/>
      <c r="CX360" s="8" t="s">
        <v>0</v>
      </c>
      <c r="CY360" s="8">
        <v>0</v>
      </c>
      <c r="CZ360" s="8"/>
      <c r="DA360" s="8"/>
      <c r="DB360" s="8"/>
      <c r="DC360" s="8"/>
      <c r="DD360" s="8" t="s">
        <v>165</v>
      </c>
      <c r="DE360" s="8">
        <v>2</v>
      </c>
      <c r="DF360" s="8"/>
      <c r="DG360" s="8"/>
      <c r="DH360" s="8"/>
      <c r="DI360" s="8">
        <v>2</v>
      </c>
      <c r="DJ360" s="8"/>
      <c r="DK360" s="8">
        <v>2</v>
      </c>
      <c r="DL360" s="8">
        <v>0</v>
      </c>
      <c r="DM360" s="8">
        <v>2</v>
      </c>
      <c r="DN360" s="8"/>
      <c r="DO360" s="8" t="s">
        <v>143</v>
      </c>
      <c r="DP360" s="8" t="str">
        <f t="shared" si="336"/>
        <v>2</v>
      </c>
      <c r="DQ360" s="8" t="s">
        <v>165</v>
      </c>
      <c r="DR360" s="8" t="s">
        <v>165</v>
      </c>
      <c r="DS360" s="8" t="s">
        <v>165</v>
      </c>
      <c r="DT360" s="8" t="s">
        <v>636</v>
      </c>
      <c r="DU360" s="8" t="s">
        <v>150</v>
      </c>
      <c r="DV360" s="8" t="s">
        <v>159</v>
      </c>
      <c r="DW360" s="8" t="s">
        <v>150</v>
      </c>
      <c r="DX360" s="8" t="s">
        <v>150</v>
      </c>
      <c r="DY360" s="8" t="s">
        <v>150</v>
      </c>
      <c r="DZ360" s="8" t="s">
        <v>150</v>
      </c>
      <c r="EA360" s="8"/>
      <c r="EB360" s="8" t="s">
        <v>150</v>
      </c>
      <c r="EC360" s="8" t="s">
        <v>150</v>
      </c>
      <c r="ED360" s="8" t="s">
        <v>150</v>
      </c>
      <c r="EE360" s="8"/>
      <c r="EF360" s="8" t="s">
        <v>159</v>
      </c>
      <c r="EG360" s="8" t="s">
        <v>150</v>
      </c>
      <c r="EH360" s="8"/>
      <c r="EI360" s="8" t="s">
        <v>159</v>
      </c>
      <c r="EJ360" s="8" t="s">
        <v>150</v>
      </c>
      <c r="EK360" s="8"/>
      <c r="EL360" s="8"/>
      <c r="EM360" s="8" t="s">
        <v>159</v>
      </c>
      <c r="EN360" s="8"/>
      <c r="EO360" s="8"/>
      <c r="EP360" s="8" t="s">
        <v>189</v>
      </c>
      <c r="EQ360" s="11">
        <f t="shared" si="331"/>
        <v>0</v>
      </c>
      <c r="ER360" s="11">
        <v>1</v>
      </c>
      <c r="ES360" s="11"/>
      <c r="ET360" s="13">
        <f t="shared" ref="ET360:ET368" si="344">IF(B360=2,1,1.012)</f>
        <v>1</v>
      </c>
      <c r="EU360" s="13">
        <f t="shared" ref="EU360:EU368" si="345">IF(B360=1,0.7,0.9)</f>
        <v>0.9</v>
      </c>
      <c r="EV360" s="14">
        <f t="shared" si="320"/>
        <v>-3.2000000000000001E-2</v>
      </c>
      <c r="EW360" s="14">
        <f t="shared" ref="EW360:EW368" si="346">IF(B360=1,IF(AS360&lt;0.7,-0.241,-1.2),IF(AS360&lt;0.9,-0.032,-1.2))</f>
        <v>-3.2000000000000001E-2</v>
      </c>
      <c r="EX360" s="14">
        <f t="shared" ref="EX360:EX368" si="347">IF(B360=1,IF(AU360&lt;0.7,-0.241,-1.2),IF(AU360&lt;0.9,-0.032,-1.2))</f>
        <v>-3.2000000000000001E-2</v>
      </c>
      <c r="EY360" s="11">
        <f t="shared" ref="EY360:EY368" si="348">IF(B360=1,IF(AW360&lt;0.7,-0.241,-1.2),IF(AW360&lt;0.9,-0.032,-1.2))</f>
        <v>-3.2000000000000001E-2</v>
      </c>
      <c r="EZ360" s="15" t="s">
        <v>163</v>
      </c>
      <c r="FA360" s="16" t="str">
        <f t="shared" ref="FA360:FA368" si="349">IF(EZ360="HD", "1", IF(EZ360="PD", "2","3"))</f>
        <v>2</v>
      </c>
      <c r="FC360">
        <v>2</v>
      </c>
      <c r="FD360">
        <v>0</v>
      </c>
    </row>
    <row r="361" spans="1:160" ht="33.75">
      <c r="A361" s="6">
        <v>3716</v>
      </c>
      <c r="B361" s="8">
        <v>2</v>
      </c>
      <c r="C361" s="8" t="s">
        <v>139</v>
      </c>
      <c r="D361" s="8">
        <v>59</v>
      </c>
      <c r="E361" s="8">
        <v>59</v>
      </c>
      <c r="F361" s="8" t="s">
        <v>140</v>
      </c>
      <c r="G361" s="8">
        <v>1</v>
      </c>
      <c r="H361" s="8"/>
      <c r="I361" s="9"/>
      <c r="J361" s="9"/>
      <c r="K361" s="10">
        <v>44840</v>
      </c>
      <c r="L361" s="10"/>
      <c r="M361" s="9" t="e">
        <f>DATEDIF(K361, L361, "m")</f>
        <v>#NUM!</v>
      </c>
      <c r="N361" s="9">
        <f t="shared" ca="1" si="337"/>
        <v>18</v>
      </c>
      <c r="O361" s="9">
        <v>0</v>
      </c>
      <c r="P361" s="9">
        <v>1</v>
      </c>
      <c r="Q361" s="9"/>
      <c r="R361" s="9"/>
      <c r="S361" s="9" t="e">
        <f t="shared" si="338"/>
        <v>#NUM!</v>
      </c>
      <c r="T361" s="9"/>
      <c r="U361" s="8">
        <f t="shared" si="323"/>
        <v>0</v>
      </c>
      <c r="V361" s="11">
        <v>1</v>
      </c>
      <c r="W361" s="8">
        <f t="shared" si="324"/>
        <v>0</v>
      </c>
      <c r="X361" s="9">
        <v>2</v>
      </c>
      <c r="Y361" s="9"/>
      <c r="Z361" s="9"/>
      <c r="AA361" s="9"/>
      <c r="AB361" s="9"/>
      <c r="AC361" s="9">
        <v>0</v>
      </c>
      <c r="AD361" s="9">
        <v>1</v>
      </c>
      <c r="AE361" s="8">
        <f t="shared" si="326"/>
        <v>0</v>
      </c>
      <c r="AF361" s="9">
        <v>2</v>
      </c>
      <c r="AG361" s="9"/>
      <c r="AH361" s="11">
        <f t="shared" si="330"/>
        <v>0</v>
      </c>
      <c r="AI361" s="11">
        <v>1</v>
      </c>
      <c r="AJ361" s="9"/>
      <c r="AK361" s="9">
        <v>0</v>
      </c>
      <c r="AL361" s="9"/>
      <c r="AM361" s="8" t="s">
        <v>360</v>
      </c>
      <c r="AN361" s="8">
        <v>1</v>
      </c>
      <c r="AO361" s="8">
        <v>2.92</v>
      </c>
      <c r="AP361" s="8">
        <v>22</v>
      </c>
      <c r="AQ361" s="8"/>
      <c r="AR361" s="9" t="e">
        <f t="shared" si="339"/>
        <v>#DIV/0!</v>
      </c>
      <c r="AS361" s="9"/>
      <c r="AT361" s="9" t="e">
        <f t="shared" si="340"/>
        <v>#DIV/0!</v>
      </c>
      <c r="AU361" s="9"/>
      <c r="AV361" s="9" t="e">
        <f t="shared" si="333"/>
        <v>#DIV/0!</v>
      </c>
      <c r="AW361" s="9"/>
      <c r="AX361" s="9"/>
      <c r="AY361" s="12"/>
      <c r="AZ361" s="12"/>
      <c r="BA361" s="12"/>
      <c r="BB361" s="12"/>
      <c r="BC361" s="8" t="s">
        <v>164</v>
      </c>
      <c r="BD361" s="8"/>
      <c r="BE361" s="8"/>
      <c r="BF361" s="8"/>
      <c r="BG361" s="12"/>
      <c r="BH361" s="8"/>
      <c r="BI361" s="8"/>
      <c r="BJ361" s="8">
        <v>87</v>
      </c>
      <c r="BK361" s="8">
        <v>176</v>
      </c>
      <c r="BL361" s="8">
        <f t="shared" si="341"/>
        <v>2.0354418056583552</v>
      </c>
      <c r="BM361" s="8">
        <f t="shared" si="318"/>
        <v>28.086260330578511</v>
      </c>
      <c r="BN361" s="8">
        <v>1</v>
      </c>
      <c r="BO361" s="7" t="s">
        <v>1607</v>
      </c>
      <c r="BP361" s="8" t="s">
        <v>146</v>
      </c>
      <c r="BQ361" s="8">
        <v>53</v>
      </c>
      <c r="BR361" s="8">
        <v>62</v>
      </c>
      <c r="BS361" s="8">
        <v>165</v>
      </c>
      <c r="BT361" s="8">
        <f t="shared" si="342"/>
        <v>1.6819328436037448</v>
      </c>
      <c r="BU361" s="8">
        <f t="shared" si="319"/>
        <v>22.773186409550046</v>
      </c>
      <c r="BV361" s="8">
        <f t="shared" si="343"/>
        <v>1.2101801884652985</v>
      </c>
      <c r="BW361" s="8">
        <f t="shared" si="343"/>
        <v>1.2333039314516128</v>
      </c>
      <c r="BX361" s="8" t="s">
        <v>158</v>
      </c>
      <c r="BY361" s="8" t="s">
        <v>158</v>
      </c>
      <c r="BZ361" s="8" t="s">
        <v>148</v>
      </c>
      <c r="CA361" s="8" t="s">
        <v>149</v>
      </c>
      <c r="CB361" s="8">
        <v>4</v>
      </c>
      <c r="CC361" s="8" t="s">
        <v>150</v>
      </c>
      <c r="CD361" s="8">
        <v>2</v>
      </c>
      <c r="CE361" s="8" t="s">
        <v>150</v>
      </c>
      <c r="CF361" s="8" t="s">
        <v>150</v>
      </c>
      <c r="CG361" s="8">
        <v>2</v>
      </c>
      <c r="CH361" s="8" t="s">
        <v>150</v>
      </c>
      <c r="CI361" s="8" t="s">
        <v>150</v>
      </c>
      <c r="CJ361" s="8">
        <v>2</v>
      </c>
      <c r="CK361" s="8" t="s">
        <v>150</v>
      </c>
      <c r="CL361" s="8" t="s">
        <v>150</v>
      </c>
      <c r="CM361" s="8">
        <v>2</v>
      </c>
      <c r="CN361" s="8" t="s">
        <v>150</v>
      </c>
      <c r="CO361" s="8">
        <v>0</v>
      </c>
      <c r="CP361" s="8">
        <v>0</v>
      </c>
      <c r="CQ361" s="8">
        <v>4</v>
      </c>
      <c r="CR361" s="8" t="s">
        <v>0</v>
      </c>
      <c r="CS361" s="8">
        <v>0</v>
      </c>
      <c r="CT361" s="8"/>
      <c r="CU361" s="8"/>
      <c r="CV361" s="8"/>
      <c r="CW361" s="8"/>
      <c r="CX361" s="8" t="s">
        <v>0</v>
      </c>
      <c r="CY361" s="8">
        <v>0</v>
      </c>
      <c r="CZ361" s="8"/>
      <c r="DA361" s="8"/>
      <c r="DB361" s="8"/>
      <c r="DC361" s="8"/>
      <c r="DD361" s="8" t="s">
        <v>165</v>
      </c>
      <c r="DE361" s="8">
        <v>2</v>
      </c>
      <c r="DF361" s="8"/>
      <c r="DG361" s="8"/>
      <c r="DH361" s="8"/>
      <c r="DI361" s="8">
        <v>2</v>
      </c>
      <c r="DJ361" s="8"/>
      <c r="DK361" s="8">
        <v>2</v>
      </c>
      <c r="DL361" s="8">
        <v>0</v>
      </c>
      <c r="DM361" s="8">
        <v>2</v>
      </c>
      <c r="DN361" s="8"/>
      <c r="DO361" s="8" t="s">
        <v>143</v>
      </c>
      <c r="DP361" s="8" t="str">
        <f t="shared" si="336"/>
        <v>2</v>
      </c>
      <c r="DQ361" s="8" t="s">
        <v>165</v>
      </c>
      <c r="DR361" s="8" t="s">
        <v>165</v>
      </c>
      <c r="DS361" s="8" t="s">
        <v>165</v>
      </c>
      <c r="DT361" s="8" t="s">
        <v>636</v>
      </c>
      <c r="DU361" s="8" t="s">
        <v>150</v>
      </c>
      <c r="DV361" s="8" t="s">
        <v>159</v>
      </c>
      <c r="DW361" s="8" t="s">
        <v>150</v>
      </c>
      <c r="DX361" s="8" t="s">
        <v>150</v>
      </c>
      <c r="DY361" s="8" t="s">
        <v>159</v>
      </c>
      <c r="DZ361" s="8" t="s">
        <v>150</v>
      </c>
      <c r="EA361" s="8"/>
      <c r="EB361" s="8" t="s">
        <v>150</v>
      </c>
      <c r="EC361" s="8" t="s">
        <v>150</v>
      </c>
      <c r="ED361" s="8" t="s">
        <v>150</v>
      </c>
      <c r="EE361" s="8"/>
      <c r="EF361" s="8" t="s">
        <v>159</v>
      </c>
      <c r="EG361" s="8" t="s">
        <v>150</v>
      </c>
      <c r="EH361" s="8"/>
      <c r="EI361" s="8" t="s">
        <v>159</v>
      </c>
      <c r="EJ361" s="8" t="s">
        <v>150</v>
      </c>
      <c r="EK361" s="8"/>
      <c r="EL361" s="8"/>
      <c r="EM361" s="8" t="s">
        <v>159</v>
      </c>
      <c r="EN361" s="8"/>
      <c r="EO361" s="8"/>
      <c r="EP361" s="8" t="s">
        <v>189</v>
      </c>
      <c r="EQ361" s="11">
        <f t="shared" si="331"/>
        <v>0</v>
      </c>
      <c r="ER361" s="11">
        <v>1</v>
      </c>
      <c r="ES361" s="11"/>
      <c r="ET361" s="13">
        <f t="shared" si="344"/>
        <v>1</v>
      </c>
      <c r="EU361" s="13">
        <f t="shared" si="345"/>
        <v>0.9</v>
      </c>
      <c r="EV361" s="14">
        <f t="shared" si="320"/>
        <v>-3.2000000000000001E-2</v>
      </c>
      <c r="EW361" s="14">
        <f t="shared" si="346"/>
        <v>-3.2000000000000001E-2</v>
      </c>
      <c r="EX361" s="14">
        <f t="shared" si="347"/>
        <v>-3.2000000000000001E-2</v>
      </c>
      <c r="EY361" s="11">
        <f t="shared" si="348"/>
        <v>-3.2000000000000001E-2</v>
      </c>
      <c r="EZ361" s="17" t="s">
        <v>152</v>
      </c>
      <c r="FA361" s="16" t="str">
        <f t="shared" si="349"/>
        <v>1</v>
      </c>
      <c r="FC361">
        <v>2</v>
      </c>
      <c r="FD361">
        <v>0</v>
      </c>
    </row>
    <row r="362" spans="1:160" ht="33.75">
      <c r="A362" s="6">
        <v>3720</v>
      </c>
      <c r="B362" s="8">
        <v>2</v>
      </c>
      <c r="C362" s="8" t="s">
        <v>139</v>
      </c>
      <c r="D362" s="8">
        <v>48</v>
      </c>
      <c r="E362" s="8">
        <v>48</v>
      </c>
      <c r="F362" s="8" t="s">
        <v>153</v>
      </c>
      <c r="G362" s="8">
        <v>3</v>
      </c>
      <c r="H362" s="8" t="s">
        <v>190</v>
      </c>
      <c r="I362" s="9"/>
      <c r="J362" s="9"/>
      <c r="K362" s="10">
        <v>44851</v>
      </c>
      <c r="L362" s="10"/>
      <c r="M362" s="9" t="e">
        <f t="shared" ref="M362:M368" si="350">DATEDIF(K362,L362,"m")</f>
        <v>#NUM!</v>
      </c>
      <c r="N362" s="9">
        <f t="shared" ca="1" si="337"/>
        <v>17</v>
      </c>
      <c r="O362" s="9">
        <v>0</v>
      </c>
      <c r="P362" s="9">
        <v>1</v>
      </c>
      <c r="Q362" s="9"/>
      <c r="R362" s="9"/>
      <c r="S362" s="9" t="e">
        <f t="shared" si="338"/>
        <v>#NUM!</v>
      </c>
      <c r="T362" s="9"/>
      <c r="U362" s="8">
        <f t="shared" si="323"/>
        <v>0</v>
      </c>
      <c r="V362" s="11">
        <v>1</v>
      </c>
      <c r="W362" s="8">
        <f t="shared" si="324"/>
        <v>0</v>
      </c>
      <c r="X362" s="9">
        <v>2</v>
      </c>
      <c r="Y362" s="9"/>
      <c r="Z362" s="9"/>
      <c r="AA362" s="9"/>
      <c r="AB362" s="9"/>
      <c r="AC362" s="9">
        <v>0</v>
      </c>
      <c r="AD362" s="9">
        <v>1</v>
      </c>
      <c r="AE362" s="8">
        <f t="shared" si="326"/>
        <v>0</v>
      </c>
      <c r="AF362" s="9">
        <v>2</v>
      </c>
      <c r="AG362" s="9"/>
      <c r="AH362" s="11">
        <f t="shared" si="330"/>
        <v>0</v>
      </c>
      <c r="AI362" s="11">
        <v>1</v>
      </c>
      <c r="AJ362" s="9"/>
      <c r="AK362" s="9"/>
      <c r="AL362" s="9"/>
      <c r="AM362" s="8" t="s">
        <v>360</v>
      </c>
      <c r="AN362" s="8">
        <v>1</v>
      </c>
      <c r="AO362" s="8">
        <v>2.48</v>
      </c>
      <c r="AP362" s="8">
        <v>30</v>
      </c>
      <c r="AQ362" s="8"/>
      <c r="AR362" s="9" t="e">
        <f t="shared" si="339"/>
        <v>#DIV/0!</v>
      </c>
      <c r="AS362" s="9"/>
      <c r="AT362" s="9" t="e">
        <f t="shared" si="340"/>
        <v>#DIV/0!</v>
      </c>
      <c r="AU362" s="9"/>
      <c r="AV362" s="9" t="e">
        <f t="shared" si="333"/>
        <v>#DIV/0!</v>
      </c>
      <c r="AW362" s="9"/>
      <c r="AX362" s="9"/>
      <c r="AY362" s="12"/>
      <c r="AZ362" s="12"/>
      <c r="BA362" s="12"/>
      <c r="BB362" s="12"/>
      <c r="BC362" s="8" t="s">
        <v>164</v>
      </c>
      <c r="BD362" s="8"/>
      <c r="BE362" s="8"/>
      <c r="BF362" s="8"/>
      <c r="BG362" s="12"/>
      <c r="BH362" s="8"/>
      <c r="BI362" s="8"/>
      <c r="BJ362" s="8">
        <v>58</v>
      </c>
      <c r="BK362" s="8">
        <v>165.7</v>
      </c>
      <c r="BL362" s="8">
        <f t="shared" si="341"/>
        <v>1.639955408805253</v>
      </c>
      <c r="BM362" s="8">
        <f t="shared" si="318"/>
        <v>21.124331624326345</v>
      </c>
      <c r="BN362" s="8">
        <v>1</v>
      </c>
      <c r="BO362" s="7" t="s">
        <v>1611</v>
      </c>
      <c r="BP362" s="8" t="s">
        <v>146</v>
      </c>
      <c r="BQ362" s="8">
        <v>42</v>
      </c>
      <c r="BR362" s="8">
        <v>70</v>
      </c>
      <c r="BS362" s="8">
        <v>158</v>
      </c>
      <c r="BT362" s="8">
        <f t="shared" si="342"/>
        <v>1.7161663361102273</v>
      </c>
      <c r="BU362" s="8">
        <f t="shared" si="319"/>
        <v>28.04037814452812</v>
      </c>
      <c r="BV362" s="8">
        <f t="shared" si="343"/>
        <v>0.9555923422448025</v>
      </c>
      <c r="BW362" s="8">
        <f t="shared" si="343"/>
        <v>0.7533540209566898</v>
      </c>
      <c r="BX362" s="8" t="s">
        <v>158</v>
      </c>
      <c r="BY362" s="8" t="s">
        <v>158</v>
      </c>
      <c r="BZ362" s="8" t="s">
        <v>148</v>
      </c>
      <c r="CA362" s="8" t="s">
        <v>149</v>
      </c>
      <c r="CB362" s="8">
        <v>5</v>
      </c>
      <c r="CC362" s="8" t="s">
        <v>150</v>
      </c>
      <c r="CD362" s="8">
        <v>2</v>
      </c>
      <c r="CE362" s="8" t="s">
        <v>150</v>
      </c>
      <c r="CF362" s="8" t="s">
        <v>150</v>
      </c>
      <c r="CG362" s="8">
        <v>2</v>
      </c>
      <c r="CH362" s="8" t="s">
        <v>150</v>
      </c>
      <c r="CI362" s="8" t="s">
        <v>150</v>
      </c>
      <c r="CJ362" s="8">
        <v>2</v>
      </c>
      <c r="CK362" s="8" t="s">
        <v>150</v>
      </c>
      <c r="CL362" s="8" t="s">
        <v>150</v>
      </c>
      <c r="CM362" s="8">
        <v>2</v>
      </c>
      <c r="CN362" s="8" t="s">
        <v>150</v>
      </c>
      <c r="CO362" s="8">
        <v>0</v>
      </c>
      <c r="CP362" s="8">
        <v>20</v>
      </c>
      <c r="CQ362" s="8">
        <v>4</v>
      </c>
      <c r="CR362" s="8" t="s">
        <v>0</v>
      </c>
      <c r="CS362" s="8">
        <v>0</v>
      </c>
      <c r="CT362" s="8"/>
      <c r="CU362" s="8"/>
      <c r="CV362" s="8"/>
      <c r="CW362" s="8"/>
      <c r="CX362" s="8" t="s">
        <v>0</v>
      </c>
      <c r="CY362" s="8">
        <v>0</v>
      </c>
      <c r="CZ362" s="8"/>
      <c r="DA362" s="8"/>
      <c r="DB362" s="8"/>
      <c r="DC362" s="8"/>
      <c r="DD362" s="8" t="s">
        <v>165</v>
      </c>
      <c r="DE362" s="8">
        <v>2</v>
      </c>
      <c r="DF362" s="8"/>
      <c r="DG362" s="8"/>
      <c r="DH362" s="8"/>
      <c r="DI362" s="8">
        <v>2</v>
      </c>
      <c r="DJ362" s="8"/>
      <c r="DK362" s="8">
        <v>2</v>
      </c>
      <c r="DL362" s="8">
        <v>0</v>
      </c>
      <c r="DM362" s="8">
        <v>2</v>
      </c>
      <c r="DN362" s="8"/>
      <c r="DO362" s="8" t="s">
        <v>143</v>
      </c>
      <c r="DP362" s="8" t="str">
        <f t="shared" si="336"/>
        <v>2</v>
      </c>
      <c r="DQ362" s="8" t="s">
        <v>165</v>
      </c>
      <c r="DR362" s="8" t="s">
        <v>165</v>
      </c>
      <c r="DS362" s="8" t="s">
        <v>165</v>
      </c>
      <c r="DT362" s="8" t="s">
        <v>636</v>
      </c>
      <c r="DU362" s="8" t="s">
        <v>150</v>
      </c>
      <c r="DV362" s="8" t="s">
        <v>159</v>
      </c>
      <c r="DW362" s="8" t="s">
        <v>150</v>
      </c>
      <c r="DX362" s="8" t="s">
        <v>150</v>
      </c>
      <c r="DY362" s="8" t="s">
        <v>150</v>
      </c>
      <c r="DZ362" s="8" t="s">
        <v>150</v>
      </c>
      <c r="EA362" s="8"/>
      <c r="EB362" s="8" t="s">
        <v>150</v>
      </c>
      <c r="EC362" s="8" t="s">
        <v>150</v>
      </c>
      <c r="ED362" s="8" t="s">
        <v>150</v>
      </c>
      <c r="EE362" s="8"/>
      <c r="EF362" s="8" t="s">
        <v>159</v>
      </c>
      <c r="EG362" s="8" t="s">
        <v>150</v>
      </c>
      <c r="EH362" s="8"/>
      <c r="EI362" s="8" t="s">
        <v>159</v>
      </c>
      <c r="EJ362" s="8" t="s">
        <v>150</v>
      </c>
      <c r="EK362" s="8"/>
      <c r="EL362" s="8"/>
      <c r="EM362" s="8" t="s">
        <v>159</v>
      </c>
      <c r="EN362" s="8"/>
      <c r="EO362" s="8"/>
      <c r="EP362" s="8" t="s">
        <v>187</v>
      </c>
      <c r="EQ362" s="11">
        <f t="shared" si="331"/>
        <v>0</v>
      </c>
      <c r="ER362" s="11">
        <v>1</v>
      </c>
      <c r="ES362" s="11"/>
      <c r="ET362" s="13">
        <f t="shared" si="344"/>
        <v>1</v>
      </c>
      <c r="EU362" s="13">
        <f t="shared" si="345"/>
        <v>0.9</v>
      </c>
      <c r="EV362" s="14">
        <f t="shared" si="320"/>
        <v>-3.2000000000000001E-2</v>
      </c>
      <c r="EW362" s="14">
        <f t="shared" si="346"/>
        <v>-3.2000000000000001E-2</v>
      </c>
      <c r="EX362" s="14">
        <f t="shared" si="347"/>
        <v>-3.2000000000000001E-2</v>
      </c>
      <c r="EY362" s="11">
        <f t="shared" si="348"/>
        <v>-3.2000000000000001E-2</v>
      </c>
      <c r="EZ362" s="17" t="s">
        <v>152</v>
      </c>
      <c r="FA362" s="16" t="str">
        <f t="shared" si="349"/>
        <v>1</v>
      </c>
      <c r="FC362">
        <v>2</v>
      </c>
      <c r="FD362">
        <v>0</v>
      </c>
    </row>
    <row r="363" spans="1:160" ht="33.75">
      <c r="A363" s="6">
        <v>3724</v>
      </c>
      <c r="B363" s="8">
        <v>2</v>
      </c>
      <c r="C363" s="8" t="s">
        <v>139</v>
      </c>
      <c r="D363" s="8">
        <v>48</v>
      </c>
      <c r="E363" s="8">
        <v>48</v>
      </c>
      <c r="F363" s="8" t="s">
        <v>140</v>
      </c>
      <c r="G363" s="8">
        <v>1</v>
      </c>
      <c r="H363" s="8"/>
      <c r="I363" s="9"/>
      <c r="J363" s="9"/>
      <c r="K363" s="10">
        <v>44860</v>
      </c>
      <c r="L363" s="10"/>
      <c r="M363" s="9" t="e">
        <f t="shared" si="350"/>
        <v>#NUM!</v>
      </c>
      <c r="N363" s="9">
        <f t="shared" ca="1" si="337"/>
        <v>17</v>
      </c>
      <c r="O363" s="9">
        <v>0</v>
      </c>
      <c r="P363" s="9">
        <v>1</v>
      </c>
      <c r="Q363" s="9"/>
      <c r="R363" s="9"/>
      <c r="S363" s="9" t="e">
        <f t="shared" si="338"/>
        <v>#NUM!</v>
      </c>
      <c r="T363" s="9"/>
      <c r="U363" s="8">
        <f t="shared" si="323"/>
        <v>0</v>
      </c>
      <c r="V363" s="11">
        <v>1</v>
      </c>
      <c r="W363" s="8">
        <f t="shared" si="324"/>
        <v>0</v>
      </c>
      <c r="X363" s="9">
        <v>2</v>
      </c>
      <c r="Y363" s="9"/>
      <c r="Z363" s="9"/>
      <c r="AA363" s="9"/>
      <c r="AB363" s="9"/>
      <c r="AC363" s="9">
        <v>0</v>
      </c>
      <c r="AD363" s="9">
        <v>1</v>
      </c>
      <c r="AE363" s="8">
        <f t="shared" si="326"/>
        <v>0</v>
      </c>
      <c r="AF363" s="9">
        <v>2</v>
      </c>
      <c r="AG363" s="9"/>
      <c r="AH363" s="11">
        <f t="shared" si="330"/>
        <v>0</v>
      </c>
      <c r="AI363" s="11">
        <v>1</v>
      </c>
      <c r="AJ363" s="9"/>
      <c r="AK363" s="9"/>
      <c r="AL363" s="9"/>
      <c r="AM363" s="8" t="s">
        <v>360</v>
      </c>
      <c r="AN363" s="8">
        <v>1</v>
      </c>
      <c r="AO363" s="8">
        <v>2.11</v>
      </c>
      <c r="AP363" s="8">
        <v>36</v>
      </c>
      <c r="AQ363" s="8"/>
      <c r="AR363" s="9" t="e">
        <f t="shared" si="339"/>
        <v>#DIV/0!</v>
      </c>
      <c r="AS363" s="9"/>
      <c r="AT363" s="9" t="e">
        <f t="shared" si="340"/>
        <v>#DIV/0!</v>
      </c>
      <c r="AU363" s="9"/>
      <c r="AV363" s="9" t="e">
        <f t="shared" si="333"/>
        <v>#DIV/0!</v>
      </c>
      <c r="AW363" s="9"/>
      <c r="AX363" s="9"/>
      <c r="AY363" s="12"/>
      <c r="AZ363" s="12"/>
      <c r="BA363" s="12"/>
      <c r="BB363" s="12"/>
      <c r="BC363" s="8" t="s">
        <v>164</v>
      </c>
      <c r="BD363" s="8"/>
      <c r="BE363" s="8"/>
      <c r="BF363" s="8"/>
      <c r="BG363" s="12"/>
      <c r="BH363" s="8"/>
      <c r="BI363" s="8"/>
      <c r="BJ363" s="8">
        <v>73</v>
      </c>
      <c r="BK363" s="8">
        <v>173</v>
      </c>
      <c r="BL363" s="8">
        <f t="shared" si="341"/>
        <v>1.8657865755650409</v>
      </c>
      <c r="BM363" s="8">
        <f t="shared" si="318"/>
        <v>24.391058839252899</v>
      </c>
      <c r="BN363" s="8">
        <v>1</v>
      </c>
      <c r="BO363" s="7" t="s">
        <v>1617</v>
      </c>
      <c r="BP363" s="8" t="s">
        <v>146</v>
      </c>
      <c r="BQ363" s="8">
        <v>43</v>
      </c>
      <c r="BR363" s="8">
        <v>58</v>
      </c>
      <c r="BS363" s="8">
        <v>163</v>
      </c>
      <c r="BT363" s="8">
        <f t="shared" si="342"/>
        <v>1.62053805543497</v>
      </c>
      <c r="BU363" s="8">
        <f t="shared" si="319"/>
        <v>21.829952199932254</v>
      </c>
      <c r="BV363" s="8">
        <f t="shared" si="343"/>
        <v>1.1513377111432559</v>
      </c>
      <c r="BW363" s="8">
        <f t="shared" si="343"/>
        <v>1.117320762586397</v>
      </c>
      <c r="BX363" s="8" t="s">
        <v>171</v>
      </c>
      <c r="BY363" s="8" t="s">
        <v>171</v>
      </c>
      <c r="BZ363" s="8" t="s">
        <v>148</v>
      </c>
      <c r="CA363" s="8" t="s">
        <v>149</v>
      </c>
      <c r="CB363" s="8">
        <v>6</v>
      </c>
      <c r="CC363" s="8" t="s">
        <v>150</v>
      </c>
      <c r="CD363" s="8">
        <v>2</v>
      </c>
      <c r="CE363" s="8" t="s">
        <v>150</v>
      </c>
      <c r="CF363" s="8" t="s">
        <v>150</v>
      </c>
      <c r="CG363" s="8">
        <v>2</v>
      </c>
      <c r="CH363" s="8" t="s">
        <v>150</v>
      </c>
      <c r="CI363" s="8" t="s">
        <v>150</v>
      </c>
      <c r="CJ363" s="8">
        <v>2</v>
      </c>
      <c r="CK363" s="8" t="s">
        <v>150</v>
      </c>
      <c r="CL363" s="8" t="s">
        <v>150</v>
      </c>
      <c r="CM363" s="8">
        <v>2</v>
      </c>
      <c r="CN363" s="8" t="s">
        <v>150</v>
      </c>
      <c r="CO363" s="8">
        <v>0</v>
      </c>
      <c r="CP363" s="8">
        <v>0</v>
      </c>
      <c r="CQ363" s="8">
        <v>4</v>
      </c>
      <c r="CR363" s="8" t="s">
        <v>0</v>
      </c>
      <c r="CS363" s="8">
        <v>0</v>
      </c>
      <c r="CT363" s="8"/>
      <c r="CU363" s="8"/>
      <c r="CV363" s="8"/>
      <c r="CW363" s="8"/>
      <c r="CX363" s="8" t="s">
        <v>0</v>
      </c>
      <c r="CY363" s="8">
        <v>0</v>
      </c>
      <c r="CZ363" s="8"/>
      <c r="DA363" s="8"/>
      <c r="DB363" s="8"/>
      <c r="DC363" s="8"/>
      <c r="DD363" s="8" t="s">
        <v>165</v>
      </c>
      <c r="DE363" s="8">
        <v>2</v>
      </c>
      <c r="DF363" s="8"/>
      <c r="DG363" s="8"/>
      <c r="DH363" s="8"/>
      <c r="DI363" s="8">
        <v>2</v>
      </c>
      <c r="DJ363" s="8"/>
      <c r="DK363" s="8">
        <v>2</v>
      </c>
      <c r="DL363" s="8">
        <v>0</v>
      </c>
      <c r="DM363" s="8">
        <v>2</v>
      </c>
      <c r="DN363" s="8"/>
      <c r="DO363" s="8" t="s">
        <v>143</v>
      </c>
      <c r="DP363" s="8" t="str">
        <f t="shared" si="336"/>
        <v>2</v>
      </c>
      <c r="DQ363" s="8" t="s">
        <v>165</v>
      </c>
      <c r="DR363" s="8" t="s">
        <v>165</v>
      </c>
      <c r="DS363" s="8" t="s">
        <v>165</v>
      </c>
      <c r="DT363" s="8" t="s">
        <v>636</v>
      </c>
      <c r="DU363" s="8" t="s">
        <v>150</v>
      </c>
      <c r="DV363" s="8" t="s">
        <v>159</v>
      </c>
      <c r="DW363" s="8" t="s">
        <v>150</v>
      </c>
      <c r="DX363" s="8" t="s">
        <v>150</v>
      </c>
      <c r="DY363" s="8" t="s">
        <v>150</v>
      </c>
      <c r="DZ363" s="8" t="s">
        <v>150</v>
      </c>
      <c r="EA363" s="8"/>
      <c r="EB363" s="8" t="s">
        <v>150</v>
      </c>
      <c r="EC363" s="8" t="s">
        <v>150</v>
      </c>
      <c r="ED363" s="8" t="s">
        <v>150</v>
      </c>
      <c r="EE363" s="8"/>
      <c r="EF363" s="8" t="s">
        <v>159</v>
      </c>
      <c r="EG363" s="8" t="s">
        <v>150</v>
      </c>
      <c r="EH363" s="8"/>
      <c r="EI363" s="8" t="s">
        <v>159</v>
      </c>
      <c r="EJ363" s="8" t="s">
        <v>150</v>
      </c>
      <c r="EK363" s="8"/>
      <c r="EL363" s="8"/>
      <c r="EM363" s="8" t="s">
        <v>159</v>
      </c>
      <c r="EN363" s="8"/>
      <c r="EO363" s="8"/>
      <c r="EP363" s="8" t="s">
        <v>189</v>
      </c>
      <c r="EQ363" s="11">
        <f t="shared" si="331"/>
        <v>0</v>
      </c>
      <c r="ER363" s="11">
        <v>1</v>
      </c>
      <c r="ES363" s="11"/>
      <c r="ET363" s="13">
        <f t="shared" si="344"/>
        <v>1</v>
      </c>
      <c r="EU363" s="13">
        <f t="shared" si="345"/>
        <v>0.9</v>
      </c>
      <c r="EV363" s="14">
        <f t="shared" si="320"/>
        <v>-3.2000000000000001E-2</v>
      </c>
      <c r="EW363" s="14">
        <f t="shared" si="346"/>
        <v>-3.2000000000000001E-2</v>
      </c>
      <c r="EX363" s="14">
        <f t="shared" si="347"/>
        <v>-3.2000000000000001E-2</v>
      </c>
      <c r="EY363" s="11">
        <f t="shared" si="348"/>
        <v>-3.2000000000000001E-2</v>
      </c>
      <c r="EZ363" s="17" t="s">
        <v>176</v>
      </c>
      <c r="FA363" s="16" t="str">
        <f t="shared" si="349"/>
        <v>3</v>
      </c>
      <c r="FC363">
        <v>2</v>
      </c>
      <c r="FD363">
        <v>0</v>
      </c>
    </row>
    <row r="364" spans="1:160" ht="33.75">
      <c r="A364" s="6">
        <v>3934</v>
      </c>
      <c r="B364" s="8">
        <v>2</v>
      </c>
      <c r="C364" s="15" t="s">
        <v>139</v>
      </c>
      <c r="D364" s="15">
        <v>57</v>
      </c>
      <c r="E364" s="15">
        <v>57</v>
      </c>
      <c r="F364" s="15" t="s">
        <v>140</v>
      </c>
      <c r="G364" s="8">
        <v>1</v>
      </c>
      <c r="H364" s="8"/>
      <c r="I364" s="9"/>
      <c r="J364" s="9"/>
      <c r="K364" s="20">
        <v>44865</v>
      </c>
      <c r="L364" s="10"/>
      <c r="M364" s="9" t="e">
        <f t="shared" si="350"/>
        <v>#NUM!</v>
      </c>
      <c r="N364" s="9">
        <f t="shared" ca="1" si="337"/>
        <v>17</v>
      </c>
      <c r="O364" s="9">
        <v>0</v>
      </c>
      <c r="P364" s="9">
        <v>1</v>
      </c>
      <c r="Q364" s="9"/>
      <c r="R364" s="9"/>
      <c r="S364" s="9" t="e">
        <f t="shared" si="338"/>
        <v>#NUM!</v>
      </c>
      <c r="T364" s="9"/>
      <c r="U364" s="8">
        <f t="shared" si="323"/>
        <v>0</v>
      </c>
      <c r="V364" s="11">
        <v>1</v>
      </c>
      <c r="W364" s="8">
        <f t="shared" si="324"/>
        <v>0</v>
      </c>
      <c r="X364" s="9">
        <v>2</v>
      </c>
      <c r="Y364" s="9"/>
      <c r="Z364" s="9"/>
      <c r="AA364" s="9"/>
      <c r="AB364" s="9"/>
      <c r="AC364" s="9">
        <v>0</v>
      </c>
      <c r="AD364" s="9">
        <v>1</v>
      </c>
      <c r="AE364" s="8">
        <f t="shared" si="326"/>
        <v>0</v>
      </c>
      <c r="AF364" s="9">
        <v>2</v>
      </c>
      <c r="AG364" s="9"/>
      <c r="AH364" s="11">
        <f t="shared" si="330"/>
        <v>0</v>
      </c>
      <c r="AI364" s="11">
        <v>1</v>
      </c>
      <c r="AJ364" s="9"/>
      <c r="AK364" s="9"/>
      <c r="AL364" s="9"/>
      <c r="AM364" s="8" t="s">
        <v>360</v>
      </c>
      <c r="AN364" s="8">
        <v>1</v>
      </c>
      <c r="AO364" s="8">
        <v>1.39</v>
      </c>
      <c r="AP364" s="8">
        <v>56</v>
      </c>
      <c r="AQ364" s="8"/>
      <c r="AR364" s="9" t="e">
        <f t="shared" si="339"/>
        <v>#DIV/0!</v>
      </c>
      <c r="AS364" s="9"/>
      <c r="AT364" s="9" t="e">
        <f t="shared" si="340"/>
        <v>#DIV/0!</v>
      </c>
      <c r="AU364" s="9"/>
      <c r="AV364" s="9" t="e">
        <f t="shared" si="333"/>
        <v>#DIV/0!</v>
      </c>
      <c r="AW364" s="9"/>
      <c r="AX364" s="9"/>
      <c r="AY364" s="12"/>
      <c r="AZ364" s="12"/>
      <c r="BA364" s="12"/>
      <c r="BB364" s="12"/>
      <c r="BC364" s="8" t="s">
        <v>164</v>
      </c>
      <c r="BD364" s="8"/>
      <c r="BE364" s="8"/>
      <c r="BF364" s="8"/>
      <c r="BG364" s="12"/>
      <c r="BH364" s="8"/>
      <c r="BI364" s="8"/>
      <c r="BJ364" s="15">
        <v>85</v>
      </c>
      <c r="BK364" s="15">
        <v>165</v>
      </c>
      <c r="BL364" s="8">
        <f t="shared" si="341"/>
        <v>1.9232920066373365</v>
      </c>
      <c r="BM364" s="8">
        <f t="shared" si="318"/>
        <v>31.221303948576676</v>
      </c>
      <c r="BN364" s="8">
        <v>1</v>
      </c>
      <c r="BO364" s="19" t="s">
        <v>1620</v>
      </c>
      <c r="BP364" s="15" t="s">
        <v>146</v>
      </c>
      <c r="BQ364" s="15">
        <v>54</v>
      </c>
      <c r="BR364" s="15">
        <v>64.5</v>
      </c>
      <c r="BS364" s="15">
        <v>158</v>
      </c>
      <c r="BT364" s="8">
        <f t="shared" si="342"/>
        <v>1.6575078366788005</v>
      </c>
      <c r="BU364" s="8">
        <f t="shared" si="319"/>
        <v>25.837205576029483</v>
      </c>
      <c r="BV364" s="8">
        <f t="shared" si="343"/>
        <v>1.1603516822527342</v>
      </c>
      <c r="BW364" s="8">
        <f t="shared" si="343"/>
        <v>1.2083854756159196</v>
      </c>
      <c r="BX364" s="15" t="s">
        <v>162</v>
      </c>
      <c r="BY364" s="15" t="s">
        <v>147</v>
      </c>
      <c r="BZ364" s="8" t="s">
        <v>148</v>
      </c>
      <c r="CA364" s="8" t="s">
        <v>149</v>
      </c>
      <c r="CB364" s="15">
        <v>4</v>
      </c>
      <c r="CC364" s="15" t="s">
        <v>150</v>
      </c>
      <c r="CD364" s="8">
        <v>2</v>
      </c>
      <c r="CE364" s="15" t="s">
        <v>159</v>
      </c>
      <c r="CF364" s="15" t="s">
        <v>150</v>
      </c>
      <c r="CG364" s="8">
        <v>2</v>
      </c>
      <c r="CH364" s="15" t="s">
        <v>150</v>
      </c>
      <c r="CI364" s="15" t="s">
        <v>150</v>
      </c>
      <c r="CJ364" s="8">
        <v>2</v>
      </c>
      <c r="CK364" s="15" t="s">
        <v>159</v>
      </c>
      <c r="CL364" s="15" t="s">
        <v>150</v>
      </c>
      <c r="CM364" s="8">
        <v>2</v>
      </c>
      <c r="CN364" s="15" t="s">
        <v>150</v>
      </c>
      <c r="CO364" s="15">
        <v>0</v>
      </c>
      <c r="CP364" s="15">
        <v>0</v>
      </c>
      <c r="CQ364" s="15">
        <v>4</v>
      </c>
      <c r="CR364" s="15" t="s">
        <v>0</v>
      </c>
      <c r="CS364" s="8">
        <v>0</v>
      </c>
      <c r="CT364" s="8"/>
      <c r="CU364" s="8"/>
      <c r="CV364" s="8"/>
      <c r="CW364" s="8"/>
      <c r="CX364" s="15" t="s">
        <v>0</v>
      </c>
      <c r="CY364" s="8">
        <v>0</v>
      </c>
      <c r="CZ364" s="8"/>
      <c r="DA364" s="8"/>
      <c r="DB364" s="8"/>
      <c r="DC364" s="8"/>
      <c r="DD364" s="15" t="s">
        <v>143</v>
      </c>
      <c r="DE364" s="8">
        <v>1</v>
      </c>
      <c r="DF364" s="15">
        <v>32</v>
      </c>
      <c r="DG364" s="15" t="s">
        <v>635</v>
      </c>
      <c r="DH364" s="15">
        <v>375</v>
      </c>
      <c r="DI364" s="8">
        <v>1</v>
      </c>
      <c r="DJ364" s="8"/>
      <c r="DK364" s="8">
        <v>2</v>
      </c>
      <c r="DL364" s="15">
        <v>3</v>
      </c>
      <c r="DM364" s="8">
        <v>1</v>
      </c>
      <c r="DN364" s="15"/>
      <c r="DO364" s="15" t="s">
        <v>143</v>
      </c>
      <c r="DP364" s="8" t="str">
        <f t="shared" si="336"/>
        <v>2</v>
      </c>
      <c r="DQ364" s="15" t="s">
        <v>165</v>
      </c>
      <c r="DR364" s="15" t="s">
        <v>165</v>
      </c>
      <c r="DS364" s="15" t="s">
        <v>165</v>
      </c>
      <c r="DT364" s="15" t="s">
        <v>636</v>
      </c>
      <c r="DU364" s="15" t="s">
        <v>150</v>
      </c>
      <c r="DV364" s="15" t="s">
        <v>159</v>
      </c>
      <c r="DW364" s="15" t="s">
        <v>150</v>
      </c>
      <c r="DX364" s="15" t="s">
        <v>150</v>
      </c>
      <c r="DY364" s="15" t="s">
        <v>150</v>
      </c>
      <c r="DZ364" s="15"/>
      <c r="EA364" s="15"/>
      <c r="EB364" s="15" t="s">
        <v>150</v>
      </c>
      <c r="EC364" s="15" t="s">
        <v>150</v>
      </c>
      <c r="ED364" s="15" t="s">
        <v>150</v>
      </c>
      <c r="EE364" s="15"/>
      <c r="EF364" s="15" t="s">
        <v>159</v>
      </c>
      <c r="EG364" s="15" t="s">
        <v>150</v>
      </c>
      <c r="EH364" s="15"/>
      <c r="EI364" s="15" t="s">
        <v>159</v>
      </c>
      <c r="EJ364" s="15" t="s">
        <v>150</v>
      </c>
      <c r="EK364" s="15"/>
      <c r="EL364" s="15"/>
      <c r="EM364" s="15" t="s">
        <v>159</v>
      </c>
      <c r="EN364" s="15"/>
      <c r="EO364" s="15"/>
      <c r="EP364" s="15" t="s">
        <v>187</v>
      </c>
      <c r="EQ364" s="11">
        <f t="shared" si="331"/>
        <v>0</v>
      </c>
      <c r="ER364" s="11">
        <v>1</v>
      </c>
      <c r="ES364" s="11"/>
      <c r="ET364" s="13">
        <f t="shared" si="344"/>
        <v>1</v>
      </c>
      <c r="EU364" s="13">
        <f t="shared" si="345"/>
        <v>0.9</v>
      </c>
      <c r="EV364" s="14">
        <f t="shared" si="320"/>
        <v>-3.2000000000000001E-2</v>
      </c>
      <c r="EW364" s="14">
        <f t="shared" si="346"/>
        <v>-3.2000000000000001E-2</v>
      </c>
      <c r="EX364" s="14">
        <f t="shared" si="347"/>
        <v>-3.2000000000000001E-2</v>
      </c>
      <c r="EY364" s="11">
        <f t="shared" si="348"/>
        <v>-3.2000000000000001E-2</v>
      </c>
      <c r="EZ364" s="15" t="s">
        <v>152</v>
      </c>
      <c r="FA364" s="16" t="str">
        <f t="shared" si="349"/>
        <v>1</v>
      </c>
      <c r="FC364">
        <v>2</v>
      </c>
      <c r="FD364">
        <v>0</v>
      </c>
    </row>
    <row r="365" spans="1:160" ht="33.75">
      <c r="A365" s="6">
        <v>3936</v>
      </c>
      <c r="B365" s="8">
        <v>2</v>
      </c>
      <c r="C365" s="15" t="s">
        <v>139</v>
      </c>
      <c r="D365" s="15">
        <v>58</v>
      </c>
      <c r="E365" s="15">
        <v>58</v>
      </c>
      <c r="F365" s="15" t="s">
        <v>153</v>
      </c>
      <c r="G365" s="8">
        <v>3</v>
      </c>
      <c r="H365" s="8"/>
      <c r="I365" s="9"/>
      <c r="J365" s="9"/>
      <c r="K365" s="20">
        <v>44872</v>
      </c>
      <c r="L365" s="10"/>
      <c r="M365" s="9" t="e">
        <f t="shared" si="350"/>
        <v>#NUM!</v>
      </c>
      <c r="N365" s="9">
        <f t="shared" ca="1" si="337"/>
        <v>17</v>
      </c>
      <c r="O365" s="9">
        <v>0</v>
      </c>
      <c r="P365" s="9">
        <v>1</v>
      </c>
      <c r="Q365" s="9"/>
      <c r="R365" s="9"/>
      <c r="S365" s="9" t="e">
        <f t="shared" si="338"/>
        <v>#NUM!</v>
      </c>
      <c r="T365" s="9"/>
      <c r="U365" s="8">
        <f t="shared" si="323"/>
        <v>0</v>
      </c>
      <c r="V365" s="11">
        <v>1</v>
      </c>
      <c r="W365" s="8">
        <f t="shared" si="324"/>
        <v>0</v>
      </c>
      <c r="X365" s="9">
        <v>2</v>
      </c>
      <c r="Y365" s="9"/>
      <c r="Z365" s="9"/>
      <c r="AA365" s="9"/>
      <c r="AB365" s="9"/>
      <c r="AC365" s="9">
        <v>0</v>
      </c>
      <c r="AD365" s="9">
        <v>1</v>
      </c>
      <c r="AE365" s="8">
        <f t="shared" si="326"/>
        <v>0</v>
      </c>
      <c r="AF365" s="9">
        <v>2</v>
      </c>
      <c r="AG365" s="9"/>
      <c r="AH365" s="11">
        <f t="shared" si="330"/>
        <v>0</v>
      </c>
      <c r="AI365" s="11">
        <v>1</v>
      </c>
      <c r="AJ365" s="9"/>
      <c r="AK365" s="9"/>
      <c r="AL365" s="9"/>
      <c r="AM365" s="8" t="s">
        <v>360</v>
      </c>
      <c r="AN365" s="8">
        <v>1</v>
      </c>
      <c r="AO365" s="8">
        <v>1.5</v>
      </c>
      <c r="AP365" s="8">
        <v>51</v>
      </c>
      <c r="AQ365" s="8"/>
      <c r="AR365" s="9" t="e">
        <f t="shared" si="339"/>
        <v>#DIV/0!</v>
      </c>
      <c r="AS365" s="9"/>
      <c r="AT365" s="9" t="e">
        <f t="shared" si="340"/>
        <v>#DIV/0!</v>
      </c>
      <c r="AU365" s="9"/>
      <c r="AV365" s="9" t="e">
        <f t="shared" si="333"/>
        <v>#DIV/0!</v>
      </c>
      <c r="AW365" s="9"/>
      <c r="AX365" s="9"/>
      <c r="AY365" s="12"/>
      <c r="AZ365" s="12"/>
      <c r="BA365" s="12"/>
      <c r="BB365" s="12"/>
      <c r="BC365" s="8" t="s">
        <v>164</v>
      </c>
      <c r="BD365" s="8"/>
      <c r="BE365" s="8"/>
      <c r="BF365" s="8"/>
      <c r="BG365" s="12"/>
      <c r="BH365" s="8"/>
      <c r="BI365" s="8"/>
      <c r="BJ365" s="15">
        <v>83</v>
      </c>
      <c r="BK365" s="15">
        <v>177</v>
      </c>
      <c r="BL365" s="8">
        <f t="shared" si="341"/>
        <v>2.0033421611780149</v>
      </c>
      <c r="BM365" s="8">
        <f t="shared" si="318"/>
        <v>26.493025631204318</v>
      </c>
      <c r="BN365" s="8">
        <v>1</v>
      </c>
      <c r="BO365" s="19" t="s">
        <v>1624</v>
      </c>
      <c r="BP365" s="15" t="s">
        <v>146</v>
      </c>
      <c r="BQ365" s="15">
        <v>53</v>
      </c>
      <c r="BR365" s="15">
        <v>53</v>
      </c>
      <c r="BS365" s="15">
        <v>158</v>
      </c>
      <c r="BT365" s="8">
        <f t="shared" si="342"/>
        <v>1.5247897233464196</v>
      </c>
      <c r="BU365" s="8">
        <f t="shared" si="319"/>
        <v>21.230572023714149</v>
      </c>
      <c r="BV365" s="8">
        <f t="shared" si="343"/>
        <v>1.3138481526366321</v>
      </c>
      <c r="BW365" s="8">
        <f t="shared" si="343"/>
        <v>1.2478714940705369</v>
      </c>
      <c r="BX365" s="15" t="s">
        <v>147</v>
      </c>
      <c r="BY365" s="15" t="s">
        <v>158</v>
      </c>
      <c r="BZ365" s="8" t="s">
        <v>148</v>
      </c>
      <c r="CA365" s="8" t="s">
        <v>149</v>
      </c>
      <c r="CB365" s="15">
        <v>4</v>
      </c>
      <c r="CC365" s="15" t="s">
        <v>150</v>
      </c>
      <c r="CD365" s="8">
        <v>2</v>
      </c>
      <c r="CE365" s="15" t="s">
        <v>150</v>
      </c>
      <c r="CF365" s="15" t="s">
        <v>150</v>
      </c>
      <c r="CG365" s="8">
        <v>2</v>
      </c>
      <c r="CH365" s="15" t="s">
        <v>150</v>
      </c>
      <c r="CI365" s="15" t="s">
        <v>150</v>
      </c>
      <c r="CJ365" s="8">
        <v>2</v>
      </c>
      <c r="CK365" s="15" t="s">
        <v>150</v>
      </c>
      <c r="CL365" s="15" t="s">
        <v>150</v>
      </c>
      <c r="CM365" s="8">
        <v>2</v>
      </c>
      <c r="CN365" s="15" t="s">
        <v>150</v>
      </c>
      <c r="CO365" s="15">
        <v>0</v>
      </c>
      <c r="CP365" s="15">
        <v>0</v>
      </c>
      <c r="CQ365" s="15">
        <v>4</v>
      </c>
      <c r="CR365" s="15" t="s">
        <v>0</v>
      </c>
      <c r="CS365" s="8">
        <v>0</v>
      </c>
      <c r="CT365" s="8"/>
      <c r="CU365" s="8"/>
      <c r="CV365" s="8"/>
      <c r="CW365" s="8"/>
      <c r="CX365" s="15" t="s">
        <v>0</v>
      </c>
      <c r="CY365" s="8">
        <v>0</v>
      </c>
      <c r="CZ365" s="8"/>
      <c r="DA365" s="8"/>
      <c r="DB365" s="8"/>
      <c r="DC365" s="8"/>
      <c r="DD365" s="15" t="s">
        <v>165</v>
      </c>
      <c r="DE365" s="8">
        <v>2</v>
      </c>
      <c r="DF365" s="15"/>
      <c r="DG365" s="15"/>
      <c r="DH365" s="15"/>
      <c r="DI365" s="8">
        <v>2</v>
      </c>
      <c r="DJ365" s="8"/>
      <c r="DK365" s="8">
        <v>2</v>
      </c>
      <c r="DL365" s="15">
        <v>0</v>
      </c>
      <c r="DM365" s="8">
        <v>2</v>
      </c>
      <c r="DN365" s="15"/>
      <c r="DO365" s="15" t="s">
        <v>143</v>
      </c>
      <c r="DP365" s="8" t="str">
        <f t="shared" si="336"/>
        <v>2</v>
      </c>
      <c r="DQ365" s="15" t="s">
        <v>143</v>
      </c>
      <c r="DR365" s="15" t="s">
        <v>165</v>
      </c>
      <c r="DS365" s="15" t="s">
        <v>143</v>
      </c>
      <c r="DT365" s="15" t="s">
        <v>636</v>
      </c>
      <c r="DU365" s="15" t="s">
        <v>150</v>
      </c>
      <c r="DV365" s="15" t="s">
        <v>159</v>
      </c>
      <c r="DW365" s="15" t="s">
        <v>150</v>
      </c>
      <c r="DX365" s="15" t="s">
        <v>159</v>
      </c>
      <c r="DY365" s="15" t="s">
        <v>150</v>
      </c>
      <c r="DZ365" s="15" t="s">
        <v>150</v>
      </c>
      <c r="EA365" s="15"/>
      <c r="EB365" s="15" t="s">
        <v>150</v>
      </c>
      <c r="EC365" s="15" t="s">
        <v>150</v>
      </c>
      <c r="ED365" s="15" t="s">
        <v>150</v>
      </c>
      <c r="EE365" s="15"/>
      <c r="EF365" s="15" t="s">
        <v>159</v>
      </c>
      <c r="EG365" s="15" t="s">
        <v>150</v>
      </c>
      <c r="EH365" s="15"/>
      <c r="EI365" s="15" t="s">
        <v>159</v>
      </c>
      <c r="EJ365" s="15" t="s">
        <v>150</v>
      </c>
      <c r="EK365" s="15"/>
      <c r="EL365" s="15"/>
      <c r="EM365" s="15" t="s">
        <v>159</v>
      </c>
      <c r="EN365" s="15"/>
      <c r="EO365" s="15"/>
      <c r="EP365" s="15" t="s">
        <v>189</v>
      </c>
      <c r="EQ365" s="11">
        <f t="shared" si="331"/>
        <v>0</v>
      </c>
      <c r="ER365" s="11">
        <v>1</v>
      </c>
      <c r="ES365" s="11"/>
      <c r="ET365" s="13">
        <f t="shared" si="344"/>
        <v>1</v>
      </c>
      <c r="EU365" s="13">
        <f t="shared" si="345"/>
        <v>0.9</v>
      </c>
      <c r="EV365" s="14">
        <f t="shared" si="320"/>
        <v>-3.2000000000000001E-2</v>
      </c>
      <c r="EW365" s="14">
        <f t="shared" si="346"/>
        <v>-3.2000000000000001E-2</v>
      </c>
      <c r="EX365" s="14">
        <f t="shared" si="347"/>
        <v>-3.2000000000000001E-2</v>
      </c>
      <c r="EY365" s="11">
        <f t="shared" si="348"/>
        <v>-3.2000000000000001E-2</v>
      </c>
      <c r="EZ365" s="15" t="s">
        <v>176</v>
      </c>
      <c r="FA365" s="16" t="str">
        <f t="shared" si="349"/>
        <v>3</v>
      </c>
      <c r="FC365">
        <v>2</v>
      </c>
      <c r="FD365">
        <v>0</v>
      </c>
    </row>
    <row r="366" spans="1:160" ht="33.75">
      <c r="A366" s="6">
        <v>3939</v>
      </c>
      <c r="B366" s="8">
        <v>1</v>
      </c>
      <c r="C366" s="17" t="s">
        <v>146</v>
      </c>
      <c r="D366" s="17">
        <v>51</v>
      </c>
      <c r="E366" s="17">
        <v>51</v>
      </c>
      <c r="F366" s="17" t="s">
        <v>192</v>
      </c>
      <c r="G366" s="8">
        <v>3</v>
      </c>
      <c r="H366" s="8"/>
      <c r="I366" s="9"/>
      <c r="J366" s="9"/>
      <c r="K366" s="22">
        <v>44881</v>
      </c>
      <c r="L366" s="10"/>
      <c r="M366" s="9" t="e">
        <f t="shared" si="350"/>
        <v>#NUM!</v>
      </c>
      <c r="N366" s="9">
        <f t="shared" ca="1" si="337"/>
        <v>16</v>
      </c>
      <c r="O366" s="9">
        <v>0</v>
      </c>
      <c r="P366" s="9">
        <v>1</v>
      </c>
      <c r="Q366" s="9"/>
      <c r="R366" s="9"/>
      <c r="S366" s="9" t="e">
        <f t="shared" si="338"/>
        <v>#NUM!</v>
      </c>
      <c r="T366" s="9"/>
      <c r="U366" s="8">
        <f t="shared" si="323"/>
        <v>0</v>
      </c>
      <c r="V366" s="11">
        <v>1</v>
      </c>
      <c r="W366" s="8">
        <f t="shared" si="324"/>
        <v>0</v>
      </c>
      <c r="X366" s="9">
        <v>2</v>
      </c>
      <c r="Y366" s="9"/>
      <c r="Z366" s="9"/>
      <c r="AA366" s="9"/>
      <c r="AB366" s="9"/>
      <c r="AC366" s="9">
        <v>0</v>
      </c>
      <c r="AD366" s="9">
        <v>1</v>
      </c>
      <c r="AE366" s="8">
        <f t="shared" si="326"/>
        <v>0</v>
      </c>
      <c r="AF366" s="9">
        <v>2</v>
      </c>
      <c r="AG366" s="9"/>
      <c r="AH366" s="11">
        <f t="shared" si="330"/>
        <v>0</v>
      </c>
      <c r="AI366" s="11">
        <v>1</v>
      </c>
      <c r="AJ366" s="9"/>
      <c r="AK366" s="9"/>
      <c r="AL366" s="9"/>
      <c r="AM366" s="8" t="s">
        <v>360</v>
      </c>
      <c r="AN366" s="8">
        <v>1</v>
      </c>
      <c r="AO366" s="8">
        <v>1.47</v>
      </c>
      <c r="AP366" s="8">
        <v>41</v>
      </c>
      <c r="AQ366" s="8"/>
      <c r="AR366" s="9" t="e">
        <f t="shared" si="339"/>
        <v>#DIV/0!</v>
      </c>
      <c r="AS366" s="9"/>
      <c r="AT366" s="9" t="e">
        <f t="shared" si="340"/>
        <v>#DIV/0!</v>
      </c>
      <c r="AU366" s="9"/>
      <c r="AV366" s="9" t="e">
        <f t="shared" si="333"/>
        <v>#DIV/0!</v>
      </c>
      <c r="AW366" s="9"/>
      <c r="AX366" s="9"/>
      <c r="AY366" s="12"/>
      <c r="AZ366" s="12"/>
      <c r="BA366" s="12"/>
      <c r="BB366" s="12"/>
      <c r="BC366" s="8" t="s">
        <v>164</v>
      </c>
      <c r="BD366" s="8"/>
      <c r="BE366" s="8"/>
      <c r="BF366" s="8"/>
      <c r="BG366" s="12"/>
      <c r="BH366" s="8"/>
      <c r="BI366" s="8"/>
      <c r="BJ366" s="17">
        <v>44</v>
      </c>
      <c r="BK366" s="17">
        <v>158</v>
      </c>
      <c r="BL366" s="8">
        <f t="shared" si="341"/>
        <v>1.4088348924320553</v>
      </c>
      <c r="BM366" s="8">
        <f t="shared" si="318"/>
        <v>17.625380547989106</v>
      </c>
      <c r="BN366" s="8">
        <v>1</v>
      </c>
      <c r="BO366" s="21" t="s">
        <v>1627</v>
      </c>
      <c r="BP366" s="17" t="s">
        <v>139</v>
      </c>
      <c r="BQ366" s="17">
        <v>50</v>
      </c>
      <c r="BR366" s="17">
        <v>75</v>
      </c>
      <c r="BS366" s="17">
        <v>182</v>
      </c>
      <c r="BT366" s="8">
        <f t="shared" si="342"/>
        <v>1.9580289870203593</v>
      </c>
      <c r="BU366" s="8">
        <f t="shared" si="319"/>
        <v>22.642192971863302</v>
      </c>
      <c r="BV366" s="8">
        <f t="shared" si="343"/>
        <v>0.71951687220726845</v>
      </c>
      <c r="BW366" s="8">
        <f t="shared" si="343"/>
        <v>0.7784308070287882</v>
      </c>
      <c r="BX366" s="17" t="s">
        <v>158</v>
      </c>
      <c r="BY366" s="17" t="s">
        <v>162</v>
      </c>
      <c r="BZ366" s="8" t="s">
        <v>148</v>
      </c>
      <c r="CA366" s="8" t="s">
        <v>149</v>
      </c>
      <c r="CB366" s="17">
        <v>3</v>
      </c>
      <c r="CC366" s="17" t="s">
        <v>150</v>
      </c>
      <c r="CD366" s="8">
        <v>2</v>
      </c>
      <c r="CE366" s="17" t="s">
        <v>159</v>
      </c>
      <c r="CF366" s="17" t="s">
        <v>150</v>
      </c>
      <c r="CG366" s="8">
        <v>2</v>
      </c>
      <c r="CH366" s="17" t="s">
        <v>150</v>
      </c>
      <c r="CI366" s="17" t="s">
        <v>150</v>
      </c>
      <c r="CJ366" s="8">
        <v>2</v>
      </c>
      <c r="CK366" s="17" t="s">
        <v>159</v>
      </c>
      <c r="CL366" s="17" t="s">
        <v>150</v>
      </c>
      <c r="CM366" s="8">
        <v>2</v>
      </c>
      <c r="CN366" s="17" t="s">
        <v>150</v>
      </c>
      <c r="CO366" s="17">
        <v>0</v>
      </c>
      <c r="CP366" s="17">
        <v>0</v>
      </c>
      <c r="CQ366" s="17">
        <v>4</v>
      </c>
      <c r="CR366" s="17" t="s">
        <v>0</v>
      </c>
      <c r="CS366" s="8">
        <v>0</v>
      </c>
      <c r="CT366" s="8"/>
      <c r="CU366" s="8"/>
      <c r="CV366" s="8"/>
      <c r="CW366" s="8"/>
      <c r="CX366" s="17" t="s">
        <v>0</v>
      </c>
      <c r="CY366" s="8">
        <v>0</v>
      </c>
      <c r="CZ366" s="8"/>
      <c r="DA366" s="8"/>
      <c r="DB366" s="8"/>
      <c r="DC366" s="8"/>
      <c r="DD366" s="17" t="s">
        <v>143</v>
      </c>
      <c r="DE366" s="8">
        <v>1</v>
      </c>
      <c r="DF366" s="17">
        <v>0</v>
      </c>
      <c r="DG366" s="17">
        <v>64</v>
      </c>
      <c r="DH366" s="17">
        <v>375</v>
      </c>
      <c r="DI366" s="8">
        <v>1</v>
      </c>
      <c r="DJ366" s="8"/>
      <c r="DK366" s="8">
        <v>2</v>
      </c>
      <c r="DL366" s="17">
        <v>3</v>
      </c>
      <c r="DM366" s="8">
        <v>1</v>
      </c>
      <c r="DN366" s="17"/>
      <c r="DO366" s="17" t="s">
        <v>143</v>
      </c>
      <c r="DP366" s="8" t="str">
        <f t="shared" si="336"/>
        <v>2</v>
      </c>
      <c r="DQ366" s="17" t="s">
        <v>165</v>
      </c>
      <c r="DR366" s="17" t="s">
        <v>165</v>
      </c>
      <c r="DS366" s="17" t="s">
        <v>165</v>
      </c>
      <c r="DT366" s="17" t="s">
        <v>636</v>
      </c>
      <c r="DU366" s="17" t="s">
        <v>150</v>
      </c>
      <c r="DV366" s="17" t="s">
        <v>150</v>
      </c>
      <c r="DW366" s="17" t="s">
        <v>150</v>
      </c>
      <c r="DX366" s="17" t="s">
        <v>150</v>
      </c>
      <c r="DY366" s="17" t="s">
        <v>150</v>
      </c>
      <c r="DZ366" s="17" t="s">
        <v>150</v>
      </c>
      <c r="EA366" s="17"/>
      <c r="EB366" s="17" t="s">
        <v>150</v>
      </c>
      <c r="EC366" s="17" t="s">
        <v>150</v>
      </c>
      <c r="ED366" s="17" t="s">
        <v>150</v>
      </c>
      <c r="EE366" s="17"/>
      <c r="EF366" s="17" t="s">
        <v>159</v>
      </c>
      <c r="EG366" s="17" t="s">
        <v>150</v>
      </c>
      <c r="EH366" s="17"/>
      <c r="EI366" s="17" t="s">
        <v>159</v>
      </c>
      <c r="EJ366" s="17" t="s">
        <v>150</v>
      </c>
      <c r="EK366" s="17"/>
      <c r="EL366" s="17"/>
      <c r="EM366" s="17" t="s">
        <v>159</v>
      </c>
      <c r="EN366" s="17"/>
      <c r="EO366" s="17"/>
      <c r="EP366" s="17" t="s">
        <v>187</v>
      </c>
      <c r="EQ366" s="11">
        <f t="shared" si="331"/>
        <v>0</v>
      </c>
      <c r="ER366" s="11">
        <v>1</v>
      </c>
      <c r="ES366" s="11"/>
      <c r="ET366" s="13">
        <f t="shared" si="344"/>
        <v>1.012</v>
      </c>
      <c r="EU366" s="13">
        <f t="shared" si="345"/>
        <v>0.7</v>
      </c>
      <c r="EV366" s="14">
        <f t="shared" si="320"/>
        <v>-0.24099999999999999</v>
      </c>
      <c r="EW366" s="14">
        <f t="shared" si="346"/>
        <v>-0.24099999999999999</v>
      </c>
      <c r="EX366" s="14">
        <f t="shared" si="347"/>
        <v>-0.24099999999999999</v>
      </c>
      <c r="EY366" s="11">
        <f t="shared" si="348"/>
        <v>-0.24099999999999999</v>
      </c>
      <c r="EZ366" s="17" t="s">
        <v>176</v>
      </c>
      <c r="FA366" s="16" t="str">
        <f t="shared" si="349"/>
        <v>3</v>
      </c>
      <c r="FC366">
        <v>2</v>
      </c>
      <c r="FD366">
        <v>0</v>
      </c>
    </row>
    <row r="367" spans="1:160" ht="33.75">
      <c r="A367" s="6">
        <v>3943</v>
      </c>
      <c r="B367" s="8">
        <v>1</v>
      </c>
      <c r="C367" s="17" t="s">
        <v>146</v>
      </c>
      <c r="D367" s="17">
        <v>59</v>
      </c>
      <c r="E367" s="17">
        <v>59</v>
      </c>
      <c r="F367" s="17" t="s">
        <v>174</v>
      </c>
      <c r="G367" s="8">
        <v>2</v>
      </c>
      <c r="H367" s="8"/>
      <c r="I367" s="9"/>
      <c r="J367" s="9"/>
      <c r="K367" s="22">
        <v>44889</v>
      </c>
      <c r="L367" s="10"/>
      <c r="M367" s="9" t="e">
        <f t="shared" si="350"/>
        <v>#NUM!</v>
      </c>
      <c r="N367" s="9">
        <f t="shared" ca="1" si="337"/>
        <v>16</v>
      </c>
      <c r="O367" s="9">
        <v>0</v>
      </c>
      <c r="P367" s="9">
        <v>1</v>
      </c>
      <c r="Q367" s="9"/>
      <c r="R367" s="9"/>
      <c r="S367" s="9" t="e">
        <f t="shared" si="338"/>
        <v>#NUM!</v>
      </c>
      <c r="T367" s="9"/>
      <c r="U367" s="8">
        <f t="shared" si="323"/>
        <v>0</v>
      </c>
      <c r="V367" s="11">
        <v>1</v>
      </c>
      <c r="W367" s="8">
        <f t="shared" si="324"/>
        <v>0</v>
      </c>
      <c r="X367" s="9">
        <v>2</v>
      </c>
      <c r="Y367" s="9"/>
      <c r="Z367" s="9"/>
      <c r="AA367" s="9"/>
      <c r="AB367" s="9"/>
      <c r="AC367" s="9">
        <v>0</v>
      </c>
      <c r="AD367" s="9">
        <v>1</v>
      </c>
      <c r="AE367" s="8">
        <f t="shared" si="326"/>
        <v>0</v>
      </c>
      <c r="AF367" s="9">
        <v>2</v>
      </c>
      <c r="AG367" s="9"/>
      <c r="AH367" s="11">
        <f t="shared" si="330"/>
        <v>0</v>
      </c>
      <c r="AI367" s="11">
        <v>1</v>
      </c>
      <c r="AJ367" s="9"/>
      <c r="AK367" s="9"/>
      <c r="AL367" s="9"/>
      <c r="AM367" s="8" t="s">
        <v>360</v>
      </c>
      <c r="AN367" s="8">
        <v>1</v>
      </c>
      <c r="AO367" s="8">
        <v>1.73</v>
      </c>
      <c r="AP367" s="8">
        <v>32</v>
      </c>
      <c r="AQ367" s="8"/>
      <c r="AR367" s="9" t="e">
        <v>#DIV/0!</v>
      </c>
      <c r="AS367" s="9"/>
      <c r="AT367" s="9" t="e">
        <f t="shared" si="340"/>
        <v>#DIV/0!</v>
      </c>
      <c r="AU367" s="9"/>
      <c r="AV367" s="9" t="e">
        <f t="shared" si="333"/>
        <v>#DIV/0!</v>
      </c>
      <c r="AW367" s="9"/>
      <c r="AX367" s="9"/>
      <c r="AY367" s="12"/>
      <c r="AZ367" s="12"/>
      <c r="BA367" s="12"/>
      <c r="BB367" s="12"/>
      <c r="BC367" s="8" t="s">
        <v>164</v>
      </c>
      <c r="BD367" s="8"/>
      <c r="BE367" s="8"/>
      <c r="BF367" s="8"/>
      <c r="BG367" s="12"/>
      <c r="BH367" s="8"/>
      <c r="BI367" s="8"/>
      <c r="BJ367" s="17">
        <v>63</v>
      </c>
      <c r="BK367" s="17">
        <v>160</v>
      </c>
      <c r="BL367" s="8">
        <f t="shared" si="341"/>
        <v>1.6560484731800864</v>
      </c>
      <c r="BM367" s="8">
        <f t="shared" si="318"/>
        <v>24.609375</v>
      </c>
      <c r="BN367" s="8">
        <v>1</v>
      </c>
      <c r="BO367" s="21" t="s">
        <v>1631</v>
      </c>
      <c r="BP367" s="17" t="s">
        <v>139</v>
      </c>
      <c r="BQ367" s="17">
        <v>61</v>
      </c>
      <c r="BR367" s="17">
        <v>65</v>
      </c>
      <c r="BS367" s="17">
        <v>160</v>
      </c>
      <c r="BT367" s="8">
        <f t="shared" si="342"/>
        <v>1.6781913863486266</v>
      </c>
      <c r="BU367" s="8">
        <f t="shared" si="319"/>
        <v>25.390625</v>
      </c>
      <c r="BV367" s="8">
        <f t="shared" si="343"/>
        <v>0.98680548991690498</v>
      </c>
      <c r="BW367" s="8">
        <f t="shared" si="343"/>
        <v>0.96923076923076923</v>
      </c>
      <c r="BX367" s="17" t="s">
        <v>162</v>
      </c>
      <c r="BY367" s="17" t="s">
        <v>147</v>
      </c>
      <c r="BZ367" s="8" t="s">
        <v>148</v>
      </c>
      <c r="CA367" s="8" t="s">
        <v>149</v>
      </c>
      <c r="CB367" s="17">
        <v>5</v>
      </c>
      <c r="CC367" s="17" t="s">
        <v>150</v>
      </c>
      <c r="CD367" s="8">
        <v>2</v>
      </c>
      <c r="CE367" s="17" t="s">
        <v>159</v>
      </c>
      <c r="CF367" s="17" t="s">
        <v>150</v>
      </c>
      <c r="CG367" s="8">
        <v>2</v>
      </c>
      <c r="CH367" s="17" t="s">
        <v>150</v>
      </c>
      <c r="CI367" s="17" t="s">
        <v>150</v>
      </c>
      <c r="CJ367" s="8">
        <v>2</v>
      </c>
      <c r="CK367" s="17" t="s">
        <v>159</v>
      </c>
      <c r="CL367" s="17" t="s">
        <v>150</v>
      </c>
      <c r="CM367" s="8">
        <v>2</v>
      </c>
      <c r="CN367" s="17" t="s">
        <v>150</v>
      </c>
      <c r="CO367" s="17">
        <v>0</v>
      </c>
      <c r="CP367" s="17">
        <v>0</v>
      </c>
      <c r="CQ367" s="17">
        <v>4</v>
      </c>
      <c r="CR367" s="17" t="s">
        <v>0</v>
      </c>
      <c r="CS367" s="8">
        <v>0</v>
      </c>
      <c r="CT367" s="8"/>
      <c r="CU367" s="8"/>
      <c r="CV367" s="8"/>
      <c r="CW367" s="8"/>
      <c r="CX367" s="17" t="s">
        <v>0</v>
      </c>
      <c r="CY367" s="8">
        <v>0</v>
      </c>
      <c r="CZ367" s="8"/>
      <c r="DA367" s="8"/>
      <c r="DB367" s="8"/>
      <c r="DC367" s="8"/>
      <c r="DD367" s="17" t="s">
        <v>143</v>
      </c>
      <c r="DE367" s="8">
        <v>1</v>
      </c>
      <c r="DF367" s="17">
        <v>32</v>
      </c>
      <c r="DG367" s="17">
        <v>0</v>
      </c>
      <c r="DH367" s="17">
        <v>375</v>
      </c>
      <c r="DI367" s="8">
        <v>1</v>
      </c>
      <c r="DJ367" s="8"/>
      <c r="DK367" s="8">
        <v>2</v>
      </c>
      <c r="DL367" s="17">
        <v>3</v>
      </c>
      <c r="DM367" s="8">
        <v>1</v>
      </c>
      <c r="DN367" s="17"/>
      <c r="DO367" s="17" t="s">
        <v>143</v>
      </c>
      <c r="DP367" s="8" t="str">
        <f t="shared" si="336"/>
        <v>2</v>
      </c>
      <c r="DQ367" s="17" t="s">
        <v>636</v>
      </c>
      <c r="DR367" s="17" t="s">
        <v>143</v>
      </c>
      <c r="DS367" s="17" t="s">
        <v>143</v>
      </c>
      <c r="DT367" s="17" t="s">
        <v>636</v>
      </c>
      <c r="DU367" s="17" t="s">
        <v>150</v>
      </c>
      <c r="DV367" s="17" t="s">
        <v>150</v>
      </c>
      <c r="DW367" s="17" t="s">
        <v>150</v>
      </c>
      <c r="DX367" s="17" t="s">
        <v>150</v>
      </c>
      <c r="DY367" s="17" t="s">
        <v>150</v>
      </c>
      <c r="DZ367" s="17" t="s">
        <v>150</v>
      </c>
      <c r="EA367" s="17"/>
      <c r="EB367" s="17" t="s">
        <v>150</v>
      </c>
      <c r="EC367" s="17" t="s">
        <v>150</v>
      </c>
      <c r="ED367" s="17" t="s">
        <v>150</v>
      </c>
      <c r="EE367" s="17"/>
      <c r="EF367" s="17" t="s">
        <v>159</v>
      </c>
      <c r="EG367" s="17" t="s">
        <v>150</v>
      </c>
      <c r="EH367" s="17"/>
      <c r="EI367" s="17" t="s">
        <v>159</v>
      </c>
      <c r="EJ367" s="17" t="s">
        <v>150</v>
      </c>
      <c r="EK367" s="17"/>
      <c r="EL367" s="17"/>
      <c r="EM367" s="17" t="s">
        <v>159</v>
      </c>
      <c r="EN367" s="17"/>
      <c r="EO367" s="17"/>
      <c r="EP367" s="17" t="s">
        <v>189</v>
      </c>
      <c r="EQ367" s="11">
        <f t="shared" si="331"/>
        <v>0</v>
      </c>
      <c r="ER367" s="11">
        <v>1</v>
      </c>
      <c r="ES367" s="11"/>
      <c r="ET367" s="13">
        <f t="shared" si="344"/>
        <v>1.012</v>
      </c>
      <c r="EU367" s="13">
        <f t="shared" si="345"/>
        <v>0.7</v>
      </c>
      <c r="EV367" s="14">
        <f t="shared" si="320"/>
        <v>-0.24099999999999999</v>
      </c>
      <c r="EW367" s="14">
        <f t="shared" si="346"/>
        <v>-0.24099999999999999</v>
      </c>
      <c r="EX367" s="14">
        <f t="shared" si="347"/>
        <v>-0.24099999999999999</v>
      </c>
      <c r="EY367" s="11">
        <f t="shared" si="348"/>
        <v>-0.24099999999999999</v>
      </c>
      <c r="EZ367" s="17" t="s">
        <v>176</v>
      </c>
      <c r="FA367" s="16" t="str">
        <f t="shared" si="349"/>
        <v>3</v>
      </c>
      <c r="FC367">
        <v>2</v>
      </c>
      <c r="FD367">
        <v>0</v>
      </c>
    </row>
    <row r="368" spans="1:160" ht="33.75">
      <c r="A368" s="6">
        <v>3945</v>
      </c>
      <c r="B368" s="8">
        <v>2</v>
      </c>
      <c r="C368" s="17" t="s">
        <v>139</v>
      </c>
      <c r="D368" s="17">
        <v>58</v>
      </c>
      <c r="E368" s="17">
        <v>58</v>
      </c>
      <c r="F368" s="17" t="s">
        <v>140</v>
      </c>
      <c r="G368" s="8">
        <v>1</v>
      </c>
      <c r="H368" s="8"/>
      <c r="I368" s="9"/>
      <c r="J368" s="9"/>
      <c r="K368" s="22">
        <v>44896</v>
      </c>
      <c r="L368" s="10"/>
      <c r="M368" s="9" t="e">
        <f t="shared" si="350"/>
        <v>#NUM!</v>
      </c>
      <c r="N368" s="9">
        <f t="shared" ca="1" si="337"/>
        <v>16</v>
      </c>
      <c r="O368" s="9">
        <v>0</v>
      </c>
      <c r="P368" s="9">
        <v>1</v>
      </c>
      <c r="Q368" s="9"/>
      <c r="R368" s="9"/>
      <c r="S368" s="9" t="e">
        <f t="shared" si="338"/>
        <v>#NUM!</v>
      </c>
      <c r="T368" s="9"/>
      <c r="U368" s="8">
        <f t="shared" si="323"/>
        <v>0</v>
      </c>
      <c r="V368" s="11">
        <v>1</v>
      </c>
      <c r="W368" s="8">
        <f t="shared" si="324"/>
        <v>0</v>
      </c>
      <c r="X368" s="9">
        <v>2</v>
      </c>
      <c r="Y368" s="9"/>
      <c r="Z368" s="9"/>
      <c r="AA368" s="9"/>
      <c r="AB368" s="9"/>
      <c r="AC368" s="9">
        <v>0</v>
      </c>
      <c r="AD368" s="9">
        <v>1</v>
      </c>
      <c r="AE368" s="8">
        <f t="shared" si="326"/>
        <v>0</v>
      </c>
      <c r="AF368" s="9">
        <v>2</v>
      </c>
      <c r="AG368" s="9"/>
      <c r="AH368" s="11">
        <f t="shared" si="330"/>
        <v>0</v>
      </c>
      <c r="AI368" s="11">
        <v>1</v>
      </c>
      <c r="AJ368" s="9"/>
      <c r="AK368" s="9"/>
      <c r="AL368" s="9"/>
      <c r="AM368" s="8" t="s">
        <v>360</v>
      </c>
      <c r="AN368" s="8">
        <v>1</v>
      </c>
      <c r="AO368" s="8">
        <v>1.4</v>
      </c>
      <c r="AP368" s="8">
        <v>55</v>
      </c>
      <c r="AQ368" s="8"/>
      <c r="AR368" s="9" t="e">
        <v>#DIV/0!</v>
      </c>
      <c r="AS368" s="9"/>
      <c r="AT368" s="9" t="e">
        <f t="shared" si="340"/>
        <v>#DIV/0!</v>
      </c>
      <c r="AU368" s="9"/>
      <c r="AV368" s="9" t="e">
        <f t="shared" si="333"/>
        <v>#DIV/0!</v>
      </c>
      <c r="AW368" s="9"/>
      <c r="AX368" s="9"/>
      <c r="AY368" s="12"/>
      <c r="AZ368" s="12"/>
      <c r="BA368" s="12"/>
      <c r="BB368" s="12"/>
      <c r="BC368" s="8" t="s">
        <v>164</v>
      </c>
      <c r="BD368" s="8"/>
      <c r="BE368" s="8"/>
      <c r="BF368" s="8"/>
      <c r="BG368" s="12"/>
      <c r="BH368" s="8"/>
      <c r="BI368" s="8"/>
      <c r="BJ368" s="17">
        <v>68</v>
      </c>
      <c r="BK368" s="17">
        <v>170</v>
      </c>
      <c r="BL368" s="8">
        <f t="shared" si="341"/>
        <v>1.787549510848198</v>
      </c>
      <c r="BM368" s="8">
        <f t="shared" si="318"/>
        <v>23.52941176470588</v>
      </c>
      <c r="BN368" s="8">
        <v>1</v>
      </c>
      <c r="BO368" s="21" t="s">
        <v>1634</v>
      </c>
      <c r="BP368" s="17" t="s">
        <v>146</v>
      </c>
      <c r="BQ368" s="17">
        <v>55</v>
      </c>
      <c r="BR368" s="17">
        <v>59</v>
      </c>
      <c r="BS368" s="17">
        <v>159</v>
      </c>
      <c r="BT368" s="8">
        <f t="shared" si="342"/>
        <v>1.6032134354798324</v>
      </c>
      <c r="BU368" s="8">
        <f t="shared" si="319"/>
        <v>23.33768442704007</v>
      </c>
      <c r="BV368" s="8">
        <f t="shared" si="343"/>
        <v>1.114979123358703</v>
      </c>
      <c r="BW368" s="8">
        <f t="shared" si="343"/>
        <v>1.0082153539381853</v>
      </c>
      <c r="BX368" s="17" t="s">
        <v>147</v>
      </c>
      <c r="BY368" s="17" t="s">
        <v>147</v>
      </c>
      <c r="BZ368" s="8" t="s">
        <v>148</v>
      </c>
      <c r="CA368" s="8" t="s">
        <v>149</v>
      </c>
      <c r="CB368" s="17">
        <v>4</v>
      </c>
      <c r="CC368" s="17" t="s">
        <v>150</v>
      </c>
      <c r="CD368" s="8">
        <v>2</v>
      </c>
      <c r="CE368" s="17" t="s">
        <v>150</v>
      </c>
      <c r="CF368" s="17" t="s">
        <v>150</v>
      </c>
      <c r="CG368" s="8">
        <v>2</v>
      </c>
      <c r="CH368" s="17" t="s">
        <v>150</v>
      </c>
      <c r="CI368" s="17" t="s">
        <v>150</v>
      </c>
      <c r="CJ368" s="8">
        <v>2</v>
      </c>
      <c r="CK368" s="17" t="s">
        <v>159</v>
      </c>
      <c r="CL368" s="17" t="s">
        <v>150</v>
      </c>
      <c r="CM368" s="8">
        <v>2</v>
      </c>
      <c r="CN368" s="17" t="s">
        <v>150</v>
      </c>
      <c r="CO368" s="17">
        <v>0</v>
      </c>
      <c r="CP368" s="17">
        <v>0</v>
      </c>
      <c r="CQ368" s="17">
        <v>4</v>
      </c>
      <c r="CR368" s="17" t="s">
        <v>0</v>
      </c>
      <c r="CS368" s="8">
        <v>0</v>
      </c>
      <c r="CT368" s="8"/>
      <c r="CU368" s="8"/>
      <c r="CV368" s="8"/>
      <c r="CW368" s="8"/>
      <c r="CX368" s="17" t="s">
        <v>0</v>
      </c>
      <c r="CY368" s="8">
        <v>0</v>
      </c>
      <c r="CZ368" s="8"/>
      <c r="DA368" s="8"/>
      <c r="DB368" s="8"/>
      <c r="DC368" s="8"/>
      <c r="DD368" s="17" t="s">
        <v>165</v>
      </c>
      <c r="DE368" s="8">
        <v>2</v>
      </c>
      <c r="DF368" s="17"/>
      <c r="DG368" s="17"/>
      <c r="DH368" s="17"/>
      <c r="DI368" s="8">
        <v>2</v>
      </c>
      <c r="DJ368" s="8"/>
      <c r="DK368" s="8">
        <v>2</v>
      </c>
      <c r="DL368" s="17">
        <v>0</v>
      </c>
      <c r="DM368" s="8">
        <v>2</v>
      </c>
      <c r="DN368" s="17"/>
      <c r="DO368" s="17" t="s">
        <v>143</v>
      </c>
      <c r="DP368" s="8" t="str">
        <f t="shared" si="336"/>
        <v>2</v>
      </c>
      <c r="DQ368" s="17" t="s">
        <v>636</v>
      </c>
      <c r="DR368" s="17" t="s">
        <v>143</v>
      </c>
      <c r="DS368" s="17" t="s">
        <v>143</v>
      </c>
      <c r="DT368" s="17" t="s">
        <v>636</v>
      </c>
      <c r="DU368" s="17" t="s">
        <v>150</v>
      </c>
      <c r="DV368" s="17" t="s">
        <v>159</v>
      </c>
      <c r="DW368" s="17" t="s">
        <v>150</v>
      </c>
      <c r="DX368" s="17" t="s">
        <v>150</v>
      </c>
      <c r="DY368" s="17" t="s">
        <v>150</v>
      </c>
      <c r="DZ368" s="17"/>
      <c r="EA368" s="17"/>
      <c r="EB368" s="17" t="s">
        <v>150</v>
      </c>
      <c r="EC368" s="17" t="s">
        <v>150</v>
      </c>
      <c r="ED368" s="17" t="s">
        <v>150</v>
      </c>
      <c r="EE368" s="17"/>
      <c r="EF368" s="17" t="s">
        <v>159</v>
      </c>
      <c r="EG368" s="17" t="s">
        <v>150</v>
      </c>
      <c r="EH368" s="17"/>
      <c r="EI368" s="17" t="s">
        <v>159</v>
      </c>
      <c r="EJ368" s="17" t="s">
        <v>150</v>
      </c>
      <c r="EK368" s="17"/>
      <c r="EL368" s="17"/>
      <c r="EM368" s="17" t="s">
        <v>159</v>
      </c>
      <c r="EN368" s="17"/>
      <c r="EO368" s="17"/>
      <c r="EP368" s="17" t="s">
        <v>189</v>
      </c>
      <c r="EQ368" s="11">
        <f t="shared" si="331"/>
        <v>0</v>
      </c>
      <c r="ER368" s="11">
        <v>1</v>
      </c>
      <c r="ES368" s="11"/>
      <c r="ET368" s="13">
        <f t="shared" si="344"/>
        <v>1</v>
      </c>
      <c r="EU368" s="13">
        <f t="shared" si="345"/>
        <v>0.9</v>
      </c>
      <c r="EV368" s="14">
        <f t="shared" si="320"/>
        <v>-3.2000000000000001E-2</v>
      </c>
      <c r="EW368" s="14">
        <f t="shared" si="346"/>
        <v>-3.2000000000000001E-2</v>
      </c>
      <c r="EX368" s="14">
        <f t="shared" si="347"/>
        <v>-3.2000000000000001E-2</v>
      </c>
      <c r="EY368" s="11">
        <f t="shared" si="348"/>
        <v>-3.2000000000000001E-2</v>
      </c>
      <c r="EZ368" s="17" t="s">
        <v>152</v>
      </c>
      <c r="FA368" s="16" t="str">
        <f t="shared" si="349"/>
        <v>1</v>
      </c>
      <c r="FC368">
        <v>2</v>
      </c>
      <c r="FD368">
        <v>0</v>
      </c>
    </row>
    <row r="369" spans="44:44">
      <c r="AR369" s="9"/>
    </row>
    <row r="370" spans="44:44">
      <c r="AR370" s="9"/>
    </row>
  </sheetData>
  <sortState ref="A2:EN398">
    <sortCondition ref="K2"/>
  </sortState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D98"/>
  <sheetViews>
    <sheetView tabSelected="1" zoomScale="85" zoomScaleNormal="85" workbookViewId="0">
      <pane ySplit="2" topLeftCell="A3" activePane="bottomLeft" state="frozen"/>
      <selection pane="bottomLeft" sqref="A1:XFD1"/>
    </sheetView>
  </sheetViews>
  <sheetFormatPr defaultRowHeight="16.5"/>
  <cols>
    <col min="11" max="12" width="10.625" bestFit="1" customWidth="1"/>
    <col min="17" max="17" width="10.625" bestFit="1" customWidth="1"/>
    <col min="44" max="44" width="9.5" bestFit="1" customWidth="1"/>
    <col min="59" max="59" width="10.625" bestFit="1" customWidth="1"/>
    <col min="65" max="65" width="9.5" bestFit="1" customWidth="1"/>
    <col min="82" max="82" width="9" style="68"/>
    <col min="85" max="85" width="9" style="68"/>
    <col min="88" max="88" width="9" style="68"/>
    <col min="91" max="91" width="9" style="68"/>
    <col min="158" max="158" width="12.75" customWidth="1"/>
    <col min="159" max="159" width="18.625" customWidth="1"/>
    <col min="160" max="160" width="16.25" customWidth="1"/>
  </cols>
  <sheetData>
    <row r="1" spans="1:160" ht="112.5">
      <c r="A1" t="s">
        <v>1991</v>
      </c>
      <c r="B1" s="1" t="s">
        <v>3</v>
      </c>
      <c r="C1" t="s">
        <v>1992</v>
      </c>
      <c r="D1" t="s">
        <v>1993</v>
      </c>
      <c r="E1" t="s">
        <v>1994</v>
      </c>
      <c r="F1" t="s">
        <v>1995</v>
      </c>
      <c r="G1" t="s">
        <v>1995</v>
      </c>
      <c r="H1" t="s">
        <v>1996</v>
      </c>
      <c r="I1" t="s">
        <v>1997</v>
      </c>
      <c r="J1" t="s">
        <v>1998</v>
      </c>
      <c r="K1" t="s">
        <v>1999</v>
      </c>
      <c r="L1" t="s">
        <v>2000</v>
      </c>
      <c r="M1" t="s">
        <v>2001</v>
      </c>
      <c r="O1" t="s">
        <v>2073</v>
      </c>
      <c r="P1" t="s">
        <v>2013</v>
      </c>
      <c r="Q1" t="s">
        <v>2074</v>
      </c>
      <c r="S1" t="s">
        <v>2075</v>
      </c>
      <c r="T1" t="s">
        <v>2076</v>
      </c>
      <c r="U1" t="s">
        <v>2077</v>
      </c>
      <c r="V1" t="s">
        <v>2077</v>
      </c>
      <c r="W1" t="s">
        <v>2078</v>
      </c>
      <c r="X1" t="s">
        <v>2079</v>
      </c>
      <c r="Y1" t="s">
        <v>2080</v>
      </c>
      <c r="Z1" t="s">
        <v>2081</v>
      </c>
      <c r="AA1" t="s">
        <v>2082</v>
      </c>
      <c r="AB1" t="s">
        <v>2083</v>
      </c>
      <c r="AC1" t="s">
        <v>2084</v>
      </c>
      <c r="AD1" t="s">
        <v>2084</v>
      </c>
      <c r="AE1" t="s">
        <v>2085</v>
      </c>
      <c r="AF1" t="s">
        <v>2085</v>
      </c>
      <c r="AG1" t="s">
        <v>2086</v>
      </c>
      <c r="AH1" t="s">
        <v>2087</v>
      </c>
      <c r="AI1" t="s">
        <v>2012</v>
      </c>
      <c r="AJ1" t="s">
        <v>2088</v>
      </c>
      <c r="AK1" t="s">
        <v>37</v>
      </c>
      <c r="AL1" t="s">
        <v>2089</v>
      </c>
      <c r="AM1" t="s">
        <v>2090</v>
      </c>
      <c r="AN1" t="s">
        <v>40</v>
      </c>
      <c r="AO1" t="s">
        <v>41</v>
      </c>
      <c r="AP1" t="s">
        <v>42</v>
      </c>
      <c r="AQ1" t="s">
        <v>2002</v>
      </c>
      <c r="AR1" t="s">
        <v>2003</v>
      </c>
      <c r="AS1" t="s">
        <v>2004</v>
      </c>
      <c r="AT1" t="s">
        <v>2005</v>
      </c>
      <c r="AU1" t="s">
        <v>2006</v>
      </c>
      <c r="AV1" t="s">
        <v>2007</v>
      </c>
      <c r="AW1" t="s">
        <v>2008</v>
      </c>
      <c r="AX1" t="s">
        <v>2009</v>
      </c>
      <c r="AY1" t="s">
        <v>2010</v>
      </c>
      <c r="AZ1" t="s">
        <v>2011</v>
      </c>
      <c r="BA1" t="s">
        <v>2012</v>
      </c>
      <c r="BB1" t="s">
        <v>2013</v>
      </c>
      <c r="BC1" t="s">
        <v>2014</v>
      </c>
      <c r="BD1" t="s">
        <v>2015</v>
      </c>
      <c r="BE1" t="s">
        <v>2016</v>
      </c>
      <c r="BF1" t="s">
        <v>2017</v>
      </c>
      <c r="BG1" t="s">
        <v>2018</v>
      </c>
      <c r="BH1" t="s">
        <v>2019</v>
      </c>
      <c r="BI1" t="s">
        <v>2017</v>
      </c>
      <c r="BJ1" t="s">
        <v>2020</v>
      </c>
      <c r="BK1" t="s">
        <v>2021</v>
      </c>
      <c r="BL1" t="s">
        <v>2022</v>
      </c>
      <c r="BM1" t="s">
        <v>2023</v>
      </c>
      <c r="BN1" t="s">
        <v>2024</v>
      </c>
      <c r="BO1" t="s">
        <v>2025</v>
      </c>
      <c r="BP1" t="s">
        <v>2026</v>
      </c>
      <c r="BQ1" t="s">
        <v>2027</v>
      </c>
      <c r="BR1" t="s">
        <v>2028</v>
      </c>
      <c r="BS1" t="s">
        <v>2029</v>
      </c>
      <c r="BT1" t="s">
        <v>2030</v>
      </c>
      <c r="BU1" t="s">
        <v>2031</v>
      </c>
      <c r="BV1" t="s">
        <v>2032</v>
      </c>
      <c r="BW1" t="s">
        <v>2033</v>
      </c>
      <c r="BX1" t="s">
        <v>2034</v>
      </c>
      <c r="BY1" t="s">
        <v>2035</v>
      </c>
      <c r="BZ1" t="s">
        <v>2036</v>
      </c>
      <c r="CA1" t="s">
        <v>2037</v>
      </c>
      <c r="CB1" t="s">
        <v>2038</v>
      </c>
      <c r="CC1" t="s">
        <v>2039</v>
      </c>
      <c r="CD1" t="s">
        <v>2039</v>
      </c>
      <c r="CE1" t="s">
        <v>2040</v>
      </c>
      <c r="CF1" t="s">
        <v>2041</v>
      </c>
      <c r="CG1" t="s">
        <v>2041</v>
      </c>
      <c r="CH1" t="s">
        <v>2042</v>
      </c>
      <c r="CI1" t="s">
        <v>2043</v>
      </c>
      <c r="CJ1" t="s">
        <v>2044</v>
      </c>
      <c r="CK1" t="s">
        <v>2045</v>
      </c>
      <c r="CL1" t="s">
        <v>2046</v>
      </c>
      <c r="CM1" t="s">
        <v>2046</v>
      </c>
      <c r="CN1" t="s">
        <v>2047</v>
      </c>
      <c r="CO1" t="s">
        <v>2048</v>
      </c>
      <c r="CP1" t="s">
        <v>2049</v>
      </c>
      <c r="CQ1" t="s">
        <v>2050</v>
      </c>
      <c r="CR1" t="s">
        <v>2051</v>
      </c>
      <c r="CS1" t="s">
        <v>1801</v>
      </c>
      <c r="CT1" t="s">
        <v>91</v>
      </c>
      <c r="CU1" t="s">
        <v>2052</v>
      </c>
      <c r="CV1" t="s">
        <v>2053</v>
      </c>
      <c r="CW1" t="s">
        <v>2053</v>
      </c>
      <c r="CX1" t="s">
        <v>2054</v>
      </c>
      <c r="CY1" t="s">
        <v>1800</v>
      </c>
      <c r="CZ1" t="s">
        <v>93</v>
      </c>
      <c r="DA1" t="s">
        <v>2055</v>
      </c>
      <c r="DB1" t="s">
        <v>1902</v>
      </c>
      <c r="DC1" t="s">
        <v>2056</v>
      </c>
      <c r="DD1" t="s">
        <v>2057</v>
      </c>
      <c r="DE1" t="s">
        <v>95</v>
      </c>
      <c r="DH1" t="s">
        <v>2058</v>
      </c>
      <c r="DI1" t="s">
        <v>99</v>
      </c>
      <c r="DJ1" t="s">
        <v>2059</v>
      </c>
      <c r="DK1" t="s">
        <v>101</v>
      </c>
      <c r="DL1" t="s">
        <v>2060</v>
      </c>
      <c r="DM1" t="s">
        <v>103</v>
      </c>
      <c r="DN1" t="s">
        <v>2061</v>
      </c>
      <c r="DO1" t="s">
        <v>2062</v>
      </c>
      <c r="DP1" t="s">
        <v>2063</v>
      </c>
      <c r="DQ1" t="s">
        <v>2064</v>
      </c>
      <c r="DU1" s="1" t="s">
        <v>111</v>
      </c>
      <c r="DV1" s="1" t="s">
        <v>112</v>
      </c>
      <c r="DW1" s="1" t="s">
        <v>113</v>
      </c>
      <c r="DX1" s="1" t="s">
        <v>114</v>
      </c>
      <c r="DY1" s="1" t="s">
        <v>115</v>
      </c>
      <c r="DZ1" s="1" t="s">
        <v>116</v>
      </c>
      <c r="EA1" s="1" t="s">
        <v>117</v>
      </c>
      <c r="EB1" s="1" t="s">
        <v>118</v>
      </c>
      <c r="EC1" s="1" t="s">
        <v>119</v>
      </c>
      <c r="ED1" s="1" t="s">
        <v>120</v>
      </c>
      <c r="EE1" s="1" t="s">
        <v>121</v>
      </c>
      <c r="EF1" s="1" t="s">
        <v>122</v>
      </c>
      <c r="EG1" s="1" t="s">
        <v>123</v>
      </c>
      <c r="EH1" s="1" t="s">
        <v>124</v>
      </c>
      <c r="EI1" s="1" t="s">
        <v>125</v>
      </c>
      <c r="EJ1" s="1" t="s">
        <v>126</v>
      </c>
      <c r="EK1" s="1" t="s">
        <v>127</v>
      </c>
      <c r="EL1" s="1" t="s">
        <v>128</v>
      </c>
      <c r="EM1" s="1" t="s">
        <v>129</v>
      </c>
      <c r="EN1" s="1" t="s">
        <v>130</v>
      </c>
      <c r="EQ1" s="26" t="s">
        <v>2012</v>
      </c>
      <c r="ER1" s="26" t="s">
        <v>2012</v>
      </c>
      <c r="ES1" s="26" t="s">
        <v>2065</v>
      </c>
      <c r="ET1" s="26" t="s">
        <v>2068</v>
      </c>
      <c r="EU1" s="26" t="s">
        <v>2068</v>
      </c>
      <c r="EV1" s="26" t="s">
        <v>2069</v>
      </c>
      <c r="EW1" s="26" t="s">
        <v>2072</v>
      </c>
      <c r="EX1" s="26" t="s">
        <v>2070</v>
      </c>
      <c r="EY1" s="26" t="s">
        <v>2071</v>
      </c>
      <c r="EZ1" t="s">
        <v>2066</v>
      </c>
      <c r="FA1" t="s">
        <v>2067</v>
      </c>
      <c r="FB1" s="63" t="s">
        <v>1924</v>
      </c>
      <c r="FC1" s="63" t="s">
        <v>1925</v>
      </c>
      <c r="FD1" s="63" t="s">
        <v>1983</v>
      </c>
    </row>
    <row r="2" spans="1:160" ht="112.5">
      <c r="A2" s="1" t="s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2" t="s">
        <v>10</v>
      </c>
      <c r="J2" s="2" t="s">
        <v>11</v>
      </c>
      <c r="K2" s="3" t="s">
        <v>12</v>
      </c>
      <c r="L2" s="3" t="s">
        <v>13</v>
      </c>
      <c r="M2" s="2" t="s">
        <v>14</v>
      </c>
      <c r="N2" s="2" t="s">
        <v>15</v>
      </c>
      <c r="O2" s="2" t="s">
        <v>16</v>
      </c>
      <c r="P2" s="2" t="s">
        <v>17</v>
      </c>
      <c r="Q2" s="2" t="s">
        <v>18</v>
      </c>
      <c r="R2" s="2"/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  <c r="X2" s="2" t="s">
        <v>24</v>
      </c>
      <c r="Y2" s="2" t="s">
        <v>25</v>
      </c>
      <c r="Z2" s="2" t="s">
        <v>26</v>
      </c>
      <c r="AA2" s="2" t="s">
        <v>27</v>
      </c>
      <c r="AB2" s="2" t="s">
        <v>28</v>
      </c>
      <c r="AC2" s="2" t="s">
        <v>29</v>
      </c>
      <c r="AD2" s="2" t="s">
        <v>30</v>
      </c>
      <c r="AE2" s="2" t="s">
        <v>31</v>
      </c>
      <c r="AF2" s="2" t="s">
        <v>32</v>
      </c>
      <c r="AG2" s="2" t="s">
        <v>33</v>
      </c>
      <c r="AH2" s="1" t="s">
        <v>34</v>
      </c>
      <c r="AI2" s="1" t="s">
        <v>35</v>
      </c>
      <c r="AJ2" s="2" t="s">
        <v>36</v>
      </c>
      <c r="AK2" s="2" t="s">
        <v>37</v>
      </c>
      <c r="AL2" s="2" t="s">
        <v>38</v>
      </c>
      <c r="AM2" s="1" t="s">
        <v>39</v>
      </c>
      <c r="AN2" s="1" t="s">
        <v>40</v>
      </c>
      <c r="AO2" s="1" t="s">
        <v>41</v>
      </c>
      <c r="AP2" s="1" t="s">
        <v>42</v>
      </c>
      <c r="AQ2" s="1" t="s">
        <v>1988</v>
      </c>
      <c r="AR2" s="1" t="s">
        <v>1987</v>
      </c>
      <c r="AS2" s="2" t="s">
        <v>43</v>
      </c>
      <c r="AT2" s="2" t="s">
        <v>44</v>
      </c>
      <c r="AU2" s="2" t="s">
        <v>45</v>
      </c>
      <c r="AV2" s="2" t="s">
        <v>46</v>
      </c>
      <c r="AW2" s="2" t="s">
        <v>47</v>
      </c>
      <c r="AX2" s="2" t="s">
        <v>48</v>
      </c>
      <c r="AY2" s="1" t="s">
        <v>49</v>
      </c>
      <c r="AZ2" s="1" t="s">
        <v>50</v>
      </c>
      <c r="BA2" s="1" t="s">
        <v>51</v>
      </c>
      <c r="BB2" s="1" t="s">
        <v>52</v>
      </c>
      <c r="BC2" s="1" t="s">
        <v>53</v>
      </c>
      <c r="BD2" s="1" t="s">
        <v>54</v>
      </c>
      <c r="BE2" s="1" t="s">
        <v>55</v>
      </c>
      <c r="BF2" s="1" t="s">
        <v>56</v>
      </c>
      <c r="BG2" s="1" t="s">
        <v>57</v>
      </c>
      <c r="BH2" s="1" t="s">
        <v>58</v>
      </c>
      <c r="BI2" s="1" t="s">
        <v>59</v>
      </c>
      <c r="BJ2" s="1" t="s">
        <v>60</v>
      </c>
      <c r="BK2" s="1" t="s">
        <v>61</v>
      </c>
      <c r="BL2" s="1" t="s">
        <v>62</v>
      </c>
      <c r="BM2" s="1" t="s">
        <v>1920</v>
      </c>
      <c r="BN2" s="1" t="s">
        <v>63</v>
      </c>
      <c r="BO2" s="1" t="s">
        <v>64</v>
      </c>
      <c r="BP2" s="1" t="s">
        <v>65</v>
      </c>
      <c r="BQ2" s="1" t="s">
        <v>66</v>
      </c>
      <c r="BR2" s="1" t="s">
        <v>67</v>
      </c>
      <c r="BS2" s="1" t="s">
        <v>68</v>
      </c>
      <c r="BT2" s="1" t="s">
        <v>69</v>
      </c>
      <c r="BU2" s="1" t="s">
        <v>1921</v>
      </c>
      <c r="BV2" s="1" t="s">
        <v>70</v>
      </c>
      <c r="BW2" s="1" t="s">
        <v>1922</v>
      </c>
      <c r="BX2" s="1" t="s">
        <v>71</v>
      </c>
      <c r="BY2" s="1" t="s">
        <v>72</v>
      </c>
      <c r="BZ2" s="1" t="s">
        <v>73</v>
      </c>
      <c r="CA2" s="1" t="s">
        <v>74</v>
      </c>
      <c r="CB2" s="1" t="s">
        <v>75</v>
      </c>
      <c r="CC2" s="1" t="s">
        <v>76</v>
      </c>
      <c r="CD2" s="1" t="s">
        <v>77</v>
      </c>
      <c r="CE2" s="1" t="s">
        <v>78</v>
      </c>
      <c r="CF2" s="1" t="s">
        <v>79</v>
      </c>
      <c r="CG2" s="1" t="s">
        <v>80</v>
      </c>
      <c r="CH2" s="1" t="s">
        <v>81</v>
      </c>
      <c r="CI2" s="1" t="s">
        <v>82</v>
      </c>
      <c r="CJ2" s="1" t="s">
        <v>83</v>
      </c>
      <c r="CK2" s="1" t="s">
        <v>84</v>
      </c>
      <c r="CL2" s="1" t="s">
        <v>85</v>
      </c>
      <c r="CM2" s="1" t="s">
        <v>86</v>
      </c>
      <c r="CN2" s="1" t="s">
        <v>87</v>
      </c>
      <c r="CO2" s="1" t="s">
        <v>88</v>
      </c>
      <c r="CP2" s="1" t="s">
        <v>89</v>
      </c>
      <c r="CQ2" s="1" t="s">
        <v>1986</v>
      </c>
      <c r="CR2" s="1" t="s">
        <v>90</v>
      </c>
      <c r="CS2" s="1" t="s">
        <v>1829</v>
      </c>
      <c r="CT2" s="1" t="s">
        <v>91</v>
      </c>
      <c r="CU2" s="1" t="s">
        <v>1908</v>
      </c>
      <c r="CV2" s="1" t="s">
        <v>1901</v>
      </c>
      <c r="CW2" s="1" t="s">
        <v>1903</v>
      </c>
      <c r="CX2" s="1" t="s">
        <v>92</v>
      </c>
      <c r="CY2" s="1" t="s">
        <v>1830</v>
      </c>
      <c r="CZ2" s="1" t="s">
        <v>93</v>
      </c>
      <c r="DA2" s="1" t="s">
        <v>1907</v>
      </c>
      <c r="DB2" s="1" t="s">
        <v>1909</v>
      </c>
      <c r="DC2" s="1" t="s">
        <v>1910</v>
      </c>
      <c r="DD2" s="1" t="s">
        <v>94</v>
      </c>
      <c r="DE2" s="1" t="s">
        <v>95</v>
      </c>
      <c r="DF2" s="1" t="s">
        <v>96</v>
      </c>
      <c r="DG2" s="1" t="s">
        <v>97</v>
      </c>
      <c r="DH2" s="1" t="s">
        <v>98</v>
      </c>
      <c r="DI2" s="1" t="s">
        <v>99</v>
      </c>
      <c r="DJ2" s="1" t="s">
        <v>100</v>
      </c>
      <c r="DK2" s="1" t="s">
        <v>101</v>
      </c>
      <c r="DL2" s="1" t="s">
        <v>102</v>
      </c>
      <c r="DM2" s="1" t="s">
        <v>103</v>
      </c>
      <c r="DN2" s="1" t="s">
        <v>104</v>
      </c>
      <c r="DO2" s="1" t="s">
        <v>105</v>
      </c>
      <c r="DP2" s="1" t="s">
        <v>106</v>
      </c>
      <c r="DQ2" s="1" t="s">
        <v>107</v>
      </c>
      <c r="DR2" s="1" t="s">
        <v>108</v>
      </c>
      <c r="DS2" s="1" t="s">
        <v>109</v>
      </c>
      <c r="DT2" s="1" t="s">
        <v>110</v>
      </c>
      <c r="DU2" s="1" t="s">
        <v>111</v>
      </c>
      <c r="DV2" s="1" t="s">
        <v>112</v>
      </c>
      <c r="DW2" s="1" t="s">
        <v>113</v>
      </c>
      <c r="DX2" s="1" t="s">
        <v>114</v>
      </c>
      <c r="DY2" s="1" t="s">
        <v>115</v>
      </c>
      <c r="DZ2" s="1" t="s">
        <v>116</v>
      </c>
      <c r="EA2" s="1" t="s">
        <v>117</v>
      </c>
      <c r="EB2" s="1" t="s">
        <v>118</v>
      </c>
      <c r="EC2" s="1" t="s">
        <v>119</v>
      </c>
      <c r="ED2" s="1" t="s">
        <v>120</v>
      </c>
      <c r="EE2" s="1" t="s">
        <v>121</v>
      </c>
      <c r="EF2" s="1" t="s">
        <v>122</v>
      </c>
      <c r="EG2" s="1" t="s">
        <v>123</v>
      </c>
      <c r="EH2" s="1" t="s">
        <v>124</v>
      </c>
      <c r="EI2" s="1" t="s">
        <v>125</v>
      </c>
      <c r="EJ2" s="1" t="s">
        <v>126</v>
      </c>
      <c r="EK2" s="1" t="s">
        <v>127</v>
      </c>
      <c r="EL2" s="1" t="s">
        <v>128</v>
      </c>
      <c r="EM2" s="1" t="s">
        <v>129</v>
      </c>
      <c r="EN2" s="1" t="s">
        <v>130</v>
      </c>
      <c r="EO2" s="1" t="s">
        <v>131</v>
      </c>
      <c r="EP2" s="1" t="s">
        <v>132</v>
      </c>
      <c r="EQ2" s="1" t="s">
        <v>34</v>
      </c>
      <c r="ER2" s="1" t="s">
        <v>35</v>
      </c>
      <c r="ES2" s="5">
        <f ca="1">TODAY()</f>
        <v>45391</v>
      </c>
      <c r="ET2" s="2" t="s">
        <v>133</v>
      </c>
      <c r="EU2" s="2" t="s">
        <v>133</v>
      </c>
      <c r="EV2" s="2" t="s">
        <v>1990</v>
      </c>
      <c r="EW2" s="2" t="s">
        <v>134</v>
      </c>
      <c r="EX2" s="2" t="s">
        <v>135</v>
      </c>
      <c r="EY2" s="2" t="s">
        <v>136</v>
      </c>
      <c r="EZ2" s="2" t="s">
        <v>137</v>
      </c>
      <c r="FA2" s="2" t="s">
        <v>138</v>
      </c>
      <c r="FB2" s="63" t="s">
        <v>1924</v>
      </c>
      <c r="FC2" s="63" t="s">
        <v>1925</v>
      </c>
      <c r="FD2" s="63" t="s">
        <v>1983</v>
      </c>
    </row>
    <row r="3" spans="1:160" ht="33.75">
      <c r="A3" s="6">
        <v>1620</v>
      </c>
      <c r="B3" s="8">
        <v>1</v>
      </c>
      <c r="C3" s="8" t="s">
        <v>146</v>
      </c>
      <c r="D3" s="8">
        <v>67</v>
      </c>
      <c r="E3" s="8">
        <v>52</v>
      </c>
      <c r="F3" s="8" t="s">
        <v>153</v>
      </c>
      <c r="G3" s="8">
        <v>3</v>
      </c>
      <c r="H3" s="8"/>
      <c r="I3" s="9"/>
      <c r="J3" s="9"/>
      <c r="K3" s="10">
        <v>39384</v>
      </c>
      <c r="L3" s="10">
        <v>39390</v>
      </c>
      <c r="M3" s="9">
        <f t="shared" ref="M3:M15" si="0">DATEDIF(K3,L3,"m")</f>
        <v>0</v>
      </c>
      <c r="N3" s="9">
        <f t="shared" ref="N3:N15" ca="1" si="1">DATEDIF(K3,TODAY(),"m")</f>
        <v>197</v>
      </c>
      <c r="O3" s="9">
        <v>0</v>
      </c>
      <c r="P3" s="9">
        <v>0</v>
      </c>
      <c r="Q3" s="10">
        <v>39390</v>
      </c>
      <c r="R3" s="10"/>
      <c r="S3" s="9">
        <f t="shared" ref="S3:S15" si="2">DATEDIF(K3,Q3,"m")</f>
        <v>0</v>
      </c>
      <c r="T3" s="8" t="s">
        <v>222</v>
      </c>
      <c r="U3" s="8">
        <f t="shared" ref="U3:U9" si="3">IF(O3&lt;12,O3, IF(O3&gt;12, "12"))</f>
        <v>0</v>
      </c>
      <c r="V3" s="11">
        <f t="shared" ref="V3:V9" si="4">IF(U3&lt;12,0, IF(U3&gt;12, "1"))</f>
        <v>0</v>
      </c>
      <c r="W3" s="8">
        <f t="shared" ref="W3:W13" si="5">IF(O3&lt;12,O3, IF(O3&gt;12, "12"))</f>
        <v>0</v>
      </c>
      <c r="X3" s="8">
        <v>1</v>
      </c>
      <c r="Y3" s="23">
        <v>0</v>
      </c>
      <c r="Z3" s="23">
        <v>0</v>
      </c>
      <c r="AA3" s="23">
        <v>0</v>
      </c>
      <c r="AB3" s="8">
        <v>1</v>
      </c>
      <c r="AC3" s="9">
        <v>0</v>
      </c>
      <c r="AD3" s="9">
        <v>0</v>
      </c>
      <c r="AE3" s="8">
        <f t="shared" ref="AE3:AE13" si="6">IF($O3&lt;36,$O3, IF($O3&gt;36, "36"))</f>
        <v>0</v>
      </c>
      <c r="AF3" s="8">
        <v>1</v>
      </c>
      <c r="AG3" s="8">
        <v>1</v>
      </c>
      <c r="AH3" s="11">
        <f t="shared" ref="AH3:AH15" si="7">IF(O3&lt;36,O3, IF(O3&gt;36, "36"))</f>
        <v>0</v>
      </c>
      <c r="AI3" s="11">
        <f t="shared" ref="AI3:AI8" si="8">IF(AH3&lt;35,0, IF(AH3&gt;35, "1"))</f>
        <v>0</v>
      </c>
      <c r="AJ3" s="8">
        <v>1</v>
      </c>
      <c r="AK3" s="8"/>
      <c r="AL3" s="8"/>
      <c r="AM3" s="8" t="s">
        <v>183</v>
      </c>
      <c r="AN3" s="8">
        <v>0</v>
      </c>
      <c r="AO3" s="8"/>
      <c r="AP3" s="8"/>
      <c r="AQ3" s="8"/>
      <c r="AR3" s="9" t="e">
        <f t="shared" ref="AR3:AR34" si="9">141*((AQ3/EU3)^EV3)*0.9938^(E3)*ET3</f>
        <v>#DIV/0!</v>
      </c>
      <c r="AS3" s="9"/>
      <c r="AT3" s="9" t="e">
        <f t="shared" ref="AT3:AT15" si="10">141*((AS3/EU3)^EW3)*0.9938^(E3+1)*ET3</f>
        <v>#DIV/0!</v>
      </c>
      <c r="AU3" s="9"/>
      <c r="AV3" s="9" t="e">
        <f t="shared" ref="AV3:AV15" si="11">141*((AU3/EU3)^EX3)*0.9938^(E3+3)*ET3</f>
        <v>#DIV/0!</v>
      </c>
      <c r="AW3" s="9"/>
      <c r="AX3" s="9" t="e">
        <f t="shared" ref="AX3:AX15" si="12">141*((AW3/EU3)^EY3)*0.9938^(E3+10)*ET3</f>
        <v>#DIV/0!</v>
      </c>
      <c r="AY3" s="12" t="s">
        <v>167</v>
      </c>
      <c r="AZ3" s="12" t="s">
        <v>167</v>
      </c>
      <c r="BA3" s="12" t="s">
        <v>167</v>
      </c>
      <c r="BB3" s="12" t="s">
        <v>167</v>
      </c>
      <c r="BC3" s="8" t="s">
        <v>142</v>
      </c>
      <c r="BD3" s="8" t="s">
        <v>143</v>
      </c>
      <c r="BE3" s="8" t="s">
        <v>178</v>
      </c>
      <c r="BF3" s="8" t="s">
        <v>143</v>
      </c>
      <c r="BG3" s="12">
        <v>44570</v>
      </c>
      <c r="BH3" s="8" t="s">
        <v>172</v>
      </c>
      <c r="BI3" s="8" t="s">
        <v>157</v>
      </c>
      <c r="BJ3" s="8">
        <v>66</v>
      </c>
      <c r="BK3" s="8">
        <v>157</v>
      </c>
      <c r="BL3" s="8">
        <f t="shared" ref="BL3:BL15" si="13">(0.007184*(BJ3^0.425)*(BK3^0.725))</f>
        <v>1.6660949355695736</v>
      </c>
      <c r="BM3" s="8">
        <f t="shared" ref="BM3:BM34" si="14">BJ3/(BK3*BK3/10000)</f>
        <v>26.775934114974238</v>
      </c>
      <c r="BN3" s="8">
        <v>1</v>
      </c>
      <c r="BO3" s="7" t="s">
        <v>223</v>
      </c>
      <c r="BP3" s="8" t="s">
        <v>139</v>
      </c>
      <c r="BQ3" s="8">
        <v>56</v>
      </c>
      <c r="BR3" s="8">
        <v>62</v>
      </c>
      <c r="BS3" s="8">
        <v>168</v>
      </c>
      <c r="BT3" s="8">
        <f t="shared" ref="BT3:BT15" si="15">(0.007184*(BR3^0.425)*(BS3^0.725))</f>
        <v>1.7040487731349641</v>
      </c>
      <c r="BU3" s="8">
        <f t="shared" ref="BU3:BU34" si="16">BR3/(BS3*BS3/10000)</f>
        <v>21.967120181405896</v>
      </c>
      <c r="BV3" s="8">
        <f t="shared" ref="BV3:BW18" si="17">(BL3/BT3)</f>
        <v>0.97772725865377297</v>
      </c>
      <c r="BW3" s="8">
        <f t="shared" si="17"/>
        <v>1.2189096200984402</v>
      </c>
      <c r="BX3" s="8" t="s">
        <v>171</v>
      </c>
      <c r="BY3" s="8" t="s">
        <v>147</v>
      </c>
      <c r="BZ3" s="8" t="s">
        <v>148</v>
      </c>
      <c r="CA3" s="8" t="s">
        <v>166</v>
      </c>
      <c r="CB3" s="8">
        <v>3</v>
      </c>
      <c r="CC3" s="8" t="s">
        <v>150</v>
      </c>
      <c r="CD3" s="8">
        <v>2</v>
      </c>
      <c r="CE3" s="8" t="s">
        <v>150</v>
      </c>
      <c r="CF3" s="8" t="s">
        <v>150</v>
      </c>
      <c r="CG3" s="8">
        <v>2</v>
      </c>
      <c r="CH3" s="8" t="s">
        <v>150</v>
      </c>
      <c r="CI3" s="8" t="s">
        <v>1985</v>
      </c>
      <c r="CJ3" s="8">
        <v>1</v>
      </c>
      <c r="CK3" s="8">
        <v>4</v>
      </c>
      <c r="CL3" s="8" t="s">
        <v>150</v>
      </c>
      <c r="CM3" s="8">
        <v>2</v>
      </c>
      <c r="CN3" s="8" t="s">
        <v>150</v>
      </c>
      <c r="CO3" s="8">
        <v>0</v>
      </c>
      <c r="CP3" s="8">
        <v>80</v>
      </c>
      <c r="CQ3" s="8">
        <v>2</v>
      </c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>
        <v>2</v>
      </c>
      <c r="DF3" s="8"/>
      <c r="DG3" s="8"/>
      <c r="DH3" s="8"/>
      <c r="DI3" s="8">
        <v>2</v>
      </c>
      <c r="DJ3" s="8"/>
      <c r="DK3" s="8">
        <v>2</v>
      </c>
      <c r="DL3" s="8">
        <v>0</v>
      </c>
      <c r="DM3" s="8">
        <v>2</v>
      </c>
      <c r="DN3" s="8"/>
      <c r="DO3" s="8"/>
      <c r="DP3" s="8"/>
      <c r="DQ3" s="8"/>
      <c r="DR3" s="8"/>
      <c r="DS3" s="8"/>
      <c r="DT3" s="8"/>
      <c r="DU3" s="8" t="s">
        <v>150</v>
      </c>
      <c r="DV3" s="8" t="s">
        <v>159</v>
      </c>
      <c r="DW3" s="8" t="s">
        <v>150</v>
      </c>
      <c r="DX3" s="8" t="s">
        <v>159</v>
      </c>
      <c r="DY3" s="8" t="s">
        <v>159</v>
      </c>
      <c r="DZ3" s="8"/>
      <c r="EA3" s="8"/>
      <c r="EB3" s="8" t="s">
        <v>150</v>
      </c>
      <c r="EC3" s="8" t="s">
        <v>150</v>
      </c>
      <c r="ED3" s="8" t="s">
        <v>150</v>
      </c>
      <c r="EE3" s="8" t="s">
        <v>150</v>
      </c>
      <c r="EF3" s="8"/>
      <c r="EG3" s="8"/>
      <c r="EH3" s="8" t="s">
        <v>150</v>
      </c>
      <c r="EI3" s="8"/>
      <c r="EJ3" s="8"/>
      <c r="EK3" s="8"/>
      <c r="EL3" s="8"/>
      <c r="EM3" s="8"/>
      <c r="EN3" s="8"/>
      <c r="EO3" s="8" t="s">
        <v>184</v>
      </c>
      <c r="EP3" s="8" t="s">
        <v>187</v>
      </c>
      <c r="EQ3" s="11">
        <f t="shared" ref="EQ3:EQ15" si="18">IF(O3&lt;36,O3, IF(O3&gt;36, "36"))</f>
        <v>0</v>
      </c>
      <c r="ER3" s="11">
        <f t="shared" ref="ER3:ER8" si="19">IF(EQ3&lt;35,0, IF(EQ3&gt;35, "1"))</f>
        <v>0</v>
      </c>
      <c r="ES3" s="11"/>
      <c r="ET3" s="13">
        <f t="shared" ref="ET3:ET15" si="20">IF(B3=2,1,1.012)</f>
        <v>1.012</v>
      </c>
      <c r="EU3" s="13">
        <f t="shared" ref="EU3:EU15" si="21">IF(B3=1,0.7,0.9)</f>
        <v>0.7</v>
      </c>
      <c r="EV3" s="14">
        <f t="shared" ref="EV3:EV66" si="22">IF(B3=1,IF(AQ3&lt;0.7,-0.241,-1.2),IF(AQ3&lt;0.9,-0.032,-1.2))</f>
        <v>-0.24099999999999999</v>
      </c>
      <c r="EW3" s="14">
        <f t="shared" ref="EW3:EW15" si="23">IF(B3=1,IF(AS3&lt;0.7,-0.241,-1.2),IF(AS3&lt;0.9,-0.032,-1.2))</f>
        <v>-0.24099999999999999</v>
      </c>
      <c r="EX3" s="14">
        <f t="shared" ref="EX3:EX15" si="24">IF(B3=1,IF(AU3&lt;0.7,-0.241,-1.2),IF(AU3&lt;0.9,-0.032,-1.2))</f>
        <v>-0.24099999999999999</v>
      </c>
      <c r="EY3" s="11">
        <f t="shared" ref="EY3:EY15" si="25">IF(B3=1,IF(AW3&lt;0.7,-0.241,-1.2),IF(AW3&lt;0.9,-0.032,-1.2))</f>
        <v>-0.24099999999999999</v>
      </c>
      <c r="EZ3" s="17" t="s">
        <v>152</v>
      </c>
      <c r="FA3" s="16" t="str">
        <f t="shared" ref="FA3:FA15" si="26">IF(EZ3="HD", "1", IF(EZ3="PD", "2","3"))</f>
        <v>1</v>
      </c>
      <c r="FC3">
        <v>2</v>
      </c>
      <c r="FD3">
        <v>0</v>
      </c>
    </row>
    <row r="4" spans="1:160" ht="33.75">
      <c r="A4" s="6">
        <v>1820</v>
      </c>
      <c r="B4" s="8">
        <v>1</v>
      </c>
      <c r="C4" s="8" t="s">
        <v>146</v>
      </c>
      <c r="D4" s="8">
        <v>68</v>
      </c>
      <c r="E4" s="8">
        <v>55</v>
      </c>
      <c r="F4" s="8" t="s">
        <v>174</v>
      </c>
      <c r="G4" s="8">
        <v>2</v>
      </c>
      <c r="H4" s="8"/>
      <c r="I4" s="9"/>
      <c r="J4" s="9"/>
      <c r="K4" s="10">
        <v>40294</v>
      </c>
      <c r="L4" s="10"/>
      <c r="M4" s="9" t="e">
        <f t="shared" si="0"/>
        <v>#NUM!</v>
      </c>
      <c r="N4" s="9">
        <f t="shared" ca="1" si="1"/>
        <v>167</v>
      </c>
      <c r="O4" s="9">
        <v>120</v>
      </c>
      <c r="P4" s="9">
        <v>1</v>
      </c>
      <c r="Q4" s="9"/>
      <c r="R4" s="9"/>
      <c r="S4" s="9" t="e">
        <f t="shared" si="2"/>
        <v>#NUM!</v>
      </c>
      <c r="T4" s="9"/>
      <c r="U4" s="8" t="str">
        <f t="shared" si="3"/>
        <v>12</v>
      </c>
      <c r="V4" s="11" t="str">
        <f t="shared" si="4"/>
        <v>1</v>
      </c>
      <c r="W4" s="8" t="str">
        <f t="shared" si="5"/>
        <v>12</v>
      </c>
      <c r="X4" s="9">
        <v>2</v>
      </c>
      <c r="Y4" s="9">
        <v>1</v>
      </c>
      <c r="Z4" s="9">
        <v>1</v>
      </c>
      <c r="AA4" s="9">
        <v>1</v>
      </c>
      <c r="AB4" s="9">
        <v>2</v>
      </c>
      <c r="AC4" s="9">
        <v>120</v>
      </c>
      <c r="AD4" s="9">
        <v>1</v>
      </c>
      <c r="AE4" s="8" t="str">
        <f t="shared" si="6"/>
        <v>36</v>
      </c>
      <c r="AF4" s="9">
        <v>2</v>
      </c>
      <c r="AG4" s="9">
        <v>2</v>
      </c>
      <c r="AH4" s="11" t="str">
        <f t="shared" si="7"/>
        <v>36</v>
      </c>
      <c r="AI4" s="11" t="str">
        <f t="shared" si="8"/>
        <v>1</v>
      </c>
      <c r="AJ4" s="9">
        <v>2</v>
      </c>
      <c r="AK4" s="9">
        <v>0</v>
      </c>
      <c r="AL4" s="9"/>
      <c r="AM4" s="8" t="s">
        <v>160</v>
      </c>
      <c r="AN4" s="8">
        <v>1</v>
      </c>
      <c r="AO4" s="8">
        <v>2.4700000000000002</v>
      </c>
      <c r="AP4" s="8">
        <v>22</v>
      </c>
      <c r="AQ4" s="8"/>
      <c r="AR4" s="9" t="e">
        <f t="shared" si="9"/>
        <v>#DIV/0!</v>
      </c>
      <c r="AS4" s="9">
        <v>1.23</v>
      </c>
      <c r="AT4" s="9">
        <f t="shared" si="10"/>
        <v>51.212351115412488</v>
      </c>
      <c r="AU4" s="9">
        <v>1.3</v>
      </c>
      <c r="AV4" s="9">
        <f t="shared" si="11"/>
        <v>47.328943512981631</v>
      </c>
      <c r="AW4" s="9">
        <v>1.61</v>
      </c>
      <c r="AX4" s="9">
        <f t="shared" si="12"/>
        <v>35.055868293579749</v>
      </c>
      <c r="AY4" s="12" t="s">
        <v>155</v>
      </c>
      <c r="AZ4" s="12" t="s">
        <v>155</v>
      </c>
      <c r="BA4" s="12" t="s">
        <v>155</v>
      </c>
      <c r="BB4" s="12" t="s">
        <v>155</v>
      </c>
      <c r="BC4" s="8" t="s">
        <v>164</v>
      </c>
      <c r="BD4" s="8"/>
      <c r="BE4" s="8"/>
      <c r="BF4" s="8"/>
      <c r="BG4" s="12"/>
      <c r="BH4" s="8"/>
      <c r="BI4" s="8"/>
      <c r="BJ4" s="8">
        <v>51</v>
      </c>
      <c r="BK4" s="8">
        <v>154</v>
      </c>
      <c r="BL4" s="8">
        <f t="shared" si="13"/>
        <v>1.4724351321080393</v>
      </c>
      <c r="BM4" s="8">
        <f t="shared" si="14"/>
        <v>21.504469556417607</v>
      </c>
      <c r="BN4" s="8">
        <v>1</v>
      </c>
      <c r="BO4" s="7" t="s">
        <v>319</v>
      </c>
      <c r="BP4" s="8" t="s">
        <v>139</v>
      </c>
      <c r="BQ4" s="8">
        <v>55</v>
      </c>
      <c r="BR4" s="8">
        <v>67</v>
      </c>
      <c r="BS4" s="8">
        <v>156.5</v>
      </c>
      <c r="BT4" s="8">
        <f t="shared" si="15"/>
        <v>1.6729039733755449</v>
      </c>
      <c r="BU4" s="8">
        <f t="shared" si="16"/>
        <v>27.355592075044143</v>
      </c>
      <c r="BV4" s="8">
        <f t="shared" si="17"/>
        <v>0.88016715576148441</v>
      </c>
      <c r="BW4" s="8">
        <f t="shared" si="17"/>
        <v>0.78610872312413316</v>
      </c>
      <c r="BX4" s="8" t="s">
        <v>147</v>
      </c>
      <c r="BY4" s="8" t="s">
        <v>147</v>
      </c>
      <c r="BZ4" s="8" t="s">
        <v>148</v>
      </c>
      <c r="CA4" s="8" t="s">
        <v>149</v>
      </c>
      <c r="CB4" s="8">
        <v>5</v>
      </c>
      <c r="CC4" s="8" t="s">
        <v>150</v>
      </c>
      <c r="CD4" s="8">
        <v>2</v>
      </c>
      <c r="CE4" s="8" t="s">
        <v>159</v>
      </c>
      <c r="CF4" s="8" t="s">
        <v>150</v>
      </c>
      <c r="CG4" s="8">
        <v>2</v>
      </c>
      <c r="CH4" s="8" t="s">
        <v>150</v>
      </c>
      <c r="CI4" s="8" t="s">
        <v>150</v>
      </c>
      <c r="CJ4" s="8">
        <v>2</v>
      </c>
      <c r="CK4" s="8" t="s">
        <v>159</v>
      </c>
      <c r="CL4" s="8" t="s">
        <v>150</v>
      </c>
      <c r="CM4" s="8">
        <v>2</v>
      </c>
      <c r="CN4" s="8" t="s">
        <v>150</v>
      </c>
      <c r="CO4" s="8">
        <v>0</v>
      </c>
      <c r="CP4" s="8">
        <v>75</v>
      </c>
      <c r="CQ4" s="8">
        <v>4</v>
      </c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 t="s">
        <v>165</v>
      </c>
      <c r="DE4" s="8">
        <v>2</v>
      </c>
      <c r="DF4" s="8"/>
      <c r="DG4" s="8"/>
      <c r="DH4" s="8"/>
      <c r="DI4" s="8">
        <v>2</v>
      </c>
      <c r="DJ4" s="8"/>
      <c r="DK4" s="8">
        <v>2</v>
      </c>
      <c r="DL4" s="8">
        <v>0</v>
      </c>
      <c r="DM4" s="8">
        <v>2</v>
      </c>
      <c r="DN4" s="8"/>
      <c r="DO4" s="8" t="s">
        <v>143</v>
      </c>
      <c r="DP4" s="8">
        <v>2</v>
      </c>
      <c r="DQ4" s="8"/>
      <c r="DR4" s="8"/>
      <c r="DS4" s="8"/>
      <c r="DT4" s="8"/>
      <c r="DU4" s="8" t="s">
        <v>150</v>
      </c>
      <c r="DV4" s="8" t="s">
        <v>159</v>
      </c>
      <c r="DW4" s="8"/>
      <c r="DX4" s="8"/>
      <c r="DY4" s="8"/>
      <c r="DZ4" s="8"/>
      <c r="EA4" s="8"/>
      <c r="EB4" s="8" t="s">
        <v>150</v>
      </c>
      <c r="EC4" s="8" t="s">
        <v>150</v>
      </c>
      <c r="ED4" s="8" t="s">
        <v>150</v>
      </c>
      <c r="EE4" s="8"/>
      <c r="EF4" s="8" t="s">
        <v>159</v>
      </c>
      <c r="EG4" s="8" t="s">
        <v>150</v>
      </c>
      <c r="EH4" s="8"/>
      <c r="EI4" s="8" t="s">
        <v>159</v>
      </c>
      <c r="EJ4" s="8" t="s">
        <v>150</v>
      </c>
      <c r="EK4" s="8"/>
      <c r="EL4" s="8"/>
      <c r="EM4" s="8"/>
      <c r="EN4" s="8"/>
      <c r="EO4" s="8" t="s">
        <v>184</v>
      </c>
      <c r="EP4" s="8" t="s">
        <v>187</v>
      </c>
      <c r="EQ4" s="11" t="str">
        <f t="shared" si="18"/>
        <v>36</v>
      </c>
      <c r="ER4" s="11" t="str">
        <f t="shared" si="19"/>
        <v>1</v>
      </c>
      <c r="ES4" s="11"/>
      <c r="ET4" s="13">
        <f t="shared" si="20"/>
        <v>1.012</v>
      </c>
      <c r="EU4" s="13">
        <f t="shared" si="21"/>
        <v>0.7</v>
      </c>
      <c r="EV4" s="14">
        <f t="shared" si="22"/>
        <v>-0.24099999999999999</v>
      </c>
      <c r="EW4" s="14">
        <f t="shared" si="23"/>
        <v>-1.2</v>
      </c>
      <c r="EX4" s="14">
        <f t="shared" si="24"/>
        <v>-1.2</v>
      </c>
      <c r="EY4" s="11">
        <f t="shared" si="25"/>
        <v>-1.2</v>
      </c>
      <c r="EZ4" s="17" t="s">
        <v>152</v>
      </c>
      <c r="FA4" s="16" t="str">
        <f t="shared" si="26"/>
        <v>1</v>
      </c>
      <c r="FC4">
        <v>2</v>
      </c>
      <c r="FD4">
        <v>0</v>
      </c>
    </row>
    <row r="5" spans="1:160" ht="33.75">
      <c r="A5" s="6">
        <v>1837</v>
      </c>
      <c r="B5" s="8">
        <v>1</v>
      </c>
      <c r="C5" s="8" t="s">
        <v>146</v>
      </c>
      <c r="D5" s="8">
        <v>50</v>
      </c>
      <c r="E5" s="8">
        <v>38</v>
      </c>
      <c r="F5" s="8" t="s">
        <v>140</v>
      </c>
      <c r="G5" s="8">
        <v>1</v>
      </c>
      <c r="H5" s="8"/>
      <c r="I5" s="9"/>
      <c r="J5" s="9"/>
      <c r="K5" s="10">
        <v>40353</v>
      </c>
      <c r="L5" s="10"/>
      <c r="M5" s="9" t="e">
        <f t="shared" si="0"/>
        <v>#NUM!</v>
      </c>
      <c r="N5" s="9">
        <f t="shared" ca="1" si="1"/>
        <v>165</v>
      </c>
      <c r="O5" s="9">
        <v>120</v>
      </c>
      <c r="P5" s="9">
        <v>1</v>
      </c>
      <c r="Q5" s="9"/>
      <c r="R5" s="9"/>
      <c r="S5" s="9" t="e">
        <f t="shared" si="2"/>
        <v>#NUM!</v>
      </c>
      <c r="T5" s="9"/>
      <c r="U5" s="8" t="str">
        <f t="shared" si="3"/>
        <v>12</v>
      </c>
      <c r="V5" s="11" t="str">
        <f t="shared" si="4"/>
        <v>1</v>
      </c>
      <c r="W5" s="8" t="str">
        <f t="shared" si="5"/>
        <v>12</v>
      </c>
      <c r="X5" s="9">
        <v>2</v>
      </c>
      <c r="Y5" s="9">
        <v>1</v>
      </c>
      <c r="Z5" s="9">
        <v>1</v>
      </c>
      <c r="AA5" s="9">
        <v>1</v>
      </c>
      <c r="AB5" s="9">
        <v>2</v>
      </c>
      <c r="AC5" s="9">
        <v>120</v>
      </c>
      <c r="AD5" s="9">
        <v>1</v>
      </c>
      <c r="AE5" s="8" t="str">
        <f t="shared" si="6"/>
        <v>36</v>
      </c>
      <c r="AF5" s="9">
        <v>2</v>
      </c>
      <c r="AG5" s="9">
        <v>2</v>
      </c>
      <c r="AH5" s="11" t="str">
        <f t="shared" si="7"/>
        <v>36</v>
      </c>
      <c r="AI5" s="11" t="str">
        <f t="shared" si="8"/>
        <v>1</v>
      </c>
      <c r="AJ5" s="9">
        <v>2</v>
      </c>
      <c r="AK5" s="9">
        <v>0</v>
      </c>
      <c r="AL5" s="9"/>
      <c r="AM5" s="8" t="s">
        <v>160</v>
      </c>
      <c r="AN5" s="8">
        <v>1</v>
      </c>
      <c r="AO5" s="8"/>
      <c r="AP5" s="8"/>
      <c r="AQ5" s="8"/>
      <c r="AR5" s="9" t="e">
        <f t="shared" si="9"/>
        <v>#DIV/0!</v>
      </c>
      <c r="AS5" s="9">
        <v>0.74</v>
      </c>
      <c r="AT5" s="9">
        <f t="shared" si="10"/>
        <v>104.73694773900061</v>
      </c>
      <c r="AU5" s="9">
        <v>0.96</v>
      </c>
      <c r="AV5" s="9">
        <f t="shared" si="11"/>
        <v>75.69208742649603</v>
      </c>
      <c r="AW5" s="9">
        <v>0.93</v>
      </c>
      <c r="AX5" s="9">
        <f t="shared" si="12"/>
        <v>75.281691829633672</v>
      </c>
      <c r="AY5" s="12" t="s">
        <v>155</v>
      </c>
      <c r="AZ5" s="12" t="s">
        <v>155</v>
      </c>
      <c r="BA5" s="12" t="s">
        <v>155</v>
      </c>
      <c r="BB5" s="12" t="s">
        <v>155</v>
      </c>
      <c r="BC5" s="8" t="s">
        <v>175</v>
      </c>
      <c r="BD5" s="8"/>
      <c r="BE5" s="8"/>
      <c r="BF5" s="8"/>
      <c r="BG5" s="12"/>
      <c r="BH5" s="8"/>
      <c r="BI5" s="8"/>
      <c r="BJ5" s="8">
        <v>48.8</v>
      </c>
      <c r="BK5" s="8">
        <v>156</v>
      </c>
      <c r="BL5" s="8">
        <f t="shared" si="13"/>
        <v>1.4586801795068864</v>
      </c>
      <c r="BM5" s="8">
        <f t="shared" si="14"/>
        <v>20.052596975673897</v>
      </c>
      <c r="BN5" s="8">
        <v>1</v>
      </c>
      <c r="BO5" s="7" t="s">
        <v>327</v>
      </c>
      <c r="BP5" s="8" t="s">
        <v>139</v>
      </c>
      <c r="BQ5" s="8">
        <v>45</v>
      </c>
      <c r="BR5" s="8">
        <v>82.3</v>
      </c>
      <c r="BS5" s="8">
        <v>173.3</v>
      </c>
      <c r="BT5" s="8">
        <f t="shared" si="15"/>
        <v>1.9658039871492683</v>
      </c>
      <c r="BU5" s="8">
        <f t="shared" si="16"/>
        <v>27.403290192851902</v>
      </c>
      <c r="BV5" s="8">
        <f t="shared" si="17"/>
        <v>0.74202727690170533</v>
      </c>
      <c r="BW5" s="8">
        <f t="shared" si="17"/>
        <v>0.73175873533991109</v>
      </c>
      <c r="BX5" s="8" t="s">
        <v>147</v>
      </c>
      <c r="BY5" s="8" t="s">
        <v>147</v>
      </c>
      <c r="BZ5" s="8" t="s">
        <v>148</v>
      </c>
      <c r="CA5" s="8" t="s">
        <v>149</v>
      </c>
      <c r="CB5" s="8">
        <v>5</v>
      </c>
      <c r="CC5" s="8" t="s">
        <v>150</v>
      </c>
      <c r="CD5" s="8">
        <v>2</v>
      </c>
      <c r="CE5" s="8" t="s">
        <v>159</v>
      </c>
      <c r="CF5" s="8" t="s">
        <v>150</v>
      </c>
      <c r="CG5" s="8">
        <v>2</v>
      </c>
      <c r="CH5" s="8" t="s">
        <v>150</v>
      </c>
      <c r="CI5" s="8" t="s">
        <v>150</v>
      </c>
      <c r="CJ5" s="8">
        <v>2</v>
      </c>
      <c r="CK5" s="8" t="s">
        <v>159</v>
      </c>
      <c r="CL5" s="8" t="s">
        <v>150</v>
      </c>
      <c r="CM5" s="8">
        <v>2</v>
      </c>
      <c r="CN5" s="8" t="s">
        <v>150</v>
      </c>
      <c r="CO5" s="8">
        <v>100</v>
      </c>
      <c r="CP5" s="8">
        <v>0</v>
      </c>
      <c r="CQ5" s="8">
        <v>4</v>
      </c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 t="s">
        <v>165</v>
      </c>
      <c r="DE5" s="8">
        <v>2</v>
      </c>
      <c r="DF5" s="8"/>
      <c r="DG5" s="8"/>
      <c r="DH5" s="8">
        <v>375</v>
      </c>
      <c r="DI5" s="8">
        <v>1</v>
      </c>
      <c r="DJ5" s="8"/>
      <c r="DK5" s="8">
        <v>2</v>
      </c>
      <c r="DL5" s="8">
        <v>3</v>
      </c>
      <c r="DM5" s="8">
        <v>1</v>
      </c>
      <c r="DN5" s="8"/>
      <c r="DO5" s="8" t="s">
        <v>143</v>
      </c>
      <c r="DP5" s="8">
        <v>2</v>
      </c>
      <c r="DQ5" s="8"/>
      <c r="DR5" s="8"/>
      <c r="DS5" s="8"/>
      <c r="DT5" s="8"/>
      <c r="DU5" s="8" t="s">
        <v>150</v>
      </c>
      <c r="DV5" s="8" t="s">
        <v>159</v>
      </c>
      <c r="DW5" s="8" t="s">
        <v>150</v>
      </c>
      <c r="DX5" s="8" t="s">
        <v>150</v>
      </c>
      <c r="DY5" s="8" t="s">
        <v>159</v>
      </c>
      <c r="DZ5" s="8"/>
      <c r="EA5" s="8"/>
      <c r="EB5" s="8" t="s">
        <v>150</v>
      </c>
      <c r="EC5" s="8" t="s">
        <v>150</v>
      </c>
      <c r="ED5" s="8" t="s">
        <v>150</v>
      </c>
      <c r="EE5" s="8"/>
      <c r="EF5" s="8" t="s">
        <v>159</v>
      </c>
      <c r="EG5" s="8" t="s">
        <v>150</v>
      </c>
      <c r="EH5" s="8"/>
      <c r="EI5" s="8" t="s">
        <v>159</v>
      </c>
      <c r="EJ5" s="8" t="s">
        <v>150</v>
      </c>
      <c r="EK5" s="8"/>
      <c r="EL5" s="8"/>
      <c r="EM5" s="8"/>
      <c r="EN5" s="8"/>
      <c r="EO5" s="8" t="s">
        <v>304</v>
      </c>
      <c r="EP5" s="8" t="s">
        <v>187</v>
      </c>
      <c r="EQ5" s="11" t="str">
        <f t="shared" si="18"/>
        <v>36</v>
      </c>
      <c r="ER5" s="11" t="str">
        <f t="shared" si="19"/>
        <v>1</v>
      </c>
      <c r="ES5" s="11"/>
      <c r="ET5" s="13">
        <f t="shared" si="20"/>
        <v>1.012</v>
      </c>
      <c r="EU5" s="13">
        <f t="shared" si="21"/>
        <v>0.7</v>
      </c>
      <c r="EV5" s="14">
        <f t="shared" si="22"/>
        <v>-0.24099999999999999</v>
      </c>
      <c r="EW5" s="14">
        <f t="shared" si="23"/>
        <v>-1.2</v>
      </c>
      <c r="EX5" s="14">
        <f t="shared" si="24"/>
        <v>-1.2</v>
      </c>
      <c r="EY5" s="11">
        <f t="shared" si="25"/>
        <v>-1.2</v>
      </c>
      <c r="EZ5" s="15" t="s">
        <v>152</v>
      </c>
      <c r="FA5" s="16" t="str">
        <f t="shared" si="26"/>
        <v>1</v>
      </c>
      <c r="FC5">
        <v>2</v>
      </c>
      <c r="FD5">
        <v>0</v>
      </c>
    </row>
    <row r="6" spans="1:160" ht="33.75">
      <c r="A6" s="6">
        <v>1907</v>
      </c>
      <c r="B6" s="8">
        <v>2</v>
      </c>
      <c r="C6" s="8" t="s">
        <v>139</v>
      </c>
      <c r="D6" s="8">
        <v>58</v>
      </c>
      <c r="E6" s="8">
        <v>47</v>
      </c>
      <c r="F6" s="8" t="s">
        <v>180</v>
      </c>
      <c r="G6" s="8">
        <v>5</v>
      </c>
      <c r="H6" s="8"/>
      <c r="I6" s="9"/>
      <c r="J6" s="9"/>
      <c r="K6" s="10">
        <v>40609</v>
      </c>
      <c r="L6" s="10"/>
      <c r="M6" s="9" t="e">
        <f t="shared" si="0"/>
        <v>#NUM!</v>
      </c>
      <c r="N6" s="9">
        <f t="shared" ca="1" si="1"/>
        <v>157</v>
      </c>
      <c r="O6" s="9">
        <v>120</v>
      </c>
      <c r="P6" s="9">
        <v>1</v>
      </c>
      <c r="Q6" s="9"/>
      <c r="R6" s="9"/>
      <c r="S6" s="9" t="e">
        <f t="shared" si="2"/>
        <v>#NUM!</v>
      </c>
      <c r="T6" s="9"/>
      <c r="U6" s="8" t="str">
        <f t="shared" si="3"/>
        <v>12</v>
      </c>
      <c r="V6" s="11" t="str">
        <f t="shared" si="4"/>
        <v>1</v>
      </c>
      <c r="W6" s="8" t="str">
        <f t="shared" si="5"/>
        <v>12</v>
      </c>
      <c r="X6" s="9">
        <v>2</v>
      </c>
      <c r="Y6" s="9">
        <v>1</v>
      </c>
      <c r="Z6" s="9">
        <v>1</v>
      </c>
      <c r="AA6" s="9">
        <v>1</v>
      </c>
      <c r="AB6" s="9">
        <v>2</v>
      </c>
      <c r="AC6" s="9">
        <v>120</v>
      </c>
      <c r="AD6" s="9">
        <v>1</v>
      </c>
      <c r="AE6" s="8" t="str">
        <f t="shared" si="6"/>
        <v>36</v>
      </c>
      <c r="AF6" s="9">
        <v>2</v>
      </c>
      <c r="AG6" s="9">
        <v>2</v>
      </c>
      <c r="AH6" s="11" t="str">
        <f t="shared" si="7"/>
        <v>36</v>
      </c>
      <c r="AI6" s="11" t="str">
        <f t="shared" si="8"/>
        <v>1</v>
      </c>
      <c r="AJ6" s="9">
        <v>2</v>
      </c>
      <c r="AK6" s="9">
        <v>0</v>
      </c>
      <c r="AL6" s="9"/>
      <c r="AM6" s="8" t="s">
        <v>160</v>
      </c>
      <c r="AN6" s="8">
        <v>1</v>
      </c>
      <c r="AO6" s="8"/>
      <c r="AP6" s="8"/>
      <c r="AQ6" s="8"/>
      <c r="AR6" s="9" t="e">
        <f t="shared" si="9"/>
        <v>#DIV/0!</v>
      </c>
      <c r="AS6" s="9">
        <v>1.51</v>
      </c>
      <c r="AT6" s="9">
        <f t="shared" si="10"/>
        <v>56.219816388601053</v>
      </c>
      <c r="AU6" s="9">
        <v>1.65</v>
      </c>
      <c r="AV6" s="9">
        <f t="shared" si="11"/>
        <v>49.9205097525344</v>
      </c>
      <c r="AW6" s="9">
        <v>1.67</v>
      </c>
      <c r="AX6" s="9">
        <f t="shared" si="12"/>
        <v>47.107811215153895</v>
      </c>
      <c r="AY6" s="12" t="s">
        <v>155</v>
      </c>
      <c r="AZ6" s="12" t="s">
        <v>155</v>
      </c>
      <c r="BA6" s="12" t="s">
        <v>155</v>
      </c>
      <c r="BB6" s="12" t="s">
        <v>155</v>
      </c>
      <c r="BC6" s="8" t="s">
        <v>164</v>
      </c>
      <c r="BD6" s="8"/>
      <c r="BE6" s="8"/>
      <c r="BF6" s="8"/>
      <c r="BG6" s="12"/>
      <c r="BH6" s="8"/>
      <c r="BI6" s="8"/>
      <c r="BJ6" s="8">
        <v>63.6</v>
      </c>
      <c r="BK6" s="8">
        <v>170</v>
      </c>
      <c r="BL6" s="8">
        <f t="shared" si="13"/>
        <v>1.7374450008630806</v>
      </c>
      <c r="BM6" s="8">
        <f t="shared" si="14"/>
        <v>22.006920415224911</v>
      </c>
      <c r="BN6" s="8">
        <v>1</v>
      </c>
      <c r="BO6" s="7" t="s">
        <v>356</v>
      </c>
      <c r="BP6" s="8" t="s">
        <v>146</v>
      </c>
      <c r="BQ6" s="8">
        <v>44</v>
      </c>
      <c r="BR6" s="8">
        <v>60</v>
      </c>
      <c r="BS6" s="8">
        <v>156</v>
      </c>
      <c r="BT6" s="8">
        <f t="shared" si="15"/>
        <v>1.5925604966471236</v>
      </c>
      <c r="BU6" s="8">
        <f t="shared" si="16"/>
        <v>24.654832347140037</v>
      </c>
      <c r="BV6" s="8">
        <f t="shared" si="17"/>
        <v>1.0909758244795018</v>
      </c>
      <c r="BW6" s="8">
        <f t="shared" si="17"/>
        <v>0.89260069204152248</v>
      </c>
      <c r="BX6" s="8" t="s">
        <v>158</v>
      </c>
      <c r="BY6" s="8" t="s">
        <v>158</v>
      </c>
      <c r="BZ6" s="8" t="s">
        <v>148</v>
      </c>
      <c r="CA6" s="8" t="s">
        <v>149</v>
      </c>
      <c r="CB6" s="8">
        <v>4</v>
      </c>
      <c r="CC6" s="8" t="s">
        <v>150</v>
      </c>
      <c r="CD6" s="8">
        <v>2</v>
      </c>
      <c r="CE6" s="8"/>
      <c r="CF6" s="8" t="s">
        <v>150</v>
      </c>
      <c r="CG6" s="8">
        <v>2</v>
      </c>
      <c r="CH6" s="8"/>
      <c r="CI6" s="8" t="s">
        <v>159</v>
      </c>
      <c r="CJ6" s="8">
        <v>1</v>
      </c>
      <c r="CK6" s="8"/>
      <c r="CL6" s="8" t="s">
        <v>150</v>
      </c>
      <c r="CM6" s="8">
        <v>2</v>
      </c>
      <c r="CN6" s="8"/>
      <c r="CO6" s="8">
        <v>0</v>
      </c>
      <c r="CP6" s="8">
        <v>75</v>
      </c>
      <c r="CQ6" s="8">
        <v>2</v>
      </c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 t="s">
        <v>165</v>
      </c>
      <c r="DE6" s="8">
        <v>2</v>
      </c>
      <c r="DF6" s="8"/>
      <c r="DG6" s="8"/>
      <c r="DH6" s="8">
        <v>375</v>
      </c>
      <c r="DI6" s="8">
        <v>1</v>
      </c>
      <c r="DJ6" s="8"/>
      <c r="DK6" s="8">
        <v>2</v>
      </c>
      <c r="DL6" s="8">
        <v>0</v>
      </c>
      <c r="DM6" s="8">
        <v>2</v>
      </c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 t="s">
        <v>184</v>
      </c>
      <c r="EP6" s="8" t="s">
        <v>189</v>
      </c>
      <c r="EQ6" s="11" t="str">
        <f t="shared" si="18"/>
        <v>36</v>
      </c>
      <c r="ER6" s="11" t="str">
        <f t="shared" si="19"/>
        <v>1</v>
      </c>
      <c r="ES6" s="11"/>
      <c r="ET6" s="13">
        <f t="shared" si="20"/>
        <v>1</v>
      </c>
      <c r="EU6" s="13">
        <f t="shared" si="21"/>
        <v>0.9</v>
      </c>
      <c r="EV6" s="14">
        <f t="shared" si="22"/>
        <v>-3.2000000000000001E-2</v>
      </c>
      <c r="EW6" s="14">
        <f t="shared" si="23"/>
        <v>-1.2</v>
      </c>
      <c r="EX6" s="14">
        <f t="shared" si="24"/>
        <v>-1.2</v>
      </c>
      <c r="EY6" s="11">
        <f t="shared" si="25"/>
        <v>-1.2</v>
      </c>
      <c r="EZ6" s="15" t="s">
        <v>176</v>
      </c>
      <c r="FA6" s="16" t="str">
        <f t="shared" si="26"/>
        <v>3</v>
      </c>
      <c r="FB6" t="s">
        <v>1971</v>
      </c>
      <c r="FC6">
        <v>1</v>
      </c>
      <c r="FD6">
        <v>10</v>
      </c>
    </row>
    <row r="7" spans="1:160" ht="33.75">
      <c r="A7" s="6">
        <v>1925</v>
      </c>
      <c r="B7" s="8">
        <v>2</v>
      </c>
      <c r="C7" s="8" t="s">
        <v>139</v>
      </c>
      <c r="D7" s="8">
        <v>64</v>
      </c>
      <c r="E7" s="8">
        <v>53</v>
      </c>
      <c r="F7" s="8" t="s">
        <v>153</v>
      </c>
      <c r="G7" s="8">
        <v>3</v>
      </c>
      <c r="H7" s="8"/>
      <c r="I7" s="9"/>
      <c r="J7" s="9"/>
      <c r="K7" s="10">
        <v>40658</v>
      </c>
      <c r="L7" s="10"/>
      <c r="M7" s="9" t="e">
        <f t="shared" si="0"/>
        <v>#NUM!</v>
      </c>
      <c r="N7" s="9">
        <f t="shared" ca="1" si="1"/>
        <v>155</v>
      </c>
      <c r="O7" s="9">
        <v>120</v>
      </c>
      <c r="P7" s="9">
        <v>1</v>
      </c>
      <c r="Q7" s="9"/>
      <c r="R7" s="9"/>
      <c r="S7" s="9" t="e">
        <f t="shared" si="2"/>
        <v>#NUM!</v>
      </c>
      <c r="T7" s="9"/>
      <c r="U7" s="8" t="str">
        <f t="shared" si="3"/>
        <v>12</v>
      </c>
      <c r="V7" s="11" t="str">
        <f t="shared" si="4"/>
        <v>1</v>
      </c>
      <c r="W7" s="8" t="str">
        <f t="shared" si="5"/>
        <v>12</v>
      </c>
      <c r="X7" s="9">
        <v>2</v>
      </c>
      <c r="Y7" s="9">
        <v>1</v>
      </c>
      <c r="Z7" s="9">
        <v>1</v>
      </c>
      <c r="AA7" s="9">
        <v>1</v>
      </c>
      <c r="AB7" s="9">
        <v>2</v>
      </c>
      <c r="AC7" s="9">
        <v>120</v>
      </c>
      <c r="AD7" s="9">
        <v>1</v>
      </c>
      <c r="AE7" s="8" t="str">
        <f t="shared" si="6"/>
        <v>36</v>
      </c>
      <c r="AF7" s="9">
        <v>2</v>
      </c>
      <c r="AG7" s="9">
        <v>2</v>
      </c>
      <c r="AH7" s="11" t="str">
        <f t="shared" si="7"/>
        <v>36</v>
      </c>
      <c r="AI7" s="11" t="str">
        <f t="shared" si="8"/>
        <v>1</v>
      </c>
      <c r="AJ7" s="9">
        <v>2</v>
      </c>
      <c r="AK7" s="9">
        <v>0</v>
      </c>
      <c r="AL7" s="9"/>
      <c r="AM7" s="8" t="s">
        <v>360</v>
      </c>
      <c r="AN7" s="8">
        <v>1</v>
      </c>
      <c r="AO7" s="8">
        <v>1.71</v>
      </c>
      <c r="AP7" s="8"/>
      <c r="AQ7" s="8"/>
      <c r="AR7" s="9" t="e">
        <f t="shared" si="9"/>
        <v>#DIV/0!</v>
      </c>
      <c r="AS7" s="9">
        <v>1.05</v>
      </c>
      <c r="AT7" s="9">
        <f t="shared" si="10"/>
        <v>83.758435216299404</v>
      </c>
      <c r="AU7" s="9">
        <v>1.04</v>
      </c>
      <c r="AV7" s="9">
        <f t="shared" si="11"/>
        <v>83.678462470180662</v>
      </c>
      <c r="AW7" s="9"/>
      <c r="AX7" s="9" t="e">
        <f t="shared" si="12"/>
        <v>#DIV/0!</v>
      </c>
      <c r="AY7" s="12" t="s">
        <v>155</v>
      </c>
      <c r="AZ7" s="12" t="s">
        <v>155</v>
      </c>
      <c r="BA7" s="12" t="s">
        <v>155</v>
      </c>
      <c r="BB7" s="12" t="s">
        <v>155</v>
      </c>
      <c r="BC7" s="8" t="s">
        <v>175</v>
      </c>
      <c r="BD7" s="8" t="s">
        <v>165</v>
      </c>
      <c r="BE7" s="8"/>
      <c r="BF7" s="8" t="s">
        <v>165</v>
      </c>
      <c r="BG7" s="12"/>
      <c r="BH7" s="8"/>
      <c r="BI7" s="8"/>
      <c r="BJ7" s="8">
        <v>52</v>
      </c>
      <c r="BK7" s="8">
        <v>159</v>
      </c>
      <c r="BL7" s="8">
        <f t="shared" si="13"/>
        <v>1.5194298700833224</v>
      </c>
      <c r="BM7" s="8">
        <f t="shared" si="14"/>
        <v>20.568806613662435</v>
      </c>
      <c r="BN7" s="8">
        <v>1</v>
      </c>
      <c r="BO7" s="7" t="s">
        <v>365</v>
      </c>
      <c r="BP7" s="8" t="s">
        <v>146</v>
      </c>
      <c r="BQ7" s="8">
        <v>45</v>
      </c>
      <c r="BR7" s="8">
        <v>65</v>
      </c>
      <c r="BS7" s="8">
        <v>158</v>
      </c>
      <c r="BT7" s="8">
        <f t="shared" si="15"/>
        <v>1.6629564972492779</v>
      </c>
      <c r="BU7" s="8">
        <f t="shared" si="16"/>
        <v>26.037493991347542</v>
      </c>
      <c r="BV7" s="8">
        <f t="shared" si="17"/>
        <v>0.91369189308116894</v>
      </c>
      <c r="BW7" s="8">
        <f t="shared" si="17"/>
        <v>0.7899687512361061</v>
      </c>
      <c r="BX7" s="8" t="s">
        <v>147</v>
      </c>
      <c r="BY7" s="8" t="s">
        <v>158</v>
      </c>
      <c r="BZ7" s="8" t="s">
        <v>148</v>
      </c>
      <c r="CA7" s="8" t="s">
        <v>149</v>
      </c>
      <c r="CB7" s="8">
        <v>4</v>
      </c>
      <c r="CC7" s="8" t="s">
        <v>150</v>
      </c>
      <c r="CD7" s="8">
        <v>2</v>
      </c>
      <c r="CE7" s="8"/>
      <c r="CF7" s="8" t="s">
        <v>150</v>
      </c>
      <c r="CG7" s="8">
        <v>2</v>
      </c>
      <c r="CH7" s="8"/>
      <c r="CI7" s="8" t="s">
        <v>150</v>
      </c>
      <c r="CJ7" s="8">
        <v>2</v>
      </c>
      <c r="CK7" s="8"/>
      <c r="CL7" s="8" t="s">
        <v>150</v>
      </c>
      <c r="CM7" s="8">
        <v>2</v>
      </c>
      <c r="CN7" s="8"/>
      <c r="CO7" s="8">
        <v>100</v>
      </c>
      <c r="CP7" s="8">
        <v>0</v>
      </c>
      <c r="CQ7" s="8">
        <v>4</v>
      </c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 t="s">
        <v>165</v>
      </c>
      <c r="DE7" s="8">
        <v>2</v>
      </c>
      <c r="DF7" s="8"/>
      <c r="DG7" s="8"/>
      <c r="DH7" s="8">
        <v>375</v>
      </c>
      <c r="DI7" s="8">
        <v>1</v>
      </c>
      <c r="DJ7" s="8"/>
      <c r="DK7" s="8">
        <v>2</v>
      </c>
      <c r="DL7" s="8">
        <v>3</v>
      </c>
      <c r="DM7" s="8">
        <v>1</v>
      </c>
      <c r="DN7" s="8"/>
      <c r="DO7" s="8" t="s">
        <v>143</v>
      </c>
      <c r="DP7" s="8">
        <v>2</v>
      </c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 t="s">
        <v>189</v>
      </c>
      <c r="EQ7" s="11" t="str">
        <f t="shared" si="18"/>
        <v>36</v>
      </c>
      <c r="ER7" s="11" t="str">
        <f t="shared" si="19"/>
        <v>1</v>
      </c>
      <c r="ES7" s="11"/>
      <c r="ET7" s="13">
        <f t="shared" si="20"/>
        <v>1</v>
      </c>
      <c r="EU7" s="13">
        <f t="shared" si="21"/>
        <v>0.9</v>
      </c>
      <c r="EV7" s="14">
        <f t="shared" si="22"/>
        <v>-3.2000000000000001E-2</v>
      </c>
      <c r="EW7" s="14">
        <f t="shared" si="23"/>
        <v>-1.2</v>
      </c>
      <c r="EX7" s="14">
        <f t="shared" si="24"/>
        <v>-1.2</v>
      </c>
      <c r="EY7" s="11">
        <f t="shared" si="25"/>
        <v>-3.2000000000000001E-2</v>
      </c>
      <c r="EZ7" s="15" t="s">
        <v>152</v>
      </c>
      <c r="FA7" s="16" t="str">
        <f t="shared" si="26"/>
        <v>1</v>
      </c>
      <c r="FC7">
        <v>2</v>
      </c>
      <c r="FD7">
        <v>0</v>
      </c>
    </row>
    <row r="8" spans="1:160" ht="45">
      <c r="A8" s="6">
        <v>1943</v>
      </c>
      <c r="B8" s="8">
        <v>2</v>
      </c>
      <c r="C8" s="8" t="s">
        <v>139</v>
      </c>
      <c r="D8" s="8">
        <v>46</v>
      </c>
      <c r="E8" s="8">
        <v>35</v>
      </c>
      <c r="F8" s="8" t="s">
        <v>153</v>
      </c>
      <c r="G8" s="8">
        <v>3</v>
      </c>
      <c r="H8" s="8"/>
      <c r="I8" s="9"/>
      <c r="J8" s="9"/>
      <c r="K8" s="10">
        <v>40696</v>
      </c>
      <c r="L8" s="10"/>
      <c r="M8" s="9" t="e">
        <f t="shared" si="0"/>
        <v>#NUM!</v>
      </c>
      <c r="N8" s="9">
        <f t="shared" ca="1" si="1"/>
        <v>154</v>
      </c>
      <c r="O8" s="9">
        <v>120</v>
      </c>
      <c r="P8" s="9">
        <v>1</v>
      </c>
      <c r="Q8" s="10">
        <v>44207</v>
      </c>
      <c r="R8" s="10"/>
      <c r="S8" s="9">
        <f t="shared" si="2"/>
        <v>115</v>
      </c>
      <c r="T8" s="9" t="s">
        <v>375</v>
      </c>
      <c r="U8" s="8" t="str">
        <f t="shared" si="3"/>
        <v>12</v>
      </c>
      <c r="V8" s="11" t="str">
        <f t="shared" si="4"/>
        <v>1</v>
      </c>
      <c r="W8" s="8" t="str">
        <f t="shared" si="5"/>
        <v>12</v>
      </c>
      <c r="X8" s="9">
        <v>2</v>
      </c>
      <c r="Y8" s="9">
        <v>1</v>
      </c>
      <c r="Z8" s="9">
        <v>1</v>
      </c>
      <c r="AA8" s="9">
        <v>0</v>
      </c>
      <c r="AB8" s="9">
        <v>2</v>
      </c>
      <c r="AC8" s="9">
        <v>115</v>
      </c>
      <c r="AD8" s="9">
        <v>0</v>
      </c>
      <c r="AE8" s="8" t="str">
        <f t="shared" si="6"/>
        <v>36</v>
      </c>
      <c r="AF8" s="9">
        <v>2</v>
      </c>
      <c r="AG8" s="9">
        <v>2</v>
      </c>
      <c r="AH8" s="11" t="str">
        <f t="shared" si="7"/>
        <v>36</v>
      </c>
      <c r="AI8" s="11" t="str">
        <f t="shared" si="8"/>
        <v>1</v>
      </c>
      <c r="AJ8" s="9">
        <v>1</v>
      </c>
      <c r="AK8" s="9">
        <v>0</v>
      </c>
      <c r="AL8" s="9"/>
      <c r="AM8" s="8" t="s">
        <v>360</v>
      </c>
      <c r="AN8" s="8">
        <v>1</v>
      </c>
      <c r="AO8" s="8">
        <v>1.32</v>
      </c>
      <c r="AP8" s="8"/>
      <c r="AQ8" s="8"/>
      <c r="AR8" s="9" t="e">
        <f t="shared" si="9"/>
        <v>#DIV/0!</v>
      </c>
      <c r="AS8" s="9">
        <v>1.39</v>
      </c>
      <c r="AT8" s="9">
        <f t="shared" si="10"/>
        <v>66.90461723489345</v>
      </c>
      <c r="AU8" s="9">
        <v>1.95</v>
      </c>
      <c r="AV8" s="9">
        <f t="shared" si="11"/>
        <v>44.017999577280591</v>
      </c>
      <c r="AW8" s="9">
        <v>3.26</v>
      </c>
      <c r="AX8" s="9">
        <f t="shared" si="12"/>
        <v>22.745928116974415</v>
      </c>
      <c r="AY8" s="12" t="s">
        <v>155</v>
      </c>
      <c r="AZ8" s="12" t="s">
        <v>155</v>
      </c>
      <c r="BA8" s="12" t="s">
        <v>155</v>
      </c>
      <c r="BB8" s="12" t="s">
        <v>155</v>
      </c>
      <c r="BC8" s="8" t="s">
        <v>164</v>
      </c>
      <c r="BD8" s="8"/>
      <c r="BE8" s="8"/>
      <c r="BF8" s="8"/>
      <c r="BG8" s="12"/>
      <c r="BH8" s="8"/>
      <c r="BI8" s="8"/>
      <c r="BJ8" s="8">
        <v>64</v>
      </c>
      <c r="BK8" s="8">
        <v>166</v>
      </c>
      <c r="BL8" s="8">
        <f t="shared" si="13"/>
        <v>1.7122657765870632</v>
      </c>
      <c r="BM8" s="8">
        <f t="shared" si="14"/>
        <v>23.225431847873423</v>
      </c>
      <c r="BN8" s="8">
        <v>1</v>
      </c>
      <c r="BO8" s="7" t="s">
        <v>376</v>
      </c>
      <c r="BP8" s="8" t="s">
        <v>146</v>
      </c>
      <c r="BQ8" s="8">
        <v>33</v>
      </c>
      <c r="BR8" s="8">
        <v>49</v>
      </c>
      <c r="BS8" s="8">
        <v>151</v>
      </c>
      <c r="BT8" s="8">
        <f t="shared" si="15"/>
        <v>1.4271116270326349</v>
      </c>
      <c r="BU8" s="8">
        <f t="shared" si="16"/>
        <v>21.490285513793253</v>
      </c>
      <c r="BV8" s="8">
        <f t="shared" si="17"/>
        <v>1.1998120848803844</v>
      </c>
      <c r="BW8" s="8">
        <f t="shared" si="17"/>
        <v>1.0807409623742081</v>
      </c>
      <c r="BX8" s="8" t="s">
        <v>162</v>
      </c>
      <c r="BY8" s="8" t="s">
        <v>158</v>
      </c>
      <c r="BZ8" s="8" t="s">
        <v>148</v>
      </c>
      <c r="CA8" s="8" t="s">
        <v>149</v>
      </c>
      <c r="CB8" s="8">
        <v>4</v>
      </c>
      <c r="CC8" s="8" t="s">
        <v>150</v>
      </c>
      <c r="CD8" s="8">
        <v>2</v>
      </c>
      <c r="CE8" s="8" t="s">
        <v>150</v>
      </c>
      <c r="CF8" s="8" t="s">
        <v>150</v>
      </c>
      <c r="CG8" s="8">
        <v>2</v>
      </c>
      <c r="CH8" s="8" t="s">
        <v>150</v>
      </c>
      <c r="CI8" s="8" t="s">
        <v>150</v>
      </c>
      <c r="CJ8" s="8">
        <v>2</v>
      </c>
      <c r="CK8" s="8" t="s">
        <v>150</v>
      </c>
      <c r="CL8" s="8" t="s">
        <v>150</v>
      </c>
      <c r="CM8" s="8">
        <v>2</v>
      </c>
      <c r="CN8" s="8" t="s">
        <v>150</v>
      </c>
      <c r="CO8" s="8">
        <v>0</v>
      </c>
      <c r="CP8" s="8">
        <v>50</v>
      </c>
      <c r="CQ8" s="8">
        <v>4</v>
      </c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 t="s">
        <v>165</v>
      </c>
      <c r="DE8" s="8">
        <v>2</v>
      </c>
      <c r="DF8" s="8"/>
      <c r="DG8" s="8"/>
      <c r="DH8" s="8"/>
      <c r="DI8" s="8">
        <v>2</v>
      </c>
      <c r="DJ8" s="8"/>
      <c r="DK8" s="8">
        <v>2</v>
      </c>
      <c r="DL8" s="8">
        <v>0</v>
      </c>
      <c r="DM8" s="8">
        <v>2</v>
      </c>
      <c r="DN8" s="8"/>
      <c r="DO8" s="8"/>
      <c r="DP8" s="8"/>
      <c r="DQ8" s="8"/>
      <c r="DR8" s="8"/>
      <c r="DS8" s="8"/>
      <c r="DT8" s="8"/>
      <c r="DU8" s="8" t="s">
        <v>150</v>
      </c>
      <c r="DV8" s="8" t="s">
        <v>159</v>
      </c>
      <c r="DW8" s="8" t="s">
        <v>150</v>
      </c>
      <c r="DX8" s="8" t="s">
        <v>159</v>
      </c>
      <c r="DY8" s="8" t="s">
        <v>159</v>
      </c>
      <c r="DZ8" s="8"/>
      <c r="EA8" s="8"/>
      <c r="EB8" s="8" t="s">
        <v>150</v>
      </c>
      <c r="EC8" s="8" t="s">
        <v>150</v>
      </c>
      <c r="ED8" s="8" t="s">
        <v>150</v>
      </c>
      <c r="EE8" s="8" t="s">
        <v>150</v>
      </c>
      <c r="EF8" s="8" t="s">
        <v>159</v>
      </c>
      <c r="EG8" s="8" t="s">
        <v>150</v>
      </c>
      <c r="EH8" s="8"/>
      <c r="EI8" s="8" t="s">
        <v>159</v>
      </c>
      <c r="EJ8" s="8" t="s">
        <v>150</v>
      </c>
      <c r="EK8" s="8"/>
      <c r="EL8" s="8"/>
      <c r="EM8" s="8"/>
      <c r="EN8" s="8"/>
      <c r="EO8" s="8"/>
      <c r="EP8" s="8" t="s">
        <v>189</v>
      </c>
      <c r="EQ8" s="11" t="str">
        <f t="shared" si="18"/>
        <v>36</v>
      </c>
      <c r="ER8" s="11" t="str">
        <f t="shared" si="19"/>
        <v>1</v>
      </c>
      <c r="ES8" s="11"/>
      <c r="ET8" s="13">
        <f t="shared" si="20"/>
        <v>1</v>
      </c>
      <c r="EU8" s="13">
        <f t="shared" si="21"/>
        <v>0.9</v>
      </c>
      <c r="EV8" s="14">
        <f t="shared" si="22"/>
        <v>-3.2000000000000001E-2</v>
      </c>
      <c r="EW8" s="14">
        <f t="shared" si="23"/>
        <v>-1.2</v>
      </c>
      <c r="EX8" s="14">
        <f t="shared" si="24"/>
        <v>-1.2</v>
      </c>
      <c r="EY8" s="11">
        <f t="shared" si="25"/>
        <v>-1.2</v>
      </c>
      <c r="EZ8" s="15" t="s">
        <v>176</v>
      </c>
      <c r="FA8" s="16" t="str">
        <f t="shared" si="26"/>
        <v>3</v>
      </c>
      <c r="FC8">
        <v>2</v>
      </c>
      <c r="FD8">
        <v>0</v>
      </c>
    </row>
    <row r="9" spans="1:160" ht="33.75">
      <c r="A9" s="6">
        <v>1968</v>
      </c>
      <c r="B9" s="8">
        <v>1</v>
      </c>
      <c r="C9" s="8" t="s">
        <v>146</v>
      </c>
      <c r="D9" s="8">
        <v>55</v>
      </c>
      <c r="E9" s="8">
        <v>44</v>
      </c>
      <c r="F9" s="8" t="s">
        <v>140</v>
      </c>
      <c r="G9" s="8">
        <v>1</v>
      </c>
      <c r="H9" s="8"/>
      <c r="I9" s="9" t="s">
        <v>313</v>
      </c>
      <c r="J9" s="9">
        <v>2</v>
      </c>
      <c r="K9" s="10">
        <v>40752</v>
      </c>
      <c r="L9" s="10"/>
      <c r="M9" s="9" t="e">
        <f t="shared" si="0"/>
        <v>#NUM!</v>
      </c>
      <c r="N9" s="9">
        <f t="shared" ca="1" si="1"/>
        <v>152</v>
      </c>
      <c r="O9" s="9">
        <v>120</v>
      </c>
      <c r="P9" s="9">
        <v>1</v>
      </c>
      <c r="Q9" s="9"/>
      <c r="R9" s="9"/>
      <c r="S9" s="9" t="e">
        <f t="shared" si="2"/>
        <v>#NUM!</v>
      </c>
      <c r="T9" s="9"/>
      <c r="U9" s="8" t="str">
        <f t="shared" si="3"/>
        <v>12</v>
      </c>
      <c r="V9" s="11" t="str">
        <f t="shared" si="4"/>
        <v>1</v>
      </c>
      <c r="W9" s="8" t="str">
        <f t="shared" si="5"/>
        <v>12</v>
      </c>
      <c r="X9" s="9">
        <v>2</v>
      </c>
      <c r="Y9" s="9">
        <v>1</v>
      </c>
      <c r="Z9" s="9">
        <v>1</v>
      </c>
      <c r="AA9" s="9">
        <v>1</v>
      </c>
      <c r="AB9" s="9">
        <v>2</v>
      </c>
      <c r="AC9" s="9">
        <v>120</v>
      </c>
      <c r="AD9" s="9">
        <v>1</v>
      </c>
      <c r="AE9" s="8" t="str">
        <f t="shared" si="6"/>
        <v>36</v>
      </c>
      <c r="AF9" s="9">
        <v>2</v>
      </c>
      <c r="AG9" s="9">
        <v>2</v>
      </c>
      <c r="AH9" s="11" t="str">
        <f t="shared" si="7"/>
        <v>36</v>
      </c>
      <c r="AI9" s="11">
        <v>1</v>
      </c>
      <c r="AJ9" s="9">
        <v>2</v>
      </c>
      <c r="AK9" s="9">
        <v>0</v>
      </c>
      <c r="AL9" s="9"/>
      <c r="AM9" s="8" t="s">
        <v>273</v>
      </c>
      <c r="AN9" s="8">
        <v>2</v>
      </c>
      <c r="AO9" s="8">
        <v>7.47</v>
      </c>
      <c r="AP9" s="8"/>
      <c r="AQ9" s="8"/>
      <c r="AR9" s="9" t="e">
        <f t="shared" si="9"/>
        <v>#DIV/0!</v>
      </c>
      <c r="AS9" s="9">
        <v>1.07</v>
      </c>
      <c r="AT9" s="9">
        <f t="shared" si="10"/>
        <v>64.82035398355211</v>
      </c>
      <c r="AU9" s="9">
        <v>1.07</v>
      </c>
      <c r="AV9" s="9">
        <f t="shared" si="11"/>
        <v>64.019073288563206</v>
      </c>
      <c r="AW9" s="9">
        <v>1.85</v>
      </c>
      <c r="AX9" s="9">
        <f t="shared" si="12"/>
        <v>31.772895121552125</v>
      </c>
      <c r="AY9" s="12" t="s">
        <v>155</v>
      </c>
      <c r="AZ9" s="12" t="s">
        <v>155</v>
      </c>
      <c r="BA9" s="12" t="s">
        <v>155</v>
      </c>
      <c r="BB9" s="12" t="s">
        <v>155</v>
      </c>
      <c r="BC9" s="8" t="s">
        <v>164</v>
      </c>
      <c r="BD9" s="8"/>
      <c r="BE9" s="8"/>
      <c r="BF9" s="8"/>
      <c r="BG9" s="12"/>
      <c r="BH9" s="8"/>
      <c r="BI9" s="8"/>
      <c r="BJ9" s="8">
        <v>75</v>
      </c>
      <c r="BK9" s="8">
        <v>158.80000000000001</v>
      </c>
      <c r="BL9" s="8">
        <f t="shared" si="13"/>
        <v>1.773715542878354</v>
      </c>
      <c r="BM9" s="8">
        <f t="shared" si="14"/>
        <v>29.74132187882671</v>
      </c>
      <c r="BN9" s="8">
        <v>1</v>
      </c>
      <c r="BO9" s="7" t="s">
        <v>392</v>
      </c>
      <c r="BP9" s="8" t="s">
        <v>139</v>
      </c>
      <c r="BQ9" s="8">
        <v>46</v>
      </c>
      <c r="BR9" s="8">
        <v>58</v>
      </c>
      <c r="BS9" s="8">
        <v>167</v>
      </c>
      <c r="BT9" s="8">
        <f t="shared" si="15"/>
        <v>1.6492734300407768</v>
      </c>
      <c r="BU9" s="8">
        <f t="shared" si="16"/>
        <v>20.796729893506402</v>
      </c>
      <c r="BV9" s="8">
        <f t="shared" si="17"/>
        <v>1.0754526875719452</v>
      </c>
      <c r="BW9" s="8">
        <f t="shared" si="17"/>
        <v>1.4300960791010311</v>
      </c>
      <c r="BX9" s="8" t="s">
        <v>158</v>
      </c>
      <c r="BY9" s="8" t="s">
        <v>171</v>
      </c>
      <c r="BZ9" s="8" t="s">
        <v>148</v>
      </c>
      <c r="CA9" s="8" t="s">
        <v>149</v>
      </c>
      <c r="CB9" s="8">
        <v>4</v>
      </c>
      <c r="CC9" s="8" t="s">
        <v>150</v>
      </c>
      <c r="CD9" s="8">
        <v>2</v>
      </c>
      <c r="CE9" s="8"/>
      <c r="CF9" s="8" t="s">
        <v>150</v>
      </c>
      <c r="CG9" s="8">
        <v>2</v>
      </c>
      <c r="CH9" s="8"/>
      <c r="CI9" s="8" t="s">
        <v>159</v>
      </c>
      <c r="CJ9" s="8">
        <v>1</v>
      </c>
      <c r="CK9" s="8"/>
      <c r="CL9" s="8" t="s">
        <v>150</v>
      </c>
      <c r="CM9" s="8">
        <v>2</v>
      </c>
      <c r="CN9" s="8"/>
      <c r="CO9" s="8">
        <v>83.3</v>
      </c>
      <c r="CP9" s="8">
        <v>100</v>
      </c>
      <c r="CQ9" s="8">
        <v>2</v>
      </c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 t="s">
        <v>143</v>
      </c>
      <c r="DE9" s="8">
        <v>1</v>
      </c>
      <c r="DF9" s="8"/>
      <c r="DG9" s="8"/>
      <c r="DH9" s="8">
        <v>375</v>
      </c>
      <c r="DI9" s="8">
        <v>1</v>
      </c>
      <c r="DJ9" s="8"/>
      <c r="DK9" s="8">
        <v>2</v>
      </c>
      <c r="DL9" s="8">
        <v>5</v>
      </c>
      <c r="DM9" s="8">
        <v>1</v>
      </c>
      <c r="DN9" s="8"/>
      <c r="DO9" s="8" t="s">
        <v>143</v>
      </c>
      <c r="DP9" s="8">
        <v>2</v>
      </c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 t="s">
        <v>189</v>
      </c>
      <c r="EQ9" s="11" t="str">
        <f t="shared" si="18"/>
        <v>36</v>
      </c>
      <c r="ER9" s="11">
        <v>1</v>
      </c>
      <c r="ES9" s="11"/>
      <c r="ET9" s="13">
        <f t="shared" si="20"/>
        <v>1.012</v>
      </c>
      <c r="EU9" s="13">
        <f t="shared" si="21"/>
        <v>0.7</v>
      </c>
      <c r="EV9" s="14">
        <f t="shared" si="22"/>
        <v>-0.24099999999999999</v>
      </c>
      <c r="EW9" s="14">
        <f t="shared" si="23"/>
        <v>-1.2</v>
      </c>
      <c r="EX9" s="14">
        <f t="shared" si="24"/>
        <v>-1.2</v>
      </c>
      <c r="EY9" s="11">
        <f t="shared" si="25"/>
        <v>-1.2</v>
      </c>
      <c r="EZ9" s="17" t="s">
        <v>176</v>
      </c>
      <c r="FA9" s="16" t="str">
        <f t="shared" si="26"/>
        <v>3</v>
      </c>
      <c r="FC9">
        <v>2</v>
      </c>
      <c r="FD9">
        <v>0</v>
      </c>
    </row>
    <row r="10" spans="1:160" ht="56.25">
      <c r="A10" s="6">
        <v>1971</v>
      </c>
      <c r="B10" s="8">
        <v>1</v>
      </c>
      <c r="C10" s="8" t="s">
        <v>146</v>
      </c>
      <c r="D10" s="8">
        <v>61</v>
      </c>
      <c r="E10" s="8">
        <v>50</v>
      </c>
      <c r="F10" s="8" t="s">
        <v>174</v>
      </c>
      <c r="G10" s="8">
        <v>2</v>
      </c>
      <c r="H10" s="8"/>
      <c r="I10" s="9"/>
      <c r="J10" s="9"/>
      <c r="K10" s="10">
        <v>40765</v>
      </c>
      <c r="L10" s="10">
        <v>42699</v>
      </c>
      <c r="M10" s="9">
        <f t="shared" si="0"/>
        <v>63</v>
      </c>
      <c r="N10" s="9">
        <f t="shared" ca="1" si="1"/>
        <v>151</v>
      </c>
      <c r="O10" s="9">
        <v>63</v>
      </c>
      <c r="P10" s="9">
        <v>0</v>
      </c>
      <c r="Q10" s="10">
        <v>42699</v>
      </c>
      <c r="R10" s="10"/>
      <c r="S10" s="9">
        <f t="shared" si="2"/>
        <v>63</v>
      </c>
      <c r="T10" s="8" t="s">
        <v>393</v>
      </c>
      <c r="U10" s="8">
        <v>12</v>
      </c>
      <c r="V10" s="11">
        <v>1</v>
      </c>
      <c r="W10" s="8" t="str">
        <f t="shared" si="5"/>
        <v>12</v>
      </c>
      <c r="X10" s="8">
        <v>2</v>
      </c>
      <c r="Y10" s="8">
        <v>1</v>
      </c>
      <c r="Z10" s="8">
        <v>1</v>
      </c>
      <c r="AA10" s="8">
        <v>0</v>
      </c>
      <c r="AB10" s="8">
        <v>2</v>
      </c>
      <c r="AC10" s="9">
        <v>63</v>
      </c>
      <c r="AD10" s="9">
        <v>0</v>
      </c>
      <c r="AE10" s="8" t="str">
        <f t="shared" si="6"/>
        <v>36</v>
      </c>
      <c r="AF10" s="8">
        <v>2</v>
      </c>
      <c r="AG10" s="8">
        <v>2</v>
      </c>
      <c r="AH10" s="11" t="str">
        <f t="shared" si="7"/>
        <v>36</v>
      </c>
      <c r="AI10" s="11" t="str">
        <f>IF(AH10&lt;35,0, IF(AH10&gt;35, "1"))</f>
        <v>1</v>
      </c>
      <c r="AJ10" s="8"/>
      <c r="AK10" s="8">
        <v>1</v>
      </c>
      <c r="AL10" s="8" t="s">
        <v>394</v>
      </c>
      <c r="AM10" s="8" t="s">
        <v>160</v>
      </c>
      <c r="AN10" s="8">
        <v>1</v>
      </c>
      <c r="AO10" s="8">
        <v>2.25</v>
      </c>
      <c r="AP10" s="8"/>
      <c r="AQ10" s="8"/>
      <c r="AR10" s="9" t="e">
        <f t="shared" si="9"/>
        <v>#DIV/0!</v>
      </c>
      <c r="AS10" s="9">
        <v>0.96</v>
      </c>
      <c r="AT10" s="9">
        <f t="shared" si="10"/>
        <v>71.127968747264973</v>
      </c>
      <c r="AU10" s="9">
        <v>1.1100000000000001</v>
      </c>
      <c r="AV10" s="9">
        <f t="shared" si="11"/>
        <v>59.016886805173598</v>
      </c>
      <c r="AW10" s="9"/>
      <c r="AX10" s="9" t="e">
        <f t="shared" si="12"/>
        <v>#DIV/0!</v>
      </c>
      <c r="AY10" s="12" t="s">
        <v>155</v>
      </c>
      <c r="AZ10" s="12" t="s">
        <v>155</v>
      </c>
      <c r="BA10" s="12" t="s">
        <v>155</v>
      </c>
      <c r="BB10" s="12" t="s">
        <v>167</v>
      </c>
      <c r="BC10" s="8" t="s">
        <v>142</v>
      </c>
      <c r="BD10" s="8" t="s">
        <v>143</v>
      </c>
      <c r="BE10" s="8" t="s">
        <v>141</v>
      </c>
      <c r="BF10" s="8"/>
      <c r="BG10" s="12"/>
      <c r="BH10" s="8"/>
      <c r="BI10" s="8"/>
      <c r="BJ10" s="8">
        <v>54</v>
      </c>
      <c r="BK10" s="8">
        <v>154</v>
      </c>
      <c r="BL10" s="8">
        <f t="shared" si="13"/>
        <v>1.5086420001897738</v>
      </c>
      <c r="BM10" s="8">
        <f t="shared" si="14"/>
        <v>22.769438353853939</v>
      </c>
      <c r="BN10" s="8">
        <v>1</v>
      </c>
      <c r="BO10" s="7" t="s">
        <v>395</v>
      </c>
      <c r="BP10" s="8" t="s">
        <v>139</v>
      </c>
      <c r="BQ10" s="8">
        <v>49</v>
      </c>
      <c r="BR10" s="8"/>
      <c r="BS10" s="8"/>
      <c r="BT10" s="8"/>
      <c r="BU10" s="8"/>
      <c r="BV10" s="8"/>
      <c r="BW10" s="8"/>
      <c r="BX10" s="8" t="s">
        <v>147</v>
      </c>
      <c r="BY10" s="8" t="s">
        <v>396</v>
      </c>
      <c r="BZ10" s="8" t="s">
        <v>148</v>
      </c>
      <c r="CA10" s="8" t="s">
        <v>149</v>
      </c>
      <c r="CB10" s="8">
        <v>6</v>
      </c>
      <c r="CC10" s="8" t="s">
        <v>150</v>
      </c>
      <c r="CD10" s="8">
        <v>2</v>
      </c>
      <c r="CE10" s="8"/>
      <c r="CF10" s="8" t="s">
        <v>159</v>
      </c>
      <c r="CG10" s="8">
        <v>1</v>
      </c>
      <c r="CH10" s="8"/>
      <c r="CI10" s="8" t="s">
        <v>150</v>
      </c>
      <c r="CJ10" s="8">
        <v>2</v>
      </c>
      <c r="CK10" s="8"/>
      <c r="CL10" s="8" t="s">
        <v>150</v>
      </c>
      <c r="CM10" s="8">
        <v>2</v>
      </c>
      <c r="CN10" s="8"/>
      <c r="CO10" s="8">
        <v>100</v>
      </c>
      <c r="CP10" s="8">
        <v>75</v>
      </c>
      <c r="CQ10" s="8">
        <v>1</v>
      </c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 t="s">
        <v>165</v>
      </c>
      <c r="DE10" s="8">
        <v>2</v>
      </c>
      <c r="DF10" s="8"/>
      <c r="DG10" s="8"/>
      <c r="DH10" s="8">
        <v>375</v>
      </c>
      <c r="DI10" s="8">
        <v>1</v>
      </c>
      <c r="DJ10" s="8"/>
      <c r="DK10" s="8">
        <v>2</v>
      </c>
      <c r="DL10" s="8">
        <v>8</v>
      </c>
      <c r="DM10" s="8">
        <v>1</v>
      </c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 t="s">
        <v>184</v>
      </c>
      <c r="EP10" s="8" t="s">
        <v>187</v>
      </c>
      <c r="EQ10" s="11" t="str">
        <f t="shared" si="18"/>
        <v>36</v>
      </c>
      <c r="ER10" s="11" t="str">
        <f>IF(EQ10&lt;35,0, IF(EQ10&gt;35, "1"))</f>
        <v>1</v>
      </c>
      <c r="ES10" s="11"/>
      <c r="ET10" s="13">
        <f t="shared" si="20"/>
        <v>1.012</v>
      </c>
      <c r="EU10" s="13">
        <f t="shared" si="21"/>
        <v>0.7</v>
      </c>
      <c r="EV10" s="14">
        <f t="shared" si="22"/>
        <v>-0.24099999999999999</v>
      </c>
      <c r="EW10" s="14">
        <f t="shared" si="23"/>
        <v>-1.2</v>
      </c>
      <c r="EX10" s="14">
        <f t="shared" si="24"/>
        <v>-1.2</v>
      </c>
      <c r="EY10" s="11">
        <f t="shared" si="25"/>
        <v>-0.24099999999999999</v>
      </c>
      <c r="EZ10" s="15" t="s">
        <v>152</v>
      </c>
      <c r="FA10" s="16" t="str">
        <f t="shared" si="26"/>
        <v>1</v>
      </c>
      <c r="FC10">
        <v>2</v>
      </c>
      <c r="FD10">
        <v>0</v>
      </c>
    </row>
    <row r="11" spans="1:160" ht="33.75">
      <c r="A11" s="6">
        <v>1984</v>
      </c>
      <c r="B11" s="8">
        <v>1</v>
      </c>
      <c r="C11" s="8" t="s">
        <v>146</v>
      </c>
      <c r="D11" s="8">
        <v>49</v>
      </c>
      <c r="E11" s="8">
        <v>38</v>
      </c>
      <c r="F11" s="8" t="s">
        <v>180</v>
      </c>
      <c r="G11" s="8">
        <v>5</v>
      </c>
      <c r="H11" s="8"/>
      <c r="I11" s="9" t="s">
        <v>313</v>
      </c>
      <c r="J11" s="9">
        <v>2</v>
      </c>
      <c r="K11" s="10">
        <v>40801</v>
      </c>
      <c r="L11" s="10"/>
      <c r="M11" s="9" t="e">
        <f t="shared" si="0"/>
        <v>#NUM!</v>
      </c>
      <c r="N11" s="9">
        <f t="shared" ca="1" si="1"/>
        <v>150</v>
      </c>
      <c r="O11" s="9">
        <v>120</v>
      </c>
      <c r="P11" s="9">
        <v>1</v>
      </c>
      <c r="Q11" s="9"/>
      <c r="R11" s="9"/>
      <c r="S11" s="9" t="e">
        <f t="shared" si="2"/>
        <v>#NUM!</v>
      </c>
      <c r="T11" s="9"/>
      <c r="U11" s="8" t="str">
        <f t="shared" ref="U11:U15" si="27">IF(O11&lt;12,O11, IF(O11&gt;12, "12"))</f>
        <v>12</v>
      </c>
      <c r="V11" s="11" t="str">
        <f t="shared" ref="V11:V15" si="28">IF(U11&lt;12,0, IF(U11&gt;12, "1"))</f>
        <v>1</v>
      </c>
      <c r="W11" s="8" t="str">
        <f t="shared" si="5"/>
        <v>12</v>
      </c>
      <c r="X11" s="9">
        <v>2</v>
      </c>
      <c r="Y11" s="9">
        <v>1</v>
      </c>
      <c r="Z11" s="9">
        <v>1</v>
      </c>
      <c r="AA11" s="9">
        <v>1</v>
      </c>
      <c r="AB11" s="9">
        <v>2</v>
      </c>
      <c r="AC11" s="9">
        <v>120</v>
      </c>
      <c r="AD11" s="9">
        <v>1</v>
      </c>
      <c r="AE11" s="8" t="str">
        <f t="shared" si="6"/>
        <v>36</v>
      </c>
      <c r="AF11" s="9">
        <v>2</v>
      </c>
      <c r="AG11" s="9">
        <v>2</v>
      </c>
      <c r="AH11" s="11" t="str">
        <f t="shared" si="7"/>
        <v>36</v>
      </c>
      <c r="AI11" s="11">
        <v>1</v>
      </c>
      <c r="AJ11" s="9">
        <v>2</v>
      </c>
      <c r="AK11" s="9"/>
      <c r="AL11" s="9"/>
      <c r="AM11" s="8" t="s">
        <v>160</v>
      </c>
      <c r="AN11" s="8">
        <v>1</v>
      </c>
      <c r="AO11" s="8"/>
      <c r="AP11" s="8"/>
      <c r="AQ11" s="8"/>
      <c r="AR11" s="9" t="e">
        <f t="shared" si="9"/>
        <v>#DIV/0!</v>
      </c>
      <c r="AS11" s="8">
        <v>1.01</v>
      </c>
      <c r="AT11" s="9">
        <f t="shared" si="10"/>
        <v>72.109474162942618</v>
      </c>
      <c r="AU11" s="9">
        <v>0.93</v>
      </c>
      <c r="AV11" s="9">
        <f t="shared" si="11"/>
        <v>78.631475234102453</v>
      </c>
      <c r="AW11" s="9">
        <v>1.1000000000000001</v>
      </c>
      <c r="AX11" s="9">
        <f t="shared" si="12"/>
        <v>61.545695900727324</v>
      </c>
      <c r="AY11" s="12" t="s">
        <v>155</v>
      </c>
      <c r="AZ11" s="12" t="s">
        <v>155</v>
      </c>
      <c r="BA11" s="12" t="s">
        <v>155</v>
      </c>
      <c r="BB11" s="12" t="s">
        <v>155</v>
      </c>
      <c r="BC11" s="8" t="s">
        <v>164</v>
      </c>
      <c r="BD11" s="8"/>
      <c r="BE11" s="8"/>
      <c r="BF11" s="8"/>
      <c r="BG11" s="12"/>
      <c r="BH11" s="8"/>
      <c r="BI11" s="8"/>
      <c r="BJ11" s="8">
        <v>54</v>
      </c>
      <c r="BK11" s="8">
        <v>158</v>
      </c>
      <c r="BL11" s="8">
        <f t="shared" si="13"/>
        <v>1.536951133699572</v>
      </c>
      <c r="BM11" s="8">
        <f t="shared" si="14"/>
        <v>21.631148854350265</v>
      </c>
      <c r="BN11" s="8">
        <v>1</v>
      </c>
      <c r="BO11" s="7" t="s">
        <v>404</v>
      </c>
      <c r="BP11" s="8" t="s">
        <v>139</v>
      </c>
      <c r="BQ11" s="8">
        <v>43</v>
      </c>
      <c r="BR11" s="8">
        <v>61.5</v>
      </c>
      <c r="BS11" s="8">
        <v>165</v>
      </c>
      <c r="BT11" s="8">
        <f t="shared" si="15"/>
        <v>1.6761547318270527</v>
      </c>
      <c r="BU11" s="8">
        <f t="shared" si="16"/>
        <v>22.589531680440771</v>
      </c>
      <c r="BV11" s="8">
        <f t="shared" si="17"/>
        <v>0.91695062783628267</v>
      </c>
      <c r="BW11" s="8">
        <f t="shared" si="17"/>
        <v>0.95757402855233487</v>
      </c>
      <c r="BX11" s="8" t="s">
        <v>158</v>
      </c>
      <c r="BY11" s="8" t="s">
        <v>162</v>
      </c>
      <c r="BZ11" s="8" t="s">
        <v>148</v>
      </c>
      <c r="CA11" s="8" t="s">
        <v>149</v>
      </c>
      <c r="CB11" s="8">
        <v>4</v>
      </c>
      <c r="CC11" s="8" t="s">
        <v>150</v>
      </c>
      <c r="CD11" s="8">
        <v>2</v>
      </c>
      <c r="CE11" s="8"/>
      <c r="CF11" s="8" t="s">
        <v>159</v>
      </c>
      <c r="CG11" s="8">
        <v>1</v>
      </c>
      <c r="CH11" s="8"/>
      <c r="CI11" s="8" t="s">
        <v>150</v>
      </c>
      <c r="CJ11" s="8">
        <v>2</v>
      </c>
      <c r="CK11" s="8"/>
      <c r="CL11" s="8" t="s">
        <v>159</v>
      </c>
      <c r="CM11" s="8">
        <v>1</v>
      </c>
      <c r="CN11" s="8"/>
      <c r="CO11" s="8">
        <v>66.7</v>
      </c>
      <c r="CP11" s="8">
        <v>25</v>
      </c>
      <c r="CQ11" s="8">
        <v>1</v>
      </c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 t="s">
        <v>143</v>
      </c>
      <c r="DE11" s="8">
        <v>1</v>
      </c>
      <c r="DF11" s="8"/>
      <c r="DG11" s="8"/>
      <c r="DH11" s="8">
        <v>375</v>
      </c>
      <c r="DI11" s="8">
        <v>1</v>
      </c>
      <c r="DJ11" s="8"/>
      <c r="DK11" s="8">
        <v>2</v>
      </c>
      <c r="DL11" s="8">
        <v>11</v>
      </c>
      <c r="DM11" s="8">
        <v>1</v>
      </c>
      <c r="DN11" s="8"/>
      <c r="DO11" s="8" t="s">
        <v>143</v>
      </c>
      <c r="DP11" s="8">
        <v>2</v>
      </c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 t="s">
        <v>189</v>
      </c>
      <c r="EQ11" s="11" t="str">
        <f t="shared" si="18"/>
        <v>36</v>
      </c>
      <c r="ER11" s="11">
        <v>1</v>
      </c>
      <c r="ES11" s="11"/>
      <c r="ET11" s="13">
        <f t="shared" si="20"/>
        <v>1.012</v>
      </c>
      <c r="EU11" s="13">
        <f t="shared" si="21"/>
        <v>0.7</v>
      </c>
      <c r="EV11" s="14">
        <f t="shared" si="22"/>
        <v>-0.24099999999999999</v>
      </c>
      <c r="EW11" s="14">
        <f t="shared" si="23"/>
        <v>-1.2</v>
      </c>
      <c r="EX11" s="14">
        <f t="shared" si="24"/>
        <v>-1.2</v>
      </c>
      <c r="EY11" s="11">
        <f t="shared" si="25"/>
        <v>-1.2</v>
      </c>
      <c r="EZ11" s="17" t="s">
        <v>176</v>
      </c>
      <c r="FA11" s="16" t="str">
        <f t="shared" si="26"/>
        <v>3</v>
      </c>
      <c r="FC11">
        <v>2</v>
      </c>
      <c r="FD11">
        <v>0</v>
      </c>
    </row>
    <row r="12" spans="1:160" ht="33.75">
      <c r="A12" s="6">
        <v>1996</v>
      </c>
      <c r="B12" s="8">
        <v>1</v>
      </c>
      <c r="C12" s="8" t="s">
        <v>146</v>
      </c>
      <c r="D12" s="8">
        <v>57</v>
      </c>
      <c r="E12" s="8">
        <v>46</v>
      </c>
      <c r="F12" s="8" t="s">
        <v>140</v>
      </c>
      <c r="G12" s="8">
        <v>1</v>
      </c>
      <c r="H12" s="8"/>
      <c r="I12" s="9"/>
      <c r="J12" s="9"/>
      <c r="K12" s="10">
        <v>40840</v>
      </c>
      <c r="L12" s="10">
        <v>44613</v>
      </c>
      <c r="M12" s="9">
        <f t="shared" si="0"/>
        <v>123</v>
      </c>
      <c r="N12" s="9">
        <f t="shared" ca="1" si="1"/>
        <v>149</v>
      </c>
      <c r="O12" s="9">
        <v>120</v>
      </c>
      <c r="P12" s="9">
        <v>1</v>
      </c>
      <c r="Q12" s="10">
        <v>44613</v>
      </c>
      <c r="R12" s="10">
        <v>44613</v>
      </c>
      <c r="S12" s="9">
        <f t="shared" si="2"/>
        <v>123</v>
      </c>
      <c r="T12" s="8" t="s">
        <v>412</v>
      </c>
      <c r="U12" s="8" t="str">
        <f t="shared" si="27"/>
        <v>12</v>
      </c>
      <c r="V12" s="11" t="str">
        <f t="shared" si="28"/>
        <v>1</v>
      </c>
      <c r="W12" s="8" t="str">
        <f t="shared" si="5"/>
        <v>12</v>
      </c>
      <c r="X12" s="8">
        <v>2</v>
      </c>
      <c r="Y12" s="8">
        <v>1</v>
      </c>
      <c r="Z12" s="8">
        <v>1</v>
      </c>
      <c r="AA12" s="8">
        <v>1</v>
      </c>
      <c r="AB12" s="8">
        <v>2</v>
      </c>
      <c r="AC12" s="9">
        <v>120</v>
      </c>
      <c r="AD12" s="9">
        <v>1</v>
      </c>
      <c r="AE12" s="8" t="str">
        <f t="shared" si="6"/>
        <v>36</v>
      </c>
      <c r="AF12" s="8">
        <v>2</v>
      </c>
      <c r="AG12" s="8">
        <v>2</v>
      </c>
      <c r="AH12" s="11" t="str">
        <f t="shared" si="7"/>
        <v>36</v>
      </c>
      <c r="AI12" s="11" t="str">
        <f>IF(AH12&lt;35,0, IF(AH12&gt;35, "1"))</f>
        <v>1</v>
      </c>
      <c r="AJ12" s="8">
        <v>2</v>
      </c>
      <c r="AK12" s="8"/>
      <c r="AL12" s="8"/>
      <c r="AM12" s="8" t="s">
        <v>160</v>
      </c>
      <c r="AN12" s="8">
        <v>1</v>
      </c>
      <c r="AO12" s="8"/>
      <c r="AP12" s="8"/>
      <c r="AQ12" s="8"/>
      <c r="AR12" s="9" t="e">
        <f t="shared" si="9"/>
        <v>#DIV/0!</v>
      </c>
      <c r="AS12" s="9">
        <v>1.24</v>
      </c>
      <c r="AT12" s="9">
        <f t="shared" si="10"/>
        <v>53.636927766282433</v>
      </c>
      <c r="AU12" s="9">
        <v>1.55</v>
      </c>
      <c r="AV12" s="9">
        <f t="shared" si="11"/>
        <v>40.529370974313665</v>
      </c>
      <c r="AW12" s="9">
        <v>2.56</v>
      </c>
      <c r="AX12" s="9">
        <f t="shared" si="12"/>
        <v>21.250682845241339</v>
      </c>
      <c r="AY12" s="12" t="s">
        <v>155</v>
      </c>
      <c r="AZ12" s="12" t="s">
        <v>155</v>
      </c>
      <c r="BA12" s="12" t="s">
        <v>155</v>
      </c>
      <c r="BB12" s="12" t="s">
        <v>155</v>
      </c>
      <c r="BC12" s="8" t="s">
        <v>142</v>
      </c>
      <c r="BD12" s="8" t="s">
        <v>143</v>
      </c>
      <c r="BE12" s="8" t="s">
        <v>309</v>
      </c>
      <c r="BF12" s="8"/>
      <c r="BG12" s="12"/>
      <c r="BH12" s="8"/>
      <c r="BI12" s="8"/>
      <c r="BJ12" s="8">
        <v>65.349999999999994</v>
      </c>
      <c r="BK12" s="8">
        <v>160.69999999999999</v>
      </c>
      <c r="BL12" s="8">
        <f t="shared" si="13"/>
        <v>1.6873579067074587</v>
      </c>
      <c r="BM12" s="8">
        <f t="shared" si="14"/>
        <v>25.305436815983587</v>
      </c>
      <c r="BN12" s="8">
        <v>1</v>
      </c>
      <c r="BO12" s="7" t="s">
        <v>413</v>
      </c>
      <c r="BP12" s="8" t="s">
        <v>139</v>
      </c>
      <c r="BQ12" s="8">
        <v>46</v>
      </c>
      <c r="BR12" s="8">
        <v>75.2</v>
      </c>
      <c r="BS12" s="8">
        <v>166.5</v>
      </c>
      <c r="BT12" s="8">
        <f t="shared" si="15"/>
        <v>1.8377406775438403</v>
      </c>
      <c r="BU12" s="8">
        <f t="shared" si="16"/>
        <v>27.126225324423523</v>
      </c>
      <c r="BV12" s="8">
        <f t="shared" si="17"/>
        <v>0.91816975448496374</v>
      </c>
      <c r="BW12" s="8">
        <f t="shared" si="17"/>
        <v>0.93287718852646406</v>
      </c>
      <c r="BX12" s="8" t="s">
        <v>171</v>
      </c>
      <c r="BY12" s="8" t="s">
        <v>158</v>
      </c>
      <c r="BZ12" s="8" t="s">
        <v>148</v>
      </c>
      <c r="CA12" s="8" t="s">
        <v>149</v>
      </c>
      <c r="CB12" s="8">
        <v>3</v>
      </c>
      <c r="CC12" s="8" t="s">
        <v>150</v>
      </c>
      <c r="CD12" s="8">
        <v>2</v>
      </c>
      <c r="CE12" s="8" t="s">
        <v>159</v>
      </c>
      <c r="CF12" s="8" t="s">
        <v>150</v>
      </c>
      <c r="CG12" s="8">
        <v>2</v>
      </c>
      <c r="CH12" s="8" t="s">
        <v>150</v>
      </c>
      <c r="CI12" s="8" t="s">
        <v>150</v>
      </c>
      <c r="CJ12" s="8">
        <v>2</v>
      </c>
      <c r="CK12" s="8" t="s">
        <v>159</v>
      </c>
      <c r="CL12" s="8" t="s">
        <v>150</v>
      </c>
      <c r="CM12" s="8">
        <v>2</v>
      </c>
      <c r="CN12" s="8" t="s">
        <v>150</v>
      </c>
      <c r="CO12" s="8">
        <v>83.3</v>
      </c>
      <c r="CP12" s="8">
        <v>50</v>
      </c>
      <c r="CQ12" s="8">
        <v>4</v>
      </c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 t="s">
        <v>165</v>
      </c>
      <c r="DE12" s="8">
        <v>2</v>
      </c>
      <c r="DF12" s="8"/>
      <c r="DG12" s="8"/>
      <c r="DH12" s="8">
        <v>375</v>
      </c>
      <c r="DI12" s="8">
        <v>1</v>
      </c>
      <c r="DJ12" s="8"/>
      <c r="DK12" s="8">
        <v>2</v>
      </c>
      <c r="DL12" s="8">
        <v>0</v>
      </c>
      <c r="DM12" s="8">
        <v>2</v>
      </c>
      <c r="DN12" s="8"/>
      <c r="DO12" s="8" t="s">
        <v>143</v>
      </c>
      <c r="DP12" s="8">
        <v>2</v>
      </c>
      <c r="DQ12" s="8"/>
      <c r="DR12" s="8"/>
      <c r="DS12" s="8"/>
      <c r="DT12" s="8"/>
      <c r="DU12" s="8" t="s">
        <v>150</v>
      </c>
      <c r="DV12" s="8" t="s">
        <v>150</v>
      </c>
      <c r="DW12" s="8" t="s">
        <v>150</v>
      </c>
      <c r="DX12" s="8" t="s">
        <v>150</v>
      </c>
      <c r="DY12" s="8" t="s">
        <v>150</v>
      </c>
      <c r="DZ12" s="8"/>
      <c r="EA12" s="8"/>
      <c r="EB12" s="8" t="s">
        <v>150</v>
      </c>
      <c r="EC12" s="8" t="s">
        <v>150</v>
      </c>
      <c r="ED12" s="8" t="s">
        <v>150</v>
      </c>
      <c r="EE12" s="8" t="s">
        <v>150</v>
      </c>
      <c r="EF12" s="8" t="s">
        <v>159</v>
      </c>
      <c r="EG12" s="8" t="s">
        <v>150</v>
      </c>
      <c r="EH12" s="8"/>
      <c r="EI12" s="8" t="s">
        <v>159</v>
      </c>
      <c r="EJ12" s="8" t="s">
        <v>150</v>
      </c>
      <c r="EK12" s="8" t="s">
        <v>150</v>
      </c>
      <c r="EL12" s="8" t="s">
        <v>150</v>
      </c>
      <c r="EM12" s="8"/>
      <c r="EN12" s="8"/>
      <c r="EO12" s="8" t="s">
        <v>304</v>
      </c>
      <c r="EP12" s="8" t="s">
        <v>189</v>
      </c>
      <c r="EQ12" s="11" t="str">
        <f t="shared" si="18"/>
        <v>36</v>
      </c>
      <c r="ER12" s="11" t="str">
        <f>IF(EQ12&lt;35,0, IF(EQ12&gt;35, "1"))</f>
        <v>1</v>
      </c>
      <c r="ES12" s="11"/>
      <c r="ET12" s="13">
        <f t="shared" si="20"/>
        <v>1.012</v>
      </c>
      <c r="EU12" s="13">
        <f t="shared" si="21"/>
        <v>0.7</v>
      </c>
      <c r="EV12" s="14">
        <f t="shared" si="22"/>
        <v>-0.24099999999999999</v>
      </c>
      <c r="EW12" s="14">
        <f t="shared" si="23"/>
        <v>-1.2</v>
      </c>
      <c r="EX12" s="14">
        <f t="shared" si="24"/>
        <v>-1.2</v>
      </c>
      <c r="EY12" s="11">
        <f t="shared" si="25"/>
        <v>-1.2</v>
      </c>
      <c r="EZ12" s="17" t="s">
        <v>163</v>
      </c>
      <c r="FA12" s="16" t="str">
        <f t="shared" si="26"/>
        <v>2</v>
      </c>
      <c r="FC12">
        <v>2</v>
      </c>
      <c r="FD12">
        <v>0</v>
      </c>
    </row>
    <row r="13" spans="1:160" ht="56.25">
      <c r="A13" s="6">
        <v>2088</v>
      </c>
      <c r="B13" s="8">
        <v>1</v>
      </c>
      <c r="C13" s="8" t="s">
        <v>146</v>
      </c>
      <c r="D13" s="8">
        <v>59</v>
      </c>
      <c r="E13" s="8">
        <v>48</v>
      </c>
      <c r="F13" s="8" t="s">
        <v>180</v>
      </c>
      <c r="G13" s="8">
        <v>5</v>
      </c>
      <c r="H13" s="8"/>
      <c r="I13" s="9" t="s">
        <v>317</v>
      </c>
      <c r="J13" s="9">
        <v>1</v>
      </c>
      <c r="K13" s="10">
        <v>41064</v>
      </c>
      <c r="L13" s="10">
        <v>43845</v>
      </c>
      <c r="M13" s="9">
        <f t="shared" si="0"/>
        <v>91</v>
      </c>
      <c r="N13" s="9">
        <f t="shared" ca="1" si="1"/>
        <v>142</v>
      </c>
      <c r="O13" s="9">
        <v>91</v>
      </c>
      <c r="P13" s="9">
        <v>0</v>
      </c>
      <c r="Q13" s="10">
        <v>43482</v>
      </c>
      <c r="R13" s="10"/>
      <c r="S13" s="9">
        <f t="shared" si="2"/>
        <v>79</v>
      </c>
      <c r="T13" s="8" t="s">
        <v>458</v>
      </c>
      <c r="U13" s="8" t="str">
        <f t="shared" si="27"/>
        <v>12</v>
      </c>
      <c r="V13" s="11" t="str">
        <f t="shared" si="28"/>
        <v>1</v>
      </c>
      <c r="W13" s="8" t="str">
        <f t="shared" si="5"/>
        <v>12</v>
      </c>
      <c r="X13" s="8">
        <v>2</v>
      </c>
      <c r="Y13" s="8">
        <v>1</v>
      </c>
      <c r="Z13" s="8">
        <v>1</v>
      </c>
      <c r="AA13" s="8">
        <v>0</v>
      </c>
      <c r="AB13" s="8">
        <v>2</v>
      </c>
      <c r="AC13" s="9">
        <v>91</v>
      </c>
      <c r="AD13" s="9">
        <v>0</v>
      </c>
      <c r="AE13" s="8" t="str">
        <f t="shared" si="6"/>
        <v>36</v>
      </c>
      <c r="AF13" s="8">
        <v>2</v>
      </c>
      <c r="AG13" s="8">
        <v>2</v>
      </c>
      <c r="AH13" s="11" t="str">
        <f t="shared" si="7"/>
        <v>36</v>
      </c>
      <c r="AI13" s="11">
        <v>1</v>
      </c>
      <c r="AJ13" s="8">
        <v>1</v>
      </c>
      <c r="AK13" s="8">
        <v>1</v>
      </c>
      <c r="AL13" s="8" t="s">
        <v>459</v>
      </c>
      <c r="AM13" s="8" t="s">
        <v>154</v>
      </c>
      <c r="AN13" s="8">
        <v>2</v>
      </c>
      <c r="AO13" s="8"/>
      <c r="AP13" s="8"/>
      <c r="AQ13" s="8"/>
      <c r="AR13" s="9" t="e">
        <f t="shared" si="9"/>
        <v>#DIV/0!</v>
      </c>
      <c r="AS13" s="9">
        <v>1.7</v>
      </c>
      <c r="AT13" s="9">
        <f t="shared" si="10"/>
        <v>36.276818786678213</v>
      </c>
      <c r="AU13" s="9">
        <v>2.2599999999999998</v>
      </c>
      <c r="AV13" s="9">
        <f t="shared" si="11"/>
        <v>25.458672777728776</v>
      </c>
      <c r="AW13" s="9"/>
      <c r="AX13" s="9" t="e">
        <f t="shared" si="12"/>
        <v>#DIV/0!</v>
      </c>
      <c r="AY13" s="12" t="s">
        <v>155</v>
      </c>
      <c r="AZ13" s="12" t="s">
        <v>155</v>
      </c>
      <c r="BA13" s="12" t="s">
        <v>155</v>
      </c>
      <c r="BB13" s="12" t="s">
        <v>167</v>
      </c>
      <c r="BC13" s="8" t="s">
        <v>142</v>
      </c>
      <c r="BD13" s="8" t="s">
        <v>143</v>
      </c>
      <c r="BE13" s="8" t="s">
        <v>141</v>
      </c>
      <c r="BF13" s="8"/>
      <c r="BG13" s="12"/>
      <c r="BH13" s="8"/>
      <c r="BI13" s="8"/>
      <c r="BJ13" s="8">
        <v>61.6</v>
      </c>
      <c r="BK13" s="8">
        <v>153</v>
      </c>
      <c r="BL13" s="8">
        <f t="shared" si="13"/>
        <v>1.5879594702816144</v>
      </c>
      <c r="BM13" s="8">
        <f t="shared" si="14"/>
        <v>26.314665299671066</v>
      </c>
      <c r="BN13" s="8">
        <v>1</v>
      </c>
      <c r="BO13" s="7" t="s">
        <v>460</v>
      </c>
      <c r="BP13" s="8" t="s">
        <v>139</v>
      </c>
      <c r="BQ13" s="8">
        <v>57</v>
      </c>
      <c r="BR13" s="8">
        <v>60</v>
      </c>
      <c r="BS13" s="8">
        <v>163</v>
      </c>
      <c r="BT13" s="8">
        <f t="shared" si="15"/>
        <v>1.64405604477236</v>
      </c>
      <c r="BU13" s="8">
        <f t="shared" si="16"/>
        <v>22.582709172343712</v>
      </c>
      <c r="BV13" s="8">
        <f t="shared" si="17"/>
        <v>0.96587915924817946</v>
      </c>
      <c r="BW13" s="8">
        <f t="shared" si="17"/>
        <v>1.1652572372449341</v>
      </c>
      <c r="BX13" s="8" t="s">
        <v>147</v>
      </c>
      <c r="BY13" s="8" t="s">
        <v>147</v>
      </c>
      <c r="BZ13" s="8" t="s">
        <v>148</v>
      </c>
      <c r="CA13" s="8" t="s">
        <v>149</v>
      </c>
      <c r="CB13" s="8">
        <v>5</v>
      </c>
      <c r="CC13" s="8" t="s">
        <v>150</v>
      </c>
      <c r="CD13" s="8">
        <v>2</v>
      </c>
      <c r="CE13" s="8"/>
      <c r="CF13" s="8" t="s">
        <v>150</v>
      </c>
      <c r="CG13" s="8">
        <v>2</v>
      </c>
      <c r="CH13" s="8"/>
      <c r="CI13" s="8" t="s">
        <v>150</v>
      </c>
      <c r="CJ13" s="8">
        <v>2</v>
      </c>
      <c r="CK13" s="8"/>
      <c r="CL13" s="8" t="s">
        <v>150</v>
      </c>
      <c r="CM13" s="8">
        <v>2</v>
      </c>
      <c r="CN13" s="8"/>
      <c r="CO13" s="8">
        <v>50</v>
      </c>
      <c r="CP13" s="8">
        <v>25</v>
      </c>
      <c r="CQ13" s="8">
        <v>4</v>
      </c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 t="s">
        <v>165</v>
      </c>
      <c r="DE13" s="8">
        <v>2</v>
      </c>
      <c r="DF13" s="8"/>
      <c r="DG13" s="8"/>
      <c r="DH13" s="8">
        <v>375</v>
      </c>
      <c r="DI13" s="8">
        <v>1</v>
      </c>
      <c r="DJ13" s="8"/>
      <c r="DK13" s="8">
        <v>2</v>
      </c>
      <c r="DL13" s="8">
        <v>0</v>
      </c>
      <c r="DM13" s="8">
        <v>2</v>
      </c>
      <c r="DN13" s="8"/>
      <c r="DO13" s="8"/>
      <c r="DP13" s="8"/>
      <c r="DQ13" s="8"/>
      <c r="DR13" s="8"/>
      <c r="DS13" s="8"/>
      <c r="DT13" s="8"/>
      <c r="DU13" s="8" t="s">
        <v>150</v>
      </c>
      <c r="DV13" s="8" t="s">
        <v>159</v>
      </c>
      <c r="DW13" s="8" t="s">
        <v>150</v>
      </c>
      <c r="DX13" s="8" t="s">
        <v>159</v>
      </c>
      <c r="DY13" s="8" t="s">
        <v>159</v>
      </c>
      <c r="DZ13" s="8"/>
      <c r="EA13" s="8"/>
      <c r="EB13" s="8" t="s">
        <v>150</v>
      </c>
      <c r="EC13" s="8" t="s">
        <v>150</v>
      </c>
      <c r="ED13" s="8" t="s">
        <v>150</v>
      </c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 t="s">
        <v>304</v>
      </c>
      <c r="EP13" s="8" t="s">
        <v>189</v>
      </c>
      <c r="EQ13" s="11" t="str">
        <f t="shared" si="18"/>
        <v>36</v>
      </c>
      <c r="ER13" s="11">
        <v>1</v>
      </c>
      <c r="ES13" s="11"/>
      <c r="ET13" s="13">
        <f t="shared" si="20"/>
        <v>1.012</v>
      </c>
      <c r="EU13" s="13">
        <f t="shared" si="21"/>
        <v>0.7</v>
      </c>
      <c r="EV13" s="14">
        <f t="shared" si="22"/>
        <v>-0.24099999999999999</v>
      </c>
      <c r="EW13" s="14">
        <f t="shared" si="23"/>
        <v>-1.2</v>
      </c>
      <c r="EX13" s="14">
        <f t="shared" si="24"/>
        <v>-1.2</v>
      </c>
      <c r="EY13" s="11">
        <f t="shared" si="25"/>
        <v>-0.24099999999999999</v>
      </c>
      <c r="EZ13" s="17" t="s">
        <v>152</v>
      </c>
      <c r="FA13" s="16" t="str">
        <f t="shared" si="26"/>
        <v>1</v>
      </c>
      <c r="FC13">
        <v>2</v>
      </c>
      <c r="FD13">
        <v>0</v>
      </c>
    </row>
    <row r="14" spans="1:160" ht="56.25">
      <c r="A14" s="6">
        <v>2163</v>
      </c>
      <c r="B14" s="8">
        <v>2</v>
      </c>
      <c r="C14" s="8" t="s">
        <v>139</v>
      </c>
      <c r="D14" s="8">
        <v>63</v>
      </c>
      <c r="E14" s="8">
        <v>53</v>
      </c>
      <c r="F14" s="8" t="s">
        <v>140</v>
      </c>
      <c r="G14" s="8">
        <v>1</v>
      </c>
      <c r="H14" s="8"/>
      <c r="I14" s="9"/>
      <c r="J14" s="9"/>
      <c r="K14" s="10">
        <v>41263</v>
      </c>
      <c r="L14" s="10">
        <v>43546</v>
      </c>
      <c r="M14" s="9">
        <f t="shared" si="0"/>
        <v>75</v>
      </c>
      <c r="N14" s="9">
        <f t="shared" ca="1" si="1"/>
        <v>135</v>
      </c>
      <c r="O14" s="9">
        <v>75</v>
      </c>
      <c r="P14" s="9">
        <v>0</v>
      </c>
      <c r="Q14" s="10">
        <v>41360</v>
      </c>
      <c r="R14" s="10"/>
      <c r="S14" s="9">
        <f t="shared" si="2"/>
        <v>3</v>
      </c>
      <c r="T14" s="8" t="s">
        <v>498</v>
      </c>
      <c r="U14" s="8" t="str">
        <f t="shared" si="27"/>
        <v>12</v>
      </c>
      <c r="V14" s="11" t="str">
        <f t="shared" si="28"/>
        <v>1</v>
      </c>
      <c r="W14" s="8">
        <v>3</v>
      </c>
      <c r="X14" s="8">
        <v>1</v>
      </c>
      <c r="Y14" s="8">
        <v>0</v>
      </c>
      <c r="Z14" s="8">
        <v>0</v>
      </c>
      <c r="AA14" s="8">
        <v>0</v>
      </c>
      <c r="AB14" s="8">
        <v>1</v>
      </c>
      <c r="AC14" s="9">
        <v>3</v>
      </c>
      <c r="AD14" s="9">
        <v>0</v>
      </c>
      <c r="AE14" s="8">
        <v>3</v>
      </c>
      <c r="AF14" s="8">
        <v>1</v>
      </c>
      <c r="AG14" s="8">
        <v>1</v>
      </c>
      <c r="AH14" s="11" t="str">
        <f t="shared" si="7"/>
        <v>36</v>
      </c>
      <c r="AI14" s="11">
        <v>1</v>
      </c>
      <c r="AJ14" s="8">
        <v>1</v>
      </c>
      <c r="AK14" s="8"/>
      <c r="AL14" s="8"/>
      <c r="AM14" s="8" t="s">
        <v>160</v>
      </c>
      <c r="AN14" s="8">
        <v>1</v>
      </c>
      <c r="AO14" s="8"/>
      <c r="AP14" s="8"/>
      <c r="AQ14" s="8"/>
      <c r="AR14" s="9" t="e">
        <f t="shared" si="9"/>
        <v>#DIV/0!</v>
      </c>
      <c r="AS14" s="9">
        <v>1.44</v>
      </c>
      <c r="AT14" s="9">
        <f t="shared" si="10"/>
        <v>57.335119706517801</v>
      </c>
      <c r="AU14" s="9">
        <v>1.77</v>
      </c>
      <c r="AV14" s="9">
        <f t="shared" si="11"/>
        <v>44.206464149049395</v>
      </c>
      <c r="AW14" s="9"/>
      <c r="AX14" s="9" t="e">
        <f t="shared" si="12"/>
        <v>#DIV/0!</v>
      </c>
      <c r="AY14" s="12" t="s">
        <v>155</v>
      </c>
      <c r="AZ14" s="12" t="s">
        <v>155</v>
      </c>
      <c r="BA14" s="12" t="s">
        <v>155</v>
      </c>
      <c r="BB14" s="12" t="s">
        <v>167</v>
      </c>
      <c r="BC14" s="8" t="s">
        <v>142</v>
      </c>
      <c r="BD14" s="8" t="s">
        <v>143</v>
      </c>
      <c r="BE14" s="8" t="s">
        <v>141</v>
      </c>
      <c r="BF14" s="8"/>
      <c r="BG14" s="12"/>
      <c r="BH14" s="8"/>
      <c r="BI14" s="8"/>
      <c r="BJ14" s="8">
        <v>66.5</v>
      </c>
      <c r="BK14" s="8">
        <v>168.9</v>
      </c>
      <c r="BL14" s="8">
        <f t="shared" si="13"/>
        <v>1.7623697055437433</v>
      </c>
      <c r="BM14" s="8">
        <f t="shared" si="14"/>
        <v>23.31107738892096</v>
      </c>
      <c r="BN14" s="8">
        <v>1</v>
      </c>
      <c r="BO14" s="7" t="s">
        <v>499</v>
      </c>
      <c r="BP14" s="8" t="s">
        <v>146</v>
      </c>
      <c r="BQ14" s="8">
        <v>58</v>
      </c>
      <c r="BR14" s="8">
        <v>59.3</v>
      </c>
      <c r="BS14" s="8">
        <v>159.9</v>
      </c>
      <c r="BT14" s="8">
        <f t="shared" si="15"/>
        <v>1.613261258297106</v>
      </c>
      <c r="BU14" s="8">
        <f t="shared" si="16"/>
        <v>23.193044746149582</v>
      </c>
      <c r="BV14" s="8">
        <f t="shared" si="17"/>
        <v>1.092426720396193</v>
      </c>
      <c r="BW14" s="8">
        <f t="shared" si="17"/>
        <v>1.0050891396133306</v>
      </c>
      <c r="BX14" s="8" t="s">
        <v>162</v>
      </c>
      <c r="BY14" s="8" t="s">
        <v>171</v>
      </c>
      <c r="BZ14" s="8" t="s">
        <v>148</v>
      </c>
      <c r="CA14" s="8" t="s">
        <v>149</v>
      </c>
      <c r="CB14" s="8">
        <v>4</v>
      </c>
      <c r="CC14" s="8"/>
      <c r="CD14" s="8">
        <v>2</v>
      </c>
      <c r="CE14" s="8" t="s">
        <v>159</v>
      </c>
      <c r="CF14" s="8" t="s">
        <v>150</v>
      </c>
      <c r="CG14" s="8">
        <v>2</v>
      </c>
      <c r="CH14" s="8" t="s">
        <v>150</v>
      </c>
      <c r="CI14" s="8" t="s">
        <v>150</v>
      </c>
      <c r="CJ14" s="8">
        <v>2</v>
      </c>
      <c r="CK14" s="8" t="s">
        <v>159</v>
      </c>
      <c r="CL14" s="8" t="s">
        <v>150</v>
      </c>
      <c r="CM14" s="8">
        <v>2</v>
      </c>
      <c r="CN14" s="8" t="s">
        <v>150</v>
      </c>
      <c r="CO14" s="8">
        <v>50</v>
      </c>
      <c r="CP14" s="8">
        <v>25</v>
      </c>
      <c r="CQ14" s="8">
        <v>4</v>
      </c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 t="s">
        <v>143</v>
      </c>
      <c r="DE14" s="8">
        <v>1</v>
      </c>
      <c r="DF14" s="8"/>
      <c r="DG14" s="8"/>
      <c r="DH14" s="8">
        <v>100</v>
      </c>
      <c r="DI14" s="8">
        <v>1</v>
      </c>
      <c r="DJ14" s="8"/>
      <c r="DK14" s="8">
        <v>2</v>
      </c>
      <c r="DL14" s="8">
        <v>3</v>
      </c>
      <c r="DM14" s="8">
        <v>1</v>
      </c>
      <c r="DN14" s="8"/>
      <c r="DO14" s="8" t="s">
        <v>143</v>
      </c>
      <c r="DP14" s="8">
        <v>2</v>
      </c>
      <c r="DQ14" s="8"/>
      <c r="DR14" s="8"/>
      <c r="DS14" s="8"/>
      <c r="DT14" s="8"/>
      <c r="DU14" s="8" t="s">
        <v>150</v>
      </c>
      <c r="DV14" s="8" t="s">
        <v>150</v>
      </c>
      <c r="DW14" s="8" t="s">
        <v>150</v>
      </c>
      <c r="DX14" s="8" t="s">
        <v>150</v>
      </c>
      <c r="DY14" s="8" t="s">
        <v>159</v>
      </c>
      <c r="DZ14" s="8"/>
      <c r="EA14" s="8"/>
      <c r="EB14" s="8" t="s">
        <v>150</v>
      </c>
      <c r="EC14" s="8" t="s">
        <v>150</v>
      </c>
      <c r="ED14" s="8" t="s">
        <v>150</v>
      </c>
      <c r="EE14" s="8" t="s">
        <v>150</v>
      </c>
      <c r="EF14" s="8" t="s">
        <v>159</v>
      </c>
      <c r="EG14" s="8" t="s">
        <v>150</v>
      </c>
      <c r="EH14" s="8"/>
      <c r="EI14" s="8" t="s">
        <v>159</v>
      </c>
      <c r="EJ14" s="8" t="s">
        <v>150</v>
      </c>
      <c r="EK14" s="8" t="s">
        <v>150</v>
      </c>
      <c r="EL14" s="8"/>
      <c r="EM14" s="8"/>
      <c r="EN14" s="8"/>
      <c r="EO14" s="8" t="s">
        <v>184</v>
      </c>
      <c r="EP14" s="8" t="s">
        <v>189</v>
      </c>
      <c r="EQ14" s="11" t="str">
        <f t="shared" si="18"/>
        <v>36</v>
      </c>
      <c r="ER14" s="11">
        <v>1</v>
      </c>
      <c r="ES14" s="11"/>
      <c r="ET14" s="13">
        <f t="shared" si="20"/>
        <v>1</v>
      </c>
      <c r="EU14" s="13">
        <f t="shared" si="21"/>
        <v>0.9</v>
      </c>
      <c r="EV14" s="14">
        <f t="shared" si="22"/>
        <v>-3.2000000000000001E-2</v>
      </c>
      <c r="EW14" s="14">
        <f t="shared" si="23"/>
        <v>-1.2</v>
      </c>
      <c r="EX14" s="14">
        <f t="shared" si="24"/>
        <v>-1.2</v>
      </c>
      <c r="EY14" s="11">
        <f t="shared" si="25"/>
        <v>-3.2000000000000001E-2</v>
      </c>
      <c r="EZ14" s="15" t="s">
        <v>152</v>
      </c>
      <c r="FA14" s="16" t="str">
        <f t="shared" si="26"/>
        <v>1</v>
      </c>
      <c r="FC14">
        <v>2</v>
      </c>
      <c r="FD14">
        <v>0</v>
      </c>
    </row>
    <row r="15" spans="1:160" ht="33.75">
      <c r="A15" s="6">
        <v>2182</v>
      </c>
      <c r="B15" s="8">
        <v>1</v>
      </c>
      <c r="C15" s="8" t="s">
        <v>146</v>
      </c>
      <c r="D15" s="8">
        <v>64</v>
      </c>
      <c r="E15" s="8">
        <v>54</v>
      </c>
      <c r="F15" s="8" t="s">
        <v>180</v>
      </c>
      <c r="G15" s="8">
        <v>5</v>
      </c>
      <c r="H15" s="8"/>
      <c r="I15" s="9"/>
      <c r="J15" s="9"/>
      <c r="K15" s="10">
        <v>41326</v>
      </c>
      <c r="L15" s="10"/>
      <c r="M15" s="9" t="e">
        <f t="shared" si="0"/>
        <v>#NUM!</v>
      </c>
      <c r="N15" s="9">
        <f t="shared" ca="1" si="1"/>
        <v>133</v>
      </c>
      <c r="O15" s="9">
        <v>116</v>
      </c>
      <c r="P15" s="9">
        <v>1</v>
      </c>
      <c r="Q15" s="9"/>
      <c r="R15" s="9"/>
      <c r="S15" s="9" t="e">
        <f t="shared" si="2"/>
        <v>#NUM!</v>
      </c>
      <c r="T15" s="9"/>
      <c r="U15" s="8" t="str">
        <f t="shared" si="27"/>
        <v>12</v>
      </c>
      <c r="V15" s="11" t="str">
        <f t="shared" si="28"/>
        <v>1</v>
      </c>
      <c r="W15" s="8" t="str">
        <f>IF(O15&lt;12,O15, IF(O15&gt;12, "12"))</f>
        <v>12</v>
      </c>
      <c r="X15" s="9">
        <v>2</v>
      </c>
      <c r="Y15" s="9">
        <v>1</v>
      </c>
      <c r="Z15" s="9">
        <v>1</v>
      </c>
      <c r="AA15" s="9">
        <v>1</v>
      </c>
      <c r="AB15" s="9">
        <v>2</v>
      </c>
      <c r="AC15" s="9">
        <v>116</v>
      </c>
      <c r="AD15" s="9">
        <v>1</v>
      </c>
      <c r="AE15" s="8" t="str">
        <f>IF($O15&lt;36,$O15, IF($O15&gt;36, "36"))</f>
        <v>36</v>
      </c>
      <c r="AF15" s="9">
        <v>2</v>
      </c>
      <c r="AG15" s="9">
        <v>2</v>
      </c>
      <c r="AH15" s="11" t="str">
        <f t="shared" si="7"/>
        <v>36</v>
      </c>
      <c r="AI15" s="11" t="str">
        <f>IF(AH15&lt;35,0, IF(AH15&gt;35, "1"))</f>
        <v>1</v>
      </c>
      <c r="AJ15" s="9">
        <v>2</v>
      </c>
      <c r="AK15" s="9"/>
      <c r="AL15" s="9"/>
      <c r="AM15" s="8" t="s">
        <v>160</v>
      </c>
      <c r="AN15" s="8">
        <v>1</v>
      </c>
      <c r="AO15" s="8"/>
      <c r="AP15" s="8"/>
      <c r="AQ15" s="8"/>
      <c r="AR15" s="9" t="e">
        <f t="shared" si="9"/>
        <v>#DIV/0!</v>
      </c>
      <c r="AS15" s="9">
        <v>0.87</v>
      </c>
      <c r="AT15" s="9">
        <f t="shared" si="10"/>
        <v>78.079810847283696</v>
      </c>
      <c r="AU15" s="9">
        <v>1</v>
      </c>
      <c r="AV15" s="9">
        <f t="shared" si="11"/>
        <v>65.24689371202993</v>
      </c>
      <c r="AW15" s="9"/>
      <c r="AX15" s="9" t="e">
        <f t="shared" si="12"/>
        <v>#DIV/0!</v>
      </c>
      <c r="AY15" s="12" t="s">
        <v>155</v>
      </c>
      <c r="AZ15" s="12" t="s">
        <v>155</v>
      </c>
      <c r="BA15" s="12" t="s">
        <v>155</v>
      </c>
      <c r="BB15" s="12" t="s">
        <v>155</v>
      </c>
      <c r="BC15" s="8" t="s">
        <v>164</v>
      </c>
      <c r="BD15" s="8"/>
      <c r="BE15" s="8"/>
      <c r="BF15" s="8"/>
      <c r="BG15" s="12"/>
      <c r="BH15" s="8"/>
      <c r="BI15" s="8"/>
      <c r="BJ15" s="8">
        <v>43.3</v>
      </c>
      <c r="BK15" s="8">
        <v>153.69999999999999</v>
      </c>
      <c r="BL15" s="8">
        <f t="shared" si="13"/>
        <v>1.371551860338198</v>
      </c>
      <c r="BM15" s="8">
        <f t="shared" si="14"/>
        <v>18.329058669496597</v>
      </c>
      <c r="BN15" s="8">
        <v>1</v>
      </c>
      <c r="BO15" s="7" t="s">
        <v>525</v>
      </c>
      <c r="BP15" s="8" t="s">
        <v>139</v>
      </c>
      <c r="BQ15" s="8">
        <v>56</v>
      </c>
      <c r="BR15" s="8">
        <v>74.3</v>
      </c>
      <c r="BS15" s="8">
        <v>172</v>
      </c>
      <c r="BT15" s="8">
        <f t="shared" si="15"/>
        <v>1.871951935397197</v>
      </c>
      <c r="BU15" s="8">
        <f t="shared" si="16"/>
        <v>25.114926987560843</v>
      </c>
      <c r="BV15" s="8">
        <f t="shared" si="17"/>
        <v>0.73268540415124361</v>
      </c>
      <c r="BW15" s="8">
        <f t="shared" si="17"/>
        <v>0.72980736430469362</v>
      </c>
      <c r="BX15" s="8" t="s">
        <v>162</v>
      </c>
      <c r="BY15" s="8" t="s">
        <v>147</v>
      </c>
      <c r="BZ15" s="8" t="s">
        <v>148</v>
      </c>
      <c r="CA15" s="8" t="s">
        <v>149</v>
      </c>
      <c r="CB15" s="8">
        <v>5</v>
      </c>
      <c r="CC15" s="8" t="s">
        <v>150</v>
      </c>
      <c r="CD15" s="8">
        <v>2</v>
      </c>
      <c r="CE15" s="8" t="s">
        <v>159</v>
      </c>
      <c r="CF15" s="8" t="s">
        <v>150</v>
      </c>
      <c r="CG15" s="8">
        <v>2</v>
      </c>
      <c r="CH15" s="8" t="s">
        <v>150</v>
      </c>
      <c r="CI15" s="8" t="s">
        <v>150</v>
      </c>
      <c r="CJ15" s="8">
        <v>2</v>
      </c>
      <c r="CK15" s="8" t="s">
        <v>159</v>
      </c>
      <c r="CL15" s="8" t="s">
        <v>150</v>
      </c>
      <c r="CM15" s="8">
        <v>2</v>
      </c>
      <c r="CN15" s="8" t="s">
        <v>150</v>
      </c>
      <c r="CO15" s="8">
        <v>83</v>
      </c>
      <c r="CP15" s="8">
        <v>0</v>
      </c>
      <c r="CQ15" s="8">
        <v>4</v>
      </c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 t="s">
        <v>143</v>
      </c>
      <c r="DE15" s="8">
        <v>1</v>
      </c>
      <c r="DF15" s="8"/>
      <c r="DG15" s="8"/>
      <c r="DH15" s="8">
        <v>375</v>
      </c>
      <c r="DI15" s="8">
        <v>1</v>
      </c>
      <c r="DJ15" s="8"/>
      <c r="DK15" s="8">
        <v>2</v>
      </c>
      <c r="DL15" s="8">
        <v>3</v>
      </c>
      <c r="DM15" s="8">
        <v>1</v>
      </c>
      <c r="DN15" s="8"/>
      <c r="DO15" s="8"/>
      <c r="DP15" s="8"/>
      <c r="DQ15" s="8"/>
      <c r="DR15" s="8"/>
      <c r="DS15" s="8"/>
      <c r="DT15" s="8"/>
      <c r="DU15" s="8" t="s">
        <v>150</v>
      </c>
      <c r="DV15" s="8" t="s">
        <v>150</v>
      </c>
      <c r="DW15" s="8" t="s">
        <v>150</v>
      </c>
      <c r="DX15" s="8" t="s">
        <v>150</v>
      </c>
      <c r="DY15" s="8" t="s">
        <v>150</v>
      </c>
      <c r="DZ15" s="8"/>
      <c r="EA15" s="8"/>
      <c r="EB15" s="8" t="s">
        <v>150</v>
      </c>
      <c r="EC15" s="8" t="s">
        <v>150</v>
      </c>
      <c r="ED15" s="8" t="s">
        <v>150</v>
      </c>
      <c r="EE15" s="8"/>
      <c r="EF15" s="8" t="s">
        <v>159</v>
      </c>
      <c r="EG15" s="8" t="s">
        <v>150</v>
      </c>
      <c r="EH15" s="8"/>
      <c r="EI15" s="8" t="s">
        <v>159</v>
      </c>
      <c r="EJ15" s="8" t="s">
        <v>150</v>
      </c>
      <c r="EK15" s="8" t="s">
        <v>150</v>
      </c>
      <c r="EL15" s="8" t="s">
        <v>150</v>
      </c>
      <c r="EM15" s="8"/>
      <c r="EN15" s="8"/>
      <c r="EO15" s="8" t="s">
        <v>184</v>
      </c>
      <c r="EP15" s="8" t="s">
        <v>189</v>
      </c>
      <c r="EQ15" s="11" t="str">
        <f t="shared" si="18"/>
        <v>36</v>
      </c>
      <c r="ER15" s="11" t="str">
        <f>IF(EQ15&lt;35,0, IF(EQ15&gt;35, "1"))</f>
        <v>1</v>
      </c>
      <c r="ES15" s="11"/>
      <c r="ET15" s="13">
        <f t="shared" si="20"/>
        <v>1.012</v>
      </c>
      <c r="EU15" s="13">
        <f t="shared" si="21"/>
        <v>0.7</v>
      </c>
      <c r="EV15" s="14">
        <f t="shared" si="22"/>
        <v>-0.24099999999999999</v>
      </c>
      <c r="EW15" s="14">
        <f t="shared" si="23"/>
        <v>-1.2</v>
      </c>
      <c r="EX15" s="14">
        <f t="shared" si="24"/>
        <v>-1.2</v>
      </c>
      <c r="EY15" s="11">
        <f t="shared" si="25"/>
        <v>-0.24099999999999999</v>
      </c>
      <c r="EZ15" s="17" t="s">
        <v>176</v>
      </c>
      <c r="FA15" s="16" t="str">
        <f t="shared" si="26"/>
        <v>3</v>
      </c>
      <c r="FB15" t="s">
        <v>1972</v>
      </c>
      <c r="FC15">
        <v>1</v>
      </c>
      <c r="FD15">
        <v>2</v>
      </c>
    </row>
    <row r="16" spans="1:160" ht="33.75">
      <c r="A16" s="6">
        <v>2195</v>
      </c>
      <c r="B16" s="8">
        <v>1</v>
      </c>
      <c r="C16" s="8" t="s">
        <v>146</v>
      </c>
      <c r="D16" s="8">
        <v>42</v>
      </c>
      <c r="E16" s="8">
        <v>32</v>
      </c>
      <c r="F16" s="8" t="s">
        <v>153</v>
      </c>
      <c r="G16" s="8">
        <v>3</v>
      </c>
      <c r="H16" s="8" t="s">
        <v>188</v>
      </c>
      <c r="I16" s="9"/>
      <c r="J16" s="9"/>
      <c r="K16" s="10">
        <v>41358</v>
      </c>
      <c r="L16" s="10">
        <v>41371</v>
      </c>
      <c r="M16" s="9">
        <v>0</v>
      </c>
      <c r="N16" s="9">
        <v>117</v>
      </c>
      <c r="O16" s="9">
        <v>0</v>
      </c>
      <c r="P16" s="9">
        <v>0</v>
      </c>
      <c r="Q16" s="9"/>
      <c r="R16" s="9"/>
      <c r="S16" s="9" t="e">
        <v>#NUM!</v>
      </c>
      <c r="T16" s="9"/>
      <c r="U16" s="8">
        <v>0</v>
      </c>
      <c r="V16" s="11">
        <v>0</v>
      </c>
      <c r="W16" s="8">
        <v>0</v>
      </c>
      <c r="X16" s="9">
        <v>2</v>
      </c>
      <c r="Y16" s="9">
        <v>1</v>
      </c>
      <c r="Z16" s="9"/>
      <c r="AA16" s="9"/>
      <c r="AB16" s="9">
        <v>2</v>
      </c>
      <c r="AC16" s="9">
        <v>0</v>
      </c>
      <c r="AD16" s="9">
        <v>0</v>
      </c>
      <c r="AE16" s="8">
        <v>0</v>
      </c>
      <c r="AF16" s="9">
        <v>2</v>
      </c>
      <c r="AG16" s="9">
        <v>2</v>
      </c>
      <c r="AH16" s="11">
        <v>0</v>
      </c>
      <c r="AI16" s="11">
        <v>0</v>
      </c>
      <c r="AJ16" s="9">
        <v>2</v>
      </c>
      <c r="AK16" s="9">
        <v>1</v>
      </c>
      <c r="AL16" s="9" t="s">
        <v>529</v>
      </c>
      <c r="AM16" s="8" t="s">
        <v>183</v>
      </c>
      <c r="AN16" s="8">
        <v>0</v>
      </c>
      <c r="AO16" s="8"/>
      <c r="AP16" s="8"/>
      <c r="AQ16" s="8"/>
      <c r="AR16" s="9" t="e">
        <f t="shared" si="9"/>
        <v>#DIV/0!</v>
      </c>
      <c r="AS16" s="9"/>
      <c r="AT16" s="9" t="e">
        <v>#DIV/0!</v>
      </c>
      <c r="AU16" s="9"/>
      <c r="AV16" s="9" t="e">
        <v>#DIV/0!</v>
      </c>
      <c r="AW16" s="9"/>
      <c r="AX16" s="9" t="e">
        <v>#DIV/0!</v>
      </c>
      <c r="AY16" s="12" t="s">
        <v>167</v>
      </c>
      <c r="AZ16" s="12" t="s">
        <v>167</v>
      </c>
      <c r="BA16" s="12" t="s">
        <v>167</v>
      </c>
      <c r="BB16" s="12" t="s">
        <v>167</v>
      </c>
      <c r="BC16" s="8" t="s">
        <v>142</v>
      </c>
      <c r="BD16" s="8" t="s">
        <v>143</v>
      </c>
      <c r="BE16" s="8" t="s">
        <v>178</v>
      </c>
      <c r="BF16" s="8"/>
      <c r="BG16" s="12"/>
      <c r="BH16" s="8"/>
      <c r="BI16" s="8"/>
      <c r="BJ16" s="8">
        <v>63.5</v>
      </c>
      <c r="BK16" s="8">
        <v>152</v>
      </c>
      <c r="BL16" s="8">
        <v>1.6009647073424809</v>
      </c>
      <c r="BM16" s="8">
        <f t="shared" si="14"/>
        <v>27.484418282548475</v>
      </c>
      <c r="BN16" s="8">
        <v>1</v>
      </c>
      <c r="BO16" s="7" t="s">
        <v>530</v>
      </c>
      <c r="BP16" s="8" t="s">
        <v>139</v>
      </c>
      <c r="BQ16" s="8">
        <v>37</v>
      </c>
      <c r="BR16" s="8">
        <v>68</v>
      </c>
      <c r="BS16" s="8">
        <v>167</v>
      </c>
      <c r="BT16" s="8">
        <v>1.7646234780072316</v>
      </c>
      <c r="BU16" s="8">
        <f t="shared" si="16"/>
        <v>24.382372978593711</v>
      </c>
      <c r="BV16" s="8">
        <v>0.90725569918769944</v>
      </c>
      <c r="BW16" s="8">
        <f t="shared" si="17"/>
        <v>1.1272249139441095</v>
      </c>
      <c r="BX16" s="8" t="s">
        <v>147</v>
      </c>
      <c r="BY16" s="8" t="s">
        <v>147</v>
      </c>
      <c r="BZ16" s="8" t="s">
        <v>148</v>
      </c>
      <c r="CA16" s="8" t="s">
        <v>149</v>
      </c>
      <c r="CB16" s="8">
        <v>5</v>
      </c>
      <c r="CC16" s="8" t="s">
        <v>159</v>
      </c>
      <c r="CD16" s="8">
        <v>1</v>
      </c>
      <c r="CE16" s="8" t="s">
        <v>159</v>
      </c>
      <c r="CF16" s="8" t="s">
        <v>150</v>
      </c>
      <c r="CG16" s="8">
        <v>2</v>
      </c>
      <c r="CH16" s="8" t="s">
        <v>150</v>
      </c>
      <c r="CI16" s="8" t="s">
        <v>159</v>
      </c>
      <c r="CJ16" s="8">
        <v>1</v>
      </c>
      <c r="CK16" s="8" t="s">
        <v>159</v>
      </c>
      <c r="CL16" s="8" t="s">
        <v>150</v>
      </c>
      <c r="CM16" s="8">
        <v>2</v>
      </c>
      <c r="CN16" s="8" t="s">
        <v>150</v>
      </c>
      <c r="CO16" s="8">
        <v>0</v>
      </c>
      <c r="CP16" s="8">
        <v>54</v>
      </c>
      <c r="CQ16" s="8">
        <v>1</v>
      </c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 t="s">
        <v>165</v>
      </c>
      <c r="DE16" s="8">
        <v>2</v>
      </c>
      <c r="DF16" s="8"/>
      <c r="DG16" s="8"/>
      <c r="DH16" s="8">
        <v>375</v>
      </c>
      <c r="DI16" s="8">
        <v>1</v>
      </c>
      <c r="DJ16" s="8"/>
      <c r="DK16" s="8">
        <v>2</v>
      </c>
      <c r="DL16" s="8">
        <v>5</v>
      </c>
      <c r="DM16" s="8">
        <v>1</v>
      </c>
      <c r="DN16" s="8"/>
      <c r="DO16" s="8" t="s">
        <v>143</v>
      </c>
      <c r="DP16" s="8">
        <v>2</v>
      </c>
      <c r="DQ16" s="8"/>
      <c r="DR16" s="8"/>
      <c r="DS16" s="8"/>
      <c r="DT16" s="8"/>
      <c r="DU16" s="8" t="s">
        <v>150</v>
      </c>
      <c r="DV16" s="8" t="s">
        <v>150</v>
      </c>
      <c r="DW16" s="8" t="s">
        <v>150</v>
      </c>
      <c r="DX16" s="8" t="s">
        <v>150</v>
      </c>
      <c r="DY16" s="8" t="s">
        <v>150</v>
      </c>
      <c r="DZ16" s="8"/>
      <c r="EA16" s="8"/>
      <c r="EB16" s="8" t="s">
        <v>150</v>
      </c>
      <c r="EC16" s="8" t="s">
        <v>150</v>
      </c>
      <c r="ED16" s="8" t="s">
        <v>150</v>
      </c>
      <c r="EE16" s="8"/>
      <c r="EF16" s="8" t="s">
        <v>159</v>
      </c>
      <c r="EG16" s="8" t="s">
        <v>150</v>
      </c>
      <c r="EH16" s="8"/>
      <c r="EI16" s="8" t="s">
        <v>150</v>
      </c>
      <c r="EJ16" s="8" t="s">
        <v>150</v>
      </c>
      <c r="EK16" s="8"/>
      <c r="EL16" s="8"/>
      <c r="EM16" s="8"/>
      <c r="EN16" s="8"/>
      <c r="EO16" s="8" t="s">
        <v>184</v>
      </c>
      <c r="EP16" s="8" t="s">
        <v>189</v>
      </c>
      <c r="EQ16" s="11">
        <v>0</v>
      </c>
      <c r="ER16" s="11">
        <v>0</v>
      </c>
      <c r="ES16" s="11"/>
      <c r="ET16" s="13">
        <v>1.012</v>
      </c>
      <c r="EU16" s="13">
        <v>0.7</v>
      </c>
      <c r="EV16" s="14">
        <f t="shared" si="22"/>
        <v>-0.24099999999999999</v>
      </c>
      <c r="EW16" s="14">
        <v>-0.24099999999999999</v>
      </c>
      <c r="EX16" s="14">
        <v>-0.24099999999999999</v>
      </c>
      <c r="EY16" s="11">
        <v>-0.24099999999999999</v>
      </c>
      <c r="EZ16" s="15" t="s">
        <v>163</v>
      </c>
      <c r="FA16" s="16" t="s">
        <v>1635</v>
      </c>
      <c r="FC16">
        <v>2</v>
      </c>
      <c r="FD16">
        <v>0</v>
      </c>
    </row>
    <row r="17" spans="1:160" ht="33.75">
      <c r="A17" s="6">
        <v>2220</v>
      </c>
      <c r="B17" s="8">
        <v>1</v>
      </c>
      <c r="C17" s="8" t="s">
        <v>146</v>
      </c>
      <c r="D17" s="8">
        <v>55</v>
      </c>
      <c r="E17" s="8">
        <v>46</v>
      </c>
      <c r="F17" s="8" t="s">
        <v>140</v>
      </c>
      <c r="G17" s="8">
        <v>1</v>
      </c>
      <c r="H17" s="8"/>
      <c r="I17" s="9"/>
      <c r="J17" s="9"/>
      <c r="K17" s="10">
        <v>41435</v>
      </c>
      <c r="L17" s="10">
        <v>44726</v>
      </c>
      <c r="M17" s="9">
        <v>108</v>
      </c>
      <c r="N17" s="9">
        <v>114</v>
      </c>
      <c r="O17" s="9">
        <v>108</v>
      </c>
      <c r="P17" s="9">
        <v>0</v>
      </c>
      <c r="Q17" s="9"/>
      <c r="R17" s="9"/>
      <c r="S17" s="9" t="e">
        <v>#NUM!</v>
      </c>
      <c r="T17" s="9"/>
      <c r="U17" s="8" t="s">
        <v>1636</v>
      </c>
      <c r="V17" s="11" t="s">
        <v>1637</v>
      </c>
      <c r="W17" s="8" t="s">
        <v>1636</v>
      </c>
      <c r="X17" s="9">
        <v>2</v>
      </c>
      <c r="Y17" s="9">
        <v>1</v>
      </c>
      <c r="Z17" s="9">
        <v>1</v>
      </c>
      <c r="AA17" s="9"/>
      <c r="AB17" s="9">
        <v>2</v>
      </c>
      <c r="AC17" s="9">
        <v>108</v>
      </c>
      <c r="AD17" s="9">
        <v>1</v>
      </c>
      <c r="AE17" s="8" t="s">
        <v>1638</v>
      </c>
      <c r="AF17" s="9">
        <v>2</v>
      </c>
      <c r="AG17" s="9">
        <v>2</v>
      </c>
      <c r="AH17" s="11" t="s">
        <v>1638</v>
      </c>
      <c r="AI17" s="11" t="s">
        <v>1637</v>
      </c>
      <c r="AJ17" s="9">
        <v>2</v>
      </c>
      <c r="AK17" s="9"/>
      <c r="AL17" s="9"/>
      <c r="AM17" s="8" t="s">
        <v>160</v>
      </c>
      <c r="AN17" s="8">
        <v>1</v>
      </c>
      <c r="AO17" s="8"/>
      <c r="AP17" s="8"/>
      <c r="AQ17" s="8"/>
      <c r="AR17" s="9" t="e">
        <f t="shared" si="9"/>
        <v>#DIV/0!</v>
      </c>
      <c r="AS17" s="9">
        <v>2.0499999999999998</v>
      </c>
      <c r="AT17" s="9">
        <v>29.340349522684896</v>
      </c>
      <c r="AU17" s="9">
        <v>2.09</v>
      </c>
      <c r="AV17" s="9">
        <v>28.313421734661897</v>
      </c>
      <c r="AW17" s="9"/>
      <c r="AX17" s="9" t="e">
        <v>#DIV/0!</v>
      </c>
      <c r="AY17" s="12" t="s">
        <v>155</v>
      </c>
      <c r="AZ17" s="12" t="s">
        <v>155</v>
      </c>
      <c r="BA17" s="12" t="s">
        <v>155</v>
      </c>
      <c r="BB17" s="12" t="s">
        <v>167</v>
      </c>
      <c r="BC17" s="8" t="s">
        <v>142</v>
      </c>
      <c r="BD17" s="8" t="s">
        <v>143</v>
      </c>
      <c r="BE17" s="8" t="s">
        <v>141</v>
      </c>
      <c r="BF17" s="8"/>
      <c r="BG17" s="12"/>
      <c r="BH17" s="8"/>
      <c r="BI17" s="8"/>
      <c r="BJ17" s="8">
        <v>46</v>
      </c>
      <c r="BK17" s="8">
        <v>152</v>
      </c>
      <c r="BL17" s="8">
        <v>1.3959665226448141</v>
      </c>
      <c r="BM17" s="8">
        <f t="shared" si="14"/>
        <v>19.909972299168974</v>
      </c>
      <c r="BN17" s="8">
        <v>1</v>
      </c>
      <c r="BO17" s="7" t="s">
        <v>531</v>
      </c>
      <c r="BP17" s="8" t="s">
        <v>139</v>
      </c>
      <c r="BQ17" s="8">
        <v>48</v>
      </c>
      <c r="BR17" s="8">
        <v>68</v>
      </c>
      <c r="BS17" s="8">
        <v>160</v>
      </c>
      <c r="BT17" s="8">
        <v>1.7106832340007569</v>
      </c>
      <c r="BU17" s="8">
        <f t="shared" si="16"/>
        <v>26.5625</v>
      </c>
      <c r="BV17" s="8">
        <v>0.8160286456891741</v>
      </c>
      <c r="BW17" s="8">
        <f t="shared" si="17"/>
        <v>0.74955189832165547</v>
      </c>
      <c r="BX17" s="8" t="s">
        <v>147</v>
      </c>
      <c r="BY17" s="8" t="s">
        <v>147</v>
      </c>
      <c r="BZ17" s="8" t="s">
        <v>148</v>
      </c>
      <c r="CA17" s="8" t="s">
        <v>149</v>
      </c>
      <c r="CB17" s="8">
        <v>5</v>
      </c>
      <c r="CC17" s="8" t="s">
        <v>150</v>
      </c>
      <c r="CD17" s="8">
        <v>2</v>
      </c>
      <c r="CE17" s="8" t="s">
        <v>159</v>
      </c>
      <c r="CF17" s="8" t="s">
        <v>150</v>
      </c>
      <c r="CG17" s="8">
        <v>2</v>
      </c>
      <c r="CH17" s="8" t="s">
        <v>150</v>
      </c>
      <c r="CI17" s="8" t="s">
        <v>150</v>
      </c>
      <c r="CJ17" s="8">
        <v>2</v>
      </c>
      <c r="CK17" s="8" t="s">
        <v>159</v>
      </c>
      <c r="CL17" s="8" t="s">
        <v>150</v>
      </c>
      <c r="CM17" s="8">
        <v>2</v>
      </c>
      <c r="CN17" s="8" t="s">
        <v>150</v>
      </c>
      <c r="CO17" s="8">
        <v>0</v>
      </c>
      <c r="CP17" s="8">
        <v>75</v>
      </c>
      <c r="CQ17" s="8">
        <v>4</v>
      </c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 t="s">
        <v>165</v>
      </c>
      <c r="DE17" s="8">
        <v>2</v>
      </c>
      <c r="DF17" s="8"/>
      <c r="DG17" s="8"/>
      <c r="DH17" s="8">
        <v>375</v>
      </c>
      <c r="DI17" s="8">
        <v>1</v>
      </c>
      <c r="DJ17" s="8"/>
      <c r="DK17" s="8">
        <v>2</v>
      </c>
      <c r="DL17" s="8">
        <v>2</v>
      </c>
      <c r="DM17" s="8">
        <v>1</v>
      </c>
      <c r="DN17" s="8" t="s">
        <v>143</v>
      </c>
      <c r="DO17" s="8"/>
      <c r="DP17" s="8">
        <v>1</v>
      </c>
      <c r="DQ17" s="8"/>
      <c r="DR17" s="8"/>
      <c r="DS17" s="8"/>
      <c r="DT17" s="8"/>
      <c r="DU17" s="8" t="s">
        <v>150</v>
      </c>
      <c r="DV17" s="8" t="s">
        <v>159</v>
      </c>
      <c r="DW17" s="8" t="s">
        <v>150</v>
      </c>
      <c r="DX17" s="8" t="s">
        <v>150</v>
      </c>
      <c r="DY17" s="8" t="s">
        <v>150</v>
      </c>
      <c r="DZ17" s="8"/>
      <c r="EA17" s="8"/>
      <c r="EB17" s="8" t="s">
        <v>150</v>
      </c>
      <c r="EC17" s="8" t="s">
        <v>150</v>
      </c>
      <c r="ED17" s="8" t="s">
        <v>150</v>
      </c>
      <c r="EE17" s="8"/>
      <c r="EF17" s="8" t="s">
        <v>159</v>
      </c>
      <c r="EG17" s="8" t="s">
        <v>150</v>
      </c>
      <c r="EH17" s="8"/>
      <c r="EI17" s="8" t="s">
        <v>159</v>
      </c>
      <c r="EJ17" s="8" t="s">
        <v>150</v>
      </c>
      <c r="EK17" s="8"/>
      <c r="EL17" s="8"/>
      <c r="EM17" s="8"/>
      <c r="EN17" s="8"/>
      <c r="EO17" s="8"/>
      <c r="EP17" s="8" t="s">
        <v>189</v>
      </c>
      <c r="EQ17" s="11" t="s">
        <v>1638</v>
      </c>
      <c r="ER17" s="11" t="s">
        <v>1637</v>
      </c>
      <c r="ES17" s="11"/>
      <c r="ET17" s="13">
        <v>1.012</v>
      </c>
      <c r="EU17" s="13">
        <v>0.7</v>
      </c>
      <c r="EV17" s="14">
        <f t="shared" si="22"/>
        <v>-0.24099999999999999</v>
      </c>
      <c r="EW17" s="14">
        <v>-1.2</v>
      </c>
      <c r="EX17" s="14">
        <v>-1.2</v>
      </c>
      <c r="EY17" s="11">
        <v>-0.24099999999999999</v>
      </c>
      <c r="EZ17" s="17" t="s">
        <v>152</v>
      </c>
      <c r="FA17" s="16" t="s">
        <v>1637</v>
      </c>
      <c r="FB17" t="s">
        <v>1973</v>
      </c>
      <c r="FC17">
        <v>1</v>
      </c>
      <c r="FD17">
        <v>6</v>
      </c>
    </row>
    <row r="18" spans="1:160" ht="45">
      <c r="A18" s="6">
        <v>2264</v>
      </c>
      <c r="B18" s="8">
        <v>2</v>
      </c>
      <c r="C18" s="8" t="s">
        <v>139</v>
      </c>
      <c r="D18" s="8">
        <v>57</v>
      </c>
      <c r="E18" s="8">
        <v>48</v>
      </c>
      <c r="F18" s="8" t="s">
        <v>180</v>
      </c>
      <c r="G18" s="8">
        <v>5</v>
      </c>
      <c r="H18" s="8"/>
      <c r="I18" s="9"/>
      <c r="J18" s="9"/>
      <c r="K18" s="10">
        <v>41543</v>
      </c>
      <c r="L18" s="10"/>
      <c r="M18" s="9" t="e">
        <f t="shared" ref="M18:M26" si="29">DATEDIF(K18,L18,"m")</f>
        <v>#NUM!</v>
      </c>
      <c r="N18" s="9">
        <f t="shared" ref="N18:N26" ca="1" si="30">DATEDIF(K18,TODAY(),"m")</f>
        <v>126</v>
      </c>
      <c r="O18" s="9">
        <v>109</v>
      </c>
      <c r="P18" s="9">
        <v>1</v>
      </c>
      <c r="Q18" s="10">
        <v>42397</v>
      </c>
      <c r="R18" s="10"/>
      <c r="S18" s="9">
        <f t="shared" ref="S18:S26" si="31">DATEDIF(K18,Q18,"m")</f>
        <v>28</v>
      </c>
      <c r="T18" s="9" t="s">
        <v>503</v>
      </c>
      <c r="U18" s="8" t="str">
        <f t="shared" ref="U18:U26" si="32">IF(O18&lt;12,O18, IF(O18&gt;12, "12"))</f>
        <v>12</v>
      </c>
      <c r="V18" s="11" t="str">
        <f t="shared" ref="V18:V26" si="33">IF(U18&lt;12,0, IF(U18&gt;12, "1"))</f>
        <v>1</v>
      </c>
      <c r="W18" s="8" t="str">
        <f t="shared" ref="W18:W26" si="34">IF(O18&lt;12,O18, IF(O18&gt;12, "12"))</f>
        <v>12</v>
      </c>
      <c r="X18" s="9">
        <v>2</v>
      </c>
      <c r="Y18" s="9">
        <v>1</v>
      </c>
      <c r="Z18" s="9">
        <v>1</v>
      </c>
      <c r="AA18" s="9"/>
      <c r="AB18" s="9">
        <v>2</v>
      </c>
      <c r="AC18" s="9">
        <v>28</v>
      </c>
      <c r="AD18" s="9">
        <v>0</v>
      </c>
      <c r="AE18" s="8" t="str">
        <f t="shared" ref="AE18:AE26" si="35">IF($O18&lt;36,$O18, IF($O18&gt;36, "36"))</f>
        <v>36</v>
      </c>
      <c r="AF18" s="9">
        <v>1</v>
      </c>
      <c r="AG18" s="9">
        <v>1</v>
      </c>
      <c r="AH18" s="11" t="str">
        <f t="shared" ref="AH18:AH26" si="36">IF(O18&lt;36,O18, IF(O18&gt;36, "36"))</f>
        <v>36</v>
      </c>
      <c r="AI18" s="11" t="str">
        <f>IF(AH18&lt;35,0, IF(AH18&gt;35, "1"))</f>
        <v>1</v>
      </c>
      <c r="AJ18" s="9">
        <v>1</v>
      </c>
      <c r="AK18" s="9"/>
      <c r="AL18" s="9"/>
      <c r="AM18" s="8" t="s">
        <v>360</v>
      </c>
      <c r="AN18" s="8">
        <v>1</v>
      </c>
      <c r="AO18" s="8">
        <v>2.14</v>
      </c>
      <c r="AP18" s="8"/>
      <c r="AQ18" s="8"/>
      <c r="AR18" s="9" t="e">
        <f t="shared" si="9"/>
        <v>#DIV/0!</v>
      </c>
      <c r="AS18" s="9">
        <v>1.25</v>
      </c>
      <c r="AT18" s="9">
        <f t="shared" ref="AT18:AT49" si="37">141*((AS18/EU18)^EW18)*0.9938^(E18+1)*ET18</f>
        <v>70.092045860062939</v>
      </c>
      <c r="AU18" s="9">
        <v>1.32</v>
      </c>
      <c r="AV18" s="9">
        <f t="shared" ref="AV18:AV54" si="38">141*((AU18/EU18)^EX18)*0.9938^(E18+3)*ET18</f>
        <v>64.844033192468999</v>
      </c>
      <c r="AW18" s="9"/>
      <c r="AX18" s="9" t="e">
        <f t="shared" ref="AX18:AX35" si="39">141*((AW18/EU18)^EY18)*0.9938^(E18+10)*ET18</f>
        <v>#DIV/0!</v>
      </c>
      <c r="AY18" s="12" t="s">
        <v>155</v>
      </c>
      <c r="AZ18" s="12" t="s">
        <v>155</v>
      </c>
      <c r="BA18" s="12" t="s">
        <v>155</v>
      </c>
      <c r="BB18" s="12" t="s">
        <v>155</v>
      </c>
      <c r="BC18" s="8" t="s">
        <v>164</v>
      </c>
      <c r="BD18" s="8"/>
      <c r="BE18" s="8"/>
      <c r="BF18" s="8"/>
      <c r="BG18" s="12"/>
      <c r="BH18" s="8"/>
      <c r="BI18" s="8"/>
      <c r="BJ18" s="8">
        <v>66.2</v>
      </c>
      <c r="BK18" s="8">
        <v>172.5</v>
      </c>
      <c r="BL18" s="8">
        <f t="shared" ref="BL18:BL26" si="40">(0.007184*(BJ18^0.425)*(BK18^0.725))</f>
        <v>1.7860888784935967</v>
      </c>
      <c r="BM18" s="8">
        <f t="shared" si="14"/>
        <v>22.247427011132118</v>
      </c>
      <c r="BN18" s="8">
        <v>1</v>
      </c>
      <c r="BO18" s="7" t="s">
        <v>558</v>
      </c>
      <c r="BP18" s="8" t="s">
        <v>146</v>
      </c>
      <c r="BQ18" s="8">
        <v>40</v>
      </c>
      <c r="BR18" s="8">
        <v>69</v>
      </c>
      <c r="BS18" s="8">
        <v>165</v>
      </c>
      <c r="BT18" s="8">
        <f t="shared" ref="BT18:BT26" si="41">(0.007184*(BR18^0.425)*(BS18^0.725))</f>
        <v>1.760163645366472</v>
      </c>
      <c r="BU18" s="8">
        <f t="shared" si="16"/>
        <v>25.344352617079888</v>
      </c>
      <c r="BV18" s="8">
        <f t="shared" ref="BV18:BW33" si="42">(BL18/BT18)</f>
        <v>1.0147288765992704</v>
      </c>
      <c r="BW18" s="8">
        <f t="shared" si="17"/>
        <v>0.8778060875044521</v>
      </c>
      <c r="BX18" s="8" t="s">
        <v>158</v>
      </c>
      <c r="BY18" s="8" t="s">
        <v>147</v>
      </c>
      <c r="BZ18" s="8" t="s">
        <v>148</v>
      </c>
      <c r="CA18" s="8" t="s">
        <v>149</v>
      </c>
      <c r="CB18" s="8">
        <v>6</v>
      </c>
      <c r="CC18" s="8" t="s">
        <v>159</v>
      </c>
      <c r="CD18" s="8">
        <v>1</v>
      </c>
      <c r="CE18" s="8" t="s">
        <v>150</v>
      </c>
      <c r="CF18" s="8" t="s">
        <v>150</v>
      </c>
      <c r="CG18" s="8">
        <v>2</v>
      </c>
      <c r="CH18" s="8" t="s">
        <v>150</v>
      </c>
      <c r="CI18" s="8" t="s">
        <v>159</v>
      </c>
      <c r="CJ18" s="8">
        <v>1</v>
      </c>
      <c r="CK18" s="8" t="s">
        <v>150</v>
      </c>
      <c r="CL18" s="8" t="s">
        <v>150</v>
      </c>
      <c r="CM18" s="8">
        <v>2</v>
      </c>
      <c r="CN18" s="8" t="s">
        <v>150</v>
      </c>
      <c r="CO18" s="8">
        <v>0</v>
      </c>
      <c r="CP18" s="8">
        <v>100</v>
      </c>
      <c r="CQ18" s="8">
        <v>1</v>
      </c>
      <c r="CR18" s="8" t="s">
        <v>0</v>
      </c>
      <c r="CS18" s="8">
        <v>0</v>
      </c>
      <c r="CT18" s="8"/>
      <c r="CU18" s="8"/>
      <c r="CV18" s="8"/>
      <c r="CW18" s="8"/>
      <c r="CX18" s="8" t="s">
        <v>0</v>
      </c>
      <c r="CY18" s="8">
        <v>0</v>
      </c>
      <c r="CZ18" s="8"/>
      <c r="DA18" s="8"/>
      <c r="DB18" s="8"/>
      <c r="DC18" s="8"/>
      <c r="DD18" s="8" t="s">
        <v>143</v>
      </c>
      <c r="DE18" s="8">
        <v>1</v>
      </c>
      <c r="DF18" s="8">
        <v>128</v>
      </c>
      <c r="DG18" s="8">
        <v>128</v>
      </c>
      <c r="DH18" s="8">
        <v>100</v>
      </c>
      <c r="DI18" s="8">
        <v>1</v>
      </c>
      <c r="DJ18" s="8"/>
      <c r="DK18" s="8">
        <v>2</v>
      </c>
      <c r="DL18" s="8">
        <v>4</v>
      </c>
      <c r="DM18" s="8">
        <v>1</v>
      </c>
      <c r="DN18" s="8"/>
      <c r="DO18" s="8" t="s">
        <v>143</v>
      </c>
      <c r="DP18" s="8">
        <v>2</v>
      </c>
      <c r="DQ18" s="8"/>
      <c r="DR18" s="8"/>
      <c r="DS18" s="8"/>
      <c r="DT18" s="8"/>
      <c r="DU18" s="8" t="s">
        <v>150</v>
      </c>
      <c r="DV18" s="8" t="s">
        <v>159</v>
      </c>
      <c r="DW18" s="8" t="s">
        <v>150</v>
      </c>
      <c r="DX18" s="8" t="s">
        <v>159</v>
      </c>
      <c r="DY18" s="8" t="s">
        <v>150</v>
      </c>
      <c r="DZ18" s="8"/>
      <c r="EA18" s="8"/>
      <c r="EB18" s="8" t="s">
        <v>150</v>
      </c>
      <c r="EC18" s="8" t="s">
        <v>150</v>
      </c>
      <c r="ED18" s="8" t="s">
        <v>150</v>
      </c>
      <c r="EE18" s="8"/>
      <c r="EF18" s="8" t="s">
        <v>159</v>
      </c>
      <c r="EG18" s="8" t="s">
        <v>150</v>
      </c>
      <c r="EH18" s="8"/>
      <c r="EI18" s="8" t="s">
        <v>159</v>
      </c>
      <c r="EJ18" s="8" t="s">
        <v>150</v>
      </c>
      <c r="EK18" s="8" t="s">
        <v>150</v>
      </c>
      <c r="EL18" s="8" t="s">
        <v>150</v>
      </c>
      <c r="EM18" s="8"/>
      <c r="EN18" s="8"/>
      <c r="EO18" s="8" t="s">
        <v>173</v>
      </c>
      <c r="EP18" s="8" t="s">
        <v>189</v>
      </c>
      <c r="EQ18" s="11" t="str">
        <f t="shared" ref="EQ18:EQ54" si="43">IF(O18&lt;36,O18, IF(O18&gt;36, "36"))</f>
        <v>36</v>
      </c>
      <c r="ER18" s="11" t="str">
        <f>IF(EQ18&lt;35,0, IF(EQ18&gt;35, "1"))</f>
        <v>1</v>
      </c>
      <c r="ES18" s="11"/>
      <c r="ET18" s="13">
        <f t="shared" ref="ET18:ET49" si="44">IF(B18=2,1,1.012)</f>
        <v>1</v>
      </c>
      <c r="EU18" s="13">
        <f t="shared" ref="EU18:EU49" si="45">IF(B18=1,0.7,0.9)</f>
        <v>0.9</v>
      </c>
      <c r="EV18" s="14">
        <f t="shared" si="22"/>
        <v>-3.2000000000000001E-2</v>
      </c>
      <c r="EW18" s="14">
        <f t="shared" ref="EW18:EW49" si="46">IF(B18=1,IF(AS18&lt;0.7,-0.241,-1.2),IF(AS18&lt;0.9,-0.032,-1.2))</f>
        <v>-1.2</v>
      </c>
      <c r="EX18" s="14">
        <f t="shared" ref="EX18:EX49" si="47">IF(B18=1,IF(AU18&lt;0.7,-0.241,-1.2),IF(AU18&lt;0.9,-0.032,-1.2))</f>
        <v>-1.2</v>
      </c>
      <c r="EY18" s="11">
        <f t="shared" ref="EY18:EY49" si="48">IF(B18=1,IF(AW18&lt;0.7,-0.241,-1.2),IF(AW18&lt;0.9,-0.032,-1.2))</f>
        <v>-3.2000000000000001E-2</v>
      </c>
      <c r="EZ18" s="17" t="s">
        <v>152</v>
      </c>
      <c r="FA18" s="16" t="str">
        <f t="shared" ref="FA18:FA26" si="49">IF(EZ18="HD", "1", IF(EZ18="PD", "2","3"))</f>
        <v>1</v>
      </c>
      <c r="FC18">
        <v>2</v>
      </c>
      <c r="FD18">
        <v>0</v>
      </c>
    </row>
    <row r="19" spans="1:160" ht="56.25">
      <c r="A19" s="6">
        <v>2266</v>
      </c>
      <c r="B19" s="8">
        <v>1</v>
      </c>
      <c r="C19" s="8" t="s">
        <v>146</v>
      </c>
      <c r="D19" s="8">
        <v>48</v>
      </c>
      <c r="E19" s="8">
        <v>39</v>
      </c>
      <c r="F19" s="8" t="s">
        <v>180</v>
      </c>
      <c r="G19" s="8">
        <v>5</v>
      </c>
      <c r="H19" s="8"/>
      <c r="I19" s="9"/>
      <c r="J19" s="9"/>
      <c r="K19" s="10">
        <v>41547</v>
      </c>
      <c r="L19" s="10"/>
      <c r="M19" s="9" t="e">
        <f t="shared" si="29"/>
        <v>#NUM!</v>
      </c>
      <c r="N19" s="9">
        <f t="shared" ca="1" si="30"/>
        <v>126</v>
      </c>
      <c r="O19" s="9">
        <v>109</v>
      </c>
      <c r="P19" s="9">
        <v>1</v>
      </c>
      <c r="Q19" s="10">
        <v>43865</v>
      </c>
      <c r="R19" s="10"/>
      <c r="S19" s="9">
        <f t="shared" si="31"/>
        <v>76</v>
      </c>
      <c r="T19" s="9" t="s">
        <v>559</v>
      </c>
      <c r="U19" s="8" t="str">
        <f t="shared" si="32"/>
        <v>12</v>
      </c>
      <c r="V19" s="11" t="str">
        <f t="shared" si="33"/>
        <v>1</v>
      </c>
      <c r="W19" s="8" t="str">
        <f t="shared" si="34"/>
        <v>12</v>
      </c>
      <c r="X19" s="9">
        <v>2</v>
      </c>
      <c r="Y19" s="9">
        <v>1</v>
      </c>
      <c r="Z19" s="9">
        <v>1</v>
      </c>
      <c r="AA19" s="9">
        <v>0</v>
      </c>
      <c r="AB19" s="9">
        <v>2</v>
      </c>
      <c r="AC19" s="9">
        <v>76</v>
      </c>
      <c r="AD19" s="9">
        <v>0</v>
      </c>
      <c r="AE19" s="8" t="str">
        <f t="shared" si="35"/>
        <v>36</v>
      </c>
      <c r="AF19" s="9">
        <v>2</v>
      </c>
      <c r="AG19" s="9">
        <v>2</v>
      </c>
      <c r="AH19" s="11" t="str">
        <f t="shared" si="36"/>
        <v>36</v>
      </c>
      <c r="AI19" s="11" t="str">
        <f>IF(AH19&lt;35,0, IF(AH19&gt;35, "1"))</f>
        <v>1</v>
      </c>
      <c r="AJ19" s="9">
        <v>1</v>
      </c>
      <c r="AK19" s="9"/>
      <c r="AL19" s="9"/>
      <c r="AM19" s="8" t="s">
        <v>360</v>
      </c>
      <c r="AN19" s="8">
        <v>1</v>
      </c>
      <c r="AO19" s="8">
        <v>2.2200000000000002</v>
      </c>
      <c r="AP19" s="8"/>
      <c r="AQ19" s="8"/>
      <c r="AR19" s="9" t="e">
        <f t="shared" si="9"/>
        <v>#DIV/0!</v>
      </c>
      <c r="AS19" s="9">
        <v>0.93</v>
      </c>
      <c r="AT19" s="9">
        <f t="shared" si="37"/>
        <v>79.122031831457477</v>
      </c>
      <c r="AU19" s="9">
        <v>0.82</v>
      </c>
      <c r="AV19" s="9">
        <f t="shared" si="38"/>
        <v>90.886280736450132</v>
      </c>
      <c r="AW19" s="9"/>
      <c r="AX19" s="9" t="e">
        <f t="shared" si="39"/>
        <v>#DIV/0!</v>
      </c>
      <c r="AY19" s="12" t="s">
        <v>155</v>
      </c>
      <c r="AZ19" s="12" t="s">
        <v>155</v>
      </c>
      <c r="BA19" s="12" t="s">
        <v>155</v>
      </c>
      <c r="BB19" s="12" t="s">
        <v>155</v>
      </c>
      <c r="BC19" s="8" t="s">
        <v>164</v>
      </c>
      <c r="BD19" s="8"/>
      <c r="BE19" s="8"/>
      <c r="BF19" s="8"/>
      <c r="BG19" s="12"/>
      <c r="BH19" s="8"/>
      <c r="BI19" s="8"/>
      <c r="BJ19" s="8">
        <v>58.05</v>
      </c>
      <c r="BK19" s="8">
        <v>156.19999999999999</v>
      </c>
      <c r="BL19" s="8">
        <f t="shared" si="40"/>
        <v>1.5718135028385745</v>
      </c>
      <c r="BM19" s="8">
        <f t="shared" si="14"/>
        <v>23.792504766698205</v>
      </c>
      <c r="BN19" s="8">
        <v>1</v>
      </c>
      <c r="BO19" s="7" t="s">
        <v>560</v>
      </c>
      <c r="BP19" s="8" t="s">
        <v>139</v>
      </c>
      <c r="BQ19" s="8">
        <v>40</v>
      </c>
      <c r="BR19" s="8">
        <v>67</v>
      </c>
      <c r="BS19" s="8">
        <v>172</v>
      </c>
      <c r="BT19" s="8">
        <f t="shared" si="41"/>
        <v>1.7914563832133339</v>
      </c>
      <c r="BU19" s="8">
        <f t="shared" si="16"/>
        <v>22.6473769605192</v>
      </c>
      <c r="BV19" s="8">
        <f t="shared" si="42"/>
        <v>0.8773942349739009</v>
      </c>
      <c r="BW19" s="8">
        <f t="shared" si="42"/>
        <v>1.0505633746537308</v>
      </c>
      <c r="BX19" s="8" t="s">
        <v>158</v>
      </c>
      <c r="BY19" s="8" t="s">
        <v>162</v>
      </c>
      <c r="BZ19" s="8" t="s">
        <v>148</v>
      </c>
      <c r="CA19" s="8" t="s">
        <v>149</v>
      </c>
      <c r="CB19" s="8">
        <v>5</v>
      </c>
      <c r="CC19" s="8" t="s">
        <v>150</v>
      </c>
      <c r="CD19" s="8">
        <v>2</v>
      </c>
      <c r="CE19" s="8" t="s">
        <v>159</v>
      </c>
      <c r="CF19" s="8" t="s">
        <v>150</v>
      </c>
      <c r="CG19" s="8">
        <v>2</v>
      </c>
      <c r="CH19" s="8" t="s">
        <v>150</v>
      </c>
      <c r="CI19" s="8" t="s">
        <v>159</v>
      </c>
      <c r="CJ19" s="8">
        <v>1</v>
      </c>
      <c r="CK19" s="8" t="s">
        <v>159</v>
      </c>
      <c r="CL19" s="8" t="s">
        <v>159</v>
      </c>
      <c r="CM19" s="8">
        <v>1</v>
      </c>
      <c r="CN19" s="8" t="s">
        <v>159</v>
      </c>
      <c r="CO19" s="8">
        <v>83.3</v>
      </c>
      <c r="CP19" s="8">
        <v>100</v>
      </c>
      <c r="CQ19" s="8">
        <v>2</v>
      </c>
      <c r="CR19" s="8" t="s">
        <v>561</v>
      </c>
      <c r="CS19" s="8">
        <v>3</v>
      </c>
      <c r="CT19" s="8" t="s">
        <v>1831</v>
      </c>
      <c r="CU19" s="8">
        <v>8578</v>
      </c>
      <c r="CV19" s="8" t="s">
        <v>1797</v>
      </c>
      <c r="CW19" s="8">
        <v>1</v>
      </c>
      <c r="CX19" s="8" t="s">
        <v>562</v>
      </c>
      <c r="CY19" s="8">
        <v>1</v>
      </c>
      <c r="CZ19" s="8" t="s">
        <v>1832</v>
      </c>
      <c r="DA19" s="8">
        <v>1248</v>
      </c>
      <c r="DB19" s="8" t="s">
        <v>1833</v>
      </c>
      <c r="DC19" s="8">
        <v>1</v>
      </c>
      <c r="DD19" s="8" t="s">
        <v>143</v>
      </c>
      <c r="DE19" s="8">
        <v>1</v>
      </c>
      <c r="DF19" s="8"/>
      <c r="DG19" s="8"/>
      <c r="DH19" s="8">
        <v>375</v>
      </c>
      <c r="DI19" s="8">
        <v>1</v>
      </c>
      <c r="DJ19" s="8"/>
      <c r="DK19" s="8">
        <v>2</v>
      </c>
      <c r="DL19" s="8">
        <v>10</v>
      </c>
      <c r="DM19" s="8">
        <v>1</v>
      </c>
      <c r="DN19" s="8"/>
      <c r="DO19" s="8" t="s">
        <v>143</v>
      </c>
      <c r="DP19" s="8">
        <v>2</v>
      </c>
      <c r="DQ19" s="8"/>
      <c r="DR19" s="8"/>
      <c r="DS19" s="8"/>
      <c r="DT19" s="8"/>
      <c r="DU19" s="8" t="s">
        <v>150</v>
      </c>
      <c r="DV19" s="8" t="s">
        <v>159</v>
      </c>
      <c r="DW19" s="8" t="s">
        <v>150</v>
      </c>
      <c r="DX19" s="8" t="s">
        <v>159</v>
      </c>
      <c r="DY19" s="8" t="s">
        <v>159</v>
      </c>
      <c r="DZ19" s="8"/>
      <c r="EA19" s="8"/>
      <c r="EB19" s="8" t="s">
        <v>150</v>
      </c>
      <c r="EC19" s="8" t="s">
        <v>150</v>
      </c>
      <c r="ED19" s="8" t="s">
        <v>150</v>
      </c>
      <c r="EE19" s="8"/>
      <c r="EF19" s="8" t="s">
        <v>159</v>
      </c>
      <c r="EG19" s="8" t="s">
        <v>150</v>
      </c>
      <c r="EH19" s="8"/>
      <c r="EI19" s="8" t="s">
        <v>159</v>
      </c>
      <c r="EJ19" s="8" t="s">
        <v>150</v>
      </c>
      <c r="EK19" s="8"/>
      <c r="EL19" s="8"/>
      <c r="EM19" s="8"/>
      <c r="EN19" s="8"/>
      <c r="EO19" s="8" t="s">
        <v>184</v>
      </c>
      <c r="EP19" s="8" t="s">
        <v>189</v>
      </c>
      <c r="EQ19" s="11" t="str">
        <f t="shared" si="43"/>
        <v>36</v>
      </c>
      <c r="ER19" s="11" t="str">
        <f>IF(EQ19&lt;35,0, IF(EQ19&gt;35, "1"))</f>
        <v>1</v>
      </c>
      <c r="ES19" s="11"/>
      <c r="ET19" s="13">
        <f t="shared" si="44"/>
        <v>1.012</v>
      </c>
      <c r="EU19" s="13">
        <f t="shared" si="45"/>
        <v>0.7</v>
      </c>
      <c r="EV19" s="14">
        <f t="shared" si="22"/>
        <v>-0.24099999999999999</v>
      </c>
      <c r="EW19" s="14">
        <f t="shared" si="46"/>
        <v>-1.2</v>
      </c>
      <c r="EX19" s="14">
        <f t="shared" si="47"/>
        <v>-1.2</v>
      </c>
      <c r="EY19" s="11">
        <f t="shared" si="48"/>
        <v>-0.24099999999999999</v>
      </c>
      <c r="EZ19" s="17" t="s">
        <v>163</v>
      </c>
      <c r="FA19" s="16" t="str">
        <f t="shared" si="49"/>
        <v>2</v>
      </c>
      <c r="FC19">
        <v>2</v>
      </c>
      <c r="FD19">
        <v>0</v>
      </c>
    </row>
    <row r="20" spans="1:160" ht="90">
      <c r="A20" s="6">
        <v>2273</v>
      </c>
      <c r="B20" s="8">
        <v>1</v>
      </c>
      <c r="C20" s="8" t="s">
        <v>146</v>
      </c>
      <c r="D20" s="8">
        <v>62</v>
      </c>
      <c r="E20" s="8">
        <v>53</v>
      </c>
      <c r="F20" s="8" t="s">
        <v>153</v>
      </c>
      <c r="G20" s="8">
        <v>3</v>
      </c>
      <c r="H20" s="8"/>
      <c r="I20" s="9"/>
      <c r="J20" s="9"/>
      <c r="K20" s="10">
        <v>41570</v>
      </c>
      <c r="L20" s="10"/>
      <c r="M20" s="9" t="e">
        <f t="shared" si="29"/>
        <v>#NUM!</v>
      </c>
      <c r="N20" s="9">
        <f t="shared" ca="1" si="30"/>
        <v>125</v>
      </c>
      <c r="O20" s="9">
        <v>108</v>
      </c>
      <c r="P20" s="9">
        <v>1</v>
      </c>
      <c r="Q20" s="9" t="s">
        <v>570</v>
      </c>
      <c r="R20" s="10">
        <v>42514</v>
      </c>
      <c r="S20" s="9" t="e">
        <f t="shared" si="31"/>
        <v>#VALUE!</v>
      </c>
      <c r="T20" s="9" t="s">
        <v>431</v>
      </c>
      <c r="U20" s="8" t="str">
        <f t="shared" si="32"/>
        <v>12</v>
      </c>
      <c r="V20" s="11" t="str">
        <f t="shared" si="33"/>
        <v>1</v>
      </c>
      <c r="W20" s="8" t="str">
        <f t="shared" si="34"/>
        <v>12</v>
      </c>
      <c r="X20" s="9">
        <v>2</v>
      </c>
      <c r="Y20" s="9">
        <v>1</v>
      </c>
      <c r="Z20" s="9">
        <v>1</v>
      </c>
      <c r="AA20" s="9"/>
      <c r="AB20" s="9">
        <v>2</v>
      </c>
      <c r="AC20" s="9">
        <v>108</v>
      </c>
      <c r="AD20" s="9">
        <v>1</v>
      </c>
      <c r="AE20" s="8" t="str">
        <f t="shared" si="35"/>
        <v>36</v>
      </c>
      <c r="AF20" s="9">
        <v>2</v>
      </c>
      <c r="AG20" s="9">
        <v>2</v>
      </c>
      <c r="AH20" s="11" t="str">
        <f t="shared" si="36"/>
        <v>36</v>
      </c>
      <c r="AI20" s="11" t="str">
        <f>IF(AH20&lt;35,0, IF(AH20&gt;35, "1"))</f>
        <v>1</v>
      </c>
      <c r="AJ20" s="9">
        <v>2</v>
      </c>
      <c r="AK20" s="9">
        <v>0</v>
      </c>
      <c r="AL20" s="9"/>
      <c r="AM20" s="8" t="s">
        <v>360</v>
      </c>
      <c r="AN20" s="8">
        <v>1</v>
      </c>
      <c r="AO20" s="8">
        <v>1.9</v>
      </c>
      <c r="AP20" s="8"/>
      <c r="AQ20" s="8"/>
      <c r="AR20" s="9" t="e">
        <f t="shared" si="9"/>
        <v>#DIV/0!</v>
      </c>
      <c r="AS20" s="9">
        <v>1.36</v>
      </c>
      <c r="AT20" s="9">
        <f t="shared" si="37"/>
        <v>45.963826140235376</v>
      </c>
      <c r="AU20" s="9">
        <v>1.1399999999999999</v>
      </c>
      <c r="AV20" s="9">
        <f t="shared" si="38"/>
        <v>56.101571468353519</v>
      </c>
      <c r="AW20" s="9"/>
      <c r="AX20" s="9" t="e">
        <f t="shared" si="39"/>
        <v>#DIV/0!</v>
      </c>
      <c r="AY20" s="12" t="s">
        <v>155</v>
      </c>
      <c r="AZ20" s="12" t="s">
        <v>155</v>
      </c>
      <c r="BA20" s="12" t="s">
        <v>155</v>
      </c>
      <c r="BB20" s="12" t="s">
        <v>155</v>
      </c>
      <c r="BC20" s="8" t="s">
        <v>164</v>
      </c>
      <c r="BD20" s="8"/>
      <c r="BE20" s="8"/>
      <c r="BF20" s="8"/>
      <c r="BG20" s="12"/>
      <c r="BH20" s="8"/>
      <c r="BI20" s="8"/>
      <c r="BJ20" s="8">
        <v>60.2</v>
      </c>
      <c r="BK20" s="8">
        <v>152</v>
      </c>
      <c r="BL20" s="8">
        <f t="shared" si="40"/>
        <v>1.565061592370693</v>
      </c>
      <c r="BM20" s="8">
        <f t="shared" si="14"/>
        <v>26.056094182825486</v>
      </c>
      <c r="BN20" s="8">
        <v>1</v>
      </c>
      <c r="BO20" s="7" t="s">
        <v>571</v>
      </c>
      <c r="BP20" s="8" t="s">
        <v>139</v>
      </c>
      <c r="BQ20" s="8">
        <v>55</v>
      </c>
      <c r="BR20" s="8">
        <v>75</v>
      </c>
      <c r="BS20" s="8">
        <v>166</v>
      </c>
      <c r="BT20" s="8">
        <f t="shared" si="41"/>
        <v>1.8316636400995705</v>
      </c>
      <c r="BU20" s="8">
        <f t="shared" si="16"/>
        <v>27.217302946726669</v>
      </c>
      <c r="BV20" s="8">
        <f t="shared" si="42"/>
        <v>0.85444814108206846</v>
      </c>
      <c r="BW20" s="8">
        <f t="shared" si="42"/>
        <v>0.95733564173591867</v>
      </c>
      <c r="BX20" s="8" t="s">
        <v>147</v>
      </c>
      <c r="BY20" s="8" t="s">
        <v>158</v>
      </c>
      <c r="BZ20" s="8" t="s">
        <v>148</v>
      </c>
      <c r="CA20" s="8" t="s">
        <v>149</v>
      </c>
      <c r="CB20" s="8">
        <v>5</v>
      </c>
      <c r="CC20" s="8" t="s">
        <v>150</v>
      </c>
      <c r="CD20" s="8">
        <v>2</v>
      </c>
      <c r="CE20" s="8" t="s">
        <v>159</v>
      </c>
      <c r="CF20" s="8" t="s">
        <v>150</v>
      </c>
      <c r="CG20" s="8">
        <v>2</v>
      </c>
      <c r="CH20" s="8" t="s">
        <v>150</v>
      </c>
      <c r="CI20" s="8" t="s">
        <v>150</v>
      </c>
      <c r="CJ20" s="8">
        <v>2</v>
      </c>
      <c r="CK20" s="8" t="s">
        <v>159</v>
      </c>
      <c r="CL20" s="8" t="s">
        <v>150</v>
      </c>
      <c r="CM20" s="8">
        <v>2</v>
      </c>
      <c r="CN20" s="8" t="s">
        <v>150</v>
      </c>
      <c r="CO20" s="8">
        <v>100</v>
      </c>
      <c r="CP20" s="8">
        <v>0</v>
      </c>
      <c r="CQ20" s="8">
        <v>3</v>
      </c>
      <c r="CR20" s="8" t="s">
        <v>572</v>
      </c>
      <c r="CS20" s="8">
        <v>4</v>
      </c>
      <c r="CT20" s="8" t="s">
        <v>1834</v>
      </c>
      <c r="CU20" s="8">
        <v>4413</v>
      </c>
      <c r="CV20" s="8" t="s">
        <v>1835</v>
      </c>
      <c r="CW20" s="8">
        <v>12</v>
      </c>
      <c r="CX20" s="8" t="s">
        <v>0</v>
      </c>
      <c r="CY20" s="8">
        <v>0</v>
      </c>
      <c r="CZ20" s="8"/>
      <c r="DA20" s="8"/>
      <c r="DB20" s="8"/>
      <c r="DC20" s="8"/>
      <c r="DD20" s="8" t="s">
        <v>165</v>
      </c>
      <c r="DE20" s="8">
        <v>2</v>
      </c>
      <c r="DF20" s="8"/>
      <c r="DG20" s="8"/>
      <c r="DH20" s="8">
        <v>375</v>
      </c>
      <c r="DI20" s="8">
        <v>1</v>
      </c>
      <c r="DJ20" s="8"/>
      <c r="DK20" s="8">
        <v>2</v>
      </c>
      <c r="DL20" s="8">
        <v>7</v>
      </c>
      <c r="DM20" s="8">
        <v>1</v>
      </c>
      <c r="DN20" s="8" t="s">
        <v>143</v>
      </c>
      <c r="DO20" s="8"/>
      <c r="DP20" s="8">
        <v>1</v>
      </c>
      <c r="DQ20" s="8" t="s">
        <v>165</v>
      </c>
      <c r="DR20" s="8" t="s">
        <v>165</v>
      </c>
      <c r="DS20" s="8" t="s">
        <v>165</v>
      </c>
      <c r="DT20" s="8" t="s">
        <v>165</v>
      </c>
      <c r="DU20" s="8" t="s">
        <v>150</v>
      </c>
      <c r="DV20" s="8" t="s">
        <v>150</v>
      </c>
      <c r="DW20" s="8" t="s">
        <v>150</v>
      </c>
      <c r="DX20" s="8" t="s">
        <v>150</v>
      </c>
      <c r="DY20" s="8" t="s">
        <v>150</v>
      </c>
      <c r="DZ20" s="8"/>
      <c r="EA20" s="8"/>
      <c r="EB20" s="8" t="s">
        <v>150</v>
      </c>
      <c r="EC20" s="8" t="s">
        <v>150</v>
      </c>
      <c r="ED20" s="8" t="s">
        <v>150</v>
      </c>
      <c r="EE20" s="8"/>
      <c r="EF20" s="8" t="s">
        <v>159</v>
      </c>
      <c r="EG20" s="8" t="s">
        <v>150</v>
      </c>
      <c r="EH20" s="8"/>
      <c r="EI20" s="8" t="s">
        <v>159</v>
      </c>
      <c r="EJ20" s="8" t="s">
        <v>150</v>
      </c>
      <c r="EK20" s="8" t="s">
        <v>150</v>
      </c>
      <c r="EL20" s="8" t="s">
        <v>150</v>
      </c>
      <c r="EM20" s="8"/>
      <c r="EN20" s="8"/>
      <c r="EO20" s="8"/>
      <c r="EP20" s="8" t="s">
        <v>187</v>
      </c>
      <c r="EQ20" s="11" t="str">
        <f t="shared" si="43"/>
        <v>36</v>
      </c>
      <c r="ER20" s="11" t="str">
        <f>IF(EQ20&lt;35,0, IF(EQ20&gt;35, "1"))</f>
        <v>1</v>
      </c>
      <c r="ES20" s="11"/>
      <c r="ET20" s="13">
        <f t="shared" si="44"/>
        <v>1.012</v>
      </c>
      <c r="EU20" s="13">
        <f t="shared" si="45"/>
        <v>0.7</v>
      </c>
      <c r="EV20" s="14">
        <f t="shared" si="22"/>
        <v>-0.24099999999999999</v>
      </c>
      <c r="EW20" s="14">
        <f t="shared" si="46"/>
        <v>-1.2</v>
      </c>
      <c r="EX20" s="14">
        <f t="shared" si="47"/>
        <v>-1.2</v>
      </c>
      <c r="EY20" s="11">
        <f t="shared" si="48"/>
        <v>-0.24099999999999999</v>
      </c>
      <c r="EZ20" s="15" t="s">
        <v>163</v>
      </c>
      <c r="FA20" s="16" t="str">
        <f t="shared" si="49"/>
        <v>2</v>
      </c>
      <c r="FB20" t="s">
        <v>1974</v>
      </c>
      <c r="FC20">
        <v>1</v>
      </c>
      <c r="FD20">
        <v>10</v>
      </c>
    </row>
    <row r="21" spans="1:160" ht="33.75">
      <c r="A21" s="6">
        <v>2278</v>
      </c>
      <c r="B21" s="8">
        <v>1</v>
      </c>
      <c r="C21" s="8" t="s">
        <v>146</v>
      </c>
      <c r="D21" s="8">
        <v>49</v>
      </c>
      <c r="E21" s="8">
        <v>40</v>
      </c>
      <c r="F21" s="8" t="s">
        <v>153</v>
      </c>
      <c r="G21" s="8">
        <v>3</v>
      </c>
      <c r="H21" s="8" t="s">
        <v>179</v>
      </c>
      <c r="I21" s="9"/>
      <c r="J21" s="9"/>
      <c r="K21" s="10">
        <v>41584</v>
      </c>
      <c r="L21" s="10"/>
      <c r="M21" s="9" t="e">
        <f t="shared" si="29"/>
        <v>#NUM!</v>
      </c>
      <c r="N21" s="9">
        <f t="shared" ca="1" si="30"/>
        <v>125</v>
      </c>
      <c r="O21" s="9">
        <v>107</v>
      </c>
      <c r="P21" s="9">
        <v>1</v>
      </c>
      <c r="Q21" s="9"/>
      <c r="R21" s="9"/>
      <c r="S21" s="9" t="e">
        <f t="shared" si="31"/>
        <v>#NUM!</v>
      </c>
      <c r="T21" s="9"/>
      <c r="U21" s="8" t="str">
        <f t="shared" si="32"/>
        <v>12</v>
      </c>
      <c r="V21" s="11" t="str">
        <f t="shared" si="33"/>
        <v>1</v>
      </c>
      <c r="W21" s="8" t="str">
        <f t="shared" si="34"/>
        <v>12</v>
      </c>
      <c r="X21" s="9">
        <v>2</v>
      </c>
      <c r="Y21" s="9">
        <v>1</v>
      </c>
      <c r="Z21" s="9">
        <v>1</v>
      </c>
      <c r="AA21" s="9"/>
      <c r="AB21" s="9">
        <v>2</v>
      </c>
      <c r="AC21" s="9">
        <v>107</v>
      </c>
      <c r="AD21" s="9">
        <v>1</v>
      </c>
      <c r="AE21" s="8" t="str">
        <f t="shared" si="35"/>
        <v>36</v>
      </c>
      <c r="AF21" s="9">
        <v>2</v>
      </c>
      <c r="AG21" s="9">
        <v>2</v>
      </c>
      <c r="AH21" s="11" t="str">
        <f t="shared" si="36"/>
        <v>36</v>
      </c>
      <c r="AI21" s="11">
        <v>1</v>
      </c>
      <c r="AJ21" s="9">
        <v>2</v>
      </c>
      <c r="AK21" s="9"/>
      <c r="AL21" s="9"/>
      <c r="AM21" s="8" t="s">
        <v>360</v>
      </c>
      <c r="AN21" s="8">
        <v>1</v>
      </c>
      <c r="AO21" s="8">
        <v>1.1000000000000001</v>
      </c>
      <c r="AP21" s="8"/>
      <c r="AQ21" s="8"/>
      <c r="AR21" s="9" t="e">
        <f t="shared" si="9"/>
        <v>#DIV/0!</v>
      </c>
      <c r="AS21" s="9">
        <v>0.68</v>
      </c>
      <c r="AT21" s="9">
        <f t="shared" si="37"/>
        <v>111.35053131402017</v>
      </c>
      <c r="AU21" s="9">
        <v>1.1000000000000001</v>
      </c>
      <c r="AV21" s="9">
        <f t="shared" si="38"/>
        <v>63.489619541822066</v>
      </c>
      <c r="AW21" s="9"/>
      <c r="AX21" s="9" t="e">
        <f t="shared" si="39"/>
        <v>#DIV/0!</v>
      </c>
      <c r="AY21" s="12" t="s">
        <v>155</v>
      </c>
      <c r="AZ21" s="12" t="s">
        <v>155</v>
      </c>
      <c r="BA21" s="12" t="s">
        <v>155</v>
      </c>
      <c r="BB21" s="12" t="s">
        <v>155</v>
      </c>
      <c r="BC21" s="8" t="s">
        <v>164</v>
      </c>
      <c r="BD21" s="8"/>
      <c r="BE21" s="8"/>
      <c r="BF21" s="8"/>
      <c r="BG21" s="12"/>
      <c r="BH21" s="8"/>
      <c r="BI21" s="8"/>
      <c r="BJ21" s="8">
        <v>40.9</v>
      </c>
      <c r="BK21" s="8">
        <v>151.6</v>
      </c>
      <c r="BL21" s="8">
        <f t="shared" si="40"/>
        <v>1.3254265032516426</v>
      </c>
      <c r="BM21" s="8">
        <f t="shared" si="14"/>
        <v>17.796102784024061</v>
      </c>
      <c r="BN21" s="8">
        <v>1</v>
      </c>
      <c r="BO21" s="7" t="s">
        <v>573</v>
      </c>
      <c r="BP21" s="8" t="s">
        <v>139</v>
      </c>
      <c r="BQ21" s="8">
        <v>46</v>
      </c>
      <c r="BR21" s="8">
        <v>62</v>
      </c>
      <c r="BS21" s="8">
        <v>169</v>
      </c>
      <c r="BT21" s="8">
        <f t="shared" si="41"/>
        <v>1.7113965514971103</v>
      </c>
      <c r="BU21" s="8">
        <f t="shared" si="16"/>
        <v>21.707923392038094</v>
      </c>
      <c r="BV21" s="8">
        <f t="shared" si="42"/>
        <v>0.77447071053881378</v>
      </c>
      <c r="BW21" s="8">
        <f t="shared" si="42"/>
        <v>0.81979756712017937</v>
      </c>
      <c r="BX21" s="8" t="s">
        <v>171</v>
      </c>
      <c r="BY21" s="8" t="s">
        <v>162</v>
      </c>
      <c r="BZ21" s="8" t="s">
        <v>148</v>
      </c>
      <c r="CA21" s="8" t="s">
        <v>149</v>
      </c>
      <c r="CB21" s="8">
        <v>4</v>
      </c>
      <c r="CC21" s="8" t="s">
        <v>150</v>
      </c>
      <c r="CD21" s="8">
        <v>2</v>
      </c>
      <c r="CE21" s="8" t="s">
        <v>159</v>
      </c>
      <c r="CF21" s="8" t="s">
        <v>150</v>
      </c>
      <c r="CG21" s="8">
        <v>2</v>
      </c>
      <c r="CH21" s="8" t="s">
        <v>150</v>
      </c>
      <c r="CI21" s="8" t="s">
        <v>150</v>
      </c>
      <c r="CJ21" s="8">
        <v>2</v>
      </c>
      <c r="CK21" s="8" t="s">
        <v>159</v>
      </c>
      <c r="CL21" s="8" t="s">
        <v>150</v>
      </c>
      <c r="CM21" s="8">
        <v>2</v>
      </c>
      <c r="CN21" s="8" t="s">
        <v>150</v>
      </c>
      <c r="CO21" s="8">
        <v>33.299999999999997</v>
      </c>
      <c r="CP21" s="8">
        <v>60</v>
      </c>
      <c r="CQ21" s="8">
        <v>4</v>
      </c>
      <c r="CR21" s="8" t="s">
        <v>0</v>
      </c>
      <c r="CS21" s="8">
        <v>0</v>
      </c>
      <c r="CT21" s="8"/>
      <c r="CU21" s="8"/>
      <c r="CV21" s="8"/>
      <c r="CW21" s="8"/>
      <c r="CX21" s="8" t="s">
        <v>0</v>
      </c>
      <c r="CY21" s="8">
        <v>0</v>
      </c>
      <c r="CZ21" s="8"/>
      <c r="DA21" s="8"/>
      <c r="DB21" s="8"/>
      <c r="DC21" s="8"/>
      <c r="DD21" s="8" t="s">
        <v>165</v>
      </c>
      <c r="DE21" s="8">
        <v>2</v>
      </c>
      <c r="DF21" s="8"/>
      <c r="DG21" s="8"/>
      <c r="DH21" s="8">
        <v>375</v>
      </c>
      <c r="DI21" s="8">
        <v>1</v>
      </c>
      <c r="DJ21" s="8"/>
      <c r="DK21" s="8">
        <v>2</v>
      </c>
      <c r="DL21" s="8">
        <v>0</v>
      </c>
      <c r="DM21" s="8">
        <v>2</v>
      </c>
      <c r="DN21" s="8"/>
      <c r="DO21" s="8" t="s">
        <v>143</v>
      </c>
      <c r="DP21" s="8">
        <v>2</v>
      </c>
      <c r="DQ21" s="8" t="s">
        <v>165</v>
      </c>
      <c r="DR21" s="8" t="s">
        <v>165</v>
      </c>
      <c r="DS21" s="8" t="s">
        <v>165</v>
      </c>
      <c r="DT21" s="8" t="s">
        <v>143</v>
      </c>
      <c r="DU21" s="8" t="s">
        <v>150</v>
      </c>
      <c r="DV21" s="8" t="s">
        <v>159</v>
      </c>
      <c r="DW21" s="8" t="s">
        <v>150</v>
      </c>
      <c r="DX21" s="8" t="s">
        <v>159</v>
      </c>
      <c r="DY21" s="8" t="s">
        <v>159</v>
      </c>
      <c r="DZ21" s="8"/>
      <c r="EA21" s="8"/>
      <c r="EB21" s="8" t="s">
        <v>150</v>
      </c>
      <c r="EC21" s="8" t="s">
        <v>150</v>
      </c>
      <c r="ED21" s="8" t="s">
        <v>150</v>
      </c>
      <c r="EE21" s="8"/>
      <c r="EF21" s="8" t="s">
        <v>159</v>
      </c>
      <c r="EG21" s="8" t="s">
        <v>150</v>
      </c>
      <c r="EH21" s="8"/>
      <c r="EI21" s="8" t="s">
        <v>159</v>
      </c>
      <c r="EJ21" s="8" t="s">
        <v>150</v>
      </c>
      <c r="EK21" s="8" t="s">
        <v>150</v>
      </c>
      <c r="EL21" s="8" t="s">
        <v>150</v>
      </c>
      <c r="EM21" s="8"/>
      <c r="EN21" s="8"/>
      <c r="EO21" s="8"/>
      <c r="EP21" s="8" t="s">
        <v>189</v>
      </c>
      <c r="EQ21" s="11" t="str">
        <f t="shared" si="43"/>
        <v>36</v>
      </c>
      <c r="ER21" s="11">
        <v>1</v>
      </c>
      <c r="ES21" s="11"/>
      <c r="ET21" s="13">
        <f t="shared" si="44"/>
        <v>1.012</v>
      </c>
      <c r="EU21" s="13">
        <f t="shared" si="45"/>
        <v>0.7</v>
      </c>
      <c r="EV21" s="14">
        <f t="shared" si="22"/>
        <v>-0.24099999999999999</v>
      </c>
      <c r="EW21" s="14">
        <f t="shared" si="46"/>
        <v>-0.24099999999999999</v>
      </c>
      <c r="EX21" s="14">
        <f t="shared" si="47"/>
        <v>-1.2</v>
      </c>
      <c r="EY21" s="11">
        <f t="shared" si="48"/>
        <v>-0.24099999999999999</v>
      </c>
      <c r="EZ21" s="17" t="s">
        <v>176</v>
      </c>
      <c r="FA21" s="16" t="str">
        <f t="shared" si="49"/>
        <v>3</v>
      </c>
      <c r="FB21" t="s">
        <v>1972</v>
      </c>
      <c r="FC21">
        <v>1</v>
      </c>
      <c r="FD21">
        <v>2</v>
      </c>
    </row>
    <row r="22" spans="1:160" ht="33.75">
      <c r="A22" s="6">
        <v>2281</v>
      </c>
      <c r="B22" s="8">
        <v>1</v>
      </c>
      <c r="C22" s="8" t="s">
        <v>146</v>
      </c>
      <c r="D22" s="8">
        <v>60</v>
      </c>
      <c r="E22" s="8">
        <v>52</v>
      </c>
      <c r="F22" s="8" t="s">
        <v>153</v>
      </c>
      <c r="G22" s="8">
        <v>3</v>
      </c>
      <c r="H22" s="8"/>
      <c r="I22" s="9"/>
      <c r="J22" s="9"/>
      <c r="K22" s="10">
        <v>41585</v>
      </c>
      <c r="L22" s="10"/>
      <c r="M22" s="9" t="e">
        <f t="shared" si="29"/>
        <v>#NUM!</v>
      </c>
      <c r="N22" s="9">
        <f t="shared" ca="1" si="30"/>
        <v>125</v>
      </c>
      <c r="O22" s="9">
        <v>107</v>
      </c>
      <c r="P22" s="9">
        <v>1</v>
      </c>
      <c r="Q22" s="9"/>
      <c r="R22" s="9"/>
      <c r="S22" s="9" t="e">
        <f t="shared" si="31"/>
        <v>#NUM!</v>
      </c>
      <c r="T22" s="9"/>
      <c r="U22" s="8" t="str">
        <f t="shared" si="32"/>
        <v>12</v>
      </c>
      <c r="V22" s="11" t="str">
        <f t="shared" si="33"/>
        <v>1</v>
      </c>
      <c r="W22" s="8" t="str">
        <f t="shared" si="34"/>
        <v>12</v>
      </c>
      <c r="X22" s="9">
        <v>2</v>
      </c>
      <c r="Y22" s="9">
        <v>1</v>
      </c>
      <c r="Z22" s="9">
        <v>1</v>
      </c>
      <c r="AA22" s="9"/>
      <c r="AB22" s="9">
        <v>2</v>
      </c>
      <c r="AC22" s="9">
        <v>107</v>
      </c>
      <c r="AD22" s="9">
        <v>1</v>
      </c>
      <c r="AE22" s="8" t="str">
        <f t="shared" si="35"/>
        <v>36</v>
      </c>
      <c r="AF22" s="9">
        <v>2</v>
      </c>
      <c r="AG22" s="9">
        <v>2</v>
      </c>
      <c r="AH22" s="11" t="str">
        <f t="shared" si="36"/>
        <v>36</v>
      </c>
      <c r="AI22" s="11" t="str">
        <f>IF(AH22&lt;35,0, IF(AH22&gt;35, "1"))</f>
        <v>1</v>
      </c>
      <c r="AJ22" s="9">
        <v>2</v>
      </c>
      <c r="AK22" s="9">
        <v>0</v>
      </c>
      <c r="AL22" s="9"/>
      <c r="AM22" s="8" t="s">
        <v>360</v>
      </c>
      <c r="AN22" s="8">
        <v>1</v>
      </c>
      <c r="AO22" s="8">
        <v>1.39</v>
      </c>
      <c r="AP22" s="8"/>
      <c r="AQ22" s="8"/>
      <c r="AR22" s="9" t="e">
        <f t="shared" si="9"/>
        <v>#DIV/0!</v>
      </c>
      <c r="AS22" s="9">
        <v>1.08</v>
      </c>
      <c r="AT22" s="9">
        <f t="shared" si="37"/>
        <v>60.989540912167442</v>
      </c>
      <c r="AU22" s="9">
        <v>1.23</v>
      </c>
      <c r="AV22" s="9">
        <f t="shared" si="38"/>
        <v>51.531848576587329</v>
      </c>
      <c r="AW22" s="9"/>
      <c r="AX22" s="9" t="e">
        <f t="shared" si="39"/>
        <v>#DIV/0!</v>
      </c>
      <c r="AY22" s="12" t="s">
        <v>155</v>
      </c>
      <c r="AZ22" s="12" t="s">
        <v>155</v>
      </c>
      <c r="BA22" s="12" t="s">
        <v>155</v>
      </c>
      <c r="BB22" s="12" t="s">
        <v>155</v>
      </c>
      <c r="BC22" s="8" t="s">
        <v>164</v>
      </c>
      <c r="BD22" s="8"/>
      <c r="BE22" s="8"/>
      <c r="BF22" s="8"/>
      <c r="BG22" s="12"/>
      <c r="BH22" s="8"/>
      <c r="BI22" s="8"/>
      <c r="BJ22" s="8">
        <v>61.05</v>
      </c>
      <c r="BK22" s="8">
        <v>160.30000000000001</v>
      </c>
      <c r="BL22" s="8">
        <f t="shared" si="40"/>
        <v>1.6362872124029302</v>
      </c>
      <c r="BM22" s="8">
        <f t="shared" si="14"/>
        <v>23.758478429986816</v>
      </c>
      <c r="BN22" s="8">
        <v>1</v>
      </c>
      <c r="BO22" s="7" t="s">
        <v>574</v>
      </c>
      <c r="BP22" s="8" t="s">
        <v>139</v>
      </c>
      <c r="BQ22" s="8">
        <v>55</v>
      </c>
      <c r="BR22" s="8">
        <v>67.45</v>
      </c>
      <c r="BS22" s="8">
        <v>166.7</v>
      </c>
      <c r="BT22" s="8">
        <f t="shared" si="41"/>
        <v>1.7562525344801605</v>
      </c>
      <c r="BU22" s="8">
        <f t="shared" si="16"/>
        <v>24.272290113063175</v>
      </c>
      <c r="BV22" s="8">
        <f t="shared" si="42"/>
        <v>0.93169244187725009</v>
      </c>
      <c r="BW22" s="8">
        <f t="shared" si="42"/>
        <v>0.97883134715830422</v>
      </c>
      <c r="BX22" s="8" t="s">
        <v>158</v>
      </c>
      <c r="BY22" s="8" t="s">
        <v>158</v>
      </c>
      <c r="BZ22" s="8" t="s">
        <v>148</v>
      </c>
      <c r="CA22" s="8" t="s">
        <v>149</v>
      </c>
      <c r="CB22" s="8">
        <v>5</v>
      </c>
      <c r="CC22" s="8" t="s">
        <v>150</v>
      </c>
      <c r="CD22" s="8">
        <v>2</v>
      </c>
      <c r="CE22" s="8" t="s">
        <v>159</v>
      </c>
      <c r="CF22" s="8" t="s">
        <v>150</v>
      </c>
      <c r="CG22" s="8">
        <v>2</v>
      </c>
      <c r="CH22" s="8" t="s">
        <v>150</v>
      </c>
      <c r="CI22" s="8" t="s">
        <v>150</v>
      </c>
      <c r="CJ22" s="8">
        <v>2</v>
      </c>
      <c r="CK22" s="8" t="s">
        <v>159</v>
      </c>
      <c r="CL22" s="8" t="s">
        <v>150</v>
      </c>
      <c r="CM22" s="8">
        <v>2</v>
      </c>
      <c r="CN22" s="8" t="s">
        <v>159</v>
      </c>
      <c r="CO22" s="8">
        <v>75</v>
      </c>
      <c r="CP22" s="8">
        <v>20</v>
      </c>
      <c r="CQ22" s="8">
        <v>4</v>
      </c>
      <c r="CR22" s="8" t="s">
        <v>0</v>
      </c>
      <c r="CS22" s="8">
        <v>0</v>
      </c>
      <c r="CT22" s="8"/>
      <c r="CU22" s="8"/>
      <c r="CV22" s="8"/>
      <c r="CW22" s="8"/>
      <c r="CX22" s="8" t="s">
        <v>0</v>
      </c>
      <c r="CY22" s="8">
        <v>0</v>
      </c>
      <c r="CZ22" s="8"/>
      <c r="DA22" s="8"/>
      <c r="DB22" s="8"/>
      <c r="DC22" s="8"/>
      <c r="DD22" s="8" t="s">
        <v>165</v>
      </c>
      <c r="DE22" s="8">
        <v>2</v>
      </c>
      <c r="DF22" s="8"/>
      <c r="DG22" s="8"/>
      <c r="DH22" s="8">
        <v>100</v>
      </c>
      <c r="DI22" s="8">
        <v>1</v>
      </c>
      <c r="DJ22" s="8"/>
      <c r="DK22" s="8">
        <v>2</v>
      </c>
      <c r="DL22" s="8">
        <v>0</v>
      </c>
      <c r="DM22" s="8">
        <v>2</v>
      </c>
      <c r="DN22" s="8" t="s">
        <v>143</v>
      </c>
      <c r="DO22" s="8" t="s">
        <v>165</v>
      </c>
      <c r="DP22" s="8">
        <v>1</v>
      </c>
      <c r="DQ22" s="8" t="s">
        <v>165</v>
      </c>
      <c r="DR22" s="8" t="s">
        <v>165</v>
      </c>
      <c r="DS22" s="8" t="s">
        <v>165</v>
      </c>
      <c r="DT22" s="8" t="s">
        <v>165</v>
      </c>
      <c r="DU22" s="8" t="s">
        <v>150</v>
      </c>
      <c r="DV22" s="8" t="s">
        <v>150</v>
      </c>
      <c r="DW22" s="8" t="s">
        <v>150</v>
      </c>
      <c r="DX22" s="8" t="s">
        <v>150</v>
      </c>
      <c r="DY22" s="8" t="s">
        <v>150</v>
      </c>
      <c r="DZ22" s="8"/>
      <c r="EA22" s="8"/>
      <c r="EB22" s="8" t="s">
        <v>150</v>
      </c>
      <c r="EC22" s="8" t="s">
        <v>150</v>
      </c>
      <c r="ED22" s="8" t="s">
        <v>150</v>
      </c>
      <c r="EE22" s="8"/>
      <c r="EF22" s="8" t="s">
        <v>159</v>
      </c>
      <c r="EG22" s="8" t="s">
        <v>150</v>
      </c>
      <c r="EH22" s="8"/>
      <c r="EI22" s="8" t="s">
        <v>159</v>
      </c>
      <c r="EJ22" s="8" t="s">
        <v>150</v>
      </c>
      <c r="EK22" s="8" t="s">
        <v>150</v>
      </c>
      <c r="EL22" s="8" t="s">
        <v>150</v>
      </c>
      <c r="EM22" s="8"/>
      <c r="EN22" s="8"/>
      <c r="EO22" s="8" t="s">
        <v>184</v>
      </c>
      <c r="EP22" s="8" t="s">
        <v>189</v>
      </c>
      <c r="EQ22" s="11" t="str">
        <f t="shared" si="43"/>
        <v>36</v>
      </c>
      <c r="ER22" s="11" t="str">
        <f>IF(EQ22&lt;35,0, IF(EQ22&gt;35, "1"))</f>
        <v>1</v>
      </c>
      <c r="ES22" s="11"/>
      <c r="ET22" s="13">
        <f t="shared" si="44"/>
        <v>1.012</v>
      </c>
      <c r="EU22" s="13">
        <f t="shared" si="45"/>
        <v>0.7</v>
      </c>
      <c r="EV22" s="14">
        <f t="shared" si="22"/>
        <v>-0.24099999999999999</v>
      </c>
      <c r="EW22" s="14">
        <f t="shared" si="46"/>
        <v>-1.2</v>
      </c>
      <c r="EX22" s="14">
        <f t="shared" si="47"/>
        <v>-1.2</v>
      </c>
      <c r="EY22" s="11">
        <f t="shared" si="48"/>
        <v>-0.24099999999999999</v>
      </c>
      <c r="EZ22" s="15" t="s">
        <v>176</v>
      </c>
      <c r="FA22" s="16" t="str">
        <f t="shared" si="49"/>
        <v>3</v>
      </c>
      <c r="FB22" t="s">
        <v>1976</v>
      </c>
      <c r="FC22">
        <v>1</v>
      </c>
      <c r="FD22">
        <v>3</v>
      </c>
    </row>
    <row r="23" spans="1:160" ht="33.75">
      <c r="A23" s="6">
        <v>2299</v>
      </c>
      <c r="B23" s="8">
        <v>1</v>
      </c>
      <c r="C23" s="8" t="s">
        <v>146</v>
      </c>
      <c r="D23" s="8">
        <v>58</v>
      </c>
      <c r="E23" s="8">
        <v>49</v>
      </c>
      <c r="F23" s="8" t="s">
        <v>185</v>
      </c>
      <c r="G23" s="8">
        <v>4</v>
      </c>
      <c r="H23" s="8"/>
      <c r="I23" s="9"/>
      <c r="J23" s="9"/>
      <c r="K23" s="10">
        <v>41619</v>
      </c>
      <c r="L23" s="10"/>
      <c r="M23" s="9" t="e">
        <f t="shared" si="29"/>
        <v>#NUM!</v>
      </c>
      <c r="N23" s="9">
        <f t="shared" ca="1" si="30"/>
        <v>123</v>
      </c>
      <c r="O23" s="9">
        <v>106</v>
      </c>
      <c r="P23" s="9">
        <v>1</v>
      </c>
      <c r="Q23" s="9"/>
      <c r="R23" s="9"/>
      <c r="S23" s="9" t="e">
        <f t="shared" si="31"/>
        <v>#NUM!</v>
      </c>
      <c r="T23" s="9"/>
      <c r="U23" s="8" t="str">
        <f t="shared" si="32"/>
        <v>12</v>
      </c>
      <c r="V23" s="11" t="str">
        <f t="shared" si="33"/>
        <v>1</v>
      </c>
      <c r="W23" s="8" t="str">
        <f t="shared" si="34"/>
        <v>12</v>
      </c>
      <c r="X23" s="9">
        <v>2</v>
      </c>
      <c r="Y23" s="9">
        <v>1</v>
      </c>
      <c r="Z23" s="9">
        <v>1</v>
      </c>
      <c r="AA23" s="9"/>
      <c r="AB23" s="9">
        <v>2</v>
      </c>
      <c r="AC23" s="9">
        <v>106</v>
      </c>
      <c r="AD23" s="9">
        <v>1</v>
      </c>
      <c r="AE23" s="8" t="str">
        <f t="shared" si="35"/>
        <v>36</v>
      </c>
      <c r="AF23" s="9">
        <v>2</v>
      </c>
      <c r="AG23" s="9">
        <v>2</v>
      </c>
      <c r="AH23" s="11" t="str">
        <f t="shared" si="36"/>
        <v>36</v>
      </c>
      <c r="AI23" s="11" t="str">
        <f>IF(AH23&lt;35,0, IF(AH23&gt;35, "1"))</f>
        <v>1</v>
      </c>
      <c r="AJ23" s="9">
        <v>2</v>
      </c>
      <c r="AK23" s="9">
        <v>0</v>
      </c>
      <c r="AL23" s="9"/>
      <c r="AM23" s="8" t="s">
        <v>160</v>
      </c>
      <c r="AN23" s="8">
        <v>1</v>
      </c>
      <c r="AO23" s="8"/>
      <c r="AP23" s="8"/>
      <c r="AQ23" s="8"/>
      <c r="AR23" s="9" t="e">
        <f t="shared" si="9"/>
        <v>#DIV/0!</v>
      </c>
      <c r="AS23" s="9">
        <v>1.03</v>
      </c>
      <c r="AT23" s="9">
        <f t="shared" si="37"/>
        <v>65.775207073503935</v>
      </c>
      <c r="AU23" s="9">
        <v>1.0900000000000001</v>
      </c>
      <c r="AV23" s="9">
        <f t="shared" si="38"/>
        <v>60.695023085605982</v>
      </c>
      <c r="AW23" s="9"/>
      <c r="AX23" s="9" t="e">
        <f t="shared" si="39"/>
        <v>#DIV/0!</v>
      </c>
      <c r="AY23" s="12" t="s">
        <v>155</v>
      </c>
      <c r="AZ23" s="12" t="s">
        <v>155</v>
      </c>
      <c r="BA23" s="12" t="s">
        <v>155</v>
      </c>
      <c r="BB23" s="12" t="s">
        <v>155</v>
      </c>
      <c r="BC23" s="8" t="s">
        <v>175</v>
      </c>
      <c r="BD23" s="8"/>
      <c r="BE23" s="8"/>
      <c r="BF23" s="8"/>
      <c r="BG23" s="12"/>
      <c r="BH23" s="8"/>
      <c r="BI23" s="8"/>
      <c r="BJ23" s="8">
        <v>47.3</v>
      </c>
      <c r="BK23" s="8">
        <v>155.69999999999999</v>
      </c>
      <c r="BL23" s="8">
        <f t="shared" si="40"/>
        <v>1.4374460459938776</v>
      </c>
      <c r="BM23" s="8">
        <f t="shared" si="14"/>
        <v>19.511197075877934</v>
      </c>
      <c r="BN23" s="8">
        <v>1</v>
      </c>
      <c r="BO23" s="7" t="s">
        <v>584</v>
      </c>
      <c r="BP23" s="8" t="s">
        <v>139</v>
      </c>
      <c r="BQ23" s="8">
        <v>50</v>
      </c>
      <c r="BR23" s="8">
        <v>65</v>
      </c>
      <c r="BS23" s="8">
        <v>165</v>
      </c>
      <c r="BT23" s="8">
        <f t="shared" si="41"/>
        <v>1.7160516682260574</v>
      </c>
      <c r="BU23" s="8">
        <f t="shared" si="16"/>
        <v>23.875114784205692</v>
      </c>
      <c r="BV23" s="8">
        <f t="shared" si="42"/>
        <v>0.83764729967589835</v>
      </c>
      <c r="BW23" s="8">
        <f t="shared" si="42"/>
        <v>0.81721898521657965</v>
      </c>
      <c r="BX23" s="8" t="s">
        <v>171</v>
      </c>
      <c r="BY23" s="8" t="s">
        <v>162</v>
      </c>
      <c r="BZ23" s="8" t="s">
        <v>148</v>
      </c>
      <c r="CA23" s="8" t="s">
        <v>149</v>
      </c>
      <c r="CB23" s="8">
        <v>5</v>
      </c>
      <c r="CC23" s="8" t="s">
        <v>150</v>
      </c>
      <c r="CD23" s="8">
        <v>2</v>
      </c>
      <c r="CE23" s="8" t="s">
        <v>159</v>
      </c>
      <c r="CF23" s="8" t="s">
        <v>150</v>
      </c>
      <c r="CG23" s="8">
        <v>2</v>
      </c>
      <c r="CH23" s="8" t="s">
        <v>150</v>
      </c>
      <c r="CI23" s="8" t="s">
        <v>150</v>
      </c>
      <c r="CJ23" s="8">
        <v>2</v>
      </c>
      <c r="CK23" s="8" t="s">
        <v>159</v>
      </c>
      <c r="CL23" s="8" t="s">
        <v>150</v>
      </c>
      <c r="CM23" s="8">
        <v>2</v>
      </c>
      <c r="CN23" s="8" t="s">
        <v>159</v>
      </c>
      <c r="CO23" s="8">
        <v>100</v>
      </c>
      <c r="CP23" s="8">
        <v>100</v>
      </c>
      <c r="CQ23" s="8">
        <v>3</v>
      </c>
      <c r="CR23" s="8" t="s">
        <v>561</v>
      </c>
      <c r="CS23" s="8">
        <v>3</v>
      </c>
      <c r="CT23" s="8" t="s">
        <v>1836</v>
      </c>
      <c r="CU23" s="8">
        <v>5181</v>
      </c>
      <c r="CV23" s="8" t="s">
        <v>1837</v>
      </c>
      <c r="CW23" s="8">
        <v>2</v>
      </c>
      <c r="CX23" s="8" t="s">
        <v>585</v>
      </c>
      <c r="CY23" s="8">
        <v>2</v>
      </c>
      <c r="CZ23" s="8" t="s">
        <v>1838</v>
      </c>
      <c r="DA23" s="8">
        <v>4557</v>
      </c>
      <c r="DB23" s="8" t="s">
        <v>1911</v>
      </c>
      <c r="DC23" s="8" t="s">
        <v>1912</v>
      </c>
      <c r="DD23" s="8" t="s">
        <v>165</v>
      </c>
      <c r="DE23" s="8">
        <v>2</v>
      </c>
      <c r="DF23" s="8"/>
      <c r="DG23" s="8"/>
      <c r="DH23" s="8">
        <v>375</v>
      </c>
      <c r="DI23" s="8">
        <v>1</v>
      </c>
      <c r="DJ23" s="8"/>
      <c r="DK23" s="8">
        <v>2</v>
      </c>
      <c r="DL23" s="8">
        <v>4</v>
      </c>
      <c r="DM23" s="8">
        <v>1</v>
      </c>
      <c r="DN23" s="8" t="s">
        <v>143</v>
      </c>
      <c r="DO23" s="8"/>
      <c r="DP23" s="8">
        <v>1</v>
      </c>
      <c r="DQ23" s="8"/>
      <c r="DR23" s="8"/>
      <c r="DS23" s="8"/>
      <c r="DT23" s="8"/>
      <c r="DU23" s="8" t="s">
        <v>150</v>
      </c>
      <c r="DV23" s="8" t="s">
        <v>159</v>
      </c>
      <c r="DW23" s="8" t="s">
        <v>150</v>
      </c>
      <c r="DX23" s="8" t="s">
        <v>159</v>
      </c>
      <c r="DY23" s="8" t="s">
        <v>159</v>
      </c>
      <c r="DZ23" s="8"/>
      <c r="EA23" s="8"/>
      <c r="EB23" s="8" t="s">
        <v>150</v>
      </c>
      <c r="EC23" s="8" t="s">
        <v>150</v>
      </c>
      <c r="ED23" s="8" t="s">
        <v>150</v>
      </c>
      <c r="EE23" s="8"/>
      <c r="EF23" s="8" t="s">
        <v>159</v>
      </c>
      <c r="EG23" s="8" t="s">
        <v>150</v>
      </c>
      <c r="EH23" s="8"/>
      <c r="EI23" s="8" t="s">
        <v>159</v>
      </c>
      <c r="EJ23" s="8" t="s">
        <v>150</v>
      </c>
      <c r="EK23" s="8" t="s">
        <v>150</v>
      </c>
      <c r="EL23" s="8" t="s">
        <v>150</v>
      </c>
      <c r="EM23" s="8"/>
      <c r="EN23" s="8"/>
      <c r="EO23" s="8" t="s">
        <v>184</v>
      </c>
      <c r="EP23" s="8" t="s">
        <v>189</v>
      </c>
      <c r="EQ23" s="11" t="str">
        <f t="shared" si="43"/>
        <v>36</v>
      </c>
      <c r="ER23" s="11" t="str">
        <f>IF(EQ23&lt;35,0, IF(EQ23&gt;35, "1"))</f>
        <v>1</v>
      </c>
      <c r="ES23" s="11"/>
      <c r="ET23" s="13">
        <f t="shared" si="44"/>
        <v>1.012</v>
      </c>
      <c r="EU23" s="13">
        <f t="shared" si="45"/>
        <v>0.7</v>
      </c>
      <c r="EV23" s="14">
        <f t="shared" si="22"/>
        <v>-0.24099999999999999</v>
      </c>
      <c r="EW23" s="14">
        <f t="shared" si="46"/>
        <v>-1.2</v>
      </c>
      <c r="EX23" s="14">
        <f t="shared" si="47"/>
        <v>-1.2</v>
      </c>
      <c r="EY23" s="11">
        <f t="shared" si="48"/>
        <v>-0.24099999999999999</v>
      </c>
      <c r="EZ23" s="15" t="s">
        <v>176</v>
      </c>
      <c r="FA23" s="16" t="str">
        <f t="shared" si="49"/>
        <v>3</v>
      </c>
      <c r="FC23">
        <v>2</v>
      </c>
      <c r="FD23">
        <v>0</v>
      </c>
    </row>
    <row r="24" spans="1:160" ht="33.75">
      <c r="A24" s="6">
        <v>2339</v>
      </c>
      <c r="B24" s="8">
        <v>1</v>
      </c>
      <c r="C24" s="8" t="s">
        <v>146</v>
      </c>
      <c r="D24" s="8">
        <v>45</v>
      </c>
      <c r="E24" s="8">
        <v>36</v>
      </c>
      <c r="F24" s="8" t="s">
        <v>140</v>
      </c>
      <c r="G24" s="8">
        <v>1</v>
      </c>
      <c r="H24" s="8"/>
      <c r="I24" s="9"/>
      <c r="J24" s="9"/>
      <c r="K24" s="10">
        <v>41746</v>
      </c>
      <c r="L24" s="10"/>
      <c r="M24" s="9" t="e">
        <f t="shared" si="29"/>
        <v>#NUM!</v>
      </c>
      <c r="N24" s="9">
        <f t="shared" ca="1" si="30"/>
        <v>119</v>
      </c>
      <c r="O24" s="9">
        <v>102</v>
      </c>
      <c r="P24" s="9">
        <v>1</v>
      </c>
      <c r="Q24" s="9"/>
      <c r="R24" s="9"/>
      <c r="S24" s="9" t="e">
        <f t="shared" si="31"/>
        <v>#NUM!</v>
      </c>
      <c r="T24" s="9"/>
      <c r="U24" s="8" t="str">
        <f t="shared" si="32"/>
        <v>12</v>
      </c>
      <c r="V24" s="11" t="str">
        <f t="shared" si="33"/>
        <v>1</v>
      </c>
      <c r="W24" s="8" t="str">
        <f t="shared" si="34"/>
        <v>12</v>
      </c>
      <c r="X24" s="9">
        <v>2</v>
      </c>
      <c r="Y24" s="9">
        <v>1</v>
      </c>
      <c r="Z24" s="9">
        <v>1</v>
      </c>
      <c r="AA24" s="9"/>
      <c r="AB24" s="9">
        <v>2</v>
      </c>
      <c r="AC24" s="9">
        <v>102</v>
      </c>
      <c r="AD24" s="9">
        <v>1</v>
      </c>
      <c r="AE24" s="8" t="str">
        <f t="shared" si="35"/>
        <v>36</v>
      </c>
      <c r="AF24" s="9">
        <v>2</v>
      </c>
      <c r="AG24" s="9">
        <v>2</v>
      </c>
      <c r="AH24" s="11" t="str">
        <f t="shared" si="36"/>
        <v>36</v>
      </c>
      <c r="AI24" s="11" t="str">
        <f>IF(AH24&lt;35,0, IF(AH24&gt;35, "1"))</f>
        <v>1</v>
      </c>
      <c r="AJ24" s="9">
        <v>2</v>
      </c>
      <c r="AK24" s="9"/>
      <c r="AL24" s="9"/>
      <c r="AM24" s="8" t="s">
        <v>160</v>
      </c>
      <c r="AN24" s="8">
        <v>1</v>
      </c>
      <c r="AO24" s="8"/>
      <c r="AP24" s="8"/>
      <c r="AQ24" s="8"/>
      <c r="AR24" s="9" t="e">
        <f t="shared" si="9"/>
        <v>#DIV/0!</v>
      </c>
      <c r="AS24" s="9">
        <v>1.1000000000000001</v>
      </c>
      <c r="AT24" s="9">
        <f t="shared" si="37"/>
        <v>65.903544073956724</v>
      </c>
      <c r="AU24" s="9">
        <v>1.08</v>
      </c>
      <c r="AV24" s="9">
        <f t="shared" si="38"/>
        <v>66.537958306021466</v>
      </c>
      <c r="AW24" s="9"/>
      <c r="AX24" s="9" t="e">
        <f t="shared" si="39"/>
        <v>#DIV/0!</v>
      </c>
      <c r="AY24" s="12" t="s">
        <v>155</v>
      </c>
      <c r="AZ24" s="12" t="s">
        <v>155</v>
      </c>
      <c r="BA24" s="12" t="s">
        <v>155</v>
      </c>
      <c r="BB24" s="12"/>
      <c r="BC24" s="8" t="s">
        <v>164</v>
      </c>
      <c r="BD24" s="8"/>
      <c r="BE24" s="8"/>
      <c r="BF24" s="8"/>
      <c r="BG24" s="12"/>
      <c r="BH24" s="8"/>
      <c r="BI24" s="8"/>
      <c r="BJ24" s="8">
        <v>67.900000000000006</v>
      </c>
      <c r="BK24" s="8">
        <v>162.80000000000001</v>
      </c>
      <c r="BL24" s="8">
        <f t="shared" si="40"/>
        <v>1.731252518263098</v>
      </c>
      <c r="BM24" s="8">
        <f t="shared" si="14"/>
        <v>25.618929181582743</v>
      </c>
      <c r="BN24" s="8">
        <v>1</v>
      </c>
      <c r="BO24" s="7" t="s">
        <v>609</v>
      </c>
      <c r="BP24" s="8" t="s">
        <v>139</v>
      </c>
      <c r="BQ24" s="8">
        <v>41</v>
      </c>
      <c r="BR24" s="8">
        <v>77</v>
      </c>
      <c r="BS24" s="8">
        <v>175</v>
      </c>
      <c r="BT24" s="8">
        <f t="shared" si="41"/>
        <v>1.9245423272611726</v>
      </c>
      <c r="BU24" s="8">
        <f t="shared" si="16"/>
        <v>25.142857142857142</v>
      </c>
      <c r="BV24" s="8">
        <f t="shared" si="42"/>
        <v>0.89956583117964128</v>
      </c>
      <c r="BW24" s="8">
        <f t="shared" si="42"/>
        <v>1.0189346833584045</v>
      </c>
      <c r="BX24" s="8" t="s">
        <v>158</v>
      </c>
      <c r="BY24" s="8" t="s">
        <v>147</v>
      </c>
      <c r="BZ24" s="8" t="s">
        <v>148</v>
      </c>
      <c r="CA24" s="8" t="s">
        <v>149</v>
      </c>
      <c r="CB24" s="8">
        <v>5</v>
      </c>
      <c r="CC24" s="8" t="s">
        <v>150</v>
      </c>
      <c r="CD24" s="8">
        <v>2</v>
      </c>
      <c r="CE24" s="8" t="s">
        <v>159</v>
      </c>
      <c r="CF24" s="8" t="s">
        <v>150</v>
      </c>
      <c r="CG24" s="8">
        <v>2</v>
      </c>
      <c r="CH24" s="8" t="s">
        <v>150</v>
      </c>
      <c r="CI24" s="8" t="s">
        <v>150</v>
      </c>
      <c r="CJ24" s="8">
        <v>2</v>
      </c>
      <c r="CK24" s="8" t="s">
        <v>159</v>
      </c>
      <c r="CL24" s="8" t="s">
        <v>150</v>
      </c>
      <c r="CM24" s="8">
        <v>2</v>
      </c>
      <c r="CN24" s="8" t="s">
        <v>150</v>
      </c>
      <c r="CO24" s="8">
        <v>75</v>
      </c>
      <c r="CP24" s="8">
        <v>40</v>
      </c>
      <c r="CQ24" s="8">
        <v>4</v>
      </c>
      <c r="CR24" s="8" t="s">
        <v>0</v>
      </c>
      <c r="CS24" s="8">
        <v>0</v>
      </c>
      <c r="CT24" s="8"/>
      <c r="CU24" s="8"/>
      <c r="CV24" s="8"/>
      <c r="CW24" s="8"/>
      <c r="CX24" s="8" t="s">
        <v>0</v>
      </c>
      <c r="CY24" s="8">
        <v>0</v>
      </c>
      <c r="CZ24" s="8"/>
      <c r="DA24" s="8"/>
      <c r="DB24" s="8"/>
      <c r="DC24" s="8"/>
      <c r="DD24" s="8" t="s">
        <v>143</v>
      </c>
      <c r="DE24" s="8">
        <v>1</v>
      </c>
      <c r="DF24" s="8"/>
      <c r="DG24" s="8"/>
      <c r="DH24" s="8"/>
      <c r="DI24" s="8">
        <v>2</v>
      </c>
      <c r="DJ24" s="8"/>
      <c r="DK24" s="8">
        <v>2</v>
      </c>
      <c r="DL24" s="8">
        <v>7</v>
      </c>
      <c r="DM24" s="8">
        <v>1</v>
      </c>
      <c r="DN24" s="8"/>
      <c r="DO24" s="8" t="s">
        <v>143</v>
      </c>
      <c r="DP24" s="8">
        <v>2</v>
      </c>
      <c r="DQ24" s="8" t="s">
        <v>165</v>
      </c>
      <c r="DR24" s="8" t="s">
        <v>165</v>
      </c>
      <c r="DS24" s="8" t="s">
        <v>165</v>
      </c>
      <c r="DT24" s="8" t="s">
        <v>165</v>
      </c>
      <c r="DU24" s="8" t="s">
        <v>150</v>
      </c>
      <c r="DV24" s="8" t="s">
        <v>150</v>
      </c>
      <c r="DW24" s="8" t="s">
        <v>150</v>
      </c>
      <c r="DX24" s="8" t="s">
        <v>150</v>
      </c>
      <c r="DY24" s="8" t="s">
        <v>150</v>
      </c>
      <c r="DZ24" s="8"/>
      <c r="EA24" s="8"/>
      <c r="EB24" s="8" t="s">
        <v>150</v>
      </c>
      <c r="EC24" s="8" t="s">
        <v>150</v>
      </c>
      <c r="ED24" s="8" t="s">
        <v>150</v>
      </c>
      <c r="EE24" s="8"/>
      <c r="EF24" s="8" t="s">
        <v>159</v>
      </c>
      <c r="EG24" s="8" t="s">
        <v>150</v>
      </c>
      <c r="EH24" s="8"/>
      <c r="EI24" s="8" t="s">
        <v>159</v>
      </c>
      <c r="EJ24" s="8" t="s">
        <v>150</v>
      </c>
      <c r="EK24" s="8" t="s">
        <v>150</v>
      </c>
      <c r="EL24" s="8" t="s">
        <v>150</v>
      </c>
      <c r="EM24" s="8"/>
      <c r="EN24" s="8"/>
      <c r="EO24" s="8" t="s">
        <v>184</v>
      </c>
      <c r="EP24" s="8" t="s">
        <v>189</v>
      </c>
      <c r="EQ24" s="11" t="str">
        <f t="shared" si="43"/>
        <v>36</v>
      </c>
      <c r="ER24" s="11" t="str">
        <f>IF(EQ24&lt;35,0, IF(EQ24&gt;35, "1"))</f>
        <v>1</v>
      </c>
      <c r="ES24" s="11"/>
      <c r="ET24" s="13">
        <f t="shared" si="44"/>
        <v>1.012</v>
      </c>
      <c r="EU24" s="13">
        <f t="shared" si="45"/>
        <v>0.7</v>
      </c>
      <c r="EV24" s="14">
        <f t="shared" si="22"/>
        <v>-0.24099999999999999</v>
      </c>
      <c r="EW24" s="14">
        <f t="shared" si="46"/>
        <v>-1.2</v>
      </c>
      <c r="EX24" s="14">
        <f t="shared" si="47"/>
        <v>-1.2</v>
      </c>
      <c r="EY24" s="11">
        <f t="shared" si="48"/>
        <v>-0.24099999999999999</v>
      </c>
      <c r="EZ24" s="15" t="s">
        <v>152</v>
      </c>
      <c r="FA24" s="16" t="str">
        <f t="shared" si="49"/>
        <v>1</v>
      </c>
      <c r="FC24">
        <v>2</v>
      </c>
      <c r="FD24">
        <v>0</v>
      </c>
    </row>
    <row r="25" spans="1:160" ht="33.75">
      <c r="A25" s="6">
        <v>2341</v>
      </c>
      <c r="B25" s="8">
        <v>1</v>
      </c>
      <c r="C25" s="8" t="s">
        <v>146</v>
      </c>
      <c r="D25" s="8">
        <v>51</v>
      </c>
      <c r="E25" s="8">
        <v>42</v>
      </c>
      <c r="F25" s="8" t="s">
        <v>153</v>
      </c>
      <c r="G25" s="8">
        <v>3</v>
      </c>
      <c r="H25" s="8"/>
      <c r="I25" s="9"/>
      <c r="J25" s="9"/>
      <c r="K25" s="10">
        <v>41750</v>
      </c>
      <c r="L25" s="10"/>
      <c r="M25" s="9" t="e">
        <f t="shared" si="29"/>
        <v>#NUM!</v>
      </c>
      <c r="N25" s="9">
        <f t="shared" ca="1" si="30"/>
        <v>119</v>
      </c>
      <c r="O25" s="9">
        <v>102</v>
      </c>
      <c r="P25" s="9">
        <v>1</v>
      </c>
      <c r="Q25" s="9"/>
      <c r="R25" s="9"/>
      <c r="S25" s="9" t="e">
        <f t="shared" si="31"/>
        <v>#NUM!</v>
      </c>
      <c r="T25" s="9"/>
      <c r="U25" s="8" t="str">
        <f t="shared" si="32"/>
        <v>12</v>
      </c>
      <c r="V25" s="11" t="str">
        <f t="shared" si="33"/>
        <v>1</v>
      </c>
      <c r="W25" s="8" t="str">
        <f t="shared" si="34"/>
        <v>12</v>
      </c>
      <c r="X25" s="9">
        <v>2</v>
      </c>
      <c r="Y25" s="9">
        <v>1</v>
      </c>
      <c r="Z25" s="9">
        <v>1</v>
      </c>
      <c r="AA25" s="9"/>
      <c r="AB25" s="9">
        <v>2</v>
      </c>
      <c r="AC25" s="9">
        <v>102</v>
      </c>
      <c r="AD25" s="9">
        <v>1</v>
      </c>
      <c r="AE25" s="8" t="str">
        <f t="shared" si="35"/>
        <v>36</v>
      </c>
      <c r="AF25" s="9">
        <v>2</v>
      </c>
      <c r="AG25" s="9">
        <v>2</v>
      </c>
      <c r="AH25" s="11" t="str">
        <f t="shared" si="36"/>
        <v>36</v>
      </c>
      <c r="AI25" s="11">
        <v>1</v>
      </c>
      <c r="AJ25" s="9">
        <v>2</v>
      </c>
      <c r="AK25" s="9">
        <v>0</v>
      </c>
      <c r="AL25" s="9"/>
      <c r="AM25" s="8" t="s">
        <v>160</v>
      </c>
      <c r="AN25" s="8">
        <v>1</v>
      </c>
      <c r="AO25" s="8"/>
      <c r="AP25" s="8"/>
      <c r="AQ25" s="8"/>
      <c r="AR25" s="9" t="e">
        <f t="shared" si="9"/>
        <v>#DIV/0!</v>
      </c>
      <c r="AS25" s="9">
        <v>1.05</v>
      </c>
      <c r="AT25" s="9">
        <f t="shared" si="37"/>
        <v>67.134659088701028</v>
      </c>
      <c r="AU25" s="9">
        <v>1.3</v>
      </c>
      <c r="AV25" s="9">
        <f t="shared" si="38"/>
        <v>51.31447722761289</v>
      </c>
      <c r="AW25" s="9"/>
      <c r="AX25" s="9" t="e">
        <f t="shared" si="39"/>
        <v>#DIV/0!</v>
      </c>
      <c r="AY25" s="12" t="s">
        <v>155</v>
      </c>
      <c r="AZ25" s="12" t="s">
        <v>155</v>
      </c>
      <c r="BA25" s="12" t="s">
        <v>155</v>
      </c>
      <c r="BB25" s="12"/>
      <c r="BC25" s="8" t="s">
        <v>164</v>
      </c>
      <c r="BD25" s="8"/>
      <c r="BE25" s="8"/>
      <c r="BF25" s="8"/>
      <c r="BG25" s="12"/>
      <c r="BH25" s="8"/>
      <c r="BI25" s="8"/>
      <c r="BJ25" s="8">
        <v>46.5</v>
      </c>
      <c r="BK25" s="8">
        <v>155.80000000000001</v>
      </c>
      <c r="BL25" s="8">
        <f t="shared" si="40"/>
        <v>1.4277271962285747</v>
      </c>
      <c r="BM25" s="8">
        <f t="shared" si="14"/>
        <v>19.156583025866741</v>
      </c>
      <c r="BN25" s="8">
        <v>1</v>
      </c>
      <c r="BO25" s="7" t="s">
        <v>610</v>
      </c>
      <c r="BP25" s="8" t="s">
        <v>139</v>
      </c>
      <c r="BQ25" s="8">
        <v>44</v>
      </c>
      <c r="BR25" s="8">
        <v>84</v>
      </c>
      <c r="BS25" s="8">
        <v>181</v>
      </c>
      <c r="BT25" s="8">
        <f t="shared" si="41"/>
        <v>2.0464539997884645</v>
      </c>
      <c r="BU25" s="8">
        <f t="shared" si="16"/>
        <v>25.640242971826257</v>
      </c>
      <c r="BV25" s="8">
        <f t="shared" si="42"/>
        <v>0.69765907094718682</v>
      </c>
      <c r="BW25" s="8">
        <f t="shared" si="42"/>
        <v>0.74712954346478611</v>
      </c>
      <c r="BX25" s="8" t="s">
        <v>162</v>
      </c>
      <c r="BY25" s="8" t="s">
        <v>162</v>
      </c>
      <c r="BZ25" s="8" t="s">
        <v>148</v>
      </c>
      <c r="CA25" s="8" t="s">
        <v>149</v>
      </c>
      <c r="CB25" s="8">
        <v>5</v>
      </c>
      <c r="CC25" s="8" t="s">
        <v>150</v>
      </c>
      <c r="CD25" s="8">
        <v>2</v>
      </c>
      <c r="CE25" s="8" t="s">
        <v>159</v>
      </c>
      <c r="CF25" s="8" t="s">
        <v>150</v>
      </c>
      <c r="CG25" s="8">
        <v>2</v>
      </c>
      <c r="CH25" s="8" t="s">
        <v>150</v>
      </c>
      <c r="CI25" s="8" t="s">
        <v>150</v>
      </c>
      <c r="CJ25" s="8">
        <v>2</v>
      </c>
      <c r="CK25" s="8" t="s">
        <v>159</v>
      </c>
      <c r="CL25" s="8" t="s">
        <v>150</v>
      </c>
      <c r="CM25" s="8">
        <v>2</v>
      </c>
      <c r="CN25" s="8" t="s">
        <v>150</v>
      </c>
      <c r="CO25" s="8">
        <v>100</v>
      </c>
      <c r="CP25" s="8">
        <v>0</v>
      </c>
      <c r="CQ25" s="8">
        <v>4</v>
      </c>
      <c r="CR25" s="8" t="s">
        <v>0</v>
      </c>
      <c r="CS25" s="8">
        <v>0</v>
      </c>
      <c r="CT25" s="8"/>
      <c r="CU25" s="8"/>
      <c r="CV25" s="8"/>
      <c r="CW25" s="8"/>
      <c r="CX25" s="8" t="s">
        <v>0</v>
      </c>
      <c r="CY25" s="8">
        <v>0</v>
      </c>
      <c r="CZ25" s="8"/>
      <c r="DA25" s="8"/>
      <c r="DB25" s="8"/>
      <c r="DC25" s="8"/>
      <c r="DD25" s="8" t="s">
        <v>165</v>
      </c>
      <c r="DE25" s="8">
        <v>2</v>
      </c>
      <c r="DF25" s="8"/>
      <c r="DG25" s="8"/>
      <c r="DH25" s="8">
        <v>375</v>
      </c>
      <c r="DI25" s="8">
        <v>1</v>
      </c>
      <c r="DJ25" s="8"/>
      <c r="DK25" s="8">
        <v>2</v>
      </c>
      <c r="DL25" s="8">
        <v>0</v>
      </c>
      <c r="DM25" s="8">
        <v>2</v>
      </c>
      <c r="DN25" s="8"/>
      <c r="DO25" s="8" t="s">
        <v>143</v>
      </c>
      <c r="DP25" s="8">
        <v>2</v>
      </c>
      <c r="DQ25" s="8" t="s">
        <v>165</v>
      </c>
      <c r="DR25" s="8" t="s">
        <v>165</v>
      </c>
      <c r="DS25" s="8" t="s">
        <v>165</v>
      </c>
      <c r="DT25" s="8" t="s">
        <v>165</v>
      </c>
      <c r="DU25" s="8" t="s">
        <v>150</v>
      </c>
      <c r="DV25" s="8" t="s">
        <v>150</v>
      </c>
      <c r="DW25" s="8" t="s">
        <v>150</v>
      </c>
      <c r="DX25" s="8" t="s">
        <v>159</v>
      </c>
      <c r="DY25" s="8" t="s">
        <v>159</v>
      </c>
      <c r="DZ25" s="8"/>
      <c r="EA25" s="8"/>
      <c r="EB25" s="8" t="s">
        <v>150</v>
      </c>
      <c r="EC25" s="8" t="s">
        <v>150</v>
      </c>
      <c r="ED25" s="8" t="s">
        <v>150</v>
      </c>
      <c r="EE25" s="8"/>
      <c r="EF25" s="8" t="s">
        <v>159</v>
      </c>
      <c r="EG25" s="8" t="s">
        <v>150</v>
      </c>
      <c r="EH25" s="8"/>
      <c r="EI25" s="8" t="s">
        <v>159</v>
      </c>
      <c r="EJ25" s="8" t="s">
        <v>150</v>
      </c>
      <c r="EK25" s="8" t="s">
        <v>150</v>
      </c>
      <c r="EL25" s="8" t="s">
        <v>150</v>
      </c>
      <c r="EM25" s="8"/>
      <c r="EN25" s="8"/>
      <c r="EO25" s="8" t="s">
        <v>173</v>
      </c>
      <c r="EP25" s="8" t="s">
        <v>189</v>
      </c>
      <c r="EQ25" s="11" t="str">
        <f t="shared" si="43"/>
        <v>36</v>
      </c>
      <c r="ER25" s="11">
        <v>1</v>
      </c>
      <c r="ES25" s="11"/>
      <c r="ET25" s="13">
        <f t="shared" si="44"/>
        <v>1.012</v>
      </c>
      <c r="EU25" s="13">
        <f t="shared" si="45"/>
        <v>0.7</v>
      </c>
      <c r="EV25" s="14">
        <f t="shared" si="22"/>
        <v>-0.24099999999999999</v>
      </c>
      <c r="EW25" s="14">
        <f t="shared" si="46"/>
        <v>-1.2</v>
      </c>
      <c r="EX25" s="14">
        <f t="shared" si="47"/>
        <v>-1.2</v>
      </c>
      <c r="EY25" s="11">
        <f t="shared" si="48"/>
        <v>-0.24099999999999999</v>
      </c>
      <c r="EZ25" s="15" t="s">
        <v>176</v>
      </c>
      <c r="FA25" s="16" t="str">
        <f t="shared" si="49"/>
        <v>3</v>
      </c>
      <c r="FC25">
        <v>2</v>
      </c>
      <c r="FD25">
        <v>0</v>
      </c>
    </row>
    <row r="26" spans="1:160" ht="33.75">
      <c r="A26" s="6">
        <v>2366</v>
      </c>
      <c r="B26" s="8">
        <v>2</v>
      </c>
      <c r="C26" s="8" t="s">
        <v>139</v>
      </c>
      <c r="D26" s="8">
        <v>50</v>
      </c>
      <c r="E26" s="8">
        <v>42</v>
      </c>
      <c r="F26" s="8" t="s">
        <v>153</v>
      </c>
      <c r="G26" s="8">
        <v>3</v>
      </c>
      <c r="H26" s="8"/>
      <c r="I26" s="9"/>
      <c r="J26" s="9"/>
      <c r="K26" s="10">
        <v>41813</v>
      </c>
      <c r="L26" s="10"/>
      <c r="M26" s="9" t="e">
        <f t="shared" si="29"/>
        <v>#NUM!</v>
      </c>
      <c r="N26" s="9">
        <f t="shared" ca="1" si="30"/>
        <v>117</v>
      </c>
      <c r="O26" s="9">
        <v>100</v>
      </c>
      <c r="P26" s="9">
        <v>1</v>
      </c>
      <c r="Q26" s="10">
        <v>44804</v>
      </c>
      <c r="R26" s="10">
        <v>44804</v>
      </c>
      <c r="S26" s="9">
        <f t="shared" si="31"/>
        <v>98</v>
      </c>
      <c r="T26" s="9" t="s">
        <v>626</v>
      </c>
      <c r="U26" s="8" t="str">
        <f t="shared" si="32"/>
        <v>12</v>
      </c>
      <c r="V26" s="11" t="str">
        <f t="shared" si="33"/>
        <v>1</v>
      </c>
      <c r="W26" s="8" t="str">
        <f t="shared" si="34"/>
        <v>12</v>
      </c>
      <c r="X26" s="9">
        <v>2</v>
      </c>
      <c r="Y26" s="9">
        <v>1</v>
      </c>
      <c r="Z26" s="9">
        <v>1</v>
      </c>
      <c r="AA26" s="9"/>
      <c r="AB26" s="9">
        <v>2</v>
      </c>
      <c r="AC26" s="9">
        <v>100</v>
      </c>
      <c r="AD26" s="9">
        <v>1</v>
      </c>
      <c r="AE26" s="8" t="str">
        <f t="shared" si="35"/>
        <v>36</v>
      </c>
      <c r="AF26" s="9">
        <v>2</v>
      </c>
      <c r="AG26" s="9">
        <v>2</v>
      </c>
      <c r="AH26" s="11" t="str">
        <f t="shared" si="36"/>
        <v>36</v>
      </c>
      <c r="AI26" s="11" t="str">
        <f>IF(AH26&lt;35,0, IF(AH26&gt;35, "1"))</f>
        <v>1</v>
      </c>
      <c r="AJ26" s="9">
        <v>2</v>
      </c>
      <c r="AK26" s="9">
        <v>0</v>
      </c>
      <c r="AL26" s="9"/>
      <c r="AM26" s="8" t="s">
        <v>160</v>
      </c>
      <c r="AN26" s="8">
        <v>1</v>
      </c>
      <c r="AO26" s="8"/>
      <c r="AP26" s="8"/>
      <c r="AQ26" s="8"/>
      <c r="AR26" s="9" t="e">
        <f t="shared" si="9"/>
        <v>#DIV/0!</v>
      </c>
      <c r="AS26" s="9">
        <v>1.25</v>
      </c>
      <c r="AT26" s="9">
        <f t="shared" si="37"/>
        <v>72.756999756938328</v>
      </c>
      <c r="AU26" s="9">
        <v>1.38</v>
      </c>
      <c r="AV26" s="9">
        <f t="shared" si="38"/>
        <v>63.813105266647121</v>
      </c>
      <c r="AW26" s="9"/>
      <c r="AX26" s="9" t="e">
        <f t="shared" si="39"/>
        <v>#DIV/0!</v>
      </c>
      <c r="AY26" s="12" t="s">
        <v>155</v>
      </c>
      <c r="AZ26" s="12" t="s">
        <v>155</v>
      </c>
      <c r="BA26" s="12" t="s">
        <v>155</v>
      </c>
      <c r="BB26" s="12"/>
      <c r="BC26" s="8" t="s">
        <v>164</v>
      </c>
      <c r="BD26" s="8"/>
      <c r="BE26" s="8"/>
      <c r="BF26" s="8"/>
      <c r="BG26" s="12"/>
      <c r="BH26" s="8"/>
      <c r="BI26" s="8"/>
      <c r="BJ26" s="8">
        <v>64.5</v>
      </c>
      <c r="BK26" s="8">
        <v>173.3</v>
      </c>
      <c r="BL26" s="8">
        <f t="shared" si="40"/>
        <v>1.7723853855826146</v>
      </c>
      <c r="BM26" s="8">
        <f t="shared" si="14"/>
        <v>21.476454646888794</v>
      </c>
      <c r="BN26" s="8">
        <v>1</v>
      </c>
      <c r="BO26" s="7" t="s">
        <v>627</v>
      </c>
      <c r="BP26" s="8" t="s">
        <v>146</v>
      </c>
      <c r="BQ26" s="8">
        <v>40</v>
      </c>
      <c r="BR26" s="8">
        <v>58</v>
      </c>
      <c r="BS26" s="8">
        <v>158</v>
      </c>
      <c r="BT26" s="8">
        <f t="shared" si="41"/>
        <v>1.5843444577384338</v>
      </c>
      <c r="BU26" s="8">
        <f t="shared" si="16"/>
        <v>23.23345617689473</v>
      </c>
      <c r="BV26" s="8">
        <f t="shared" si="42"/>
        <v>1.1186868972373589</v>
      </c>
      <c r="BW26" s="8">
        <f t="shared" si="42"/>
        <v>0.92437623069815822</v>
      </c>
      <c r="BX26" s="8" t="s">
        <v>147</v>
      </c>
      <c r="BY26" s="8" t="s">
        <v>158</v>
      </c>
      <c r="BZ26" s="8" t="s">
        <v>148</v>
      </c>
      <c r="CA26" s="8" t="s">
        <v>149</v>
      </c>
      <c r="CB26" s="8">
        <v>5</v>
      </c>
      <c r="CC26" s="8" t="s">
        <v>150</v>
      </c>
      <c r="CD26" s="8">
        <v>2</v>
      </c>
      <c r="CE26" s="8" t="s">
        <v>159</v>
      </c>
      <c r="CF26" s="8" t="s">
        <v>150</v>
      </c>
      <c r="CG26" s="8">
        <v>2</v>
      </c>
      <c r="CH26" s="8" t="s">
        <v>150</v>
      </c>
      <c r="CI26" s="8" t="s">
        <v>150</v>
      </c>
      <c r="CJ26" s="8">
        <v>2</v>
      </c>
      <c r="CK26" s="8" t="s">
        <v>159</v>
      </c>
      <c r="CL26" s="8" t="s">
        <v>150</v>
      </c>
      <c r="CM26" s="8">
        <v>2</v>
      </c>
      <c r="CN26" s="8" t="s">
        <v>150</v>
      </c>
      <c r="CO26" s="8">
        <v>100</v>
      </c>
      <c r="CP26" s="8">
        <v>0</v>
      </c>
      <c r="CQ26" s="8">
        <v>4</v>
      </c>
      <c r="CR26" s="8" t="s">
        <v>0</v>
      </c>
      <c r="CS26" s="8">
        <v>0</v>
      </c>
      <c r="CT26" s="8"/>
      <c r="CU26" s="8"/>
      <c r="CV26" s="8"/>
      <c r="CW26" s="8"/>
      <c r="CX26" s="8" t="s">
        <v>0</v>
      </c>
      <c r="CY26" s="8">
        <v>0</v>
      </c>
      <c r="CZ26" s="8"/>
      <c r="DA26" s="8"/>
      <c r="DB26" s="8"/>
      <c r="DC26" s="8"/>
      <c r="DD26" s="8" t="s">
        <v>165</v>
      </c>
      <c r="DE26" s="8">
        <v>2</v>
      </c>
      <c r="DF26" s="8"/>
      <c r="DG26" s="8"/>
      <c r="DH26" s="8">
        <v>375</v>
      </c>
      <c r="DI26" s="8">
        <v>1</v>
      </c>
      <c r="DJ26" s="8"/>
      <c r="DK26" s="8">
        <v>2</v>
      </c>
      <c r="DL26" s="8">
        <v>0</v>
      </c>
      <c r="DM26" s="8">
        <v>2</v>
      </c>
      <c r="DN26" s="8"/>
      <c r="DO26" s="8" t="s">
        <v>143</v>
      </c>
      <c r="DP26" s="8">
        <v>2</v>
      </c>
      <c r="DQ26" s="8" t="s">
        <v>165</v>
      </c>
      <c r="DR26" s="8" t="s">
        <v>165</v>
      </c>
      <c r="DS26" s="8" t="s">
        <v>165</v>
      </c>
      <c r="DT26" s="8" t="s">
        <v>165</v>
      </c>
      <c r="DU26" s="8" t="s">
        <v>150</v>
      </c>
      <c r="DV26" s="8" t="s">
        <v>159</v>
      </c>
      <c r="DW26" s="8" t="s">
        <v>150</v>
      </c>
      <c r="DX26" s="8" t="s">
        <v>150</v>
      </c>
      <c r="DY26" s="8" t="s">
        <v>150</v>
      </c>
      <c r="DZ26" s="8"/>
      <c r="EA26" s="8"/>
      <c r="EB26" s="8" t="s">
        <v>150</v>
      </c>
      <c r="EC26" s="8" t="s">
        <v>150</v>
      </c>
      <c r="ED26" s="8" t="s">
        <v>150</v>
      </c>
      <c r="EE26" s="8"/>
      <c r="EF26" s="8" t="s">
        <v>159</v>
      </c>
      <c r="EG26" s="8" t="s">
        <v>150</v>
      </c>
      <c r="EH26" s="8"/>
      <c r="EI26" s="8" t="s">
        <v>159</v>
      </c>
      <c r="EJ26" s="8" t="s">
        <v>150</v>
      </c>
      <c r="EK26" s="8" t="s">
        <v>150</v>
      </c>
      <c r="EL26" s="8" t="s">
        <v>150</v>
      </c>
      <c r="EM26" s="8"/>
      <c r="EN26" s="8"/>
      <c r="EO26" s="8" t="s">
        <v>184</v>
      </c>
      <c r="EP26" s="8" t="s">
        <v>189</v>
      </c>
      <c r="EQ26" s="11" t="str">
        <f t="shared" si="43"/>
        <v>36</v>
      </c>
      <c r="ER26" s="11" t="str">
        <f>IF(EQ26&lt;35,0, IF(EQ26&gt;35, "1"))</f>
        <v>1</v>
      </c>
      <c r="ES26" s="11"/>
      <c r="ET26" s="13">
        <f t="shared" si="44"/>
        <v>1</v>
      </c>
      <c r="EU26" s="13">
        <f t="shared" si="45"/>
        <v>0.9</v>
      </c>
      <c r="EV26" s="14">
        <f t="shared" si="22"/>
        <v>-3.2000000000000001E-2</v>
      </c>
      <c r="EW26" s="14">
        <f t="shared" si="46"/>
        <v>-1.2</v>
      </c>
      <c r="EX26" s="14">
        <f t="shared" si="47"/>
        <v>-1.2</v>
      </c>
      <c r="EY26" s="11">
        <f t="shared" si="48"/>
        <v>-3.2000000000000001E-2</v>
      </c>
      <c r="EZ26" s="17" t="s">
        <v>163</v>
      </c>
      <c r="FA26" s="16" t="str">
        <f t="shared" si="49"/>
        <v>2</v>
      </c>
      <c r="FC26">
        <v>2</v>
      </c>
      <c r="FD26">
        <v>0</v>
      </c>
    </row>
    <row r="27" spans="1:160" ht="33.75">
      <c r="A27" s="6">
        <v>2388</v>
      </c>
      <c r="B27" s="8">
        <v>1</v>
      </c>
      <c r="C27" s="8" t="s">
        <v>146</v>
      </c>
      <c r="D27" s="8">
        <v>52</v>
      </c>
      <c r="E27" s="8">
        <v>44</v>
      </c>
      <c r="F27" s="8" t="s">
        <v>192</v>
      </c>
      <c r="G27" s="8">
        <v>3</v>
      </c>
      <c r="H27" s="8"/>
      <c r="I27" s="9"/>
      <c r="J27" s="9"/>
      <c r="K27" s="10">
        <v>41885</v>
      </c>
      <c r="L27" s="10"/>
      <c r="M27" s="9" t="e">
        <f t="shared" ref="M27:M33" si="50">DATEDIF(K27,L27,"m")</f>
        <v>#NUM!</v>
      </c>
      <c r="N27" s="9">
        <f t="shared" ref="N27:N51" ca="1" si="51">DATEDIF(K27,TODAY(),"m")</f>
        <v>115</v>
      </c>
      <c r="O27" s="9">
        <v>98</v>
      </c>
      <c r="P27" s="9">
        <v>1</v>
      </c>
      <c r="Q27" s="9"/>
      <c r="R27" s="9"/>
      <c r="S27" s="9" t="e">
        <f t="shared" ref="S27:S51" si="52">DATEDIF(K27,Q27,"m")</f>
        <v>#NUM!</v>
      </c>
      <c r="T27" s="9"/>
      <c r="U27" s="8" t="str">
        <f t="shared" ref="U27:U33" si="53">IF(O27&lt;12,O27, IF(O27&gt;12, "12"))</f>
        <v>12</v>
      </c>
      <c r="V27" s="11" t="str">
        <f t="shared" ref="V27:V33" si="54">IF(U27&lt;12,0, IF(U27&gt;12, "1"))</f>
        <v>1</v>
      </c>
      <c r="W27" s="8" t="str">
        <f>IF(O27&lt;12,O27, IF(O27&gt;12, "12"))</f>
        <v>12</v>
      </c>
      <c r="X27" s="9">
        <v>2</v>
      </c>
      <c r="Y27" s="9">
        <v>1</v>
      </c>
      <c r="Z27" s="9">
        <v>1</v>
      </c>
      <c r="AA27" s="9"/>
      <c r="AB27" s="9">
        <v>2</v>
      </c>
      <c r="AC27" s="9">
        <v>98</v>
      </c>
      <c r="AD27" s="9">
        <v>1</v>
      </c>
      <c r="AE27" s="8" t="str">
        <f t="shared" ref="AE27:AE33" si="55">IF($O27&lt;36,$O27, IF($O27&gt;36, "36"))</f>
        <v>36</v>
      </c>
      <c r="AF27" s="9">
        <v>2</v>
      </c>
      <c r="AG27" s="9">
        <v>2</v>
      </c>
      <c r="AH27" s="11" t="str">
        <f t="shared" ref="AH27:AH54" si="56">IF(O27&lt;36,O27, IF(O27&gt;36, "36"))</f>
        <v>36</v>
      </c>
      <c r="AI27" s="11" t="str">
        <f t="shared" ref="AI27:AI36" si="57">IF(AH27&lt;35,0, IF(AH27&gt;35, "1"))</f>
        <v>1</v>
      </c>
      <c r="AJ27" s="9">
        <v>2</v>
      </c>
      <c r="AK27" s="9"/>
      <c r="AL27" s="9"/>
      <c r="AM27" s="8" t="s">
        <v>160</v>
      </c>
      <c r="AN27" s="8">
        <v>1</v>
      </c>
      <c r="AO27" s="8"/>
      <c r="AP27" s="8"/>
      <c r="AQ27" s="8"/>
      <c r="AR27" s="9" t="e">
        <f t="shared" si="9"/>
        <v>#DIV/0!</v>
      </c>
      <c r="AS27" s="9">
        <v>1.27</v>
      </c>
      <c r="AT27" s="9">
        <f t="shared" si="37"/>
        <v>52.772475441162683</v>
      </c>
      <c r="AU27" s="9">
        <v>1.21</v>
      </c>
      <c r="AV27" s="9">
        <f t="shared" si="38"/>
        <v>55.236667868555706</v>
      </c>
      <c r="AW27" s="9"/>
      <c r="AX27" s="9" t="e">
        <f t="shared" si="39"/>
        <v>#DIV/0!</v>
      </c>
      <c r="AY27" s="12" t="s">
        <v>155</v>
      </c>
      <c r="AZ27" s="12" t="s">
        <v>155</v>
      </c>
      <c r="BA27" s="12" t="s">
        <v>155</v>
      </c>
      <c r="BB27" s="12"/>
      <c r="BC27" s="8" t="s">
        <v>164</v>
      </c>
      <c r="BD27" s="8"/>
      <c r="BE27" s="8"/>
      <c r="BF27" s="8"/>
      <c r="BG27" s="12"/>
      <c r="BH27" s="8"/>
      <c r="BI27" s="8"/>
      <c r="BJ27" s="8">
        <v>56.5</v>
      </c>
      <c r="BK27" s="8">
        <v>154</v>
      </c>
      <c r="BL27" s="8">
        <f t="shared" ref="BL27:BL51" si="58">(0.007184*(BJ27^0.425)*(BK27^0.725))</f>
        <v>1.537940155890906</v>
      </c>
      <c r="BM27" s="8">
        <f t="shared" si="14"/>
        <v>23.823579018384216</v>
      </c>
      <c r="BN27" s="8">
        <v>1</v>
      </c>
      <c r="BO27" s="7" t="s">
        <v>640</v>
      </c>
      <c r="BP27" s="8" t="s">
        <v>139</v>
      </c>
      <c r="BQ27" s="8">
        <v>47</v>
      </c>
      <c r="BR27" s="8">
        <v>67</v>
      </c>
      <c r="BS27" s="8">
        <v>170</v>
      </c>
      <c r="BT27" s="8">
        <f t="shared" ref="BT27:BT51" si="59">(0.007184*(BR27^0.425)*(BS27^0.725))</f>
        <v>1.7763297228930097</v>
      </c>
      <c r="BU27" s="8">
        <f t="shared" si="16"/>
        <v>23.183391003460205</v>
      </c>
      <c r="BV27" s="8">
        <f t="shared" ref="BV27:BW51" si="60">(BL27/BT27)</f>
        <v>0.8657965557127244</v>
      </c>
      <c r="BW27" s="8">
        <f t="shared" si="42"/>
        <v>1.0276140800467222</v>
      </c>
      <c r="BX27" s="8" t="s">
        <v>158</v>
      </c>
      <c r="BY27" s="8" t="s">
        <v>162</v>
      </c>
      <c r="BZ27" s="8" t="s">
        <v>148</v>
      </c>
      <c r="CA27" s="8" t="s">
        <v>149</v>
      </c>
      <c r="CB27" s="8">
        <v>5</v>
      </c>
      <c r="CC27" s="8" t="s">
        <v>150</v>
      </c>
      <c r="CD27" s="8">
        <v>2</v>
      </c>
      <c r="CE27" s="8" t="s">
        <v>150</v>
      </c>
      <c r="CF27" s="8" t="s">
        <v>150</v>
      </c>
      <c r="CG27" s="8">
        <v>2</v>
      </c>
      <c r="CH27" s="8" t="s">
        <v>150</v>
      </c>
      <c r="CI27" s="8" t="s">
        <v>150</v>
      </c>
      <c r="CJ27" s="8">
        <v>2</v>
      </c>
      <c r="CK27" s="8" t="s">
        <v>150</v>
      </c>
      <c r="CL27" s="8" t="s">
        <v>150</v>
      </c>
      <c r="CM27" s="8">
        <v>2</v>
      </c>
      <c r="CN27" s="8" t="s">
        <v>150</v>
      </c>
      <c r="CO27" s="8">
        <v>75</v>
      </c>
      <c r="CP27" s="8">
        <v>0</v>
      </c>
      <c r="CQ27" s="8">
        <v>4</v>
      </c>
      <c r="CR27" s="8" t="s">
        <v>0</v>
      </c>
      <c r="CS27" s="8">
        <v>0</v>
      </c>
      <c r="CT27" s="8"/>
      <c r="CU27" s="8"/>
      <c r="CV27" s="8"/>
      <c r="CW27" s="8"/>
      <c r="CX27" s="8" t="s">
        <v>0</v>
      </c>
      <c r="CY27" s="8">
        <v>0</v>
      </c>
      <c r="CZ27" s="8"/>
      <c r="DA27" s="8"/>
      <c r="DB27" s="8"/>
      <c r="DC27" s="8"/>
      <c r="DD27" s="8" t="s">
        <v>143</v>
      </c>
      <c r="DE27" s="8">
        <v>1</v>
      </c>
      <c r="DF27" s="8"/>
      <c r="DG27" s="8"/>
      <c r="DH27" s="8">
        <v>375</v>
      </c>
      <c r="DI27" s="8">
        <v>1</v>
      </c>
      <c r="DJ27" s="8"/>
      <c r="DK27" s="8">
        <v>2</v>
      </c>
      <c r="DL27" s="8">
        <v>7</v>
      </c>
      <c r="DM27" s="8">
        <v>1</v>
      </c>
      <c r="DN27" s="8"/>
      <c r="DO27" s="8" t="s">
        <v>143</v>
      </c>
      <c r="DP27" s="8">
        <v>2</v>
      </c>
      <c r="DQ27" s="8" t="s">
        <v>165</v>
      </c>
      <c r="DR27" s="8" t="s">
        <v>165</v>
      </c>
      <c r="DS27" s="8" t="s">
        <v>165</v>
      </c>
      <c r="DT27" s="8" t="s">
        <v>165</v>
      </c>
      <c r="DU27" s="8" t="s">
        <v>150</v>
      </c>
      <c r="DV27" s="8" t="s">
        <v>150</v>
      </c>
      <c r="DW27" s="8" t="s">
        <v>150</v>
      </c>
      <c r="DX27" s="8" t="s">
        <v>150</v>
      </c>
      <c r="DY27" s="8" t="s">
        <v>150</v>
      </c>
      <c r="DZ27" s="8"/>
      <c r="EA27" s="8"/>
      <c r="EB27" s="8" t="s">
        <v>150</v>
      </c>
      <c r="EC27" s="8" t="s">
        <v>150</v>
      </c>
      <c r="ED27" s="8" t="s">
        <v>150</v>
      </c>
      <c r="EE27" s="8"/>
      <c r="EF27" s="8" t="s">
        <v>159</v>
      </c>
      <c r="EG27" s="8" t="s">
        <v>150</v>
      </c>
      <c r="EH27" s="8"/>
      <c r="EI27" s="8" t="s">
        <v>159</v>
      </c>
      <c r="EJ27" s="8" t="s">
        <v>150</v>
      </c>
      <c r="EK27" s="8" t="s">
        <v>150</v>
      </c>
      <c r="EL27" s="8" t="s">
        <v>159</v>
      </c>
      <c r="EM27" s="8"/>
      <c r="EN27" s="8"/>
      <c r="EO27" s="8" t="s">
        <v>184</v>
      </c>
      <c r="EP27" s="8" t="s">
        <v>189</v>
      </c>
      <c r="EQ27" s="11" t="str">
        <f t="shared" si="43"/>
        <v>36</v>
      </c>
      <c r="ER27" s="11" t="str">
        <f t="shared" ref="ER27:ER36" si="61">IF(EQ27&lt;35,0, IF(EQ27&gt;35, "1"))</f>
        <v>1</v>
      </c>
      <c r="ES27" s="11"/>
      <c r="ET27" s="13">
        <f t="shared" si="44"/>
        <v>1.012</v>
      </c>
      <c r="EU27" s="13">
        <f t="shared" si="45"/>
        <v>0.7</v>
      </c>
      <c r="EV27" s="14">
        <f t="shared" si="22"/>
        <v>-0.24099999999999999</v>
      </c>
      <c r="EW27" s="14">
        <f t="shared" si="46"/>
        <v>-1.2</v>
      </c>
      <c r="EX27" s="14">
        <f t="shared" si="47"/>
        <v>-1.2</v>
      </c>
      <c r="EY27" s="11">
        <f t="shared" si="48"/>
        <v>-0.24099999999999999</v>
      </c>
      <c r="EZ27" s="17" t="s">
        <v>176</v>
      </c>
      <c r="FA27" s="16" t="str">
        <f t="shared" ref="FA27:FA51" si="62">IF(EZ27="HD", "1", IF(EZ27="PD", "2","3"))</f>
        <v>3</v>
      </c>
      <c r="FC27">
        <v>2</v>
      </c>
      <c r="FD27">
        <v>0</v>
      </c>
    </row>
    <row r="28" spans="1:160" ht="33.75">
      <c r="A28" s="6">
        <v>2414</v>
      </c>
      <c r="B28" s="8">
        <v>1</v>
      </c>
      <c r="C28" s="8" t="s">
        <v>146</v>
      </c>
      <c r="D28" s="8">
        <v>71</v>
      </c>
      <c r="E28" s="8">
        <v>63</v>
      </c>
      <c r="F28" s="8" t="s">
        <v>140</v>
      </c>
      <c r="G28" s="8">
        <v>1</v>
      </c>
      <c r="H28" s="8"/>
      <c r="I28" s="9"/>
      <c r="J28" s="9"/>
      <c r="K28" s="10">
        <v>41942</v>
      </c>
      <c r="L28" s="10"/>
      <c r="M28" s="9" t="e">
        <f t="shared" si="50"/>
        <v>#NUM!</v>
      </c>
      <c r="N28" s="9">
        <f t="shared" ca="1" si="51"/>
        <v>113</v>
      </c>
      <c r="O28" s="9">
        <v>96</v>
      </c>
      <c r="P28" s="9">
        <v>1</v>
      </c>
      <c r="Q28" s="9"/>
      <c r="R28" s="9"/>
      <c r="S28" s="9" t="e">
        <f t="shared" si="52"/>
        <v>#NUM!</v>
      </c>
      <c r="T28" s="9"/>
      <c r="U28" s="8" t="str">
        <f t="shared" si="53"/>
        <v>12</v>
      </c>
      <c r="V28" s="11" t="str">
        <f t="shared" si="54"/>
        <v>1</v>
      </c>
      <c r="W28" s="8" t="str">
        <f>IF(O28&lt;12,O28, IF(O28&gt;12, "12"))</f>
        <v>12</v>
      </c>
      <c r="X28" s="9">
        <v>2</v>
      </c>
      <c r="Y28" s="9">
        <v>1</v>
      </c>
      <c r="Z28" s="9">
        <v>1</v>
      </c>
      <c r="AA28" s="9"/>
      <c r="AB28" s="9">
        <v>2</v>
      </c>
      <c r="AC28" s="9">
        <v>96</v>
      </c>
      <c r="AD28" s="9">
        <v>1</v>
      </c>
      <c r="AE28" s="8" t="str">
        <f t="shared" si="55"/>
        <v>36</v>
      </c>
      <c r="AF28" s="9">
        <v>2</v>
      </c>
      <c r="AG28" s="9">
        <v>2</v>
      </c>
      <c r="AH28" s="11" t="str">
        <f t="shared" si="56"/>
        <v>36</v>
      </c>
      <c r="AI28" s="11" t="str">
        <f t="shared" si="57"/>
        <v>1</v>
      </c>
      <c r="AJ28" s="9">
        <v>2</v>
      </c>
      <c r="AK28" s="9">
        <v>0</v>
      </c>
      <c r="AL28" s="9"/>
      <c r="AM28" s="8" t="s">
        <v>160</v>
      </c>
      <c r="AN28" s="8">
        <v>1</v>
      </c>
      <c r="AO28" s="8"/>
      <c r="AP28" s="8"/>
      <c r="AQ28" s="8"/>
      <c r="AR28" s="9" t="e">
        <f t="shared" si="9"/>
        <v>#DIV/0!</v>
      </c>
      <c r="AS28" s="9">
        <v>1.1399999999999999</v>
      </c>
      <c r="AT28" s="9">
        <f t="shared" si="37"/>
        <v>53.378573788844527</v>
      </c>
      <c r="AU28" s="9">
        <v>1.06</v>
      </c>
      <c r="AV28" s="9">
        <f t="shared" si="38"/>
        <v>57.528590542303483</v>
      </c>
      <c r="AW28" s="9"/>
      <c r="AX28" s="9" t="e">
        <f t="shared" si="39"/>
        <v>#DIV/0!</v>
      </c>
      <c r="AY28" s="12" t="s">
        <v>155</v>
      </c>
      <c r="AZ28" s="12" t="s">
        <v>155</v>
      </c>
      <c r="BA28" s="12" t="s">
        <v>155</v>
      </c>
      <c r="BB28" s="12"/>
      <c r="BC28" s="8" t="s">
        <v>164</v>
      </c>
      <c r="BD28" s="8"/>
      <c r="BE28" s="8"/>
      <c r="BF28" s="8"/>
      <c r="BG28" s="12"/>
      <c r="BH28" s="8"/>
      <c r="BI28" s="8"/>
      <c r="BJ28" s="8">
        <v>68.45</v>
      </c>
      <c r="BK28" s="8">
        <v>162.6</v>
      </c>
      <c r="BL28" s="8">
        <f t="shared" si="58"/>
        <v>1.7356511219315121</v>
      </c>
      <c r="BM28" s="8">
        <f t="shared" si="14"/>
        <v>25.890019047791959</v>
      </c>
      <c r="BN28" s="8">
        <v>1</v>
      </c>
      <c r="BO28" s="7" t="s">
        <v>651</v>
      </c>
      <c r="BP28" s="8" t="s">
        <v>139</v>
      </c>
      <c r="BQ28" s="8">
        <v>65</v>
      </c>
      <c r="BR28" s="8">
        <v>75</v>
      </c>
      <c r="BS28" s="8">
        <v>173</v>
      </c>
      <c r="BT28" s="8">
        <f t="shared" si="59"/>
        <v>1.8873427856130145</v>
      </c>
      <c r="BU28" s="8">
        <f t="shared" si="16"/>
        <v>25.059307026629689</v>
      </c>
      <c r="BV28" s="8">
        <f t="shared" si="60"/>
        <v>0.9196268611945696</v>
      </c>
      <c r="BW28" s="8">
        <f t="shared" si="42"/>
        <v>1.0331498401084875</v>
      </c>
      <c r="BX28" s="8" t="s">
        <v>147</v>
      </c>
      <c r="BY28" s="8" t="s">
        <v>147</v>
      </c>
      <c r="BZ28" s="8" t="s">
        <v>148</v>
      </c>
      <c r="CA28" s="8" t="s">
        <v>149</v>
      </c>
      <c r="CB28" s="8">
        <v>4</v>
      </c>
      <c r="CC28" s="8" t="s">
        <v>150</v>
      </c>
      <c r="CD28" s="8">
        <v>2</v>
      </c>
      <c r="CE28" s="8" t="s">
        <v>159</v>
      </c>
      <c r="CF28" s="8" t="s">
        <v>150</v>
      </c>
      <c r="CG28" s="8">
        <v>2</v>
      </c>
      <c r="CH28" s="8" t="s">
        <v>150</v>
      </c>
      <c r="CI28" s="8" t="s">
        <v>150</v>
      </c>
      <c r="CJ28" s="8">
        <v>2</v>
      </c>
      <c r="CK28" s="8" t="s">
        <v>159</v>
      </c>
      <c r="CL28" s="8" t="s">
        <v>150</v>
      </c>
      <c r="CM28" s="8">
        <v>2</v>
      </c>
      <c r="CN28" s="8" t="s">
        <v>150</v>
      </c>
      <c r="CO28" s="8">
        <v>0</v>
      </c>
      <c r="CP28" s="8">
        <v>60</v>
      </c>
      <c r="CQ28" s="8">
        <v>4</v>
      </c>
      <c r="CR28" s="8" t="s">
        <v>0</v>
      </c>
      <c r="CS28" s="8">
        <v>0</v>
      </c>
      <c r="CT28" s="8"/>
      <c r="CU28" s="8"/>
      <c r="CV28" s="8"/>
      <c r="CW28" s="8"/>
      <c r="CX28" s="8" t="s">
        <v>0</v>
      </c>
      <c r="CY28" s="8">
        <v>0</v>
      </c>
      <c r="CZ28" s="8"/>
      <c r="DA28" s="8"/>
      <c r="DB28" s="8"/>
      <c r="DC28" s="8"/>
      <c r="DD28" s="8" t="s">
        <v>165</v>
      </c>
      <c r="DE28" s="8">
        <v>2</v>
      </c>
      <c r="DF28" s="8"/>
      <c r="DG28" s="8"/>
      <c r="DH28" s="8">
        <v>375</v>
      </c>
      <c r="DI28" s="8">
        <v>1</v>
      </c>
      <c r="DJ28" s="8"/>
      <c r="DK28" s="8">
        <v>2</v>
      </c>
      <c r="DL28" s="8">
        <v>0</v>
      </c>
      <c r="DM28" s="8">
        <v>2</v>
      </c>
      <c r="DN28" s="8" t="s">
        <v>143</v>
      </c>
      <c r="DO28" s="8"/>
      <c r="DP28" s="8">
        <v>1</v>
      </c>
      <c r="DQ28" s="8" t="s">
        <v>165</v>
      </c>
      <c r="DR28" s="8" t="s">
        <v>165</v>
      </c>
      <c r="DS28" s="8" t="s">
        <v>143</v>
      </c>
      <c r="DT28" s="8" t="s">
        <v>165</v>
      </c>
      <c r="DU28" s="8" t="s">
        <v>150</v>
      </c>
      <c r="DV28" s="8" t="s">
        <v>159</v>
      </c>
      <c r="DW28" s="8" t="s">
        <v>150</v>
      </c>
      <c r="DX28" s="8" t="s">
        <v>150</v>
      </c>
      <c r="DY28" s="8" t="s">
        <v>150</v>
      </c>
      <c r="DZ28" s="8"/>
      <c r="EA28" s="8"/>
      <c r="EB28" s="8" t="s">
        <v>150</v>
      </c>
      <c r="EC28" s="8" t="s">
        <v>150</v>
      </c>
      <c r="ED28" s="8" t="s">
        <v>150</v>
      </c>
      <c r="EE28" s="8"/>
      <c r="EF28" s="8" t="s">
        <v>159</v>
      </c>
      <c r="EG28" s="8" t="s">
        <v>150</v>
      </c>
      <c r="EH28" s="8"/>
      <c r="EI28" s="8" t="s">
        <v>159</v>
      </c>
      <c r="EJ28" s="8" t="s">
        <v>150</v>
      </c>
      <c r="EK28" s="8" t="s">
        <v>150</v>
      </c>
      <c r="EL28" s="8" t="s">
        <v>150</v>
      </c>
      <c r="EM28" s="8"/>
      <c r="EN28" s="8"/>
      <c r="EO28" s="8" t="s">
        <v>304</v>
      </c>
      <c r="EP28" s="8" t="s">
        <v>187</v>
      </c>
      <c r="EQ28" s="11" t="str">
        <f t="shared" si="43"/>
        <v>36</v>
      </c>
      <c r="ER28" s="11" t="str">
        <f t="shared" si="61"/>
        <v>1</v>
      </c>
      <c r="ES28" s="11"/>
      <c r="ET28" s="13">
        <f t="shared" si="44"/>
        <v>1.012</v>
      </c>
      <c r="EU28" s="13">
        <f t="shared" si="45"/>
        <v>0.7</v>
      </c>
      <c r="EV28" s="14">
        <f t="shared" si="22"/>
        <v>-0.24099999999999999</v>
      </c>
      <c r="EW28" s="14">
        <f t="shared" si="46"/>
        <v>-1.2</v>
      </c>
      <c r="EX28" s="14">
        <f t="shared" si="47"/>
        <v>-1.2</v>
      </c>
      <c r="EY28" s="11">
        <f t="shared" si="48"/>
        <v>-0.24099999999999999</v>
      </c>
      <c r="EZ28" s="17" t="s">
        <v>176</v>
      </c>
      <c r="FA28" s="16" t="str">
        <f t="shared" si="62"/>
        <v>3</v>
      </c>
      <c r="FB28" t="s">
        <v>1975</v>
      </c>
      <c r="FC28">
        <v>1</v>
      </c>
      <c r="FD28">
        <v>10</v>
      </c>
    </row>
    <row r="29" spans="1:160" ht="33.75">
      <c r="A29" s="6">
        <v>2464</v>
      </c>
      <c r="B29" s="8">
        <v>2</v>
      </c>
      <c r="C29" s="8" t="s">
        <v>139</v>
      </c>
      <c r="D29" s="8">
        <v>67</v>
      </c>
      <c r="E29" s="8">
        <v>59</v>
      </c>
      <c r="F29" s="8" t="s">
        <v>140</v>
      </c>
      <c r="G29" s="8">
        <v>1</v>
      </c>
      <c r="H29" s="8"/>
      <c r="I29" s="9"/>
      <c r="J29" s="9"/>
      <c r="K29" s="10">
        <v>42040</v>
      </c>
      <c r="L29" s="10"/>
      <c r="M29" s="9" t="e">
        <f t="shared" si="50"/>
        <v>#NUM!</v>
      </c>
      <c r="N29" s="9">
        <f t="shared" ca="1" si="51"/>
        <v>110</v>
      </c>
      <c r="O29" s="9">
        <v>92</v>
      </c>
      <c r="P29" s="9">
        <v>1</v>
      </c>
      <c r="Q29" s="9"/>
      <c r="R29" s="9"/>
      <c r="S29" s="9" t="e">
        <f t="shared" si="52"/>
        <v>#NUM!</v>
      </c>
      <c r="T29" s="9"/>
      <c r="U29" s="8" t="str">
        <f t="shared" si="53"/>
        <v>12</v>
      </c>
      <c r="V29" s="11" t="str">
        <f t="shared" si="54"/>
        <v>1</v>
      </c>
      <c r="W29" s="8" t="str">
        <f>IF(O29&lt;12,O29, IF(O29&gt;12, "12"))</f>
        <v>12</v>
      </c>
      <c r="X29" s="9">
        <v>2</v>
      </c>
      <c r="Y29" s="9">
        <v>1</v>
      </c>
      <c r="Z29" s="9">
        <v>1</v>
      </c>
      <c r="AA29" s="9"/>
      <c r="AB29" s="9">
        <v>2</v>
      </c>
      <c r="AC29" s="9">
        <v>92</v>
      </c>
      <c r="AD29" s="9">
        <v>1</v>
      </c>
      <c r="AE29" s="8" t="str">
        <f t="shared" si="55"/>
        <v>36</v>
      </c>
      <c r="AF29" s="9">
        <v>2</v>
      </c>
      <c r="AG29" s="9">
        <v>2</v>
      </c>
      <c r="AH29" s="11" t="str">
        <f t="shared" si="56"/>
        <v>36</v>
      </c>
      <c r="AI29" s="11" t="str">
        <f t="shared" si="57"/>
        <v>1</v>
      </c>
      <c r="AJ29" s="9">
        <v>2</v>
      </c>
      <c r="AK29" s="9"/>
      <c r="AL29" s="9"/>
      <c r="AM29" s="8" t="s">
        <v>160</v>
      </c>
      <c r="AN29" s="8">
        <v>1</v>
      </c>
      <c r="AO29" s="8"/>
      <c r="AP29" s="8"/>
      <c r="AQ29" s="8"/>
      <c r="AR29" s="9" t="e">
        <f t="shared" si="9"/>
        <v>#DIV/0!</v>
      </c>
      <c r="AS29" s="9">
        <v>1.22</v>
      </c>
      <c r="AT29" s="9">
        <f t="shared" si="37"/>
        <v>67.393478310146875</v>
      </c>
      <c r="AU29" s="9">
        <v>1.07</v>
      </c>
      <c r="AV29" s="9">
        <f t="shared" si="38"/>
        <v>77.908908536427845</v>
      </c>
      <c r="AW29" s="9"/>
      <c r="AX29" s="9" t="e">
        <f t="shared" si="39"/>
        <v>#DIV/0!</v>
      </c>
      <c r="AY29" s="12" t="s">
        <v>155</v>
      </c>
      <c r="AZ29" s="12" t="s">
        <v>155</v>
      </c>
      <c r="BA29" s="12" t="s">
        <v>155</v>
      </c>
      <c r="BB29" s="12"/>
      <c r="BC29" s="8" t="s">
        <v>164</v>
      </c>
      <c r="BD29" s="8"/>
      <c r="BE29" s="8"/>
      <c r="BF29" s="8"/>
      <c r="BG29" s="12"/>
      <c r="BH29" s="8"/>
      <c r="BI29" s="8"/>
      <c r="BJ29" s="8">
        <v>70</v>
      </c>
      <c r="BK29" s="8">
        <v>171</v>
      </c>
      <c r="BL29" s="8">
        <f t="shared" si="58"/>
        <v>1.8174194464186322</v>
      </c>
      <c r="BM29" s="8">
        <f t="shared" si="14"/>
        <v>23.938989774631509</v>
      </c>
      <c r="BN29" s="8">
        <v>1</v>
      </c>
      <c r="BO29" s="7" t="s">
        <v>680</v>
      </c>
      <c r="BP29" s="8" t="s">
        <v>146</v>
      </c>
      <c r="BQ29" s="8">
        <v>60</v>
      </c>
      <c r="BR29" s="8">
        <v>61</v>
      </c>
      <c r="BS29" s="8">
        <v>156</v>
      </c>
      <c r="BT29" s="8">
        <f t="shared" si="59"/>
        <v>1.6037875483961979</v>
      </c>
      <c r="BU29" s="8">
        <f t="shared" si="16"/>
        <v>25.06574621959237</v>
      </c>
      <c r="BV29" s="8">
        <f t="shared" si="60"/>
        <v>1.1332046119425656</v>
      </c>
      <c r="BW29" s="8">
        <f t="shared" si="42"/>
        <v>0.95504795927120079</v>
      </c>
      <c r="BX29" s="8" t="s">
        <v>158</v>
      </c>
      <c r="BY29" s="8" t="s">
        <v>147</v>
      </c>
      <c r="BZ29" s="8" t="s">
        <v>148</v>
      </c>
      <c r="CA29" s="8" t="s">
        <v>149</v>
      </c>
      <c r="CB29" s="8">
        <v>4</v>
      </c>
      <c r="CC29" s="8" t="s">
        <v>150</v>
      </c>
      <c r="CD29" s="8">
        <v>2</v>
      </c>
      <c r="CE29" s="8" t="s">
        <v>159</v>
      </c>
      <c r="CF29" s="8" t="s">
        <v>150</v>
      </c>
      <c r="CG29" s="8">
        <v>2</v>
      </c>
      <c r="CH29" s="8" t="s">
        <v>150</v>
      </c>
      <c r="CI29" s="8" t="s">
        <v>150</v>
      </c>
      <c r="CJ29" s="8">
        <v>2</v>
      </c>
      <c r="CK29" s="8" t="s">
        <v>159</v>
      </c>
      <c r="CL29" s="8" t="s">
        <v>150</v>
      </c>
      <c r="CM29" s="8">
        <v>2</v>
      </c>
      <c r="CN29" s="8" t="s">
        <v>150</v>
      </c>
      <c r="CO29" s="8">
        <v>0</v>
      </c>
      <c r="CP29" s="8">
        <v>60</v>
      </c>
      <c r="CQ29" s="8">
        <v>4</v>
      </c>
      <c r="CR29" s="8" t="s">
        <v>0</v>
      </c>
      <c r="CS29" s="8">
        <v>0</v>
      </c>
      <c r="CT29" s="8"/>
      <c r="CU29" s="8"/>
      <c r="CV29" s="8"/>
      <c r="CW29" s="8"/>
      <c r="CX29" s="8" t="s">
        <v>0</v>
      </c>
      <c r="CY29" s="8">
        <v>0</v>
      </c>
      <c r="CZ29" s="8"/>
      <c r="DA29" s="8"/>
      <c r="DB29" s="8"/>
      <c r="DC29" s="8"/>
      <c r="DD29" s="8" t="s">
        <v>143</v>
      </c>
      <c r="DE29" s="8">
        <v>1</v>
      </c>
      <c r="DF29" s="8"/>
      <c r="DG29" s="8"/>
      <c r="DH29" s="8">
        <v>375</v>
      </c>
      <c r="DI29" s="8">
        <v>1</v>
      </c>
      <c r="DJ29" s="8"/>
      <c r="DK29" s="8">
        <v>2</v>
      </c>
      <c r="DL29" s="8">
        <v>13</v>
      </c>
      <c r="DM29" s="8">
        <v>1</v>
      </c>
      <c r="DN29" s="8"/>
      <c r="DO29" s="8" t="s">
        <v>143</v>
      </c>
      <c r="DP29" s="8">
        <v>2</v>
      </c>
      <c r="DQ29" s="8" t="s">
        <v>165</v>
      </c>
      <c r="DR29" s="8" t="s">
        <v>165</v>
      </c>
      <c r="DS29" s="8" t="s">
        <v>165</v>
      </c>
      <c r="DT29" s="8" t="s">
        <v>165</v>
      </c>
      <c r="DU29" s="8" t="s">
        <v>150</v>
      </c>
      <c r="DV29" s="8" t="s">
        <v>159</v>
      </c>
      <c r="DW29" s="8" t="s">
        <v>150</v>
      </c>
      <c r="DX29" s="8" t="s">
        <v>159</v>
      </c>
      <c r="DY29" s="8" t="s">
        <v>159</v>
      </c>
      <c r="DZ29" s="8"/>
      <c r="EA29" s="8"/>
      <c r="EB29" s="8" t="s">
        <v>150</v>
      </c>
      <c r="EC29" s="8" t="s">
        <v>150</v>
      </c>
      <c r="ED29" s="8" t="s">
        <v>150</v>
      </c>
      <c r="EE29" s="8"/>
      <c r="EF29" s="8" t="s">
        <v>159</v>
      </c>
      <c r="EG29" s="8" t="s">
        <v>150</v>
      </c>
      <c r="EH29" s="8"/>
      <c r="EI29" s="8" t="s">
        <v>159</v>
      </c>
      <c r="EJ29" s="8" t="s">
        <v>150</v>
      </c>
      <c r="EK29" s="8" t="s">
        <v>150</v>
      </c>
      <c r="EL29" s="8" t="s">
        <v>150</v>
      </c>
      <c r="EM29" s="8"/>
      <c r="EN29" s="8"/>
      <c r="EO29" s="8" t="s">
        <v>184</v>
      </c>
      <c r="EP29" s="8" t="s">
        <v>189</v>
      </c>
      <c r="EQ29" s="11" t="str">
        <f t="shared" si="43"/>
        <v>36</v>
      </c>
      <c r="ER29" s="11" t="str">
        <f t="shared" si="61"/>
        <v>1</v>
      </c>
      <c r="ES29" s="11"/>
      <c r="ET29" s="13">
        <f t="shared" si="44"/>
        <v>1</v>
      </c>
      <c r="EU29" s="13">
        <f t="shared" si="45"/>
        <v>0.9</v>
      </c>
      <c r="EV29" s="14">
        <f t="shared" si="22"/>
        <v>-3.2000000000000001E-2</v>
      </c>
      <c r="EW29" s="14">
        <f t="shared" si="46"/>
        <v>-1.2</v>
      </c>
      <c r="EX29" s="14">
        <f t="shared" si="47"/>
        <v>-1.2</v>
      </c>
      <c r="EY29" s="11">
        <f t="shared" si="48"/>
        <v>-3.2000000000000001E-2</v>
      </c>
      <c r="EZ29" s="17" t="s">
        <v>176</v>
      </c>
      <c r="FA29" s="16" t="str">
        <f t="shared" si="62"/>
        <v>3</v>
      </c>
      <c r="FC29">
        <v>2</v>
      </c>
      <c r="FD29">
        <v>0</v>
      </c>
    </row>
    <row r="30" spans="1:160" ht="101.25">
      <c r="A30" s="6">
        <v>2522</v>
      </c>
      <c r="B30" s="8">
        <v>1</v>
      </c>
      <c r="C30" s="8" t="s">
        <v>146</v>
      </c>
      <c r="D30" s="8">
        <v>57</v>
      </c>
      <c r="E30" s="8">
        <v>50</v>
      </c>
      <c r="F30" s="8" t="s">
        <v>153</v>
      </c>
      <c r="G30" s="8">
        <v>3</v>
      </c>
      <c r="H30" s="8"/>
      <c r="I30" s="9" t="s">
        <v>708</v>
      </c>
      <c r="J30" s="9">
        <v>4</v>
      </c>
      <c r="K30" s="10">
        <v>42221</v>
      </c>
      <c r="L30" s="10">
        <v>44701</v>
      </c>
      <c r="M30" s="9">
        <f t="shared" si="50"/>
        <v>81</v>
      </c>
      <c r="N30" s="9">
        <f t="shared" ca="1" si="51"/>
        <v>104</v>
      </c>
      <c r="O30" s="9">
        <v>81</v>
      </c>
      <c r="P30" s="9">
        <v>0</v>
      </c>
      <c r="Q30" s="10">
        <v>42237</v>
      </c>
      <c r="R30" s="10">
        <v>44564</v>
      </c>
      <c r="S30" s="9">
        <f t="shared" si="52"/>
        <v>0</v>
      </c>
      <c r="T30" s="9" t="s">
        <v>709</v>
      </c>
      <c r="U30" s="8" t="str">
        <f t="shared" si="53"/>
        <v>12</v>
      </c>
      <c r="V30" s="11" t="str">
        <f t="shared" si="54"/>
        <v>1</v>
      </c>
      <c r="W30" s="8">
        <v>0</v>
      </c>
      <c r="X30" s="9">
        <v>1</v>
      </c>
      <c r="Y30" s="9">
        <v>0</v>
      </c>
      <c r="Z30" s="9">
        <v>0</v>
      </c>
      <c r="AA30" s="9">
        <v>0</v>
      </c>
      <c r="AB30" s="9">
        <v>1</v>
      </c>
      <c r="AC30" s="9">
        <v>0</v>
      </c>
      <c r="AD30" s="9">
        <v>0</v>
      </c>
      <c r="AE30" s="8" t="str">
        <f t="shared" si="55"/>
        <v>36</v>
      </c>
      <c r="AF30" s="9">
        <v>1</v>
      </c>
      <c r="AG30" s="9">
        <v>1</v>
      </c>
      <c r="AH30" s="11" t="str">
        <f t="shared" si="56"/>
        <v>36</v>
      </c>
      <c r="AI30" s="11" t="str">
        <f t="shared" si="57"/>
        <v>1</v>
      </c>
      <c r="AJ30" s="9">
        <v>1</v>
      </c>
      <c r="AK30" s="9">
        <v>0</v>
      </c>
      <c r="AL30" s="9"/>
      <c r="AM30" s="8" t="s">
        <v>360</v>
      </c>
      <c r="AN30" s="8">
        <v>1</v>
      </c>
      <c r="AO30" s="8">
        <v>1.42</v>
      </c>
      <c r="AP30" s="8"/>
      <c r="AQ30" s="8"/>
      <c r="AR30" s="9" t="e">
        <f t="shared" si="9"/>
        <v>#DIV/0!</v>
      </c>
      <c r="AS30" s="9">
        <v>0.89</v>
      </c>
      <c r="AT30" s="9">
        <f t="shared" si="37"/>
        <v>77.892900878767762</v>
      </c>
      <c r="AU30" s="9">
        <v>1.01</v>
      </c>
      <c r="AV30" s="9">
        <f t="shared" si="38"/>
        <v>66.096463380928114</v>
      </c>
      <c r="AW30" s="9"/>
      <c r="AX30" s="9" t="e">
        <f t="shared" si="39"/>
        <v>#DIV/0!</v>
      </c>
      <c r="AY30" s="12" t="s">
        <v>155</v>
      </c>
      <c r="AZ30" s="12" t="s">
        <v>155</v>
      </c>
      <c r="BA30" s="12" t="s">
        <v>155</v>
      </c>
      <c r="BB30" s="12" t="s">
        <v>167</v>
      </c>
      <c r="BC30" s="8" t="s">
        <v>142</v>
      </c>
      <c r="BD30" s="8" t="s">
        <v>143</v>
      </c>
      <c r="BE30" s="8" t="s">
        <v>141</v>
      </c>
      <c r="BF30" s="8"/>
      <c r="BG30" s="12"/>
      <c r="BH30" s="8"/>
      <c r="BI30" s="8"/>
      <c r="BJ30" s="8">
        <v>54.1</v>
      </c>
      <c r="BK30" s="8">
        <v>154.1</v>
      </c>
      <c r="BL30" s="8">
        <f t="shared" si="58"/>
        <v>1.5105394583202987</v>
      </c>
      <c r="BM30" s="8">
        <f t="shared" si="14"/>
        <v>22.782007351724296</v>
      </c>
      <c r="BN30" s="8">
        <v>1</v>
      </c>
      <c r="BO30" s="7" t="s">
        <v>710</v>
      </c>
      <c r="BP30" s="8" t="s">
        <v>139</v>
      </c>
      <c r="BQ30" s="8">
        <v>54</v>
      </c>
      <c r="BR30" s="8">
        <v>76</v>
      </c>
      <c r="BS30" s="8">
        <v>169</v>
      </c>
      <c r="BT30" s="8">
        <f t="shared" si="59"/>
        <v>1.8660787235981293</v>
      </c>
      <c r="BU30" s="8">
        <f t="shared" si="16"/>
        <v>26.609712545078953</v>
      </c>
      <c r="BV30" s="8">
        <f t="shared" si="60"/>
        <v>0.80947252611492826</v>
      </c>
      <c r="BW30" s="8">
        <f t="shared" si="42"/>
        <v>0.8561538315428916</v>
      </c>
      <c r="BX30" s="8" t="s">
        <v>158</v>
      </c>
      <c r="BY30" s="8" t="s">
        <v>158</v>
      </c>
      <c r="BZ30" s="8" t="s">
        <v>148</v>
      </c>
      <c r="CA30" s="8" t="s">
        <v>149</v>
      </c>
      <c r="CB30" s="8">
        <v>4</v>
      </c>
      <c r="CC30" s="8" t="s">
        <v>150</v>
      </c>
      <c r="CD30" s="8">
        <v>2</v>
      </c>
      <c r="CE30" s="8" t="s">
        <v>150</v>
      </c>
      <c r="CF30" s="8" t="s">
        <v>150</v>
      </c>
      <c r="CG30" s="8">
        <v>2</v>
      </c>
      <c r="CH30" s="8" t="s">
        <v>159</v>
      </c>
      <c r="CI30" s="8" t="s">
        <v>159</v>
      </c>
      <c r="CJ30" s="8">
        <v>1</v>
      </c>
      <c r="CK30" s="8" t="s">
        <v>159</v>
      </c>
      <c r="CL30" s="8" t="s">
        <v>159</v>
      </c>
      <c r="CM30" s="8">
        <v>1</v>
      </c>
      <c r="CN30" s="8" t="s">
        <v>159</v>
      </c>
      <c r="CO30" s="8">
        <v>100</v>
      </c>
      <c r="CP30" s="8">
        <v>0</v>
      </c>
      <c r="CQ30" s="8">
        <v>2</v>
      </c>
      <c r="CR30" s="8" t="s">
        <v>1840</v>
      </c>
      <c r="CS30" s="8">
        <v>2</v>
      </c>
      <c r="CT30" s="8" t="s">
        <v>1839</v>
      </c>
      <c r="CU30" s="8">
        <v>4690</v>
      </c>
      <c r="CV30" s="8" t="s">
        <v>1913</v>
      </c>
      <c r="CW30" s="8">
        <v>12</v>
      </c>
      <c r="CX30" s="8" t="s">
        <v>0</v>
      </c>
      <c r="CY30" s="8">
        <v>0</v>
      </c>
      <c r="CZ30" s="8"/>
      <c r="DA30" s="8"/>
      <c r="DB30" s="8"/>
      <c r="DC30" s="8"/>
      <c r="DD30" s="8" t="s">
        <v>165</v>
      </c>
      <c r="DE30" s="8">
        <v>2</v>
      </c>
      <c r="DF30" s="8"/>
      <c r="DG30" s="8"/>
      <c r="DH30" s="8">
        <v>500</v>
      </c>
      <c r="DI30" s="8">
        <v>1</v>
      </c>
      <c r="DJ30" s="8"/>
      <c r="DK30" s="8">
        <v>2</v>
      </c>
      <c r="DL30" s="8">
        <v>4</v>
      </c>
      <c r="DM30" s="8">
        <v>1</v>
      </c>
      <c r="DN30" s="8" t="s">
        <v>143</v>
      </c>
      <c r="DO30" s="8" t="s">
        <v>165</v>
      </c>
      <c r="DP30" s="8">
        <v>1</v>
      </c>
      <c r="DQ30" s="8" t="s">
        <v>165</v>
      </c>
      <c r="DR30" s="8" t="s">
        <v>143</v>
      </c>
      <c r="DS30" s="8" t="s">
        <v>143</v>
      </c>
      <c r="DT30" s="8" t="s">
        <v>165</v>
      </c>
      <c r="DU30" s="8" t="s">
        <v>150</v>
      </c>
      <c r="DV30" s="8" t="s">
        <v>150</v>
      </c>
      <c r="DW30" s="8" t="s">
        <v>150</v>
      </c>
      <c r="DX30" s="8" t="s">
        <v>150</v>
      </c>
      <c r="DY30" s="8" t="s">
        <v>150</v>
      </c>
      <c r="DZ30" s="8"/>
      <c r="EA30" s="8"/>
      <c r="EB30" s="8" t="s">
        <v>150</v>
      </c>
      <c r="EC30" s="8" t="s">
        <v>150</v>
      </c>
      <c r="ED30" s="8" t="s">
        <v>150</v>
      </c>
      <c r="EE30" s="8"/>
      <c r="EF30" s="8" t="s">
        <v>159</v>
      </c>
      <c r="EG30" s="8" t="s">
        <v>150</v>
      </c>
      <c r="EH30" s="8"/>
      <c r="EI30" s="8" t="s">
        <v>159</v>
      </c>
      <c r="EJ30" s="8" t="s">
        <v>150</v>
      </c>
      <c r="EK30" s="8" t="s">
        <v>150</v>
      </c>
      <c r="EL30" s="8"/>
      <c r="EM30" s="8"/>
      <c r="EN30" s="8"/>
      <c r="EO30" s="8"/>
      <c r="EP30" s="8" t="s">
        <v>187</v>
      </c>
      <c r="EQ30" s="11" t="str">
        <f t="shared" si="43"/>
        <v>36</v>
      </c>
      <c r="ER30" s="11" t="str">
        <f t="shared" si="61"/>
        <v>1</v>
      </c>
      <c r="ES30" s="11"/>
      <c r="ET30" s="13">
        <f t="shared" si="44"/>
        <v>1.012</v>
      </c>
      <c r="EU30" s="13">
        <f t="shared" si="45"/>
        <v>0.7</v>
      </c>
      <c r="EV30" s="14">
        <f t="shared" si="22"/>
        <v>-0.24099999999999999</v>
      </c>
      <c r="EW30" s="14">
        <f t="shared" si="46"/>
        <v>-1.2</v>
      </c>
      <c r="EX30" s="14">
        <f t="shared" si="47"/>
        <v>-1.2</v>
      </c>
      <c r="EY30" s="11">
        <f t="shared" si="48"/>
        <v>-0.24099999999999999</v>
      </c>
      <c r="EZ30" s="17" t="s">
        <v>152</v>
      </c>
      <c r="FA30" s="16" t="str">
        <f t="shared" si="62"/>
        <v>1</v>
      </c>
      <c r="FC30">
        <v>2</v>
      </c>
      <c r="FD30">
        <v>0</v>
      </c>
    </row>
    <row r="31" spans="1:160" ht="33.75">
      <c r="A31" s="6">
        <v>2618</v>
      </c>
      <c r="B31" s="8">
        <v>1</v>
      </c>
      <c r="C31" s="8" t="s">
        <v>146</v>
      </c>
      <c r="D31" s="8">
        <v>38</v>
      </c>
      <c r="E31" s="8">
        <v>32</v>
      </c>
      <c r="F31" s="8" t="s">
        <v>153</v>
      </c>
      <c r="G31" s="8">
        <v>3</v>
      </c>
      <c r="H31" s="8"/>
      <c r="I31" s="9"/>
      <c r="J31" s="9"/>
      <c r="K31" s="10">
        <v>42432</v>
      </c>
      <c r="L31" s="10"/>
      <c r="M31" s="9" t="e">
        <f t="shared" si="50"/>
        <v>#NUM!</v>
      </c>
      <c r="N31" s="9">
        <f t="shared" ca="1" si="51"/>
        <v>97</v>
      </c>
      <c r="O31" s="9">
        <v>80</v>
      </c>
      <c r="P31" s="9">
        <v>1</v>
      </c>
      <c r="Q31" s="9"/>
      <c r="R31" s="9"/>
      <c r="S31" s="9" t="e">
        <f t="shared" si="52"/>
        <v>#NUM!</v>
      </c>
      <c r="T31" s="9"/>
      <c r="U31" s="8" t="str">
        <f t="shared" si="53"/>
        <v>12</v>
      </c>
      <c r="V31" s="11" t="str">
        <f t="shared" si="54"/>
        <v>1</v>
      </c>
      <c r="W31" s="8" t="str">
        <f>IF(O31&lt;12,O31, IF(O31&gt;12, "12"))</f>
        <v>12</v>
      </c>
      <c r="X31" s="9">
        <v>2</v>
      </c>
      <c r="Y31" s="9">
        <v>1</v>
      </c>
      <c r="Z31" s="9">
        <v>1</v>
      </c>
      <c r="AA31" s="9"/>
      <c r="AB31" s="9">
        <v>2</v>
      </c>
      <c r="AC31" s="9">
        <v>80</v>
      </c>
      <c r="AD31" s="9">
        <v>1</v>
      </c>
      <c r="AE31" s="8" t="str">
        <f t="shared" si="55"/>
        <v>36</v>
      </c>
      <c r="AF31" s="9">
        <v>2</v>
      </c>
      <c r="AG31" s="9">
        <v>2</v>
      </c>
      <c r="AH31" s="11" t="str">
        <f t="shared" si="56"/>
        <v>36</v>
      </c>
      <c r="AI31" s="11" t="str">
        <f t="shared" si="57"/>
        <v>1</v>
      </c>
      <c r="AJ31" s="9">
        <v>2</v>
      </c>
      <c r="AK31" s="9"/>
      <c r="AL31" s="9"/>
      <c r="AM31" s="8" t="s">
        <v>360</v>
      </c>
      <c r="AN31" s="8">
        <v>1</v>
      </c>
      <c r="AO31" s="8">
        <v>1.24</v>
      </c>
      <c r="AP31" s="8"/>
      <c r="AQ31" s="8"/>
      <c r="AR31" s="9" t="e">
        <f t="shared" si="9"/>
        <v>#DIV/0!</v>
      </c>
      <c r="AS31" s="9">
        <v>0.87</v>
      </c>
      <c r="AT31" s="9">
        <f t="shared" si="37"/>
        <v>89.528419882128986</v>
      </c>
      <c r="AU31" s="9">
        <v>0.93</v>
      </c>
      <c r="AV31" s="9">
        <f t="shared" si="38"/>
        <v>81.621104852854643</v>
      </c>
      <c r="AW31" s="9"/>
      <c r="AX31" s="9" t="e">
        <f t="shared" si="39"/>
        <v>#DIV/0!</v>
      </c>
      <c r="AY31" s="12" t="s">
        <v>155</v>
      </c>
      <c r="AZ31" s="12" t="s">
        <v>155</v>
      </c>
      <c r="BA31" s="12" t="s">
        <v>155</v>
      </c>
      <c r="BB31" s="12"/>
      <c r="BC31" s="8" t="s">
        <v>164</v>
      </c>
      <c r="BD31" s="8"/>
      <c r="BE31" s="8"/>
      <c r="BF31" s="8"/>
      <c r="BG31" s="12"/>
      <c r="BH31" s="8"/>
      <c r="BI31" s="8"/>
      <c r="BJ31" s="8">
        <v>48</v>
      </c>
      <c r="BK31" s="8">
        <v>166</v>
      </c>
      <c r="BL31" s="8">
        <f t="shared" si="58"/>
        <v>1.5152078559724038</v>
      </c>
      <c r="BM31" s="8">
        <f t="shared" si="14"/>
        <v>17.419073885905068</v>
      </c>
      <c r="BN31" s="8">
        <v>1</v>
      </c>
      <c r="BO31" s="7" t="s">
        <v>758</v>
      </c>
      <c r="BP31" s="8" t="s">
        <v>139</v>
      </c>
      <c r="BQ31" s="8">
        <v>33</v>
      </c>
      <c r="BR31" s="8">
        <v>77</v>
      </c>
      <c r="BS31" s="8">
        <v>173</v>
      </c>
      <c r="BT31" s="8">
        <f t="shared" si="59"/>
        <v>1.908570938571124</v>
      </c>
      <c r="BU31" s="8">
        <f t="shared" si="16"/>
        <v>25.727555214006482</v>
      </c>
      <c r="BV31" s="8">
        <f t="shared" si="60"/>
        <v>0.79389653554443385</v>
      </c>
      <c r="BW31" s="8">
        <f t="shared" si="42"/>
        <v>0.67705904198863998</v>
      </c>
      <c r="BX31" s="8" t="s">
        <v>162</v>
      </c>
      <c r="BY31" s="8" t="s">
        <v>147</v>
      </c>
      <c r="BZ31" s="8" t="s">
        <v>148</v>
      </c>
      <c r="CA31" s="8" t="s">
        <v>149</v>
      </c>
      <c r="CB31" s="8">
        <v>5</v>
      </c>
      <c r="CC31" s="8" t="s">
        <v>150</v>
      </c>
      <c r="CD31" s="8">
        <v>2</v>
      </c>
      <c r="CE31" s="8" t="s">
        <v>159</v>
      </c>
      <c r="CF31" s="8" t="s">
        <v>150</v>
      </c>
      <c r="CG31" s="8">
        <v>2</v>
      </c>
      <c r="CH31" s="8" t="s">
        <v>150</v>
      </c>
      <c r="CI31" s="8" t="s">
        <v>150</v>
      </c>
      <c r="CJ31" s="8">
        <v>2</v>
      </c>
      <c r="CK31" s="8" t="s">
        <v>159</v>
      </c>
      <c r="CL31" s="8" t="s">
        <v>150</v>
      </c>
      <c r="CM31" s="8">
        <v>2</v>
      </c>
      <c r="CN31" s="8" t="s">
        <v>150</v>
      </c>
      <c r="CO31" s="8">
        <v>33</v>
      </c>
      <c r="CP31" s="8">
        <v>100</v>
      </c>
      <c r="CQ31" s="8">
        <v>4</v>
      </c>
      <c r="CR31" s="8" t="s">
        <v>0</v>
      </c>
      <c r="CS31" s="8">
        <v>0</v>
      </c>
      <c r="CT31" s="8"/>
      <c r="CU31" s="8"/>
      <c r="CV31" s="8"/>
      <c r="CW31" s="8"/>
      <c r="CX31" s="8" t="s">
        <v>0</v>
      </c>
      <c r="CY31" s="8">
        <v>0</v>
      </c>
      <c r="CZ31" s="8"/>
      <c r="DA31" s="8"/>
      <c r="DB31" s="8"/>
      <c r="DC31" s="8"/>
      <c r="DD31" s="8" t="s">
        <v>143</v>
      </c>
      <c r="DE31" s="8">
        <v>1</v>
      </c>
      <c r="DF31" s="8"/>
      <c r="DG31" s="8"/>
      <c r="DH31" s="8">
        <v>375</v>
      </c>
      <c r="DI31" s="8">
        <v>1</v>
      </c>
      <c r="DJ31" s="8"/>
      <c r="DK31" s="8">
        <v>2</v>
      </c>
      <c r="DL31" s="8">
        <v>5</v>
      </c>
      <c r="DM31" s="8">
        <v>1</v>
      </c>
      <c r="DN31" s="8"/>
      <c r="DO31" s="8" t="s">
        <v>143</v>
      </c>
      <c r="DP31" s="8">
        <v>2</v>
      </c>
      <c r="DQ31" s="8" t="s">
        <v>165</v>
      </c>
      <c r="DR31" s="8" t="s">
        <v>143</v>
      </c>
      <c r="DS31" s="8" t="s">
        <v>143</v>
      </c>
      <c r="DT31" s="8" t="s">
        <v>636</v>
      </c>
      <c r="DU31" s="8" t="s">
        <v>159</v>
      </c>
      <c r="DV31" s="8" t="s">
        <v>150</v>
      </c>
      <c r="DW31" s="8" t="s">
        <v>150</v>
      </c>
      <c r="DX31" s="8" t="s">
        <v>159</v>
      </c>
      <c r="DY31" s="8" t="s">
        <v>159</v>
      </c>
      <c r="DZ31" s="8"/>
      <c r="EA31" s="8"/>
      <c r="EB31" s="8" t="s">
        <v>159</v>
      </c>
      <c r="EC31" s="8" t="s">
        <v>150</v>
      </c>
      <c r="ED31" s="8" t="s">
        <v>150</v>
      </c>
      <c r="EE31" s="8"/>
      <c r="EF31" s="8" t="s">
        <v>159</v>
      </c>
      <c r="EG31" s="8" t="s">
        <v>150</v>
      </c>
      <c r="EH31" s="8"/>
      <c r="EI31" s="8" t="s">
        <v>159</v>
      </c>
      <c r="EJ31" s="8" t="s">
        <v>150</v>
      </c>
      <c r="EK31" s="8" t="s">
        <v>150</v>
      </c>
      <c r="EL31" s="8" t="s">
        <v>150</v>
      </c>
      <c r="EM31" s="8"/>
      <c r="EN31" s="8"/>
      <c r="EO31" s="8" t="s">
        <v>173</v>
      </c>
      <c r="EP31" s="8" t="s">
        <v>759</v>
      </c>
      <c r="EQ31" s="11" t="str">
        <f t="shared" si="43"/>
        <v>36</v>
      </c>
      <c r="ER31" s="11" t="str">
        <f t="shared" si="61"/>
        <v>1</v>
      </c>
      <c r="ES31" s="11"/>
      <c r="ET31" s="13">
        <f t="shared" si="44"/>
        <v>1.012</v>
      </c>
      <c r="EU31" s="13">
        <f t="shared" si="45"/>
        <v>0.7</v>
      </c>
      <c r="EV31" s="14">
        <f t="shared" si="22"/>
        <v>-0.24099999999999999</v>
      </c>
      <c r="EW31" s="14">
        <f t="shared" si="46"/>
        <v>-1.2</v>
      </c>
      <c r="EX31" s="14">
        <f t="shared" si="47"/>
        <v>-1.2</v>
      </c>
      <c r="EY31" s="11">
        <f t="shared" si="48"/>
        <v>-0.24099999999999999</v>
      </c>
      <c r="EZ31" s="17" t="s">
        <v>152</v>
      </c>
      <c r="FA31" s="16" t="str">
        <f t="shared" si="62"/>
        <v>1</v>
      </c>
      <c r="FB31" t="s">
        <v>1977</v>
      </c>
      <c r="FC31">
        <v>1</v>
      </c>
      <c r="FD31">
        <v>1</v>
      </c>
    </row>
    <row r="32" spans="1:160" ht="33.75">
      <c r="A32" s="6">
        <v>2631</v>
      </c>
      <c r="B32" s="8">
        <v>1</v>
      </c>
      <c r="C32" s="8" t="s">
        <v>146</v>
      </c>
      <c r="D32" s="8">
        <v>56</v>
      </c>
      <c r="E32" s="8">
        <v>49</v>
      </c>
      <c r="F32" s="8" t="s">
        <v>140</v>
      </c>
      <c r="G32" s="8">
        <v>1</v>
      </c>
      <c r="H32" s="8"/>
      <c r="I32" s="9"/>
      <c r="J32" s="9"/>
      <c r="K32" s="10">
        <v>42460</v>
      </c>
      <c r="L32" s="10"/>
      <c r="M32" s="9" t="e">
        <f t="shared" si="50"/>
        <v>#NUM!</v>
      </c>
      <c r="N32" s="9">
        <f t="shared" ca="1" si="51"/>
        <v>96</v>
      </c>
      <c r="O32" s="9">
        <v>79</v>
      </c>
      <c r="P32" s="9">
        <v>1</v>
      </c>
      <c r="Q32" s="9"/>
      <c r="R32" s="9"/>
      <c r="S32" s="9" t="e">
        <f t="shared" si="52"/>
        <v>#NUM!</v>
      </c>
      <c r="T32" s="9"/>
      <c r="U32" s="8" t="str">
        <f t="shared" si="53"/>
        <v>12</v>
      </c>
      <c r="V32" s="11" t="str">
        <f t="shared" si="54"/>
        <v>1</v>
      </c>
      <c r="W32" s="8" t="str">
        <f>IF(O32&lt;12,O32, IF(O32&gt;12, "12"))</f>
        <v>12</v>
      </c>
      <c r="X32" s="9">
        <v>2</v>
      </c>
      <c r="Y32" s="9">
        <v>1</v>
      </c>
      <c r="Z32" s="9">
        <v>1</v>
      </c>
      <c r="AA32" s="9"/>
      <c r="AB32" s="9">
        <v>2</v>
      </c>
      <c r="AC32" s="9">
        <v>79</v>
      </c>
      <c r="AD32" s="9">
        <v>1</v>
      </c>
      <c r="AE32" s="8" t="str">
        <f t="shared" si="55"/>
        <v>36</v>
      </c>
      <c r="AF32" s="9">
        <v>2</v>
      </c>
      <c r="AG32" s="9">
        <v>2</v>
      </c>
      <c r="AH32" s="11" t="str">
        <f t="shared" si="56"/>
        <v>36</v>
      </c>
      <c r="AI32" s="11" t="str">
        <f t="shared" si="57"/>
        <v>1</v>
      </c>
      <c r="AJ32" s="9">
        <v>2</v>
      </c>
      <c r="AK32" s="9"/>
      <c r="AL32" s="9"/>
      <c r="AM32" s="8" t="s">
        <v>360</v>
      </c>
      <c r="AN32" s="8">
        <v>1</v>
      </c>
      <c r="AO32" s="8">
        <v>1.59</v>
      </c>
      <c r="AP32" s="8"/>
      <c r="AQ32" s="8"/>
      <c r="AR32" s="9" t="e">
        <f t="shared" si="9"/>
        <v>#DIV/0!</v>
      </c>
      <c r="AS32" s="9">
        <v>0.72</v>
      </c>
      <c r="AT32" s="9">
        <f t="shared" si="37"/>
        <v>101.08062019518064</v>
      </c>
      <c r="AU32" s="9">
        <v>0.75</v>
      </c>
      <c r="AV32" s="9">
        <f t="shared" si="38"/>
        <v>95.058588744920982</v>
      </c>
      <c r="AW32" s="9"/>
      <c r="AX32" s="9" t="e">
        <f t="shared" si="39"/>
        <v>#DIV/0!</v>
      </c>
      <c r="AY32" s="12" t="s">
        <v>155</v>
      </c>
      <c r="AZ32" s="12" t="s">
        <v>155</v>
      </c>
      <c r="BA32" s="12" t="s">
        <v>155</v>
      </c>
      <c r="BB32" s="12"/>
      <c r="BC32" s="8" t="s">
        <v>164</v>
      </c>
      <c r="BD32" s="8"/>
      <c r="BE32" s="8"/>
      <c r="BF32" s="8"/>
      <c r="BG32" s="12"/>
      <c r="BH32" s="8"/>
      <c r="BI32" s="8"/>
      <c r="BJ32" s="8">
        <v>60</v>
      </c>
      <c r="BK32" s="8">
        <v>161</v>
      </c>
      <c r="BL32" s="8">
        <f t="shared" si="58"/>
        <v>1.6294062026186178</v>
      </c>
      <c r="BM32" s="8">
        <f t="shared" si="14"/>
        <v>23.147255121330197</v>
      </c>
      <c r="BN32" s="8">
        <v>1</v>
      </c>
      <c r="BO32" s="7" t="s">
        <v>768</v>
      </c>
      <c r="BP32" s="8" t="s">
        <v>139</v>
      </c>
      <c r="BQ32" s="8">
        <v>53</v>
      </c>
      <c r="BR32" s="8">
        <v>62</v>
      </c>
      <c r="BS32" s="8">
        <v>167</v>
      </c>
      <c r="BT32" s="8">
        <f t="shared" si="59"/>
        <v>1.6966889572291022</v>
      </c>
      <c r="BU32" s="8">
        <f t="shared" si="16"/>
        <v>22.230987127541326</v>
      </c>
      <c r="BV32" s="8">
        <f t="shared" si="60"/>
        <v>0.96034467347488062</v>
      </c>
      <c r="BW32" s="8">
        <f t="shared" si="42"/>
        <v>1.0412158033528676</v>
      </c>
      <c r="BX32" s="8" t="s">
        <v>147</v>
      </c>
      <c r="BY32" s="8" t="s">
        <v>162</v>
      </c>
      <c r="BZ32" s="8" t="s">
        <v>148</v>
      </c>
      <c r="CA32" s="8" t="s">
        <v>149</v>
      </c>
      <c r="CB32" s="8">
        <v>6</v>
      </c>
      <c r="CC32" s="8" t="s">
        <v>150</v>
      </c>
      <c r="CD32" s="8">
        <v>2</v>
      </c>
      <c r="CE32" s="8" t="s">
        <v>159</v>
      </c>
      <c r="CF32" s="8" t="s">
        <v>150</v>
      </c>
      <c r="CG32" s="8">
        <v>2</v>
      </c>
      <c r="CH32" s="8" t="s">
        <v>150</v>
      </c>
      <c r="CI32" s="8" t="s">
        <v>150</v>
      </c>
      <c r="CJ32" s="8">
        <v>2</v>
      </c>
      <c r="CK32" s="8" t="s">
        <v>159</v>
      </c>
      <c r="CL32" s="8" t="s">
        <v>150</v>
      </c>
      <c r="CM32" s="8">
        <v>2</v>
      </c>
      <c r="CN32" s="8" t="s">
        <v>159</v>
      </c>
      <c r="CO32" s="8">
        <v>50</v>
      </c>
      <c r="CP32" s="8">
        <v>0</v>
      </c>
      <c r="CQ32" s="8">
        <v>3</v>
      </c>
      <c r="CR32" s="8" t="s">
        <v>561</v>
      </c>
      <c r="CS32" s="8">
        <v>3</v>
      </c>
      <c r="CT32" s="8" t="s">
        <v>1914</v>
      </c>
      <c r="CU32" s="8">
        <v>7250</v>
      </c>
      <c r="CV32" s="8" t="s">
        <v>1841</v>
      </c>
      <c r="CW32" s="8">
        <v>1</v>
      </c>
      <c r="CX32" s="8" t="s">
        <v>0</v>
      </c>
      <c r="CY32" s="8">
        <v>0</v>
      </c>
      <c r="CZ32" s="8"/>
      <c r="DA32" s="8"/>
      <c r="DB32" s="8"/>
      <c r="DC32" s="8"/>
      <c r="DD32" s="8" t="s">
        <v>143</v>
      </c>
      <c r="DE32" s="8">
        <v>1</v>
      </c>
      <c r="DF32" s="8">
        <v>0</v>
      </c>
      <c r="DG32" s="8">
        <v>64</v>
      </c>
      <c r="DH32" s="8">
        <v>375</v>
      </c>
      <c r="DI32" s="8">
        <v>1</v>
      </c>
      <c r="DJ32" s="8"/>
      <c r="DK32" s="8">
        <v>2</v>
      </c>
      <c r="DL32" s="8">
        <v>8</v>
      </c>
      <c r="DM32" s="8">
        <v>1</v>
      </c>
      <c r="DN32" s="8" t="s">
        <v>143</v>
      </c>
      <c r="DO32" s="8"/>
      <c r="DP32" s="8">
        <v>1</v>
      </c>
      <c r="DQ32" s="8" t="s">
        <v>165</v>
      </c>
      <c r="DR32" s="8" t="s">
        <v>143</v>
      </c>
      <c r="DS32" s="8" t="s">
        <v>143</v>
      </c>
      <c r="DT32" s="8" t="s">
        <v>636</v>
      </c>
      <c r="DU32" s="8" t="s">
        <v>150</v>
      </c>
      <c r="DV32" s="8" t="s">
        <v>159</v>
      </c>
      <c r="DW32" s="8" t="s">
        <v>150</v>
      </c>
      <c r="DX32" s="8" t="s">
        <v>150</v>
      </c>
      <c r="DY32" s="8" t="s">
        <v>150</v>
      </c>
      <c r="DZ32" s="8"/>
      <c r="EA32" s="8"/>
      <c r="EB32" s="8" t="s">
        <v>150</v>
      </c>
      <c r="EC32" s="8" t="s">
        <v>150</v>
      </c>
      <c r="ED32" s="8" t="s">
        <v>150</v>
      </c>
      <c r="EE32" s="8"/>
      <c r="EF32" s="8" t="s">
        <v>159</v>
      </c>
      <c r="EG32" s="8" t="s">
        <v>150</v>
      </c>
      <c r="EH32" s="8"/>
      <c r="EI32" s="8" t="s">
        <v>159</v>
      </c>
      <c r="EJ32" s="8" t="s">
        <v>150</v>
      </c>
      <c r="EK32" s="8" t="s">
        <v>150</v>
      </c>
      <c r="EL32" s="8" t="s">
        <v>150</v>
      </c>
      <c r="EM32" s="8"/>
      <c r="EN32" s="8"/>
      <c r="EO32" s="8" t="s">
        <v>184</v>
      </c>
      <c r="EP32" s="8" t="s">
        <v>189</v>
      </c>
      <c r="EQ32" s="11" t="str">
        <f t="shared" si="43"/>
        <v>36</v>
      </c>
      <c r="ER32" s="11" t="str">
        <f t="shared" si="61"/>
        <v>1</v>
      </c>
      <c r="ES32" s="11"/>
      <c r="ET32" s="13">
        <f t="shared" si="44"/>
        <v>1.012</v>
      </c>
      <c r="EU32" s="13">
        <f t="shared" si="45"/>
        <v>0.7</v>
      </c>
      <c r="EV32" s="14">
        <f t="shared" si="22"/>
        <v>-0.24099999999999999</v>
      </c>
      <c r="EW32" s="14">
        <f t="shared" si="46"/>
        <v>-1.2</v>
      </c>
      <c r="EX32" s="14">
        <f t="shared" si="47"/>
        <v>-1.2</v>
      </c>
      <c r="EY32" s="11">
        <f t="shared" si="48"/>
        <v>-0.24099999999999999</v>
      </c>
      <c r="EZ32" s="15" t="s">
        <v>152</v>
      </c>
      <c r="FA32" s="16" t="str">
        <f t="shared" si="62"/>
        <v>1</v>
      </c>
      <c r="FC32">
        <v>2</v>
      </c>
      <c r="FD32">
        <v>0</v>
      </c>
    </row>
    <row r="33" spans="1:160" ht="78.75">
      <c r="A33" s="6">
        <v>2661</v>
      </c>
      <c r="B33" s="8">
        <v>2</v>
      </c>
      <c r="C33" s="8" t="s">
        <v>139</v>
      </c>
      <c r="D33" s="8">
        <v>59</v>
      </c>
      <c r="E33" s="8">
        <v>53</v>
      </c>
      <c r="F33" s="8" t="s">
        <v>180</v>
      </c>
      <c r="G33" s="8">
        <v>5</v>
      </c>
      <c r="H33" s="8"/>
      <c r="I33" s="9"/>
      <c r="J33" s="9"/>
      <c r="K33" s="10">
        <v>42522</v>
      </c>
      <c r="L33" s="10"/>
      <c r="M33" s="9" t="e">
        <f t="shared" si="50"/>
        <v>#NUM!</v>
      </c>
      <c r="N33" s="9">
        <f t="shared" ca="1" si="51"/>
        <v>94</v>
      </c>
      <c r="O33" s="9">
        <v>77</v>
      </c>
      <c r="P33" s="9">
        <v>1</v>
      </c>
      <c r="Q33" s="9"/>
      <c r="R33" s="9"/>
      <c r="S33" s="9" t="e">
        <f t="shared" si="52"/>
        <v>#NUM!</v>
      </c>
      <c r="T33" s="9"/>
      <c r="U33" s="8" t="str">
        <f t="shared" si="53"/>
        <v>12</v>
      </c>
      <c r="V33" s="11" t="str">
        <f t="shared" si="54"/>
        <v>1</v>
      </c>
      <c r="W33" s="8" t="str">
        <f>IF(O33&lt;12,O33, IF(O33&gt;12, "12"))</f>
        <v>12</v>
      </c>
      <c r="X33" s="9">
        <v>2</v>
      </c>
      <c r="Y33" s="9">
        <v>1</v>
      </c>
      <c r="Z33" s="9">
        <v>1</v>
      </c>
      <c r="AA33" s="9"/>
      <c r="AB33" s="9">
        <v>2</v>
      </c>
      <c r="AC33" s="9">
        <v>77</v>
      </c>
      <c r="AD33" s="9">
        <v>1</v>
      </c>
      <c r="AE33" s="8" t="str">
        <f t="shared" si="55"/>
        <v>36</v>
      </c>
      <c r="AF33" s="9">
        <v>2</v>
      </c>
      <c r="AG33" s="9">
        <v>2</v>
      </c>
      <c r="AH33" s="11" t="str">
        <f t="shared" si="56"/>
        <v>36</v>
      </c>
      <c r="AI33" s="11" t="str">
        <f t="shared" si="57"/>
        <v>1</v>
      </c>
      <c r="AJ33" s="9">
        <v>2</v>
      </c>
      <c r="AK33" s="9">
        <v>0</v>
      </c>
      <c r="AL33" s="9"/>
      <c r="AM33" s="8" t="s">
        <v>360</v>
      </c>
      <c r="AN33" s="8">
        <v>1</v>
      </c>
      <c r="AO33" s="8">
        <v>1.73</v>
      </c>
      <c r="AP33" s="8"/>
      <c r="AQ33" s="8"/>
      <c r="AR33" s="9" t="e">
        <f t="shared" si="9"/>
        <v>#DIV/0!</v>
      </c>
      <c r="AS33" s="9">
        <v>1.24</v>
      </c>
      <c r="AT33" s="9">
        <f t="shared" si="37"/>
        <v>68.604040066606672</v>
      </c>
      <c r="AU33" s="9">
        <v>1.31</v>
      </c>
      <c r="AV33" s="9">
        <f t="shared" si="38"/>
        <v>63.434883137689283</v>
      </c>
      <c r="AW33" s="9"/>
      <c r="AX33" s="9" t="e">
        <f t="shared" si="39"/>
        <v>#DIV/0!</v>
      </c>
      <c r="AY33" s="12" t="s">
        <v>155</v>
      </c>
      <c r="AZ33" s="12" t="s">
        <v>155</v>
      </c>
      <c r="BA33" s="12" t="s">
        <v>155</v>
      </c>
      <c r="BB33" s="12"/>
      <c r="BC33" s="8" t="s">
        <v>164</v>
      </c>
      <c r="BD33" s="8"/>
      <c r="BE33" s="8"/>
      <c r="BF33" s="8"/>
      <c r="BG33" s="12"/>
      <c r="BH33" s="8"/>
      <c r="BI33" s="8"/>
      <c r="BJ33" s="8">
        <v>61.6</v>
      </c>
      <c r="BK33" s="8">
        <v>165</v>
      </c>
      <c r="BL33" s="8">
        <f t="shared" si="58"/>
        <v>1.6773125091091623</v>
      </c>
      <c r="BM33" s="8">
        <f t="shared" si="14"/>
        <v>22.626262626262626</v>
      </c>
      <c r="BN33" s="8">
        <v>1</v>
      </c>
      <c r="BO33" s="7" t="s">
        <v>785</v>
      </c>
      <c r="BP33" s="8" t="s">
        <v>146</v>
      </c>
      <c r="BQ33" s="8">
        <v>47</v>
      </c>
      <c r="BR33" s="8">
        <v>52</v>
      </c>
      <c r="BS33" s="8">
        <v>156</v>
      </c>
      <c r="BT33" s="8">
        <f t="shared" si="59"/>
        <v>1.4985908566537449</v>
      </c>
      <c r="BU33" s="8">
        <f t="shared" si="16"/>
        <v>21.367521367521366</v>
      </c>
      <c r="BV33" s="8">
        <f t="shared" si="60"/>
        <v>1.1192598044101851</v>
      </c>
      <c r="BW33" s="8">
        <f t="shared" si="42"/>
        <v>1.058909090909091</v>
      </c>
      <c r="BX33" s="8" t="s">
        <v>147</v>
      </c>
      <c r="BY33" s="8" t="s">
        <v>147</v>
      </c>
      <c r="BZ33" s="8" t="s">
        <v>148</v>
      </c>
      <c r="CA33" s="8" t="s">
        <v>149</v>
      </c>
      <c r="CB33" s="8">
        <v>5</v>
      </c>
      <c r="CC33" s="8" t="s">
        <v>150</v>
      </c>
      <c r="CD33" s="8">
        <v>2</v>
      </c>
      <c r="CE33" s="8" t="s">
        <v>150</v>
      </c>
      <c r="CF33" s="8" t="s">
        <v>150</v>
      </c>
      <c r="CG33" s="8">
        <v>2</v>
      </c>
      <c r="CH33" s="8" t="s">
        <v>159</v>
      </c>
      <c r="CI33" s="8" t="s">
        <v>159</v>
      </c>
      <c r="CJ33" s="8">
        <v>1</v>
      </c>
      <c r="CK33" s="8" t="s">
        <v>159</v>
      </c>
      <c r="CL33" s="8" t="s">
        <v>159</v>
      </c>
      <c r="CM33" s="8">
        <v>1</v>
      </c>
      <c r="CN33" s="8" t="s">
        <v>159</v>
      </c>
      <c r="CO33" s="8">
        <v>100</v>
      </c>
      <c r="CP33" s="8">
        <v>100</v>
      </c>
      <c r="CQ33" s="8">
        <v>2</v>
      </c>
      <c r="CR33" s="8" t="s">
        <v>561</v>
      </c>
      <c r="CS33" s="8">
        <v>3</v>
      </c>
      <c r="CT33" s="8" t="s">
        <v>1842</v>
      </c>
      <c r="CU33" s="8">
        <v>7397</v>
      </c>
      <c r="CV33" s="8" t="s">
        <v>1843</v>
      </c>
      <c r="CW33" s="8">
        <v>2</v>
      </c>
      <c r="CX33" s="8" t="s">
        <v>561</v>
      </c>
      <c r="CY33" s="8">
        <v>3</v>
      </c>
      <c r="CZ33" s="8" t="s">
        <v>1844</v>
      </c>
      <c r="DA33" s="8">
        <v>9288</v>
      </c>
      <c r="DB33" s="8" t="s">
        <v>1845</v>
      </c>
      <c r="DC33" s="8">
        <v>12</v>
      </c>
      <c r="DD33" s="8" t="s">
        <v>165</v>
      </c>
      <c r="DE33" s="8">
        <v>2</v>
      </c>
      <c r="DF33" s="8"/>
      <c r="DG33" s="8"/>
      <c r="DH33" s="8">
        <v>375</v>
      </c>
      <c r="DI33" s="8">
        <v>1</v>
      </c>
      <c r="DJ33" s="8"/>
      <c r="DK33" s="8">
        <v>2</v>
      </c>
      <c r="DL33" s="8">
        <v>8</v>
      </c>
      <c r="DM33" s="8">
        <v>1</v>
      </c>
      <c r="DN33" s="8" t="s">
        <v>143</v>
      </c>
      <c r="DO33" s="8"/>
      <c r="DP33" s="8">
        <v>1</v>
      </c>
      <c r="DQ33" s="8" t="s">
        <v>165</v>
      </c>
      <c r="DR33" s="8" t="s">
        <v>143</v>
      </c>
      <c r="DS33" s="8" t="s">
        <v>143</v>
      </c>
      <c r="DT33" s="8" t="s">
        <v>636</v>
      </c>
      <c r="DU33" s="8" t="s">
        <v>150</v>
      </c>
      <c r="DV33" s="8" t="s">
        <v>159</v>
      </c>
      <c r="DW33" s="8" t="s">
        <v>150</v>
      </c>
      <c r="DX33" s="8" t="s">
        <v>150</v>
      </c>
      <c r="DY33" s="8" t="s">
        <v>150</v>
      </c>
      <c r="DZ33" s="8"/>
      <c r="EA33" s="8"/>
      <c r="EB33" s="8" t="s">
        <v>150</v>
      </c>
      <c r="EC33" s="8" t="s">
        <v>150</v>
      </c>
      <c r="ED33" s="8" t="s">
        <v>150</v>
      </c>
      <c r="EE33" s="8"/>
      <c r="EF33" s="8" t="s">
        <v>159</v>
      </c>
      <c r="EG33" s="8" t="s">
        <v>150</v>
      </c>
      <c r="EH33" s="8"/>
      <c r="EI33" s="8" t="s">
        <v>159</v>
      </c>
      <c r="EJ33" s="8" t="s">
        <v>150</v>
      </c>
      <c r="EK33" s="8" t="s">
        <v>150</v>
      </c>
      <c r="EL33" s="8" t="s">
        <v>150</v>
      </c>
      <c r="EM33" s="8"/>
      <c r="EN33" s="8"/>
      <c r="EO33" s="8" t="s">
        <v>184</v>
      </c>
      <c r="EP33" s="8" t="s">
        <v>189</v>
      </c>
      <c r="EQ33" s="11" t="str">
        <f t="shared" si="43"/>
        <v>36</v>
      </c>
      <c r="ER33" s="11" t="str">
        <f t="shared" si="61"/>
        <v>1</v>
      </c>
      <c r="ES33" s="11"/>
      <c r="ET33" s="13">
        <f t="shared" si="44"/>
        <v>1</v>
      </c>
      <c r="EU33" s="13">
        <f t="shared" si="45"/>
        <v>0.9</v>
      </c>
      <c r="EV33" s="14">
        <f t="shared" si="22"/>
        <v>-3.2000000000000001E-2</v>
      </c>
      <c r="EW33" s="14">
        <f t="shared" si="46"/>
        <v>-1.2</v>
      </c>
      <c r="EX33" s="14">
        <f t="shared" si="47"/>
        <v>-1.2</v>
      </c>
      <c r="EY33" s="11">
        <f t="shared" si="48"/>
        <v>-3.2000000000000001E-2</v>
      </c>
      <c r="EZ33" s="15" t="s">
        <v>152</v>
      </c>
      <c r="FA33" s="16" t="str">
        <f t="shared" si="62"/>
        <v>1</v>
      </c>
      <c r="FC33">
        <v>2</v>
      </c>
      <c r="FD33">
        <v>0</v>
      </c>
    </row>
    <row r="34" spans="1:160" ht="67.5">
      <c r="A34" s="6">
        <v>2703</v>
      </c>
      <c r="B34" s="8">
        <v>1</v>
      </c>
      <c r="C34" s="8" t="s">
        <v>146</v>
      </c>
      <c r="D34" s="8">
        <v>55</v>
      </c>
      <c r="E34" s="8">
        <v>49</v>
      </c>
      <c r="F34" s="8" t="s">
        <v>153</v>
      </c>
      <c r="G34" s="8">
        <v>3</v>
      </c>
      <c r="H34" s="8"/>
      <c r="I34" s="9"/>
      <c r="J34" s="9"/>
      <c r="K34" s="10">
        <v>42613</v>
      </c>
      <c r="L34" s="10"/>
      <c r="M34" s="9" t="e">
        <f>DATEDIF(K34, L34, "m")</f>
        <v>#NUM!</v>
      </c>
      <c r="N34" s="9">
        <f t="shared" ca="1" si="51"/>
        <v>91</v>
      </c>
      <c r="O34" s="9">
        <v>74</v>
      </c>
      <c r="P34" s="9">
        <v>1</v>
      </c>
      <c r="Q34" s="10">
        <v>42676</v>
      </c>
      <c r="R34" s="9"/>
      <c r="S34" s="9">
        <f t="shared" si="52"/>
        <v>2</v>
      </c>
      <c r="T34" s="9" t="s">
        <v>634</v>
      </c>
      <c r="U34" s="8">
        <v>12</v>
      </c>
      <c r="V34" s="11">
        <v>1</v>
      </c>
      <c r="W34" s="8">
        <v>2</v>
      </c>
      <c r="X34" s="9">
        <v>1</v>
      </c>
      <c r="Y34" s="9">
        <v>0</v>
      </c>
      <c r="Z34" s="9">
        <v>0</v>
      </c>
      <c r="AA34" s="9">
        <v>0</v>
      </c>
      <c r="AB34" s="9">
        <v>1</v>
      </c>
      <c r="AC34" s="9">
        <v>2</v>
      </c>
      <c r="AD34" s="9">
        <v>0</v>
      </c>
      <c r="AE34" s="8">
        <v>2</v>
      </c>
      <c r="AF34" s="9">
        <v>1</v>
      </c>
      <c r="AG34" s="9">
        <v>1</v>
      </c>
      <c r="AH34" s="11" t="str">
        <f t="shared" si="56"/>
        <v>36</v>
      </c>
      <c r="AI34" s="11" t="str">
        <f t="shared" si="57"/>
        <v>1</v>
      </c>
      <c r="AJ34" s="9">
        <v>2</v>
      </c>
      <c r="AK34" s="9">
        <v>1</v>
      </c>
      <c r="AL34" s="9" t="s">
        <v>820</v>
      </c>
      <c r="AM34" s="8" t="s">
        <v>360</v>
      </c>
      <c r="AN34" s="8">
        <v>1</v>
      </c>
      <c r="AO34" s="8">
        <v>1.44</v>
      </c>
      <c r="AP34" s="8"/>
      <c r="AQ34" s="8"/>
      <c r="AR34" s="9" t="e">
        <f t="shared" si="9"/>
        <v>#DIV/0!</v>
      </c>
      <c r="AS34" s="9">
        <v>1.25</v>
      </c>
      <c r="AT34" s="9">
        <f t="shared" si="37"/>
        <v>52.140462365946561</v>
      </c>
      <c r="AU34" s="9">
        <v>1.49</v>
      </c>
      <c r="AV34" s="9">
        <f t="shared" si="38"/>
        <v>41.710112034694973</v>
      </c>
      <c r="AW34" s="9"/>
      <c r="AX34" s="9" t="e">
        <f t="shared" si="39"/>
        <v>#DIV/0!</v>
      </c>
      <c r="AY34" s="12" t="s">
        <v>155</v>
      </c>
      <c r="AZ34" s="12" t="s">
        <v>155</v>
      </c>
      <c r="BA34" s="12" t="s">
        <v>155</v>
      </c>
      <c r="BB34" s="12"/>
      <c r="BC34" s="8" t="s">
        <v>164</v>
      </c>
      <c r="BD34" s="8"/>
      <c r="BE34" s="8"/>
      <c r="BF34" s="8"/>
      <c r="BG34" s="12"/>
      <c r="BH34" s="8"/>
      <c r="BI34" s="8"/>
      <c r="BJ34" s="8">
        <v>70</v>
      </c>
      <c r="BK34" s="8">
        <v>165</v>
      </c>
      <c r="BL34" s="8">
        <f t="shared" si="58"/>
        <v>1.7709604002911536</v>
      </c>
      <c r="BM34" s="8">
        <f t="shared" si="14"/>
        <v>25.711662075298438</v>
      </c>
      <c r="BN34" s="8">
        <v>1</v>
      </c>
      <c r="BO34" s="7" t="s">
        <v>821</v>
      </c>
      <c r="BP34" s="8" t="s">
        <v>139</v>
      </c>
      <c r="BQ34" s="8">
        <v>52</v>
      </c>
      <c r="BR34" s="8">
        <v>60</v>
      </c>
      <c r="BS34" s="8">
        <v>167</v>
      </c>
      <c r="BT34" s="8">
        <f t="shared" si="59"/>
        <v>1.6732084402752192</v>
      </c>
      <c r="BU34" s="8">
        <f t="shared" si="16"/>
        <v>21.513858510523864</v>
      </c>
      <c r="BV34" s="8">
        <f t="shared" si="60"/>
        <v>1.0584218664351559</v>
      </c>
      <c r="BW34" s="8">
        <f t="shared" si="60"/>
        <v>1.1951209060299968</v>
      </c>
      <c r="BX34" s="8" t="s">
        <v>147</v>
      </c>
      <c r="BY34" s="8" t="s">
        <v>147</v>
      </c>
      <c r="BZ34" s="8" t="s">
        <v>148</v>
      </c>
      <c r="CA34" s="8" t="s">
        <v>149</v>
      </c>
      <c r="CB34" s="8">
        <v>5</v>
      </c>
      <c r="CC34" s="8" t="s">
        <v>150</v>
      </c>
      <c r="CD34" s="8">
        <v>2</v>
      </c>
      <c r="CE34" s="8" t="s">
        <v>159</v>
      </c>
      <c r="CF34" s="8" t="s">
        <v>150</v>
      </c>
      <c r="CG34" s="8">
        <v>2</v>
      </c>
      <c r="CH34" s="8" t="s">
        <v>150</v>
      </c>
      <c r="CI34" s="8" t="s">
        <v>150</v>
      </c>
      <c r="CJ34" s="8">
        <v>2</v>
      </c>
      <c r="CK34" s="8"/>
      <c r="CL34" s="8" t="s">
        <v>150</v>
      </c>
      <c r="CM34" s="8">
        <v>2</v>
      </c>
      <c r="CN34" s="8" t="s">
        <v>150</v>
      </c>
      <c r="CO34" s="8">
        <v>0</v>
      </c>
      <c r="CP34" s="8">
        <v>100</v>
      </c>
      <c r="CQ34" s="8">
        <v>3</v>
      </c>
      <c r="CR34" s="8" t="s">
        <v>0</v>
      </c>
      <c r="CS34" s="8">
        <v>0</v>
      </c>
      <c r="CT34" s="8"/>
      <c r="CU34" s="8"/>
      <c r="CV34" s="8"/>
      <c r="CW34" s="8"/>
      <c r="CX34" s="8" t="s">
        <v>562</v>
      </c>
      <c r="CY34" s="8">
        <v>1</v>
      </c>
      <c r="CZ34" s="8" t="s">
        <v>1846</v>
      </c>
      <c r="DA34" s="8">
        <v>2297</v>
      </c>
      <c r="DB34" s="8" t="s">
        <v>1847</v>
      </c>
      <c r="DC34" s="8">
        <v>1</v>
      </c>
      <c r="DD34" s="8" t="s">
        <v>165</v>
      </c>
      <c r="DE34" s="8">
        <v>2</v>
      </c>
      <c r="DF34" s="8"/>
      <c r="DG34" s="8"/>
      <c r="DH34" s="8">
        <v>375</v>
      </c>
      <c r="DI34" s="8">
        <v>1</v>
      </c>
      <c r="DJ34" s="8"/>
      <c r="DK34" s="8">
        <v>2</v>
      </c>
      <c r="DL34" s="8">
        <v>0</v>
      </c>
      <c r="DM34" s="8">
        <v>2</v>
      </c>
      <c r="DN34" s="8" t="s">
        <v>143</v>
      </c>
      <c r="DO34" s="8"/>
      <c r="DP34" s="8">
        <v>1</v>
      </c>
      <c r="DQ34" s="8" t="s">
        <v>165</v>
      </c>
      <c r="DR34" s="8" t="s">
        <v>143</v>
      </c>
      <c r="DS34" s="8" t="s">
        <v>143</v>
      </c>
      <c r="DT34" s="8" t="s">
        <v>636</v>
      </c>
      <c r="DU34" s="8" t="s">
        <v>150</v>
      </c>
      <c r="DV34" s="8" t="s">
        <v>159</v>
      </c>
      <c r="DW34" s="8" t="s">
        <v>150</v>
      </c>
      <c r="DX34" s="8" t="s">
        <v>150</v>
      </c>
      <c r="DY34" s="8" t="s">
        <v>159</v>
      </c>
      <c r="DZ34" s="8"/>
      <c r="EA34" s="8"/>
      <c r="EB34" s="8" t="s">
        <v>150</v>
      </c>
      <c r="EC34" s="8" t="s">
        <v>150</v>
      </c>
      <c r="ED34" s="8" t="s">
        <v>150</v>
      </c>
      <c r="EE34" s="8"/>
      <c r="EF34" s="8" t="s">
        <v>159</v>
      </c>
      <c r="EG34" s="8" t="s">
        <v>150</v>
      </c>
      <c r="EH34" s="8"/>
      <c r="EI34" s="8" t="s">
        <v>159</v>
      </c>
      <c r="EJ34" s="8" t="s">
        <v>150</v>
      </c>
      <c r="EK34" s="8" t="s">
        <v>150</v>
      </c>
      <c r="EL34" s="8"/>
      <c r="EM34" s="8"/>
      <c r="EN34" s="8"/>
      <c r="EO34" s="8" t="s">
        <v>304</v>
      </c>
      <c r="EP34" s="8" t="s">
        <v>189</v>
      </c>
      <c r="EQ34" s="11" t="str">
        <f t="shared" si="43"/>
        <v>36</v>
      </c>
      <c r="ER34" s="11" t="str">
        <f t="shared" si="61"/>
        <v>1</v>
      </c>
      <c r="ES34" s="11"/>
      <c r="ET34" s="13">
        <f t="shared" si="44"/>
        <v>1.012</v>
      </c>
      <c r="EU34" s="13">
        <f t="shared" si="45"/>
        <v>0.7</v>
      </c>
      <c r="EV34" s="14">
        <f t="shared" si="22"/>
        <v>-0.24099999999999999</v>
      </c>
      <c r="EW34" s="14">
        <f t="shared" si="46"/>
        <v>-1.2</v>
      </c>
      <c r="EX34" s="14">
        <f t="shared" si="47"/>
        <v>-1.2</v>
      </c>
      <c r="EY34" s="11">
        <f t="shared" si="48"/>
        <v>-0.24099999999999999</v>
      </c>
      <c r="EZ34" s="15" t="s">
        <v>152</v>
      </c>
      <c r="FA34" s="16" t="str">
        <f t="shared" si="62"/>
        <v>1</v>
      </c>
      <c r="FC34">
        <v>2</v>
      </c>
      <c r="FD34">
        <v>0</v>
      </c>
    </row>
    <row r="35" spans="1:160" ht="45">
      <c r="A35" s="6">
        <v>2706</v>
      </c>
      <c r="B35" s="8">
        <v>1</v>
      </c>
      <c r="C35" s="8" t="s">
        <v>146</v>
      </c>
      <c r="D35" s="8">
        <v>53</v>
      </c>
      <c r="E35" s="8">
        <v>47</v>
      </c>
      <c r="F35" s="8" t="s">
        <v>180</v>
      </c>
      <c r="G35" s="8">
        <v>5</v>
      </c>
      <c r="H35" s="8"/>
      <c r="I35" s="9" t="s">
        <v>825</v>
      </c>
      <c r="J35" s="9">
        <v>5</v>
      </c>
      <c r="K35" s="10">
        <v>42618</v>
      </c>
      <c r="L35" s="10"/>
      <c r="M35" s="9" t="e">
        <f>DATEDIF(K35,L35,"m")</f>
        <v>#NUM!</v>
      </c>
      <c r="N35" s="9">
        <f t="shared" ca="1" si="51"/>
        <v>91</v>
      </c>
      <c r="O35" s="9">
        <v>73</v>
      </c>
      <c r="P35" s="9">
        <v>1</v>
      </c>
      <c r="Q35" s="9"/>
      <c r="R35" s="9"/>
      <c r="S35" s="9" t="e">
        <f t="shared" si="52"/>
        <v>#NUM!</v>
      </c>
      <c r="T35" s="9"/>
      <c r="U35" s="8" t="str">
        <f>IF(O35&lt;12,O35, IF(O35&gt;12, "12"))</f>
        <v>12</v>
      </c>
      <c r="V35" s="11" t="str">
        <f>IF(U35&lt;12,0, IF(U35&gt;12, "1"))</f>
        <v>1</v>
      </c>
      <c r="W35" s="8" t="str">
        <f t="shared" ref="W35:W41" si="63">IF(O35&lt;12,O35, IF(O35&gt;12, "12"))</f>
        <v>12</v>
      </c>
      <c r="X35" s="9">
        <v>2</v>
      </c>
      <c r="Y35" s="9">
        <v>1</v>
      </c>
      <c r="Z35" s="9"/>
      <c r="AA35" s="9"/>
      <c r="AB35" s="9">
        <v>2</v>
      </c>
      <c r="AC35" s="9">
        <v>73</v>
      </c>
      <c r="AD35" s="9">
        <v>1</v>
      </c>
      <c r="AE35" s="8" t="str">
        <f t="shared" ref="AE35:AE41" si="64">IF($O35&lt;36,$O35, IF($O35&gt;36, "36"))</f>
        <v>36</v>
      </c>
      <c r="AF35" s="9">
        <v>2</v>
      </c>
      <c r="AG35" s="9">
        <v>2</v>
      </c>
      <c r="AH35" s="11" t="str">
        <f t="shared" si="56"/>
        <v>36</v>
      </c>
      <c r="AI35" s="11" t="str">
        <f t="shared" si="57"/>
        <v>1</v>
      </c>
      <c r="AJ35" s="9">
        <v>2</v>
      </c>
      <c r="AK35" s="9">
        <v>0</v>
      </c>
      <c r="AL35" s="9"/>
      <c r="AM35" s="8" t="s">
        <v>360</v>
      </c>
      <c r="AN35" s="8">
        <v>1</v>
      </c>
      <c r="AO35" s="8">
        <v>1.34</v>
      </c>
      <c r="AP35" s="8"/>
      <c r="AQ35" s="8"/>
      <c r="AR35" s="9" t="e">
        <f t="shared" ref="AR35:AR66" si="65">141*((AQ35/EU35)^EV35)*0.9938^(E35)*ET35</f>
        <v>#DIV/0!</v>
      </c>
      <c r="AS35" s="9">
        <v>1.1299999999999999</v>
      </c>
      <c r="AT35" s="9">
        <f t="shared" si="37"/>
        <v>59.590190892161175</v>
      </c>
      <c r="AU35" s="9">
        <v>1.56</v>
      </c>
      <c r="AV35" s="9">
        <f t="shared" si="38"/>
        <v>39.968456371786573</v>
      </c>
      <c r="AW35" s="9"/>
      <c r="AX35" s="9" t="e">
        <f t="shared" si="39"/>
        <v>#DIV/0!</v>
      </c>
      <c r="AY35" s="12" t="s">
        <v>155</v>
      </c>
      <c r="AZ35" s="12" t="s">
        <v>155</v>
      </c>
      <c r="BA35" s="12" t="s">
        <v>155</v>
      </c>
      <c r="BB35" s="12"/>
      <c r="BC35" s="8" t="s">
        <v>164</v>
      </c>
      <c r="BD35" s="8"/>
      <c r="BE35" s="8"/>
      <c r="BF35" s="8"/>
      <c r="BG35" s="12"/>
      <c r="BH35" s="8"/>
      <c r="BI35" s="8"/>
      <c r="BJ35" s="8">
        <v>56</v>
      </c>
      <c r="BK35" s="8">
        <v>163</v>
      </c>
      <c r="BL35" s="8">
        <f t="shared" si="58"/>
        <v>1.5965489861488886</v>
      </c>
      <c r="BM35" s="8">
        <f t="shared" ref="BM35:BM66" si="66">BJ35/(BK35*BK35/10000)</f>
        <v>21.077195227520797</v>
      </c>
      <c r="BN35" s="8">
        <v>1</v>
      </c>
      <c r="BO35" s="7" t="s">
        <v>826</v>
      </c>
      <c r="BP35" s="8" t="s">
        <v>139</v>
      </c>
      <c r="BQ35" s="8">
        <v>51</v>
      </c>
      <c r="BR35" s="8">
        <v>65</v>
      </c>
      <c r="BS35" s="8">
        <v>170</v>
      </c>
      <c r="BT35" s="8">
        <f t="shared" si="59"/>
        <v>1.7535977042116844</v>
      </c>
      <c r="BU35" s="8">
        <f t="shared" ref="BU35:BU66" si="67">BR35/(BS35*BS35/10000)</f>
        <v>22.491349480968857</v>
      </c>
      <c r="BV35" s="8">
        <f t="shared" si="60"/>
        <v>0.91044199152085703</v>
      </c>
      <c r="BW35" s="8">
        <f t="shared" si="60"/>
        <v>0.93712452626977083</v>
      </c>
      <c r="BX35" s="8" t="s">
        <v>171</v>
      </c>
      <c r="BY35" s="8" t="s">
        <v>171</v>
      </c>
      <c r="BZ35" s="8" t="s">
        <v>148</v>
      </c>
      <c r="CA35" s="8" t="s">
        <v>149</v>
      </c>
      <c r="CB35" s="8">
        <v>4</v>
      </c>
      <c r="CC35" s="8" t="s">
        <v>150</v>
      </c>
      <c r="CD35" s="8">
        <v>2</v>
      </c>
      <c r="CE35" s="8" t="s">
        <v>150</v>
      </c>
      <c r="CF35" s="8" t="s">
        <v>150</v>
      </c>
      <c r="CG35" s="8">
        <v>2</v>
      </c>
      <c r="CH35" s="8" t="s">
        <v>150</v>
      </c>
      <c r="CI35" s="8" t="s">
        <v>150</v>
      </c>
      <c r="CJ35" s="8">
        <v>2</v>
      </c>
      <c r="CK35" s="8"/>
      <c r="CL35" s="8" t="s">
        <v>150</v>
      </c>
      <c r="CM35" s="8">
        <v>2</v>
      </c>
      <c r="CN35" s="8" t="s">
        <v>150</v>
      </c>
      <c r="CO35" s="8">
        <v>0</v>
      </c>
      <c r="CP35" s="8">
        <v>80</v>
      </c>
      <c r="CQ35" s="8">
        <v>3</v>
      </c>
      <c r="CR35" s="8" t="s">
        <v>0</v>
      </c>
      <c r="CS35" s="8">
        <v>0</v>
      </c>
      <c r="CT35" s="8"/>
      <c r="CU35" s="8"/>
      <c r="CV35" s="8"/>
      <c r="CW35" s="8"/>
      <c r="CX35" s="8" t="s">
        <v>585</v>
      </c>
      <c r="CY35" s="8">
        <v>2</v>
      </c>
      <c r="CZ35" s="8" t="s">
        <v>1848</v>
      </c>
      <c r="DA35" s="8">
        <v>4196</v>
      </c>
      <c r="DB35" s="8" t="s">
        <v>1799</v>
      </c>
      <c r="DC35" s="8">
        <v>1</v>
      </c>
      <c r="DD35" s="8" t="s">
        <v>165</v>
      </c>
      <c r="DE35" s="8">
        <v>2</v>
      </c>
      <c r="DF35" s="8"/>
      <c r="DG35" s="8"/>
      <c r="DH35" s="8">
        <v>375</v>
      </c>
      <c r="DI35" s="8">
        <v>1</v>
      </c>
      <c r="DJ35" s="8"/>
      <c r="DK35" s="8">
        <v>2</v>
      </c>
      <c r="DL35" s="8">
        <v>3</v>
      </c>
      <c r="DM35" s="8">
        <v>1</v>
      </c>
      <c r="DN35" s="8" t="s">
        <v>143</v>
      </c>
      <c r="DO35" s="8"/>
      <c r="DP35" s="8">
        <v>1</v>
      </c>
      <c r="DQ35" s="8" t="s">
        <v>165</v>
      </c>
      <c r="DR35" s="8" t="s">
        <v>165</v>
      </c>
      <c r="DS35" s="8" t="s">
        <v>165</v>
      </c>
      <c r="DT35" s="8" t="s">
        <v>636</v>
      </c>
      <c r="DU35" s="8" t="s">
        <v>150</v>
      </c>
      <c r="DV35" s="8" t="s">
        <v>150</v>
      </c>
      <c r="DW35" s="8" t="s">
        <v>150</v>
      </c>
      <c r="DX35" s="8" t="s">
        <v>150</v>
      </c>
      <c r="DY35" s="8" t="s">
        <v>150</v>
      </c>
      <c r="DZ35" s="8"/>
      <c r="EA35" s="8"/>
      <c r="EB35" s="8" t="s">
        <v>150</v>
      </c>
      <c r="EC35" s="8" t="s">
        <v>150</v>
      </c>
      <c r="ED35" s="8" t="s">
        <v>150</v>
      </c>
      <c r="EE35" s="8"/>
      <c r="EF35" s="8" t="s">
        <v>159</v>
      </c>
      <c r="EG35" s="8" t="s">
        <v>150</v>
      </c>
      <c r="EH35" s="8"/>
      <c r="EI35" s="8" t="s">
        <v>159</v>
      </c>
      <c r="EJ35" s="8" t="s">
        <v>150</v>
      </c>
      <c r="EK35" s="8" t="s">
        <v>150</v>
      </c>
      <c r="EL35" s="8" t="s">
        <v>150</v>
      </c>
      <c r="EM35" s="8"/>
      <c r="EN35" s="8"/>
      <c r="EO35" s="8" t="s">
        <v>184</v>
      </c>
      <c r="EP35" s="8" t="s">
        <v>189</v>
      </c>
      <c r="EQ35" s="11" t="str">
        <f t="shared" si="43"/>
        <v>36</v>
      </c>
      <c r="ER35" s="11" t="str">
        <f t="shared" si="61"/>
        <v>1</v>
      </c>
      <c r="ES35" s="11"/>
      <c r="ET35" s="13">
        <f t="shared" si="44"/>
        <v>1.012</v>
      </c>
      <c r="EU35" s="13">
        <f t="shared" si="45"/>
        <v>0.7</v>
      </c>
      <c r="EV35" s="14">
        <f t="shared" si="22"/>
        <v>-0.24099999999999999</v>
      </c>
      <c r="EW35" s="14">
        <f t="shared" si="46"/>
        <v>-1.2</v>
      </c>
      <c r="EX35" s="14">
        <f t="shared" si="47"/>
        <v>-1.2</v>
      </c>
      <c r="EY35" s="11">
        <f t="shared" si="48"/>
        <v>-0.24099999999999999</v>
      </c>
      <c r="EZ35" s="17" t="s">
        <v>152</v>
      </c>
      <c r="FA35" s="16" t="str">
        <f t="shared" si="62"/>
        <v>1</v>
      </c>
      <c r="FC35">
        <v>2</v>
      </c>
      <c r="FD35">
        <v>0</v>
      </c>
    </row>
    <row r="36" spans="1:160" ht="33.75">
      <c r="A36" s="6">
        <v>2775</v>
      </c>
      <c r="B36" s="8">
        <v>2</v>
      </c>
      <c r="C36" s="8" t="s">
        <v>139</v>
      </c>
      <c r="D36" s="8">
        <v>69</v>
      </c>
      <c r="E36" s="8">
        <v>64</v>
      </c>
      <c r="F36" s="8" t="s">
        <v>140</v>
      </c>
      <c r="G36" s="8">
        <v>1</v>
      </c>
      <c r="H36" s="8"/>
      <c r="I36" s="9"/>
      <c r="J36" s="9"/>
      <c r="K36" s="10">
        <v>42789</v>
      </c>
      <c r="L36" s="10"/>
      <c r="M36" s="9" t="e">
        <f>DATEDIF(K36,L36,"m")</f>
        <v>#NUM!</v>
      </c>
      <c r="N36" s="9">
        <f t="shared" ca="1" si="51"/>
        <v>85</v>
      </c>
      <c r="O36" s="9">
        <v>68</v>
      </c>
      <c r="P36" s="9">
        <v>1</v>
      </c>
      <c r="Q36" s="9"/>
      <c r="R36" s="9"/>
      <c r="S36" s="9" t="e">
        <f t="shared" si="52"/>
        <v>#NUM!</v>
      </c>
      <c r="T36" s="9"/>
      <c r="U36" s="8" t="str">
        <f>IF(O36&lt;12,O36, IF(O36&gt;12, "12"))</f>
        <v>12</v>
      </c>
      <c r="V36" s="11" t="str">
        <f>IF(U36&lt;12,0, IF(U36&gt;12, "1"))</f>
        <v>1</v>
      </c>
      <c r="W36" s="8" t="str">
        <f t="shared" si="63"/>
        <v>12</v>
      </c>
      <c r="X36" s="9">
        <v>2</v>
      </c>
      <c r="Y36" s="9">
        <v>1</v>
      </c>
      <c r="Z36" s="9">
        <v>1</v>
      </c>
      <c r="AA36" s="9"/>
      <c r="AB36" s="9">
        <v>2</v>
      </c>
      <c r="AC36" s="9">
        <v>68</v>
      </c>
      <c r="AD36" s="9">
        <v>1</v>
      </c>
      <c r="AE36" s="8" t="str">
        <f t="shared" si="64"/>
        <v>36</v>
      </c>
      <c r="AF36" s="9">
        <v>2</v>
      </c>
      <c r="AG36" s="9">
        <v>2</v>
      </c>
      <c r="AH36" s="11" t="str">
        <f t="shared" si="56"/>
        <v>36</v>
      </c>
      <c r="AI36" s="11" t="str">
        <f t="shared" si="57"/>
        <v>1</v>
      </c>
      <c r="AJ36" s="9">
        <v>2</v>
      </c>
      <c r="AK36" s="9"/>
      <c r="AL36" s="9"/>
      <c r="AM36" s="8" t="s">
        <v>360</v>
      </c>
      <c r="AN36" s="8">
        <v>1</v>
      </c>
      <c r="AO36" s="8">
        <v>2.95</v>
      </c>
      <c r="AP36" s="8"/>
      <c r="AQ36" s="8"/>
      <c r="AR36" s="9" t="e">
        <f t="shared" si="65"/>
        <v>#DIV/0!</v>
      </c>
      <c r="AS36" s="9">
        <v>1.21</v>
      </c>
      <c r="AT36" s="9">
        <f t="shared" si="37"/>
        <v>65.978461783525859</v>
      </c>
      <c r="AU36" s="9">
        <v>1.24</v>
      </c>
      <c r="AV36" s="9">
        <f t="shared" si="38"/>
        <v>63.275646805723134</v>
      </c>
      <c r="AW36" s="9"/>
      <c r="AX36" s="9"/>
      <c r="AY36" s="12" t="s">
        <v>155</v>
      </c>
      <c r="AZ36" s="12" t="s">
        <v>155</v>
      </c>
      <c r="BA36" s="12" t="s">
        <v>155</v>
      </c>
      <c r="BB36" s="12"/>
      <c r="BC36" s="8" t="s">
        <v>164</v>
      </c>
      <c r="BD36" s="8"/>
      <c r="BE36" s="8"/>
      <c r="BF36" s="8"/>
      <c r="BG36" s="12"/>
      <c r="BH36" s="8"/>
      <c r="BI36" s="8"/>
      <c r="BJ36" s="8">
        <v>66.5</v>
      </c>
      <c r="BK36" s="8">
        <v>168.4</v>
      </c>
      <c r="BL36" s="8">
        <f t="shared" si="58"/>
        <v>1.7585856949414334</v>
      </c>
      <c r="BM36" s="8">
        <f t="shared" si="66"/>
        <v>23.449709717277603</v>
      </c>
      <c r="BN36" s="8">
        <v>1</v>
      </c>
      <c r="BO36" s="7" t="s">
        <v>873</v>
      </c>
      <c r="BP36" s="8" t="s">
        <v>146</v>
      </c>
      <c r="BQ36" s="8">
        <v>56</v>
      </c>
      <c r="BR36" s="8">
        <v>45</v>
      </c>
      <c r="BS36" s="8">
        <v>152</v>
      </c>
      <c r="BT36" s="8">
        <f t="shared" si="59"/>
        <v>1.3829874633016108</v>
      </c>
      <c r="BU36" s="8">
        <f t="shared" si="67"/>
        <v>19.477146814404431</v>
      </c>
      <c r="BV36" s="8">
        <f t="shared" si="60"/>
        <v>1.2715846973356906</v>
      </c>
      <c r="BW36" s="8">
        <f t="shared" si="60"/>
        <v>1.2039602073510707</v>
      </c>
      <c r="BX36" s="8" t="s">
        <v>158</v>
      </c>
      <c r="BY36" s="8" t="s">
        <v>147</v>
      </c>
      <c r="BZ36" s="8" t="s">
        <v>148</v>
      </c>
      <c r="CA36" s="8" t="s">
        <v>149</v>
      </c>
      <c r="CB36" s="8">
        <v>6</v>
      </c>
      <c r="CC36" s="8" t="s">
        <v>150</v>
      </c>
      <c r="CD36" s="8">
        <v>2</v>
      </c>
      <c r="CE36" s="8" t="s">
        <v>159</v>
      </c>
      <c r="CF36" s="8" t="s">
        <v>150</v>
      </c>
      <c r="CG36" s="8">
        <v>2</v>
      </c>
      <c r="CH36" s="8" t="s">
        <v>150</v>
      </c>
      <c r="CI36" s="8" t="s">
        <v>150</v>
      </c>
      <c r="CJ36" s="8">
        <v>2</v>
      </c>
      <c r="CK36" s="8" t="s">
        <v>159</v>
      </c>
      <c r="CL36" s="8" t="s">
        <v>150</v>
      </c>
      <c r="CM36" s="8">
        <v>2</v>
      </c>
      <c r="CN36" s="8" t="s">
        <v>150</v>
      </c>
      <c r="CO36" s="8">
        <v>0</v>
      </c>
      <c r="CP36" s="8">
        <v>100</v>
      </c>
      <c r="CQ36" s="8">
        <v>3</v>
      </c>
      <c r="CR36" s="8" t="s">
        <v>0</v>
      </c>
      <c r="CS36" s="8">
        <v>0</v>
      </c>
      <c r="CT36" s="8"/>
      <c r="CU36" s="8"/>
      <c r="CV36" s="8"/>
      <c r="CW36" s="8"/>
      <c r="CX36" s="8" t="s">
        <v>562</v>
      </c>
      <c r="CY36" s="8">
        <v>1</v>
      </c>
      <c r="CZ36" s="8" t="s">
        <v>1849</v>
      </c>
      <c r="DA36" s="8">
        <v>1317</v>
      </c>
      <c r="DB36" s="8" t="s">
        <v>1803</v>
      </c>
      <c r="DC36" s="8">
        <v>1</v>
      </c>
      <c r="DD36" s="8" t="s">
        <v>143</v>
      </c>
      <c r="DE36" s="8">
        <v>1</v>
      </c>
      <c r="DF36" s="8">
        <v>256</v>
      </c>
      <c r="DG36" s="8">
        <v>256</v>
      </c>
      <c r="DH36" s="8">
        <v>375</v>
      </c>
      <c r="DI36" s="8">
        <v>1</v>
      </c>
      <c r="DJ36" s="8"/>
      <c r="DK36" s="8">
        <v>2</v>
      </c>
      <c r="DL36" s="8">
        <v>9</v>
      </c>
      <c r="DM36" s="8">
        <v>1</v>
      </c>
      <c r="DN36" s="8" t="s">
        <v>143</v>
      </c>
      <c r="DO36" s="8"/>
      <c r="DP36" s="8">
        <v>1</v>
      </c>
      <c r="DQ36" s="8" t="s">
        <v>165</v>
      </c>
      <c r="DR36" s="8" t="s">
        <v>143</v>
      </c>
      <c r="DS36" s="8" t="s">
        <v>143</v>
      </c>
      <c r="DT36" s="8" t="s">
        <v>143</v>
      </c>
      <c r="DU36" s="8" t="s">
        <v>150</v>
      </c>
      <c r="DV36" s="8" t="s">
        <v>150</v>
      </c>
      <c r="DW36" s="8" t="s">
        <v>150</v>
      </c>
      <c r="DX36" s="8" t="s">
        <v>159</v>
      </c>
      <c r="DY36" s="8" t="s">
        <v>159</v>
      </c>
      <c r="DZ36" s="8"/>
      <c r="EA36" s="8"/>
      <c r="EB36" s="8" t="s">
        <v>159</v>
      </c>
      <c r="EC36" s="8" t="s">
        <v>150</v>
      </c>
      <c r="ED36" s="8" t="s">
        <v>150</v>
      </c>
      <c r="EE36" s="8"/>
      <c r="EF36" s="8" t="s">
        <v>159</v>
      </c>
      <c r="EG36" s="8" t="s">
        <v>150</v>
      </c>
      <c r="EH36" s="8"/>
      <c r="EI36" s="8" t="s">
        <v>159</v>
      </c>
      <c r="EJ36" s="8" t="s">
        <v>150</v>
      </c>
      <c r="EK36" s="8" t="s">
        <v>150</v>
      </c>
      <c r="EL36" s="8" t="s">
        <v>150</v>
      </c>
      <c r="EM36" s="8"/>
      <c r="EN36" s="8"/>
      <c r="EO36" s="8"/>
      <c r="EP36" s="8" t="s">
        <v>187</v>
      </c>
      <c r="EQ36" s="11" t="str">
        <f t="shared" si="43"/>
        <v>36</v>
      </c>
      <c r="ER36" s="11" t="str">
        <f t="shared" si="61"/>
        <v>1</v>
      </c>
      <c r="ES36" s="11"/>
      <c r="ET36" s="13">
        <f t="shared" si="44"/>
        <v>1</v>
      </c>
      <c r="EU36" s="13">
        <f t="shared" si="45"/>
        <v>0.9</v>
      </c>
      <c r="EV36" s="14">
        <f t="shared" si="22"/>
        <v>-3.2000000000000001E-2</v>
      </c>
      <c r="EW36" s="14">
        <f t="shared" si="46"/>
        <v>-1.2</v>
      </c>
      <c r="EX36" s="14">
        <f t="shared" si="47"/>
        <v>-1.2</v>
      </c>
      <c r="EY36" s="11">
        <f t="shared" si="48"/>
        <v>-3.2000000000000001E-2</v>
      </c>
      <c r="EZ36" s="15" t="s">
        <v>152</v>
      </c>
      <c r="FA36" s="16" t="str">
        <f t="shared" si="62"/>
        <v>1</v>
      </c>
      <c r="FB36" t="s">
        <v>1978</v>
      </c>
      <c r="FC36">
        <v>1</v>
      </c>
      <c r="FD36">
        <v>7</v>
      </c>
    </row>
    <row r="37" spans="1:160" ht="67.5">
      <c r="A37" s="6">
        <v>2783</v>
      </c>
      <c r="B37" s="8">
        <v>1</v>
      </c>
      <c r="C37" s="8" t="s">
        <v>146</v>
      </c>
      <c r="D37" s="8">
        <v>49</v>
      </c>
      <c r="E37" s="8">
        <v>43</v>
      </c>
      <c r="F37" s="8" t="s">
        <v>153</v>
      </c>
      <c r="G37" s="8">
        <v>3</v>
      </c>
      <c r="H37" s="8"/>
      <c r="I37" s="9"/>
      <c r="J37" s="9"/>
      <c r="K37" s="10">
        <v>42809</v>
      </c>
      <c r="L37" s="10"/>
      <c r="M37" s="9" t="e">
        <f>DATEDIF(K37, L37, "m")</f>
        <v>#NUM!</v>
      </c>
      <c r="N37" s="9">
        <f t="shared" ca="1" si="51"/>
        <v>84</v>
      </c>
      <c r="O37" s="9">
        <v>67</v>
      </c>
      <c r="P37" s="9">
        <v>1</v>
      </c>
      <c r="Q37" s="9"/>
      <c r="R37" s="9"/>
      <c r="S37" s="9" t="e">
        <f t="shared" si="52"/>
        <v>#NUM!</v>
      </c>
      <c r="T37" s="9"/>
      <c r="U37" s="8">
        <v>12</v>
      </c>
      <c r="V37" s="11">
        <v>1</v>
      </c>
      <c r="W37" s="8" t="str">
        <f t="shared" si="63"/>
        <v>12</v>
      </c>
      <c r="X37" s="9">
        <v>2</v>
      </c>
      <c r="Y37" s="9">
        <v>1</v>
      </c>
      <c r="Z37" s="9">
        <v>1</v>
      </c>
      <c r="AA37" s="9"/>
      <c r="AB37" s="9">
        <v>2</v>
      </c>
      <c r="AC37" s="9">
        <v>67</v>
      </c>
      <c r="AD37" s="9">
        <v>1</v>
      </c>
      <c r="AE37" s="8" t="str">
        <f t="shared" si="64"/>
        <v>36</v>
      </c>
      <c r="AF37" s="9">
        <v>2</v>
      </c>
      <c r="AG37" s="9">
        <v>2</v>
      </c>
      <c r="AH37" s="11" t="str">
        <f t="shared" si="56"/>
        <v>36</v>
      </c>
      <c r="AI37" s="11">
        <v>1</v>
      </c>
      <c r="AJ37" s="9">
        <v>2</v>
      </c>
      <c r="AK37" s="9"/>
      <c r="AL37" s="9"/>
      <c r="AM37" s="8" t="s">
        <v>360</v>
      </c>
      <c r="AN37" s="8">
        <v>1</v>
      </c>
      <c r="AO37" s="8">
        <v>1.46</v>
      </c>
      <c r="AP37" s="8"/>
      <c r="AQ37" s="8"/>
      <c r="AR37" s="9" t="e">
        <f t="shared" si="65"/>
        <v>#DIV/0!</v>
      </c>
      <c r="AS37" s="9">
        <v>0.67</v>
      </c>
      <c r="AT37" s="9">
        <f t="shared" si="37"/>
        <v>109.68314415801785</v>
      </c>
      <c r="AU37" s="9">
        <v>0.7</v>
      </c>
      <c r="AV37" s="9">
        <f t="shared" si="38"/>
        <v>107.18975443869296</v>
      </c>
      <c r="AW37" s="9"/>
      <c r="AX37" s="9"/>
      <c r="AY37" s="12" t="s">
        <v>155</v>
      </c>
      <c r="AZ37" s="12" t="s">
        <v>155</v>
      </c>
      <c r="BA37" s="12" t="s">
        <v>155</v>
      </c>
      <c r="BB37" s="12"/>
      <c r="BC37" s="8" t="s">
        <v>164</v>
      </c>
      <c r="BD37" s="8"/>
      <c r="BE37" s="8"/>
      <c r="BF37" s="8"/>
      <c r="BG37" s="12"/>
      <c r="BH37" s="8"/>
      <c r="BI37" s="8"/>
      <c r="BJ37" s="8">
        <v>44.4</v>
      </c>
      <c r="BK37" s="8">
        <v>160.1</v>
      </c>
      <c r="BL37" s="8">
        <f t="shared" si="58"/>
        <v>1.4278671480783476</v>
      </c>
      <c r="BM37" s="8">
        <f t="shared" si="66"/>
        <v>17.322090620282999</v>
      </c>
      <c r="BN37" s="8">
        <v>1</v>
      </c>
      <c r="BO37" s="7" t="s">
        <v>874</v>
      </c>
      <c r="BP37" s="8" t="s">
        <v>139</v>
      </c>
      <c r="BQ37" s="8">
        <v>43</v>
      </c>
      <c r="BR37" s="8">
        <v>74</v>
      </c>
      <c r="BS37" s="8">
        <v>172</v>
      </c>
      <c r="BT37" s="8">
        <f t="shared" si="59"/>
        <v>1.8687358987692386</v>
      </c>
      <c r="BU37" s="8">
        <f t="shared" si="67"/>
        <v>25.013520822065981</v>
      </c>
      <c r="BV37" s="8">
        <f t="shared" si="60"/>
        <v>0.76408183147696263</v>
      </c>
      <c r="BW37" s="8">
        <f t="shared" si="60"/>
        <v>0.69250909312223274</v>
      </c>
      <c r="BX37" s="8" t="s">
        <v>162</v>
      </c>
      <c r="BY37" s="8" t="s">
        <v>147</v>
      </c>
      <c r="BZ37" s="8" t="s">
        <v>148</v>
      </c>
      <c r="CA37" s="8" t="s">
        <v>149</v>
      </c>
      <c r="CB37" s="8">
        <v>4</v>
      </c>
      <c r="CC37" s="8" t="s">
        <v>150</v>
      </c>
      <c r="CD37" s="8">
        <v>2</v>
      </c>
      <c r="CE37" s="8" t="s">
        <v>159</v>
      </c>
      <c r="CF37" s="8" t="s">
        <v>150</v>
      </c>
      <c r="CG37" s="8">
        <v>2</v>
      </c>
      <c r="CH37" s="8" t="s">
        <v>150</v>
      </c>
      <c r="CI37" s="8" t="s">
        <v>159</v>
      </c>
      <c r="CJ37" s="8">
        <v>1</v>
      </c>
      <c r="CK37" s="8" t="s">
        <v>159</v>
      </c>
      <c r="CL37" s="8" t="s">
        <v>150</v>
      </c>
      <c r="CM37" s="8">
        <v>2</v>
      </c>
      <c r="CN37" s="8" t="s">
        <v>150</v>
      </c>
      <c r="CO37" s="8">
        <v>100</v>
      </c>
      <c r="CP37" s="8">
        <v>0</v>
      </c>
      <c r="CQ37" s="8">
        <v>2</v>
      </c>
      <c r="CR37" s="8" t="s">
        <v>1850</v>
      </c>
      <c r="CS37" s="8">
        <v>2</v>
      </c>
      <c r="CT37" s="8" t="s">
        <v>1915</v>
      </c>
      <c r="CU37" s="8">
        <v>5004</v>
      </c>
      <c r="CV37" s="8" t="s">
        <v>1822</v>
      </c>
      <c r="CW37" s="8">
        <v>2</v>
      </c>
      <c r="CX37" s="8" t="s">
        <v>0</v>
      </c>
      <c r="CY37" s="8">
        <v>0</v>
      </c>
      <c r="CZ37" s="8"/>
      <c r="DA37" s="8"/>
      <c r="DB37" s="8"/>
      <c r="DC37" s="8"/>
      <c r="DD37" s="8" t="s">
        <v>143</v>
      </c>
      <c r="DE37" s="8">
        <v>1</v>
      </c>
      <c r="DF37" s="8">
        <v>16</v>
      </c>
      <c r="DG37" s="8" t="s">
        <v>635</v>
      </c>
      <c r="DH37" s="8">
        <v>375</v>
      </c>
      <c r="DI37" s="8">
        <v>1</v>
      </c>
      <c r="DJ37" s="8"/>
      <c r="DK37" s="8">
        <v>2</v>
      </c>
      <c r="DL37" s="8">
        <v>7</v>
      </c>
      <c r="DM37" s="8">
        <v>1</v>
      </c>
      <c r="DN37" s="8" t="s">
        <v>143</v>
      </c>
      <c r="DO37" s="8"/>
      <c r="DP37" s="8">
        <v>1</v>
      </c>
      <c r="DQ37" s="8" t="s">
        <v>165</v>
      </c>
      <c r="DR37" s="8" t="s">
        <v>165</v>
      </c>
      <c r="DS37" s="8" t="s">
        <v>165</v>
      </c>
      <c r="DT37" s="8" t="s">
        <v>165</v>
      </c>
      <c r="DU37" s="8" t="s">
        <v>150</v>
      </c>
      <c r="DV37" s="8" t="s">
        <v>159</v>
      </c>
      <c r="DW37" s="8" t="s">
        <v>150</v>
      </c>
      <c r="DX37" s="8" t="s">
        <v>150</v>
      </c>
      <c r="DY37" s="8" t="s">
        <v>150</v>
      </c>
      <c r="DZ37" s="8"/>
      <c r="EA37" s="8"/>
      <c r="EB37" s="8" t="s">
        <v>150</v>
      </c>
      <c r="EC37" s="8" t="s">
        <v>150</v>
      </c>
      <c r="ED37" s="8" t="s">
        <v>150</v>
      </c>
      <c r="EE37" s="8"/>
      <c r="EF37" s="8" t="s">
        <v>159</v>
      </c>
      <c r="EG37" s="8" t="s">
        <v>150</v>
      </c>
      <c r="EH37" s="8"/>
      <c r="EI37" s="8" t="s">
        <v>159</v>
      </c>
      <c r="EJ37" s="8" t="s">
        <v>150</v>
      </c>
      <c r="EK37" s="8" t="s">
        <v>150</v>
      </c>
      <c r="EL37" s="8" t="s">
        <v>150</v>
      </c>
      <c r="EM37" s="8"/>
      <c r="EN37" s="8"/>
      <c r="EO37" s="8" t="s">
        <v>184</v>
      </c>
      <c r="EP37" s="8" t="s">
        <v>187</v>
      </c>
      <c r="EQ37" s="11" t="str">
        <f t="shared" si="43"/>
        <v>36</v>
      </c>
      <c r="ER37" s="11">
        <v>1</v>
      </c>
      <c r="ES37" s="11"/>
      <c r="ET37" s="13">
        <f t="shared" si="44"/>
        <v>1.012</v>
      </c>
      <c r="EU37" s="13">
        <f t="shared" si="45"/>
        <v>0.7</v>
      </c>
      <c r="EV37" s="14">
        <f t="shared" si="22"/>
        <v>-0.24099999999999999</v>
      </c>
      <c r="EW37" s="14">
        <f t="shared" si="46"/>
        <v>-0.24099999999999999</v>
      </c>
      <c r="EX37" s="14">
        <f t="shared" si="47"/>
        <v>-1.2</v>
      </c>
      <c r="EY37" s="11">
        <f t="shared" si="48"/>
        <v>-0.24099999999999999</v>
      </c>
      <c r="EZ37" s="15" t="s">
        <v>152</v>
      </c>
      <c r="FA37" s="16" t="str">
        <f t="shared" si="62"/>
        <v>1</v>
      </c>
      <c r="FC37">
        <v>2</v>
      </c>
      <c r="FD37">
        <v>0</v>
      </c>
    </row>
    <row r="38" spans="1:160" ht="112.5">
      <c r="A38" s="6">
        <v>2784</v>
      </c>
      <c r="B38" s="8">
        <v>1</v>
      </c>
      <c r="C38" s="8" t="s">
        <v>146</v>
      </c>
      <c r="D38" s="8">
        <v>51</v>
      </c>
      <c r="E38" s="8">
        <v>46</v>
      </c>
      <c r="F38" s="8" t="s">
        <v>180</v>
      </c>
      <c r="G38" s="8">
        <v>5</v>
      </c>
      <c r="H38" s="8"/>
      <c r="I38" s="9" t="s">
        <v>875</v>
      </c>
      <c r="J38" s="9">
        <v>2</v>
      </c>
      <c r="K38" s="10">
        <v>42810</v>
      </c>
      <c r="L38" s="10"/>
      <c r="M38" s="9" t="e">
        <f t="shared" ref="M38:M42" si="68">DATEDIF(K38,L38,"m")</f>
        <v>#NUM!</v>
      </c>
      <c r="N38" s="9">
        <f t="shared" ca="1" si="51"/>
        <v>84</v>
      </c>
      <c r="O38" s="9">
        <v>67</v>
      </c>
      <c r="P38" s="9">
        <v>1</v>
      </c>
      <c r="Q38" s="9"/>
      <c r="R38" s="9"/>
      <c r="S38" s="9" t="e">
        <f t="shared" si="52"/>
        <v>#NUM!</v>
      </c>
      <c r="T38" s="9"/>
      <c r="U38" s="8" t="str">
        <f t="shared" ref="U38:U42" si="69">IF(O38&lt;12,O38, IF(O38&gt;12, "12"))</f>
        <v>12</v>
      </c>
      <c r="V38" s="11" t="str">
        <f t="shared" ref="V38:V42" si="70">IF(U38&lt;12,0, IF(U38&gt;12, "1"))</f>
        <v>1</v>
      </c>
      <c r="W38" s="8" t="str">
        <f t="shared" si="63"/>
        <v>12</v>
      </c>
      <c r="X38" s="9">
        <v>2</v>
      </c>
      <c r="Y38" s="9">
        <v>1</v>
      </c>
      <c r="Z38" s="9">
        <v>1</v>
      </c>
      <c r="AA38" s="9"/>
      <c r="AB38" s="9">
        <v>2</v>
      </c>
      <c r="AC38" s="9">
        <v>67</v>
      </c>
      <c r="AD38" s="9">
        <v>1</v>
      </c>
      <c r="AE38" s="8" t="str">
        <f t="shared" si="64"/>
        <v>36</v>
      </c>
      <c r="AF38" s="9">
        <v>2</v>
      </c>
      <c r="AG38" s="9">
        <v>2</v>
      </c>
      <c r="AH38" s="11" t="str">
        <f t="shared" si="56"/>
        <v>36</v>
      </c>
      <c r="AI38" s="11" t="str">
        <f t="shared" ref="AI38:AI43" si="71">IF(AH38&lt;35,0, IF(AH38&gt;35, "1"))</f>
        <v>1</v>
      </c>
      <c r="AJ38" s="9">
        <v>2</v>
      </c>
      <c r="AK38" s="9">
        <v>1</v>
      </c>
      <c r="AL38" s="9" t="s">
        <v>876</v>
      </c>
      <c r="AM38" s="8" t="s">
        <v>360</v>
      </c>
      <c r="AN38" s="8">
        <v>1</v>
      </c>
      <c r="AO38" s="8">
        <v>1.61</v>
      </c>
      <c r="AP38" s="8"/>
      <c r="AQ38" s="8"/>
      <c r="AR38" s="9" t="e">
        <f t="shared" si="65"/>
        <v>#DIV/0!</v>
      </c>
      <c r="AS38" s="9">
        <v>1.04</v>
      </c>
      <c r="AT38" s="9">
        <f t="shared" si="37"/>
        <v>66.241462025798214</v>
      </c>
      <c r="AU38" s="9">
        <v>1.05</v>
      </c>
      <c r="AV38" s="9">
        <f t="shared" si="38"/>
        <v>64.675641097971237</v>
      </c>
      <c r="AW38" s="9"/>
      <c r="AX38" s="9"/>
      <c r="AY38" s="12" t="s">
        <v>155</v>
      </c>
      <c r="AZ38" s="12" t="s">
        <v>155</v>
      </c>
      <c r="BA38" s="12" t="s">
        <v>155</v>
      </c>
      <c r="BB38" s="12"/>
      <c r="BC38" s="8" t="s">
        <v>164</v>
      </c>
      <c r="BD38" s="8"/>
      <c r="BE38" s="8"/>
      <c r="BF38" s="8"/>
      <c r="BG38" s="12"/>
      <c r="BH38" s="8"/>
      <c r="BI38" s="8"/>
      <c r="BJ38" s="8">
        <v>51.4</v>
      </c>
      <c r="BK38" s="8">
        <v>157.6</v>
      </c>
      <c r="BL38" s="8">
        <f t="shared" si="58"/>
        <v>1.5022904406847954</v>
      </c>
      <c r="BM38" s="8">
        <f t="shared" si="66"/>
        <v>20.694297714447682</v>
      </c>
      <c r="BN38" s="8">
        <v>1</v>
      </c>
      <c r="BO38" s="7" t="s">
        <v>877</v>
      </c>
      <c r="BP38" s="8" t="s">
        <v>139</v>
      </c>
      <c r="BQ38" s="8">
        <v>41</v>
      </c>
      <c r="BR38" s="8">
        <v>59</v>
      </c>
      <c r="BS38" s="8">
        <v>163</v>
      </c>
      <c r="BT38" s="8">
        <f t="shared" si="59"/>
        <v>1.632354353368652</v>
      </c>
      <c r="BU38" s="8">
        <f t="shared" si="67"/>
        <v>22.206330686137981</v>
      </c>
      <c r="BV38" s="8">
        <f t="shared" si="60"/>
        <v>0.92032127557631915</v>
      </c>
      <c r="BW38" s="8">
        <f t="shared" si="60"/>
        <v>0.9319098236867126</v>
      </c>
      <c r="BX38" s="8" t="s">
        <v>147</v>
      </c>
      <c r="BY38" s="8" t="s">
        <v>147</v>
      </c>
      <c r="BZ38" s="8" t="s">
        <v>148</v>
      </c>
      <c r="CA38" s="8" t="s">
        <v>149</v>
      </c>
      <c r="CB38" s="8">
        <v>3</v>
      </c>
      <c r="CC38" s="8" t="s">
        <v>150</v>
      </c>
      <c r="CD38" s="8">
        <v>2</v>
      </c>
      <c r="CE38" s="8" t="s">
        <v>159</v>
      </c>
      <c r="CF38" s="8" t="s">
        <v>150</v>
      </c>
      <c r="CG38" s="8">
        <v>2</v>
      </c>
      <c r="CH38" s="8" t="s">
        <v>150</v>
      </c>
      <c r="CI38" s="8" t="s">
        <v>150</v>
      </c>
      <c r="CJ38" s="8">
        <v>2</v>
      </c>
      <c r="CK38" s="8" t="s">
        <v>159</v>
      </c>
      <c r="CL38" s="8" t="s">
        <v>150</v>
      </c>
      <c r="CM38" s="8">
        <v>2</v>
      </c>
      <c r="CN38" s="8" t="s">
        <v>150</v>
      </c>
      <c r="CO38" s="8">
        <v>100</v>
      </c>
      <c r="CP38" s="8">
        <v>20</v>
      </c>
      <c r="CQ38" s="8">
        <v>4</v>
      </c>
      <c r="CR38" s="8" t="s">
        <v>0</v>
      </c>
      <c r="CS38" s="8">
        <v>0</v>
      </c>
      <c r="CT38" s="8"/>
      <c r="CU38" s="8"/>
      <c r="CV38" s="8"/>
      <c r="CW38" s="8"/>
      <c r="CX38" s="8" t="s">
        <v>0</v>
      </c>
      <c r="CY38" s="8">
        <v>0</v>
      </c>
      <c r="CZ38" s="8"/>
      <c r="DA38" s="8"/>
      <c r="DB38" s="8"/>
      <c r="DC38" s="8"/>
      <c r="DD38" s="8" t="s">
        <v>165</v>
      </c>
      <c r="DE38" s="8">
        <v>2</v>
      </c>
      <c r="DF38" s="8"/>
      <c r="DG38" s="8"/>
      <c r="DH38" s="8">
        <v>375</v>
      </c>
      <c r="DI38" s="8">
        <v>1</v>
      </c>
      <c r="DJ38" s="8"/>
      <c r="DK38" s="8">
        <v>2</v>
      </c>
      <c r="DL38" s="8">
        <v>0</v>
      </c>
      <c r="DM38" s="8">
        <v>2</v>
      </c>
      <c r="DN38" s="8" t="s">
        <v>143</v>
      </c>
      <c r="DO38" s="8"/>
      <c r="DP38" s="8">
        <v>1</v>
      </c>
      <c r="DQ38" s="8" t="s">
        <v>165</v>
      </c>
      <c r="DR38" s="8" t="s">
        <v>165</v>
      </c>
      <c r="DS38" s="8" t="s">
        <v>165</v>
      </c>
      <c r="DT38" s="8" t="s">
        <v>165</v>
      </c>
      <c r="DU38" s="8" t="s">
        <v>150</v>
      </c>
      <c r="DV38" s="8" t="s">
        <v>159</v>
      </c>
      <c r="DW38" s="8" t="s">
        <v>150</v>
      </c>
      <c r="DX38" s="8" t="s">
        <v>150</v>
      </c>
      <c r="DY38" s="8" t="s">
        <v>150</v>
      </c>
      <c r="DZ38" s="8"/>
      <c r="EA38" s="8"/>
      <c r="EB38" s="8" t="s">
        <v>150</v>
      </c>
      <c r="EC38" s="8" t="s">
        <v>150</v>
      </c>
      <c r="ED38" s="8" t="s">
        <v>150</v>
      </c>
      <c r="EE38" s="8"/>
      <c r="EF38" s="8" t="s">
        <v>159</v>
      </c>
      <c r="EG38" s="8" t="s">
        <v>150</v>
      </c>
      <c r="EH38" s="8"/>
      <c r="EI38" s="8" t="s">
        <v>159</v>
      </c>
      <c r="EJ38" s="8" t="s">
        <v>150</v>
      </c>
      <c r="EK38" s="8" t="s">
        <v>150</v>
      </c>
      <c r="EL38" s="8" t="s">
        <v>150</v>
      </c>
      <c r="EM38" s="8"/>
      <c r="EN38" s="8"/>
      <c r="EO38" s="8" t="s">
        <v>184</v>
      </c>
      <c r="EP38" s="8" t="s">
        <v>187</v>
      </c>
      <c r="EQ38" s="11" t="str">
        <f t="shared" si="43"/>
        <v>36</v>
      </c>
      <c r="ER38" s="11" t="str">
        <f t="shared" ref="ER38:ER43" si="72">IF(EQ38&lt;35,0, IF(EQ38&gt;35, "1"))</f>
        <v>1</v>
      </c>
      <c r="ES38" s="11"/>
      <c r="ET38" s="13">
        <f t="shared" si="44"/>
        <v>1.012</v>
      </c>
      <c r="EU38" s="13">
        <f t="shared" si="45"/>
        <v>0.7</v>
      </c>
      <c r="EV38" s="14">
        <f t="shared" si="22"/>
        <v>-0.24099999999999999</v>
      </c>
      <c r="EW38" s="14">
        <f t="shared" si="46"/>
        <v>-1.2</v>
      </c>
      <c r="EX38" s="14">
        <f t="shared" si="47"/>
        <v>-1.2</v>
      </c>
      <c r="EY38" s="11">
        <f t="shared" si="48"/>
        <v>-0.24099999999999999</v>
      </c>
      <c r="EZ38" s="17" t="s">
        <v>152</v>
      </c>
      <c r="FA38" s="16" t="str">
        <f t="shared" si="62"/>
        <v>1</v>
      </c>
      <c r="FC38">
        <v>2</v>
      </c>
      <c r="FD38">
        <v>0</v>
      </c>
    </row>
    <row r="39" spans="1:160" ht="33.75">
      <c r="A39" s="6">
        <v>2822</v>
      </c>
      <c r="B39" s="8">
        <v>2</v>
      </c>
      <c r="C39" s="8" t="s">
        <v>139</v>
      </c>
      <c r="D39" s="8">
        <v>63</v>
      </c>
      <c r="E39" s="8">
        <v>57</v>
      </c>
      <c r="F39" s="8" t="s">
        <v>140</v>
      </c>
      <c r="G39" s="8">
        <v>1</v>
      </c>
      <c r="H39" s="8"/>
      <c r="I39" s="9"/>
      <c r="J39" s="9"/>
      <c r="K39" s="10">
        <v>42898</v>
      </c>
      <c r="L39" s="10">
        <v>44323</v>
      </c>
      <c r="M39" s="9">
        <f t="shared" si="68"/>
        <v>46</v>
      </c>
      <c r="N39" s="9">
        <f t="shared" ca="1" si="51"/>
        <v>81</v>
      </c>
      <c r="O39" s="9">
        <v>64</v>
      </c>
      <c r="P39" s="9">
        <v>0</v>
      </c>
      <c r="Q39" s="9"/>
      <c r="R39" s="9"/>
      <c r="S39" s="9" t="e">
        <f t="shared" si="52"/>
        <v>#NUM!</v>
      </c>
      <c r="T39" s="9"/>
      <c r="U39" s="8" t="str">
        <f t="shared" si="69"/>
        <v>12</v>
      </c>
      <c r="V39" s="11" t="str">
        <f t="shared" si="70"/>
        <v>1</v>
      </c>
      <c r="W39" s="8" t="str">
        <f t="shared" si="63"/>
        <v>12</v>
      </c>
      <c r="X39" s="9">
        <v>2</v>
      </c>
      <c r="Y39" s="9">
        <v>1</v>
      </c>
      <c r="Z39" s="9">
        <v>1</v>
      </c>
      <c r="AA39" s="9"/>
      <c r="AB39" s="9">
        <v>2</v>
      </c>
      <c r="AC39" s="9">
        <v>64</v>
      </c>
      <c r="AD39" s="9">
        <v>1</v>
      </c>
      <c r="AE39" s="8" t="str">
        <f t="shared" si="64"/>
        <v>36</v>
      </c>
      <c r="AF39" s="9">
        <v>2</v>
      </c>
      <c r="AG39" s="9">
        <v>2</v>
      </c>
      <c r="AH39" s="11" t="str">
        <f t="shared" si="56"/>
        <v>36</v>
      </c>
      <c r="AI39" s="11" t="str">
        <f t="shared" si="71"/>
        <v>1</v>
      </c>
      <c r="AJ39" s="9">
        <v>2</v>
      </c>
      <c r="AK39" s="9">
        <v>0</v>
      </c>
      <c r="AL39" s="9"/>
      <c r="AM39" s="8" t="s">
        <v>360</v>
      </c>
      <c r="AN39" s="8">
        <v>1</v>
      </c>
      <c r="AO39" s="8">
        <v>1.95</v>
      </c>
      <c r="AP39" s="8"/>
      <c r="AQ39" s="8"/>
      <c r="AR39" s="9" t="e">
        <f t="shared" si="65"/>
        <v>#DIV/0!</v>
      </c>
      <c r="AS39" s="9">
        <v>1.54</v>
      </c>
      <c r="AT39" s="9">
        <f t="shared" si="37"/>
        <v>51.597281277090467</v>
      </c>
      <c r="AU39" s="9">
        <v>1.25</v>
      </c>
      <c r="AV39" s="9">
        <f t="shared" si="38"/>
        <v>65.457234511125293</v>
      </c>
      <c r="AW39" s="9"/>
      <c r="AX39" s="9"/>
      <c r="AY39" s="12" t="s">
        <v>155</v>
      </c>
      <c r="AZ39" s="12" t="s">
        <v>155</v>
      </c>
      <c r="BA39" s="12" t="s">
        <v>155</v>
      </c>
      <c r="BB39" s="12" t="s">
        <v>167</v>
      </c>
      <c r="BC39" s="8" t="s">
        <v>142</v>
      </c>
      <c r="BD39" s="8" t="s">
        <v>143</v>
      </c>
      <c r="BE39" s="8" t="s">
        <v>156</v>
      </c>
      <c r="BF39" s="8" t="s">
        <v>143</v>
      </c>
      <c r="BG39" s="12">
        <v>44323</v>
      </c>
      <c r="BH39" s="8" t="s">
        <v>181</v>
      </c>
      <c r="BI39" s="8" t="s">
        <v>903</v>
      </c>
      <c r="BJ39" s="8">
        <v>79.3</v>
      </c>
      <c r="BK39" s="8">
        <v>170.9</v>
      </c>
      <c r="BL39" s="8">
        <f t="shared" si="58"/>
        <v>1.915558518211419</v>
      </c>
      <c r="BM39" s="8">
        <f t="shared" si="66"/>
        <v>27.151202065545672</v>
      </c>
      <c r="BN39" s="8">
        <v>1</v>
      </c>
      <c r="BO39" s="7" t="s">
        <v>904</v>
      </c>
      <c r="BP39" s="8" t="s">
        <v>146</v>
      </c>
      <c r="BQ39" s="8">
        <v>53</v>
      </c>
      <c r="BR39" s="8">
        <v>59</v>
      </c>
      <c r="BS39" s="8">
        <v>154</v>
      </c>
      <c r="BT39" s="8">
        <f t="shared" si="59"/>
        <v>1.566501991050123</v>
      </c>
      <c r="BU39" s="8">
        <f t="shared" si="67"/>
        <v>24.877719682914488</v>
      </c>
      <c r="BV39" s="8">
        <f t="shared" si="60"/>
        <v>1.2228254602646893</v>
      </c>
      <c r="BW39" s="8">
        <f t="shared" si="60"/>
        <v>1.0913862850618326</v>
      </c>
      <c r="BX39" s="8" t="s">
        <v>147</v>
      </c>
      <c r="BY39" s="8" t="s">
        <v>158</v>
      </c>
      <c r="BZ39" s="8" t="s">
        <v>148</v>
      </c>
      <c r="CA39" s="8" t="s">
        <v>166</v>
      </c>
      <c r="CB39" s="8">
        <v>3</v>
      </c>
      <c r="CC39" s="8" t="s">
        <v>150</v>
      </c>
      <c r="CD39" s="8">
        <v>2</v>
      </c>
      <c r="CE39" s="8" t="s">
        <v>159</v>
      </c>
      <c r="CF39" s="8" t="s">
        <v>150</v>
      </c>
      <c r="CG39" s="8">
        <v>2</v>
      </c>
      <c r="CH39" s="8" t="s">
        <v>150</v>
      </c>
      <c r="CI39" s="8" t="s">
        <v>150</v>
      </c>
      <c r="CJ39" s="8">
        <v>2</v>
      </c>
      <c r="CK39" s="8" t="s">
        <v>159</v>
      </c>
      <c r="CL39" s="8" t="s">
        <v>150</v>
      </c>
      <c r="CM39" s="8">
        <v>2</v>
      </c>
      <c r="CN39" s="8" t="s">
        <v>150</v>
      </c>
      <c r="CO39" s="8">
        <v>100</v>
      </c>
      <c r="CP39" s="8">
        <v>100</v>
      </c>
      <c r="CQ39" s="8">
        <v>3</v>
      </c>
      <c r="CR39" s="8" t="s">
        <v>562</v>
      </c>
      <c r="CS39" s="8">
        <v>1</v>
      </c>
      <c r="CT39" s="8" t="s">
        <v>1851</v>
      </c>
      <c r="CU39" s="8">
        <v>2803</v>
      </c>
      <c r="CV39" s="8" t="s">
        <v>1810</v>
      </c>
      <c r="CW39" s="8">
        <v>2</v>
      </c>
      <c r="CX39" s="8" t="s">
        <v>0</v>
      </c>
      <c r="CY39" s="8">
        <v>0</v>
      </c>
      <c r="CZ39" s="8"/>
      <c r="DA39" s="8"/>
      <c r="DB39" s="8"/>
      <c r="DC39" s="8"/>
      <c r="DD39" s="8" t="s">
        <v>165</v>
      </c>
      <c r="DE39" s="8">
        <v>2</v>
      </c>
      <c r="DF39" s="8"/>
      <c r="DG39" s="8"/>
      <c r="DH39" s="8">
        <v>375</v>
      </c>
      <c r="DI39" s="8">
        <v>1</v>
      </c>
      <c r="DJ39" s="8"/>
      <c r="DK39" s="8">
        <v>2</v>
      </c>
      <c r="DL39" s="8">
        <v>0</v>
      </c>
      <c r="DM39" s="8">
        <v>2</v>
      </c>
      <c r="DN39" s="8" t="s">
        <v>143</v>
      </c>
      <c r="DO39" s="8"/>
      <c r="DP39" s="8">
        <v>1</v>
      </c>
      <c r="DQ39" s="8" t="s">
        <v>165</v>
      </c>
      <c r="DR39" s="8" t="s">
        <v>143</v>
      </c>
      <c r="DS39" s="8" t="s">
        <v>143</v>
      </c>
      <c r="DT39" s="8" t="s">
        <v>143</v>
      </c>
      <c r="DU39" s="8" t="s">
        <v>159</v>
      </c>
      <c r="DV39" s="8" t="s">
        <v>150</v>
      </c>
      <c r="DW39" s="8" t="s">
        <v>150</v>
      </c>
      <c r="DX39" s="8" t="s">
        <v>159</v>
      </c>
      <c r="DY39" s="8" t="s">
        <v>159</v>
      </c>
      <c r="DZ39" s="8"/>
      <c r="EA39" s="8"/>
      <c r="EB39" s="8" t="s">
        <v>150</v>
      </c>
      <c r="EC39" s="8" t="s">
        <v>150</v>
      </c>
      <c r="ED39" s="8" t="s">
        <v>150</v>
      </c>
      <c r="EE39" s="8"/>
      <c r="EF39" s="8" t="s">
        <v>159</v>
      </c>
      <c r="EG39" s="8" t="s">
        <v>150</v>
      </c>
      <c r="EH39" s="8"/>
      <c r="EI39" s="8" t="s">
        <v>159</v>
      </c>
      <c r="EJ39" s="8" t="s">
        <v>150</v>
      </c>
      <c r="EK39" s="8" t="s">
        <v>150</v>
      </c>
      <c r="EL39" s="8" t="s">
        <v>150</v>
      </c>
      <c r="EM39" s="8"/>
      <c r="EN39" s="8"/>
      <c r="EO39" s="8" t="s">
        <v>184</v>
      </c>
      <c r="EP39" s="8" t="s">
        <v>187</v>
      </c>
      <c r="EQ39" s="11" t="str">
        <f t="shared" si="43"/>
        <v>36</v>
      </c>
      <c r="ER39" s="11" t="str">
        <f t="shared" si="72"/>
        <v>1</v>
      </c>
      <c r="ES39" s="11"/>
      <c r="ET39" s="13">
        <f t="shared" si="44"/>
        <v>1</v>
      </c>
      <c r="EU39" s="13">
        <f t="shared" si="45"/>
        <v>0.9</v>
      </c>
      <c r="EV39" s="14">
        <f t="shared" si="22"/>
        <v>-3.2000000000000001E-2</v>
      </c>
      <c r="EW39" s="14">
        <f t="shared" si="46"/>
        <v>-1.2</v>
      </c>
      <c r="EX39" s="14">
        <f t="shared" si="47"/>
        <v>-1.2</v>
      </c>
      <c r="EY39" s="11">
        <f t="shared" si="48"/>
        <v>-3.2000000000000001E-2</v>
      </c>
      <c r="EZ39" s="17" t="s">
        <v>152</v>
      </c>
      <c r="FA39" s="16" t="str">
        <f t="shared" si="62"/>
        <v>1</v>
      </c>
      <c r="FC39">
        <v>2</v>
      </c>
      <c r="FD39">
        <v>0</v>
      </c>
    </row>
    <row r="40" spans="1:160" ht="90">
      <c r="A40" s="6">
        <v>2882</v>
      </c>
      <c r="B40" s="8">
        <v>2</v>
      </c>
      <c r="C40" s="8" t="s">
        <v>139</v>
      </c>
      <c r="D40" s="8">
        <v>50</v>
      </c>
      <c r="E40" s="8">
        <v>45</v>
      </c>
      <c r="F40" s="8" t="s">
        <v>180</v>
      </c>
      <c r="G40" s="8">
        <v>5</v>
      </c>
      <c r="H40" s="8"/>
      <c r="I40" s="9"/>
      <c r="J40" s="9"/>
      <c r="K40" s="10">
        <v>43048</v>
      </c>
      <c r="L40" s="10"/>
      <c r="M40" s="9" t="e">
        <f t="shared" si="68"/>
        <v>#NUM!</v>
      </c>
      <c r="N40" s="9">
        <f t="shared" ca="1" si="51"/>
        <v>77</v>
      </c>
      <c r="O40" s="9">
        <v>59</v>
      </c>
      <c r="P40" s="9">
        <v>1</v>
      </c>
      <c r="Q40" s="9"/>
      <c r="R40" s="9"/>
      <c r="S40" s="9" t="e">
        <f t="shared" si="52"/>
        <v>#NUM!</v>
      </c>
      <c r="T40" s="9"/>
      <c r="U40" s="8" t="str">
        <f t="shared" si="69"/>
        <v>12</v>
      </c>
      <c r="V40" s="11" t="str">
        <f t="shared" si="70"/>
        <v>1</v>
      </c>
      <c r="W40" s="8" t="str">
        <f t="shared" si="63"/>
        <v>12</v>
      </c>
      <c r="X40" s="9">
        <v>2</v>
      </c>
      <c r="Y40" s="9">
        <v>1</v>
      </c>
      <c r="Z40" s="9">
        <v>1</v>
      </c>
      <c r="AA40" s="9"/>
      <c r="AB40" s="9">
        <v>2</v>
      </c>
      <c r="AC40" s="9">
        <v>59</v>
      </c>
      <c r="AD40" s="9">
        <v>1</v>
      </c>
      <c r="AE40" s="8" t="str">
        <f t="shared" si="64"/>
        <v>36</v>
      </c>
      <c r="AF40" s="9">
        <v>2</v>
      </c>
      <c r="AG40" s="9">
        <v>2</v>
      </c>
      <c r="AH40" s="11" t="str">
        <f t="shared" si="56"/>
        <v>36</v>
      </c>
      <c r="AI40" s="11" t="str">
        <f t="shared" si="71"/>
        <v>1</v>
      </c>
      <c r="AJ40" s="9">
        <v>2</v>
      </c>
      <c r="AK40" s="9">
        <v>1</v>
      </c>
      <c r="AL40" s="9" t="s">
        <v>946</v>
      </c>
      <c r="AM40" s="8" t="s">
        <v>360</v>
      </c>
      <c r="AN40" s="8">
        <v>1</v>
      </c>
      <c r="AO40" s="8">
        <v>2.0099999999999998</v>
      </c>
      <c r="AP40" s="8"/>
      <c r="AQ40" s="8"/>
      <c r="AR40" s="9" t="e">
        <f t="shared" si="65"/>
        <v>#DIV/0!</v>
      </c>
      <c r="AS40" s="9">
        <v>1.42</v>
      </c>
      <c r="AT40" s="9">
        <f t="shared" si="37"/>
        <v>61.279859594227574</v>
      </c>
      <c r="AU40" s="9">
        <v>1.34</v>
      </c>
      <c r="AV40" s="9">
        <f t="shared" si="38"/>
        <v>64.88375886409159</v>
      </c>
      <c r="AW40" s="9"/>
      <c r="AX40" s="9"/>
      <c r="AY40" s="12" t="s">
        <v>155</v>
      </c>
      <c r="AZ40" s="12" t="s">
        <v>155</v>
      </c>
      <c r="BA40" s="12" t="s">
        <v>155</v>
      </c>
      <c r="BB40" s="12"/>
      <c r="BC40" s="8" t="s">
        <v>164</v>
      </c>
      <c r="BD40" s="8"/>
      <c r="BE40" s="8"/>
      <c r="BF40" s="8"/>
      <c r="BG40" s="12"/>
      <c r="BH40" s="8"/>
      <c r="BI40" s="8"/>
      <c r="BJ40" s="8">
        <v>66.849999999999994</v>
      </c>
      <c r="BK40" s="8">
        <v>170.6</v>
      </c>
      <c r="BL40" s="8">
        <f t="shared" si="58"/>
        <v>1.7791772555077858</v>
      </c>
      <c r="BM40" s="8">
        <f t="shared" si="66"/>
        <v>22.969067177563772</v>
      </c>
      <c r="BN40" s="8">
        <v>1</v>
      </c>
      <c r="BO40" s="7" t="s">
        <v>947</v>
      </c>
      <c r="BP40" s="8" t="s">
        <v>146</v>
      </c>
      <c r="BQ40" s="8">
        <v>45</v>
      </c>
      <c r="BR40" s="8">
        <v>49</v>
      </c>
      <c r="BS40" s="8">
        <v>153</v>
      </c>
      <c r="BT40" s="8">
        <f t="shared" si="59"/>
        <v>1.4407908608108062</v>
      </c>
      <c r="BU40" s="8">
        <f t="shared" si="67"/>
        <v>20.932120124738347</v>
      </c>
      <c r="BV40" s="8">
        <f t="shared" si="60"/>
        <v>1.2348615638126359</v>
      </c>
      <c r="BW40" s="8">
        <f t="shared" si="60"/>
        <v>1.0973120276726334</v>
      </c>
      <c r="BX40" s="8" t="s">
        <v>147</v>
      </c>
      <c r="BY40" s="8" t="s">
        <v>147</v>
      </c>
      <c r="BZ40" s="8" t="s">
        <v>148</v>
      </c>
      <c r="CA40" s="8" t="s">
        <v>149</v>
      </c>
      <c r="CB40" s="8">
        <v>3</v>
      </c>
      <c r="CC40" s="8" t="s">
        <v>150</v>
      </c>
      <c r="CD40" s="8">
        <v>2</v>
      </c>
      <c r="CE40" s="8" t="s">
        <v>159</v>
      </c>
      <c r="CF40" s="8" t="s">
        <v>150</v>
      </c>
      <c r="CG40" s="8">
        <v>2</v>
      </c>
      <c r="CH40" s="8" t="s">
        <v>150</v>
      </c>
      <c r="CI40" s="8" t="s">
        <v>150</v>
      </c>
      <c r="CJ40" s="8">
        <v>2</v>
      </c>
      <c r="CK40" s="8" t="s">
        <v>159</v>
      </c>
      <c r="CL40" s="8" t="s">
        <v>150</v>
      </c>
      <c r="CM40" s="8">
        <v>2</v>
      </c>
      <c r="CN40" s="8" t="s">
        <v>150</v>
      </c>
      <c r="CO40" s="8">
        <v>75</v>
      </c>
      <c r="CP40" s="8">
        <v>0</v>
      </c>
      <c r="CQ40" s="8">
        <v>3</v>
      </c>
      <c r="CR40" s="8" t="s">
        <v>585</v>
      </c>
      <c r="CS40" s="8">
        <v>2</v>
      </c>
      <c r="CT40" s="8" t="s">
        <v>1852</v>
      </c>
      <c r="CU40" s="8">
        <v>4472</v>
      </c>
      <c r="CV40" s="8" t="s">
        <v>1822</v>
      </c>
      <c r="CW40" s="8">
        <v>2</v>
      </c>
      <c r="CX40" s="8" t="s">
        <v>0</v>
      </c>
      <c r="CY40" s="8">
        <v>0</v>
      </c>
      <c r="CZ40" s="8"/>
      <c r="DA40" s="8"/>
      <c r="DB40" s="8"/>
      <c r="DC40" s="8"/>
      <c r="DD40" s="8" t="s">
        <v>165</v>
      </c>
      <c r="DE40" s="8">
        <v>2</v>
      </c>
      <c r="DF40" s="8"/>
      <c r="DG40" s="8"/>
      <c r="DH40" s="8">
        <v>375</v>
      </c>
      <c r="DI40" s="8">
        <v>1</v>
      </c>
      <c r="DJ40" s="8"/>
      <c r="DK40" s="8">
        <v>2</v>
      </c>
      <c r="DL40" s="8">
        <v>3</v>
      </c>
      <c r="DM40" s="8">
        <v>1</v>
      </c>
      <c r="DN40" s="8" t="s">
        <v>143</v>
      </c>
      <c r="DO40" s="8"/>
      <c r="DP40" s="8">
        <v>1</v>
      </c>
      <c r="DQ40" s="8" t="s">
        <v>165</v>
      </c>
      <c r="DR40" s="8" t="s">
        <v>143</v>
      </c>
      <c r="DS40" s="8" t="s">
        <v>143</v>
      </c>
      <c r="DT40" s="8" t="s">
        <v>143</v>
      </c>
      <c r="DU40" s="8" t="s">
        <v>150</v>
      </c>
      <c r="DV40" s="8" t="s">
        <v>150</v>
      </c>
      <c r="DW40" s="8" t="s">
        <v>150</v>
      </c>
      <c r="DX40" s="8" t="s">
        <v>150</v>
      </c>
      <c r="DY40" s="8" t="s">
        <v>150</v>
      </c>
      <c r="DZ40" s="8"/>
      <c r="EA40" s="8"/>
      <c r="EB40" s="8" t="s">
        <v>150</v>
      </c>
      <c r="EC40" s="8" t="s">
        <v>150</v>
      </c>
      <c r="ED40" s="8" t="s">
        <v>150</v>
      </c>
      <c r="EE40" s="8"/>
      <c r="EF40" s="8" t="s">
        <v>159</v>
      </c>
      <c r="EG40" s="8" t="s">
        <v>150</v>
      </c>
      <c r="EH40" s="8"/>
      <c r="EI40" s="8" t="s">
        <v>159</v>
      </c>
      <c r="EJ40" s="8" t="s">
        <v>150</v>
      </c>
      <c r="EK40" s="8" t="s">
        <v>150</v>
      </c>
      <c r="EL40" s="8"/>
      <c r="EM40" s="8"/>
      <c r="EN40" s="8"/>
      <c r="EO40" s="8" t="s">
        <v>184</v>
      </c>
      <c r="EP40" s="8" t="s">
        <v>187</v>
      </c>
      <c r="EQ40" s="11" t="str">
        <f t="shared" si="43"/>
        <v>36</v>
      </c>
      <c r="ER40" s="11" t="str">
        <f t="shared" si="72"/>
        <v>1</v>
      </c>
      <c r="ES40" s="11"/>
      <c r="ET40" s="13">
        <f t="shared" si="44"/>
        <v>1</v>
      </c>
      <c r="EU40" s="13">
        <f t="shared" si="45"/>
        <v>0.9</v>
      </c>
      <c r="EV40" s="14">
        <f t="shared" si="22"/>
        <v>-3.2000000000000001E-2</v>
      </c>
      <c r="EW40" s="14">
        <f t="shared" si="46"/>
        <v>-1.2</v>
      </c>
      <c r="EX40" s="14">
        <f t="shared" si="47"/>
        <v>-1.2</v>
      </c>
      <c r="EY40" s="11">
        <f t="shared" si="48"/>
        <v>-3.2000000000000001E-2</v>
      </c>
      <c r="EZ40" s="17" t="s">
        <v>176</v>
      </c>
      <c r="FA40" s="16" t="str">
        <f t="shared" si="62"/>
        <v>3</v>
      </c>
      <c r="FC40">
        <v>2</v>
      </c>
      <c r="FD40">
        <v>0</v>
      </c>
    </row>
    <row r="41" spans="1:160" ht="33.75">
      <c r="A41" s="6">
        <v>2905</v>
      </c>
      <c r="B41" s="8">
        <v>1</v>
      </c>
      <c r="C41" s="8" t="s">
        <v>146</v>
      </c>
      <c r="D41" s="8">
        <v>55</v>
      </c>
      <c r="E41" s="8">
        <v>51</v>
      </c>
      <c r="F41" s="8" t="s">
        <v>180</v>
      </c>
      <c r="G41" s="8">
        <v>5</v>
      </c>
      <c r="H41" s="8"/>
      <c r="I41" s="9"/>
      <c r="J41" s="9"/>
      <c r="K41" s="10">
        <v>43096</v>
      </c>
      <c r="L41" s="10"/>
      <c r="M41" s="9" t="e">
        <f t="shared" si="68"/>
        <v>#NUM!</v>
      </c>
      <c r="N41" s="9">
        <f t="shared" ca="1" si="51"/>
        <v>75</v>
      </c>
      <c r="O41" s="9">
        <v>58</v>
      </c>
      <c r="P41" s="9">
        <v>1</v>
      </c>
      <c r="Q41" s="9"/>
      <c r="R41" s="9"/>
      <c r="S41" s="9" t="e">
        <f t="shared" si="52"/>
        <v>#NUM!</v>
      </c>
      <c r="T41" s="9"/>
      <c r="U41" s="8" t="str">
        <f t="shared" si="69"/>
        <v>12</v>
      </c>
      <c r="V41" s="11" t="str">
        <f t="shared" si="70"/>
        <v>1</v>
      </c>
      <c r="W41" s="8" t="str">
        <f t="shared" si="63"/>
        <v>12</v>
      </c>
      <c r="X41" s="9">
        <v>2</v>
      </c>
      <c r="Y41" s="9">
        <v>1</v>
      </c>
      <c r="Z41" s="9">
        <v>1</v>
      </c>
      <c r="AA41" s="9"/>
      <c r="AB41" s="9">
        <v>2</v>
      </c>
      <c r="AC41" s="9">
        <v>58</v>
      </c>
      <c r="AD41" s="9">
        <v>1</v>
      </c>
      <c r="AE41" s="8" t="str">
        <f t="shared" si="64"/>
        <v>36</v>
      </c>
      <c r="AF41" s="9">
        <v>2</v>
      </c>
      <c r="AG41" s="9">
        <v>2</v>
      </c>
      <c r="AH41" s="11" t="str">
        <f t="shared" si="56"/>
        <v>36</v>
      </c>
      <c r="AI41" s="11" t="str">
        <f t="shared" si="71"/>
        <v>1</v>
      </c>
      <c r="AJ41" s="9">
        <v>2</v>
      </c>
      <c r="AK41" s="9">
        <v>0</v>
      </c>
      <c r="AL41" s="9"/>
      <c r="AM41" s="8" t="s">
        <v>360</v>
      </c>
      <c r="AN41" s="8">
        <v>1</v>
      </c>
      <c r="AO41" s="8">
        <v>2.2200000000000002</v>
      </c>
      <c r="AP41" s="8"/>
      <c r="AQ41" s="8"/>
      <c r="AR41" s="9" t="e">
        <f t="shared" si="65"/>
        <v>#DIV/0!</v>
      </c>
      <c r="AS41" s="9">
        <v>0.94</v>
      </c>
      <c r="AT41" s="9">
        <f t="shared" si="37"/>
        <v>72.495567543091084</v>
      </c>
      <c r="AU41" s="9">
        <v>0.97</v>
      </c>
      <c r="AV41" s="9">
        <f t="shared" si="38"/>
        <v>68.950398760225355</v>
      </c>
      <c r="AW41" s="9"/>
      <c r="AX41" s="9"/>
      <c r="AY41" s="12" t="s">
        <v>155</v>
      </c>
      <c r="AZ41" s="12" t="s">
        <v>155</v>
      </c>
      <c r="BA41" s="12" t="s">
        <v>155</v>
      </c>
      <c r="BB41" s="12"/>
      <c r="BC41" s="8" t="s">
        <v>164</v>
      </c>
      <c r="BD41" s="8"/>
      <c r="BE41" s="8"/>
      <c r="BF41" s="8"/>
      <c r="BG41" s="12"/>
      <c r="BH41" s="8"/>
      <c r="BI41" s="8"/>
      <c r="BJ41" s="8">
        <v>58.8</v>
      </c>
      <c r="BK41" s="8">
        <v>162.30000000000001</v>
      </c>
      <c r="BL41" s="8">
        <f t="shared" si="58"/>
        <v>1.6249223570765507</v>
      </c>
      <c r="BM41" s="8">
        <f t="shared" si="66"/>
        <v>22.322369177819304</v>
      </c>
      <c r="BN41" s="8">
        <v>1</v>
      </c>
      <c r="BO41" s="7" t="s">
        <v>970</v>
      </c>
      <c r="BP41" s="8" t="s">
        <v>139</v>
      </c>
      <c r="BQ41" s="8">
        <v>56</v>
      </c>
      <c r="BR41" s="8">
        <v>78</v>
      </c>
      <c r="BS41" s="8">
        <v>173</v>
      </c>
      <c r="BT41" s="8">
        <f t="shared" si="59"/>
        <v>1.9190661919538416</v>
      </c>
      <c r="BU41" s="8">
        <f t="shared" si="67"/>
        <v>26.061679307694877</v>
      </c>
      <c r="BV41" s="8">
        <f t="shared" si="60"/>
        <v>0.84672553968666564</v>
      </c>
      <c r="BW41" s="8">
        <f t="shared" si="60"/>
        <v>0.85652075272173589</v>
      </c>
      <c r="BX41" s="8" t="s">
        <v>162</v>
      </c>
      <c r="BY41" s="8" t="s">
        <v>158</v>
      </c>
      <c r="BZ41" s="8" t="s">
        <v>148</v>
      </c>
      <c r="CA41" s="8" t="s">
        <v>149</v>
      </c>
      <c r="CB41" s="8">
        <v>4</v>
      </c>
      <c r="CC41" s="8" t="s">
        <v>150</v>
      </c>
      <c r="CD41" s="8">
        <v>2</v>
      </c>
      <c r="CE41" s="8" t="s">
        <v>159</v>
      </c>
      <c r="CF41" s="8" t="s">
        <v>150</v>
      </c>
      <c r="CG41" s="8">
        <v>2</v>
      </c>
      <c r="CH41" s="8" t="s">
        <v>150</v>
      </c>
      <c r="CI41" s="8" t="s">
        <v>159</v>
      </c>
      <c r="CJ41" s="8">
        <v>1</v>
      </c>
      <c r="CK41" s="8" t="s">
        <v>159</v>
      </c>
      <c r="CL41" s="8" t="s">
        <v>150</v>
      </c>
      <c r="CM41" s="8">
        <v>2</v>
      </c>
      <c r="CN41" s="8" t="s">
        <v>150</v>
      </c>
      <c r="CO41" s="8">
        <v>50</v>
      </c>
      <c r="CP41" s="8">
        <v>100</v>
      </c>
      <c r="CQ41" s="8">
        <v>2</v>
      </c>
      <c r="CR41" s="8" t="s">
        <v>0</v>
      </c>
      <c r="CS41" s="8">
        <v>0</v>
      </c>
      <c r="CT41" s="8"/>
      <c r="CU41" s="8"/>
      <c r="CV41" s="8"/>
      <c r="CW41" s="8"/>
      <c r="CX41" s="8" t="s">
        <v>561</v>
      </c>
      <c r="CY41" s="8">
        <v>3</v>
      </c>
      <c r="CZ41" s="8" t="s">
        <v>1853</v>
      </c>
      <c r="DA41" s="8">
        <v>5449</v>
      </c>
      <c r="DB41" s="8" t="s">
        <v>1799</v>
      </c>
      <c r="DC41" s="8">
        <v>1</v>
      </c>
      <c r="DD41" s="8" t="s">
        <v>165</v>
      </c>
      <c r="DE41" s="8">
        <v>2</v>
      </c>
      <c r="DF41" s="8"/>
      <c r="DG41" s="8"/>
      <c r="DH41" s="8">
        <v>375</v>
      </c>
      <c r="DI41" s="8">
        <v>1</v>
      </c>
      <c r="DJ41" s="8"/>
      <c r="DK41" s="8">
        <v>2</v>
      </c>
      <c r="DL41" s="8">
        <v>6</v>
      </c>
      <c r="DM41" s="8">
        <v>1</v>
      </c>
      <c r="DN41" s="8" t="s">
        <v>143</v>
      </c>
      <c r="DO41" s="8"/>
      <c r="DP41" s="8">
        <v>1</v>
      </c>
      <c r="DQ41" s="8" t="s">
        <v>165</v>
      </c>
      <c r="DR41" s="8" t="s">
        <v>165</v>
      </c>
      <c r="DS41" s="8" t="s">
        <v>165</v>
      </c>
      <c r="DT41" s="8" t="s">
        <v>165</v>
      </c>
      <c r="DU41" s="8" t="s">
        <v>150</v>
      </c>
      <c r="DV41" s="8" t="s">
        <v>159</v>
      </c>
      <c r="DW41" s="8" t="s">
        <v>150</v>
      </c>
      <c r="DX41" s="8" t="s">
        <v>159</v>
      </c>
      <c r="DY41" s="8" t="s">
        <v>159</v>
      </c>
      <c r="DZ41" s="8"/>
      <c r="EA41" s="8"/>
      <c r="EB41" s="8" t="s">
        <v>150</v>
      </c>
      <c r="EC41" s="8" t="s">
        <v>150</v>
      </c>
      <c r="ED41" s="8" t="s">
        <v>150</v>
      </c>
      <c r="EE41" s="8"/>
      <c r="EF41" s="8" t="s">
        <v>159</v>
      </c>
      <c r="EG41" s="8" t="s">
        <v>150</v>
      </c>
      <c r="EH41" s="8"/>
      <c r="EI41" s="8" t="s">
        <v>159</v>
      </c>
      <c r="EJ41" s="8" t="s">
        <v>150</v>
      </c>
      <c r="EK41" s="8"/>
      <c r="EL41" s="8"/>
      <c r="EM41" s="8"/>
      <c r="EN41" s="8"/>
      <c r="EO41" s="8" t="s">
        <v>184</v>
      </c>
      <c r="EP41" s="8" t="s">
        <v>187</v>
      </c>
      <c r="EQ41" s="11" t="str">
        <f t="shared" si="43"/>
        <v>36</v>
      </c>
      <c r="ER41" s="11" t="str">
        <f t="shared" si="72"/>
        <v>1</v>
      </c>
      <c r="ES41" s="11"/>
      <c r="ET41" s="13">
        <f t="shared" si="44"/>
        <v>1.012</v>
      </c>
      <c r="EU41" s="13">
        <f t="shared" si="45"/>
        <v>0.7</v>
      </c>
      <c r="EV41" s="14">
        <f t="shared" si="22"/>
        <v>-0.24099999999999999</v>
      </c>
      <c r="EW41" s="14">
        <f t="shared" si="46"/>
        <v>-1.2</v>
      </c>
      <c r="EX41" s="14">
        <f t="shared" si="47"/>
        <v>-1.2</v>
      </c>
      <c r="EY41" s="11">
        <f t="shared" si="48"/>
        <v>-0.24099999999999999</v>
      </c>
      <c r="EZ41" s="15" t="s">
        <v>152</v>
      </c>
      <c r="FA41" s="16" t="str">
        <f t="shared" si="62"/>
        <v>1</v>
      </c>
      <c r="FC41">
        <v>2</v>
      </c>
      <c r="FD41">
        <v>0</v>
      </c>
    </row>
    <row r="42" spans="1:160" ht="56.25">
      <c r="A42" s="6">
        <v>2914</v>
      </c>
      <c r="B42" s="8">
        <v>1</v>
      </c>
      <c r="C42" s="8" t="s">
        <v>146</v>
      </c>
      <c r="D42" s="8">
        <v>44</v>
      </c>
      <c r="E42" s="8">
        <v>40</v>
      </c>
      <c r="F42" s="8" t="s">
        <v>140</v>
      </c>
      <c r="G42" s="8">
        <v>1</v>
      </c>
      <c r="H42" s="8"/>
      <c r="I42" s="9" t="s">
        <v>445</v>
      </c>
      <c r="J42" s="9">
        <v>1</v>
      </c>
      <c r="K42" s="10">
        <v>43111</v>
      </c>
      <c r="L42" s="10"/>
      <c r="M42" s="9" t="e">
        <f t="shared" si="68"/>
        <v>#NUM!</v>
      </c>
      <c r="N42" s="9">
        <f t="shared" ca="1" si="51"/>
        <v>74</v>
      </c>
      <c r="O42" s="9">
        <v>57</v>
      </c>
      <c r="P42" s="9">
        <v>1</v>
      </c>
      <c r="Q42" s="10">
        <v>43153</v>
      </c>
      <c r="R42" s="9"/>
      <c r="S42" s="9">
        <f t="shared" si="52"/>
        <v>1</v>
      </c>
      <c r="T42" s="9" t="s">
        <v>974</v>
      </c>
      <c r="U42" s="8" t="str">
        <f t="shared" si="69"/>
        <v>12</v>
      </c>
      <c r="V42" s="11" t="str">
        <f t="shared" si="70"/>
        <v>1</v>
      </c>
      <c r="W42" s="8">
        <v>1</v>
      </c>
      <c r="X42" s="9">
        <v>1</v>
      </c>
      <c r="Y42" s="9">
        <v>0</v>
      </c>
      <c r="Z42" s="9">
        <v>0</v>
      </c>
      <c r="AA42" s="9">
        <v>0</v>
      </c>
      <c r="AB42" s="9">
        <v>1</v>
      </c>
      <c r="AC42" s="9">
        <v>1</v>
      </c>
      <c r="AD42" s="9">
        <v>0</v>
      </c>
      <c r="AE42" s="8">
        <v>1</v>
      </c>
      <c r="AF42" s="9">
        <v>1</v>
      </c>
      <c r="AG42" s="9">
        <v>1</v>
      </c>
      <c r="AH42" s="11" t="str">
        <f t="shared" si="56"/>
        <v>36</v>
      </c>
      <c r="AI42" s="11" t="str">
        <f t="shared" si="71"/>
        <v>1</v>
      </c>
      <c r="AJ42" s="9">
        <v>1</v>
      </c>
      <c r="AK42" s="9"/>
      <c r="AL42" s="9"/>
      <c r="AM42" s="8" t="s">
        <v>360</v>
      </c>
      <c r="AN42" s="8">
        <v>1</v>
      </c>
      <c r="AO42" s="8">
        <v>1.4</v>
      </c>
      <c r="AP42" s="8"/>
      <c r="AQ42" s="8"/>
      <c r="AR42" s="9" t="e">
        <f t="shared" si="65"/>
        <v>#DIV/0!</v>
      </c>
      <c r="AS42" s="9">
        <v>1.18</v>
      </c>
      <c r="AT42" s="9">
        <f t="shared" si="37"/>
        <v>59.090484812730601</v>
      </c>
      <c r="AU42" s="9">
        <v>1.2</v>
      </c>
      <c r="AV42" s="9">
        <f t="shared" si="38"/>
        <v>57.194787600364961</v>
      </c>
      <c r="AW42" s="9"/>
      <c r="AX42" s="9"/>
      <c r="AY42" s="12" t="s">
        <v>155</v>
      </c>
      <c r="AZ42" s="12" t="s">
        <v>155</v>
      </c>
      <c r="BA42" s="12" t="s">
        <v>155</v>
      </c>
      <c r="BB42" s="12"/>
      <c r="BC42" s="8" t="s">
        <v>164</v>
      </c>
      <c r="BD42" s="8"/>
      <c r="BE42" s="8"/>
      <c r="BF42" s="8"/>
      <c r="BG42" s="12"/>
      <c r="BH42" s="8"/>
      <c r="BI42" s="8"/>
      <c r="BJ42" s="8">
        <v>59.4</v>
      </c>
      <c r="BK42" s="8">
        <v>163.1</v>
      </c>
      <c r="BL42" s="8">
        <f t="shared" si="58"/>
        <v>1.6377766858372977</v>
      </c>
      <c r="BM42" s="8">
        <f t="shared" si="66"/>
        <v>22.329475546780817</v>
      </c>
      <c r="BN42" s="8">
        <v>1</v>
      </c>
      <c r="BO42" s="7" t="s">
        <v>975</v>
      </c>
      <c r="BP42" s="8" t="s">
        <v>139</v>
      </c>
      <c r="BQ42" s="8">
        <v>42</v>
      </c>
      <c r="BR42" s="8">
        <v>66</v>
      </c>
      <c r="BS42" s="8">
        <v>178</v>
      </c>
      <c r="BT42" s="8">
        <f t="shared" si="59"/>
        <v>1.8248492690839437</v>
      </c>
      <c r="BU42" s="8">
        <f t="shared" si="67"/>
        <v>20.830703194041156</v>
      </c>
      <c r="BV42" s="8">
        <f t="shared" si="60"/>
        <v>0.89748600806873513</v>
      </c>
      <c r="BW42" s="8">
        <f t="shared" si="60"/>
        <v>1.0719501564003082</v>
      </c>
      <c r="BX42" s="8" t="s">
        <v>158</v>
      </c>
      <c r="BY42" s="8" t="s">
        <v>147</v>
      </c>
      <c r="BZ42" s="8" t="s">
        <v>148</v>
      </c>
      <c r="CA42" s="8" t="s">
        <v>149</v>
      </c>
      <c r="CB42" s="8">
        <v>5</v>
      </c>
      <c r="CC42" s="8" t="s">
        <v>150</v>
      </c>
      <c r="CD42" s="8">
        <v>2</v>
      </c>
      <c r="CE42" s="8" t="s">
        <v>159</v>
      </c>
      <c r="CF42" s="8" t="s">
        <v>150</v>
      </c>
      <c r="CG42" s="8">
        <v>2</v>
      </c>
      <c r="CH42" s="8" t="s">
        <v>150</v>
      </c>
      <c r="CI42" s="8" t="s">
        <v>159</v>
      </c>
      <c r="CJ42" s="8">
        <v>1</v>
      </c>
      <c r="CK42" s="8" t="s">
        <v>159</v>
      </c>
      <c r="CL42" s="8" t="s">
        <v>150</v>
      </c>
      <c r="CM42" s="8">
        <v>2</v>
      </c>
      <c r="CN42" s="8" t="s">
        <v>150</v>
      </c>
      <c r="CO42" s="8">
        <v>8.3000000000000007</v>
      </c>
      <c r="CP42" s="8">
        <v>100</v>
      </c>
      <c r="CQ42" s="8">
        <v>2</v>
      </c>
      <c r="CR42" s="8" t="s">
        <v>0</v>
      </c>
      <c r="CS42" s="8">
        <v>0</v>
      </c>
      <c r="CT42" s="8"/>
      <c r="CU42" s="8"/>
      <c r="CV42" s="8"/>
      <c r="CW42" s="8"/>
      <c r="CX42" s="8" t="s">
        <v>561</v>
      </c>
      <c r="CY42" s="8">
        <v>3</v>
      </c>
      <c r="CZ42" s="8"/>
      <c r="DA42" s="8"/>
      <c r="DB42" s="8"/>
      <c r="DC42" s="8"/>
      <c r="DD42" s="8" t="s">
        <v>143</v>
      </c>
      <c r="DE42" s="8">
        <v>1</v>
      </c>
      <c r="DF42" s="8"/>
      <c r="DG42" s="8"/>
      <c r="DH42" s="8">
        <v>375</v>
      </c>
      <c r="DI42" s="8">
        <v>1</v>
      </c>
      <c r="DJ42" s="8"/>
      <c r="DK42" s="8">
        <v>2</v>
      </c>
      <c r="DL42" s="8">
        <v>11</v>
      </c>
      <c r="DM42" s="8">
        <v>1</v>
      </c>
      <c r="DN42" s="8" t="s">
        <v>143</v>
      </c>
      <c r="DO42" s="8"/>
      <c r="DP42" s="8">
        <v>1</v>
      </c>
      <c r="DQ42" s="8" t="s">
        <v>143</v>
      </c>
      <c r="DR42" s="8" t="s">
        <v>143</v>
      </c>
      <c r="DS42" s="8" t="s">
        <v>143</v>
      </c>
      <c r="DT42" s="8" t="s">
        <v>165</v>
      </c>
      <c r="DU42" s="8" t="s">
        <v>150</v>
      </c>
      <c r="DV42" s="8" t="s">
        <v>159</v>
      </c>
      <c r="DW42" s="8" t="s">
        <v>150</v>
      </c>
      <c r="DX42" s="8" t="s">
        <v>159</v>
      </c>
      <c r="DY42" s="8" t="s">
        <v>159</v>
      </c>
      <c r="DZ42" s="8"/>
      <c r="EA42" s="8"/>
      <c r="EB42" s="8" t="s">
        <v>150</v>
      </c>
      <c r="EC42" s="8" t="s">
        <v>150</v>
      </c>
      <c r="ED42" s="8" t="s">
        <v>150</v>
      </c>
      <c r="EE42" s="8"/>
      <c r="EF42" s="8" t="s">
        <v>159</v>
      </c>
      <c r="EG42" s="8" t="s">
        <v>150</v>
      </c>
      <c r="EH42" s="8"/>
      <c r="EI42" s="8" t="s">
        <v>159</v>
      </c>
      <c r="EJ42" s="8" t="s">
        <v>150</v>
      </c>
      <c r="EK42" s="8"/>
      <c r="EL42" s="8"/>
      <c r="EM42" s="8"/>
      <c r="EN42" s="8"/>
      <c r="EO42" s="8" t="s">
        <v>184</v>
      </c>
      <c r="EP42" s="8" t="s">
        <v>187</v>
      </c>
      <c r="EQ42" s="11" t="str">
        <f t="shared" si="43"/>
        <v>36</v>
      </c>
      <c r="ER42" s="11" t="str">
        <f t="shared" si="72"/>
        <v>1</v>
      </c>
      <c r="ES42" s="11"/>
      <c r="ET42" s="13">
        <f t="shared" si="44"/>
        <v>1.012</v>
      </c>
      <c r="EU42" s="13">
        <f t="shared" si="45"/>
        <v>0.7</v>
      </c>
      <c r="EV42" s="14">
        <f t="shared" si="22"/>
        <v>-0.24099999999999999</v>
      </c>
      <c r="EW42" s="14">
        <f t="shared" si="46"/>
        <v>-1.2</v>
      </c>
      <c r="EX42" s="14">
        <f t="shared" si="47"/>
        <v>-1.2</v>
      </c>
      <c r="EY42" s="11">
        <f t="shared" si="48"/>
        <v>-0.24099999999999999</v>
      </c>
      <c r="EZ42" s="17" t="s">
        <v>152</v>
      </c>
      <c r="FA42" s="16" t="str">
        <f t="shared" si="62"/>
        <v>1</v>
      </c>
      <c r="FC42">
        <v>2</v>
      </c>
      <c r="FD42">
        <v>0</v>
      </c>
    </row>
    <row r="43" spans="1:160" ht="123.75">
      <c r="A43" s="6">
        <v>2920</v>
      </c>
      <c r="B43" s="8">
        <v>1</v>
      </c>
      <c r="C43" s="8" t="s">
        <v>146</v>
      </c>
      <c r="D43" s="8">
        <v>47</v>
      </c>
      <c r="E43" s="8">
        <v>42</v>
      </c>
      <c r="F43" s="8" t="s">
        <v>185</v>
      </c>
      <c r="G43" s="8">
        <v>4</v>
      </c>
      <c r="H43" s="8"/>
      <c r="I43" s="9"/>
      <c r="J43" s="9"/>
      <c r="K43" s="10">
        <v>43125</v>
      </c>
      <c r="L43" s="10"/>
      <c r="M43" s="9" t="e">
        <f>DATEDIF(K43, L43, "m")</f>
        <v>#NUM!</v>
      </c>
      <c r="N43" s="9">
        <f t="shared" ca="1" si="51"/>
        <v>74</v>
      </c>
      <c r="O43" s="9">
        <v>57</v>
      </c>
      <c r="P43" s="9">
        <v>1</v>
      </c>
      <c r="Q43" s="9"/>
      <c r="R43" s="9"/>
      <c r="S43" s="9" t="e">
        <f t="shared" si="52"/>
        <v>#NUM!</v>
      </c>
      <c r="T43" s="9"/>
      <c r="U43" s="8">
        <v>12</v>
      </c>
      <c r="V43" s="11">
        <v>1</v>
      </c>
      <c r="W43" s="8" t="str">
        <f>IF(O43&lt;12,O43, IF(O43&gt;12, "12"))</f>
        <v>12</v>
      </c>
      <c r="X43" s="9">
        <v>2</v>
      </c>
      <c r="Y43" s="9">
        <v>1</v>
      </c>
      <c r="Z43" s="9">
        <v>1</v>
      </c>
      <c r="AA43" s="9"/>
      <c r="AB43" s="9">
        <v>2</v>
      </c>
      <c r="AC43" s="9">
        <v>57</v>
      </c>
      <c r="AD43" s="9">
        <v>1</v>
      </c>
      <c r="AE43" s="8" t="str">
        <f>IF($O43&lt;36,$O43, IF($O43&gt;36, "36"))</f>
        <v>36</v>
      </c>
      <c r="AF43" s="9">
        <v>2</v>
      </c>
      <c r="AG43" s="9">
        <v>2</v>
      </c>
      <c r="AH43" s="11" t="str">
        <f t="shared" si="56"/>
        <v>36</v>
      </c>
      <c r="AI43" s="11" t="str">
        <f t="shared" si="71"/>
        <v>1</v>
      </c>
      <c r="AJ43" s="9">
        <v>2</v>
      </c>
      <c r="AK43" s="9"/>
      <c r="AL43" s="9"/>
      <c r="AM43" s="8" t="s">
        <v>360</v>
      </c>
      <c r="AN43" s="8">
        <v>1</v>
      </c>
      <c r="AO43" s="8">
        <v>2.2599999999999998</v>
      </c>
      <c r="AP43" s="8"/>
      <c r="AQ43" s="8"/>
      <c r="AR43" s="9" t="e">
        <f t="shared" si="65"/>
        <v>#DIV/0!</v>
      </c>
      <c r="AS43" s="9">
        <v>0.9</v>
      </c>
      <c r="AT43" s="9">
        <f t="shared" si="37"/>
        <v>80.776110146706074</v>
      </c>
      <c r="AU43" s="9">
        <v>0.94</v>
      </c>
      <c r="AV43" s="9">
        <f t="shared" si="38"/>
        <v>75.721377738788632</v>
      </c>
      <c r="AW43" s="9"/>
      <c r="AX43" s="9"/>
      <c r="AY43" s="12" t="s">
        <v>155</v>
      </c>
      <c r="AZ43" s="12" t="s">
        <v>155</v>
      </c>
      <c r="BA43" s="12" t="s">
        <v>155</v>
      </c>
      <c r="BB43" s="12"/>
      <c r="BC43" s="8" t="s">
        <v>164</v>
      </c>
      <c r="BD43" s="8"/>
      <c r="BE43" s="8"/>
      <c r="BF43" s="8"/>
      <c r="BG43" s="12"/>
      <c r="BH43" s="8"/>
      <c r="BI43" s="8"/>
      <c r="BJ43" s="8">
        <v>52.6</v>
      </c>
      <c r="BK43" s="8">
        <v>164.1</v>
      </c>
      <c r="BL43" s="8">
        <f t="shared" si="58"/>
        <v>1.5622084629827098</v>
      </c>
      <c r="BM43" s="8">
        <f t="shared" si="66"/>
        <v>19.532983447838951</v>
      </c>
      <c r="BN43" s="8">
        <v>1</v>
      </c>
      <c r="BO43" s="7" t="s">
        <v>983</v>
      </c>
      <c r="BP43" s="8" t="s">
        <v>139</v>
      </c>
      <c r="BQ43" s="8">
        <v>41</v>
      </c>
      <c r="BR43" s="8">
        <v>76</v>
      </c>
      <c r="BS43" s="8">
        <v>171</v>
      </c>
      <c r="BT43" s="8">
        <f t="shared" si="59"/>
        <v>1.882063535398822</v>
      </c>
      <c r="BU43" s="8">
        <f t="shared" si="67"/>
        <v>25.990903183885639</v>
      </c>
      <c r="BV43" s="8">
        <f t="shared" si="60"/>
        <v>0.83005086363976932</v>
      </c>
      <c r="BW43" s="8">
        <f t="shared" si="60"/>
        <v>0.7515315381556037</v>
      </c>
      <c r="BX43" s="8" t="s">
        <v>162</v>
      </c>
      <c r="BY43" s="8" t="s">
        <v>147</v>
      </c>
      <c r="BZ43" s="8" t="s">
        <v>148</v>
      </c>
      <c r="CA43" s="8" t="s">
        <v>149</v>
      </c>
      <c r="CB43" s="8">
        <v>6</v>
      </c>
      <c r="CC43" s="8" t="s">
        <v>150</v>
      </c>
      <c r="CD43" s="8">
        <v>2</v>
      </c>
      <c r="CE43" s="8" t="s">
        <v>159</v>
      </c>
      <c r="CF43" s="8" t="s">
        <v>150</v>
      </c>
      <c r="CG43" s="8">
        <v>2</v>
      </c>
      <c r="CH43" s="8" t="s">
        <v>150</v>
      </c>
      <c r="CI43" s="8" t="s">
        <v>150</v>
      </c>
      <c r="CJ43" s="8">
        <v>2</v>
      </c>
      <c r="CK43" s="8" t="s">
        <v>159</v>
      </c>
      <c r="CL43" s="8" t="s">
        <v>150</v>
      </c>
      <c r="CM43" s="8">
        <v>2</v>
      </c>
      <c r="CN43" s="8" t="s">
        <v>150</v>
      </c>
      <c r="CO43" s="8">
        <v>100</v>
      </c>
      <c r="CP43" s="8">
        <v>100</v>
      </c>
      <c r="CQ43" s="8">
        <v>3</v>
      </c>
      <c r="CR43" s="8" t="s">
        <v>562</v>
      </c>
      <c r="CS43" s="8">
        <v>1</v>
      </c>
      <c r="CT43" s="8" t="s">
        <v>1854</v>
      </c>
      <c r="CU43" s="8">
        <v>1309</v>
      </c>
      <c r="CV43" s="8" t="s">
        <v>1855</v>
      </c>
      <c r="CW43" s="8">
        <v>23</v>
      </c>
      <c r="CX43" s="8" t="s">
        <v>0</v>
      </c>
      <c r="CY43" s="8">
        <v>0</v>
      </c>
      <c r="CZ43" s="8"/>
      <c r="DA43" s="8"/>
      <c r="DB43" s="8"/>
      <c r="DC43" s="8"/>
      <c r="DD43" s="8" t="s">
        <v>143</v>
      </c>
      <c r="DE43" s="8">
        <v>1</v>
      </c>
      <c r="DF43" s="8">
        <v>16</v>
      </c>
      <c r="DG43" s="8" t="s">
        <v>635</v>
      </c>
      <c r="DH43" s="8">
        <v>375</v>
      </c>
      <c r="DI43" s="8">
        <v>1</v>
      </c>
      <c r="DJ43" s="8"/>
      <c r="DK43" s="8">
        <v>2</v>
      </c>
      <c r="DL43" s="8">
        <v>0</v>
      </c>
      <c r="DM43" s="8">
        <v>2</v>
      </c>
      <c r="DN43" s="8" t="s">
        <v>143</v>
      </c>
      <c r="DO43" s="8"/>
      <c r="DP43" s="8">
        <v>1</v>
      </c>
      <c r="DQ43" s="8" t="s">
        <v>165</v>
      </c>
      <c r="DR43" s="8" t="s">
        <v>165</v>
      </c>
      <c r="DS43" s="8" t="s">
        <v>165</v>
      </c>
      <c r="DT43" s="8" t="s">
        <v>165</v>
      </c>
      <c r="DU43" s="8" t="s">
        <v>150</v>
      </c>
      <c r="DV43" s="8" t="s">
        <v>150</v>
      </c>
      <c r="DW43" s="8" t="s">
        <v>150</v>
      </c>
      <c r="DX43" s="8" t="s">
        <v>150</v>
      </c>
      <c r="DY43" s="8" t="s">
        <v>150</v>
      </c>
      <c r="DZ43" s="8"/>
      <c r="EA43" s="8"/>
      <c r="EB43" s="8" t="s">
        <v>150</v>
      </c>
      <c r="EC43" s="8" t="s">
        <v>150</v>
      </c>
      <c r="ED43" s="8" t="s">
        <v>150</v>
      </c>
      <c r="EE43" s="8"/>
      <c r="EF43" s="8" t="s">
        <v>159</v>
      </c>
      <c r="EG43" s="8" t="s">
        <v>150</v>
      </c>
      <c r="EH43" s="8"/>
      <c r="EI43" s="8" t="s">
        <v>159</v>
      </c>
      <c r="EJ43" s="8" t="s">
        <v>150</v>
      </c>
      <c r="EK43" s="8"/>
      <c r="EL43" s="8"/>
      <c r="EM43" s="8"/>
      <c r="EN43" s="8"/>
      <c r="EO43" s="8" t="s">
        <v>184</v>
      </c>
      <c r="EP43" s="8" t="s">
        <v>187</v>
      </c>
      <c r="EQ43" s="11" t="str">
        <f t="shared" si="43"/>
        <v>36</v>
      </c>
      <c r="ER43" s="11" t="str">
        <f t="shared" si="72"/>
        <v>1</v>
      </c>
      <c r="ES43" s="11"/>
      <c r="ET43" s="13">
        <f t="shared" si="44"/>
        <v>1.012</v>
      </c>
      <c r="EU43" s="13">
        <f t="shared" si="45"/>
        <v>0.7</v>
      </c>
      <c r="EV43" s="14">
        <f t="shared" si="22"/>
        <v>-0.24099999999999999</v>
      </c>
      <c r="EW43" s="14">
        <f t="shared" si="46"/>
        <v>-1.2</v>
      </c>
      <c r="EX43" s="14">
        <f t="shared" si="47"/>
        <v>-1.2</v>
      </c>
      <c r="EY43" s="11">
        <f t="shared" si="48"/>
        <v>-0.24099999999999999</v>
      </c>
      <c r="EZ43" s="17" t="s">
        <v>152</v>
      </c>
      <c r="FA43" s="16" t="str">
        <f t="shared" si="62"/>
        <v>1</v>
      </c>
      <c r="FC43">
        <v>2</v>
      </c>
      <c r="FD43">
        <v>0</v>
      </c>
    </row>
    <row r="44" spans="1:160" ht="67.5">
      <c r="A44" s="6">
        <v>2941</v>
      </c>
      <c r="B44" s="8">
        <v>1</v>
      </c>
      <c r="C44" s="8" t="s">
        <v>146</v>
      </c>
      <c r="D44" s="8">
        <v>59</v>
      </c>
      <c r="E44" s="8">
        <v>55</v>
      </c>
      <c r="F44" s="8" t="s">
        <v>174</v>
      </c>
      <c r="G44" s="8">
        <v>2</v>
      </c>
      <c r="H44" s="8"/>
      <c r="I44" s="9"/>
      <c r="J44" s="9"/>
      <c r="K44" s="10">
        <v>43187</v>
      </c>
      <c r="L44" s="10"/>
      <c r="M44" s="9" t="e">
        <f t="shared" ref="M44:M54" si="73">DATEDIF(K44,L44,"m")</f>
        <v>#NUM!</v>
      </c>
      <c r="N44" s="9">
        <f t="shared" ca="1" si="51"/>
        <v>72</v>
      </c>
      <c r="O44" s="9">
        <v>55</v>
      </c>
      <c r="P44" s="9">
        <v>1</v>
      </c>
      <c r="Q44" s="9"/>
      <c r="R44" s="10">
        <v>43243</v>
      </c>
      <c r="S44" s="9" t="e">
        <f t="shared" si="52"/>
        <v>#NUM!</v>
      </c>
      <c r="T44" s="9" t="s">
        <v>993</v>
      </c>
      <c r="U44" s="8" t="str">
        <f t="shared" ref="U44:U54" si="74">IF(O44&lt;12,O44, IF(O44&gt;12, "12"))</f>
        <v>12</v>
      </c>
      <c r="V44" s="11" t="str">
        <f t="shared" ref="V44:V54" si="75">IF(U44&lt;12,0, IF(U44&gt;12, "1"))</f>
        <v>1</v>
      </c>
      <c r="W44" s="8" t="str">
        <f>IF(O44&lt;12,O44, IF(O44&gt;12, "12"))</f>
        <v>12</v>
      </c>
      <c r="X44" s="9">
        <v>2</v>
      </c>
      <c r="Y44" s="9">
        <v>1</v>
      </c>
      <c r="Z44" s="9">
        <v>1</v>
      </c>
      <c r="AA44" s="9"/>
      <c r="AB44" s="9">
        <v>2</v>
      </c>
      <c r="AC44" s="9">
        <v>55</v>
      </c>
      <c r="AD44" s="9">
        <v>1</v>
      </c>
      <c r="AE44" s="8" t="str">
        <f>IF($O44&lt;36,$O44, IF($O44&gt;36, "36"))</f>
        <v>36</v>
      </c>
      <c r="AF44" s="9">
        <v>2</v>
      </c>
      <c r="AG44" s="9">
        <v>2</v>
      </c>
      <c r="AH44" s="11" t="str">
        <f t="shared" si="56"/>
        <v>36</v>
      </c>
      <c r="AI44" s="11">
        <v>1</v>
      </c>
      <c r="AJ44" s="9">
        <v>2</v>
      </c>
      <c r="AK44" s="9"/>
      <c r="AL44" s="9"/>
      <c r="AM44" s="8" t="s">
        <v>360</v>
      </c>
      <c r="AN44" s="8">
        <v>1</v>
      </c>
      <c r="AO44" s="8">
        <v>1.67</v>
      </c>
      <c r="AP44" s="8"/>
      <c r="AQ44" s="8"/>
      <c r="AR44" s="9" t="e">
        <f t="shared" si="65"/>
        <v>#DIV/0!</v>
      </c>
      <c r="AS44" s="9">
        <v>1.47</v>
      </c>
      <c r="AT44" s="9">
        <f t="shared" si="37"/>
        <v>41.350431552318589</v>
      </c>
      <c r="AU44" s="9">
        <v>1.37</v>
      </c>
      <c r="AV44" s="9">
        <f t="shared" si="38"/>
        <v>44.442057029901449</v>
      </c>
      <c r="AW44" s="9"/>
      <c r="AX44" s="9"/>
      <c r="AY44" s="12" t="s">
        <v>155</v>
      </c>
      <c r="AZ44" s="12" t="s">
        <v>155</v>
      </c>
      <c r="BA44" s="12" t="s">
        <v>155</v>
      </c>
      <c r="BB44" s="12"/>
      <c r="BC44" s="8" t="s">
        <v>164</v>
      </c>
      <c r="BD44" s="8"/>
      <c r="BE44" s="8"/>
      <c r="BF44" s="8"/>
      <c r="BG44" s="12"/>
      <c r="BH44" s="8"/>
      <c r="BI44" s="8"/>
      <c r="BJ44" s="8">
        <v>49.2</v>
      </c>
      <c r="BK44" s="8">
        <v>154.6</v>
      </c>
      <c r="BL44" s="8">
        <f t="shared" si="58"/>
        <v>1.4542141704945655</v>
      </c>
      <c r="BM44" s="8">
        <f t="shared" si="66"/>
        <v>20.584774964897104</v>
      </c>
      <c r="BN44" s="8">
        <v>1</v>
      </c>
      <c r="BO44" s="7" t="s">
        <v>994</v>
      </c>
      <c r="BP44" s="8" t="s">
        <v>139</v>
      </c>
      <c r="BQ44" s="8">
        <v>56</v>
      </c>
      <c r="BR44" s="8">
        <v>85</v>
      </c>
      <c r="BS44" s="8">
        <v>178</v>
      </c>
      <c r="BT44" s="8">
        <f t="shared" si="59"/>
        <v>2.0320007727121849</v>
      </c>
      <c r="BU44" s="8">
        <f t="shared" si="67"/>
        <v>26.82742078020452</v>
      </c>
      <c r="BV44" s="8">
        <f t="shared" si="60"/>
        <v>0.71565630782392531</v>
      </c>
      <c r="BW44" s="8">
        <f t="shared" si="60"/>
        <v>0.76730354116211741</v>
      </c>
      <c r="BX44" s="8" t="s">
        <v>162</v>
      </c>
      <c r="BY44" s="8" t="s">
        <v>171</v>
      </c>
      <c r="BZ44" s="8" t="s">
        <v>148</v>
      </c>
      <c r="CA44" s="8" t="s">
        <v>149</v>
      </c>
      <c r="CB44" s="8">
        <v>5</v>
      </c>
      <c r="CC44" s="8" t="s">
        <v>159</v>
      </c>
      <c r="CD44" s="8">
        <v>1</v>
      </c>
      <c r="CE44" s="8" t="s">
        <v>159</v>
      </c>
      <c r="CF44" s="8" t="s">
        <v>150</v>
      </c>
      <c r="CG44" s="8">
        <v>2</v>
      </c>
      <c r="CH44" s="8" t="s">
        <v>150</v>
      </c>
      <c r="CI44" s="8" t="s">
        <v>159</v>
      </c>
      <c r="CJ44" s="8">
        <v>1</v>
      </c>
      <c r="CK44" s="8" t="s">
        <v>159</v>
      </c>
      <c r="CL44" s="8" t="s">
        <v>150</v>
      </c>
      <c r="CM44" s="8">
        <v>2</v>
      </c>
      <c r="CN44" s="8" t="s">
        <v>150</v>
      </c>
      <c r="CO44" s="8">
        <v>8.3000000000000007</v>
      </c>
      <c r="CP44" s="8">
        <v>100</v>
      </c>
      <c r="CQ44" s="8">
        <v>1</v>
      </c>
      <c r="CR44" s="8" t="s">
        <v>585</v>
      </c>
      <c r="CS44" s="8">
        <v>2</v>
      </c>
      <c r="CT44" s="8" t="s">
        <v>1858</v>
      </c>
      <c r="CU44" s="8">
        <v>4231</v>
      </c>
      <c r="CV44" s="8" t="s">
        <v>1843</v>
      </c>
      <c r="CW44" s="8">
        <v>2</v>
      </c>
      <c r="CX44" s="8" t="s">
        <v>572</v>
      </c>
      <c r="CY44" s="8">
        <v>4</v>
      </c>
      <c r="CZ44" s="8" t="s">
        <v>1856</v>
      </c>
      <c r="DA44" s="8">
        <v>13462</v>
      </c>
      <c r="DB44" s="8" t="s">
        <v>1857</v>
      </c>
      <c r="DC44" s="8">
        <v>12</v>
      </c>
      <c r="DD44" s="8" t="s">
        <v>143</v>
      </c>
      <c r="DE44" s="8">
        <v>1</v>
      </c>
      <c r="DF44" s="8">
        <v>64</v>
      </c>
      <c r="DG44" s="8" t="s">
        <v>635</v>
      </c>
      <c r="DH44" s="8">
        <v>375</v>
      </c>
      <c r="DI44" s="8">
        <v>1</v>
      </c>
      <c r="DJ44" s="8"/>
      <c r="DK44" s="8">
        <v>2</v>
      </c>
      <c r="DL44" s="8">
        <v>6</v>
      </c>
      <c r="DM44" s="8">
        <v>1</v>
      </c>
      <c r="DN44" s="8" t="s">
        <v>143</v>
      </c>
      <c r="DO44" s="8"/>
      <c r="DP44" s="8">
        <v>1</v>
      </c>
      <c r="DQ44" s="8" t="s">
        <v>165</v>
      </c>
      <c r="DR44" s="8" t="s">
        <v>165</v>
      </c>
      <c r="DS44" s="8" t="s">
        <v>165</v>
      </c>
      <c r="DT44" s="8" t="s">
        <v>636</v>
      </c>
      <c r="DU44" s="8" t="s">
        <v>150</v>
      </c>
      <c r="DV44" s="8" t="s">
        <v>159</v>
      </c>
      <c r="DW44" s="8" t="s">
        <v>150</v>
      </c>
      <c r="DX44" s="8" t="s">
        <v>159</v>
      </c>
      <c r="DY44" s="8" t="s">
        <v>159</v>
      </c>
      <c r="DZ44" s="8"/>
      <c r="EA44" s="8"/>
      <c r="EB44" s="8" t="s">
        <v>150</v>
      </c>
      <c r="EC44" s="8" t="s">
        <v>150</v>
      </c>
      <c r="ED44" s="8" t="s">
        <v>150</v>
      </c>
      <c r="EE44" s="8"/>
      <c r="EF44" s="8" t="s">
        <v>159</v>
      </c>
      <c r="EG44" s="8" t="s">
        <v>150</v>
      </c>
      <c r="EH44" s="8"/>
      <c r="EI44" s="8" t="s">
        <v>159</v>
      </c>
      <c r="EJ44" s="8" t="s">
        <v>150</v>
      </c>
      <c r="EK44" s="8" t="s">
        <v>150</v>
      </c>
      <c r="EL44" s="8"/>
      <c r="EM44" s="8"/>
      <c r="EN44" s="8"/>
      <c r="EO44" s="8" t="s">
        <v>184</v>
      </c>
      <c r="EP44" s="8" t="s">
        <v>187</v>
      </c>
      <c r="EQ44" s="11" t="str">
        <f t="shared" si="43"/>
        <v>36</v>
      </c>
      <c r="ER44" s="11">
        <v>1</v>
      </c>
      <c r="ES44" s="11"/>
      <c r="ET44" s="13">
        <f t="shared" si="44"/>
        <v>1.012</v>
      </c>
      <c r="EU44" s="13">
        <f t="shared" si="45"/>
        <v>0.7</v>
      </c>
      <c r="EV44" s="14">
        <f t="shared" si="22"/>
        <v>-0.24099999999999999</v>
      </c>
      <c r="EW44" s="14">
        <f t="shared" si="46"/>
        <v>-1.2</v>
      </c>
      <c r="EX44" s="14">
        <f t="shared" si="47"/>
        <v>-1.2</v>
      </c>
      <c r="EY44" s="11">
        <f t="shared" si="48"/>
        <v>-0.24099999999999999</v>
      </c>
      <c r="EZ44" s="15" t="s">
        <v>176</v>
      </c>
      <c r="FA44" s="16" t="str">
        <f t="shared" si="62"/>
        <v>3</v>
      </c>
      <c r="FC44">
        <v>2</v>
      </c>
      <c r="FD44">
        <v>0</v>
      </c>
    </row>
    <row r="45" spans="1:160" ht="67.5">
      <c r="A45" s="6">
        <v>2944</v>
      </c>
      <c r="B45" s="8">
        <v>1</v>
      </c>
      <c r="C45" s="8" t="s">
        <v>146</v>
      </c>
      <c r="D45" s="8">
        <v>49</v>
      </c>
      <c r="E45" s="8">
        <v>44</v>
      </c>
      <c r="F45" s="8" t="s">
        <v>153</v>
      </c>
      <c r="G45" s="8">
        <v>3</v>
      </c>
      <c r="H45" s="8" t="s">
        <v>179</v>
      </c>
      <c r="I45" s="9"/>
      <c r="J45" s="9"/>
      <c r="K45" s="10">
        <v>43192</v>
      </c>
      <c r="L45" s="10"/>
      <c r="M45" s="9" t="e">
        <f t="shared" si="73"/>
        <v>#NUM!</v>
      </c>
      <c r="N45" s="9">
        <f t="shared" ca="1" si="51"/>
        <v>72</v>
      </c>
      <c r="O45" s="9">
        <v>55</v>
      </c>
      <c r="P45" s="9">
        <v>1</v>
      </c>
      <c r="Q45" s="9"/>
      <c r="R45" s="9"/>
      <c r="S45" s="9" t="e">
        <f t="shared" si="52"/>
        <v>#NUM!</v>
      </c>
      <c r="T45" s="9"/>
      <c r="U45" s="8" t="str">
        <f t="shared" si="74"/>
        <v>12</v>
      </c>
      <c r="V45" s="11" t="str">
        <f t="shared" si="75"/>
        <v>1</v>
      </c>
      <c r="W45" s="8" t="str">
        <f>IF(O45&lt;12,O45, IF(O45&gt;12, "12"))</f>
        <v>12</v>
      </c>
      <c r="X45" s="9">
        <v>2</v>
      </c>
      <c r="Y45" s="9">
        <v>1</v>
      </c>
      <c r="Z45" s="9">
        <v>1</v>
      </c>
      <c r="AA45" s="9"/>
      <c r="AB45" s="9">
        <v>2</v>
      </c>
      <c r="AC45" s="9">
        <v>55</v>
      </c>
      <c r="AD45" s="9">
        <v>1</v>
      </c>
      <c r="AE45" s="8" t="str">
        <f>IF($O45&lt;36,$O45, IF($O45&gt;36, "36"))</f>
        <v>36</v>
      </c>
      <c r="AF45" s="9">
        <v>2</v>
      </c>
      <c r="AG45" s="9">
        <v>2</v>
      </c>
      <c r="AH45" s="11" t="str">
        <f t="shared" si="56"/>
        <v>36</v>
      </c>
      <c r="AI45" s="11" t="str">
        <f t="shared" ref="AI45:AI56" si="76">IF(AH45&lt;35,0, IF(AH45&gt;35, "1"))</f>
        <v>1</v>
      </c>
      <c r="AJ45" s="9">
        <v>2</v>
      </c>
      <c r="AK45" s="9">
        <v>0</v>
      </c>
      <c r="AL45" s="9"/>
      <c r="AM45" s="8" t="s">
        <v>360</v>
      </c>
      <c r="AN45" s="8">
        <v>1</v>
      </c>
      <c r="AO45" s="8">
        <v>1.89</v>
      </c>
      <c r="AP45" s="8"/>
      <c r="AQ45" s="8"/>
      <c r="AR45" s="9" t="e">
        <f t="shared" si="65"/>
        <v>#DIV/0!</v>
      </c>
      <c r="AS45" s="9">
        <v>0.81</v>
      </c>
      <c r="AT45" s="9">
        <f t="shared" si="37"/>
        <v>90.529455643129609</v>
      </c>
      <c r="AU45" s="9">
        <v>1.05</v>
      </c>
      <c r="AV45" s="9">
        <f t="shared" si="38"/>
        <v>65.485139579997778</v>
      </c>
      <c r="AW45" s="9"/>
      <c r="AX45" s="9"/>
      <c r="AY45" s="12" t="s">
        <v>155</v>
      </c>
      <c r="AZ45" s="12" t="s">
        <v>155</v>
      </c>
      <c r="BA45" s="12" t="s">
        <v>155</v>
      </c>
      <c r="BB45" s="12"/>
      <c r="BC45" s="8" t="s">
        <v>164</v>
      </c>
      <c r="BD45" s="8"/>
      <c r="BE45" s="8"/>
      <c r="BF45" s="8"/>
      <c r="BG45" s="12"/>
      <c r="BH45" s="8"/>
      <c r="BI45" s="8"/>
      <c r="BJ45" s="8">
        <v>49.8</v>
      </c>
      <c r="BK45" s="8">
        <v>157.80000000000001</v>
      </c>
      <c r="BL45" s="8">
        <f t="shared" si="58"/>
        <v>1.4835984417698145</v>
      </c>
      <c r="BM45" s="8">
        <f t="shared" si="66"/>
        <v>19.999325323964971</v>
      </c>
      <c r="BN45" s="8">
        <v>1</v>
      </c>
      <c r="BO45" s="7" t="s">
        <v>998</v>
      </c>
      <c r="BP45" s="8" t="s">
        <v>139</v>
      </c>
      <c r="BQ45" s="8">
        <v>45</v>
      </c>
      <c r="BR45" s="8">
        <v>65</v>
      </c>
      <c r="BS45" s="8">
        <v>179</v>
      </c>
      <c r="BT45" s="8">
        <f t="shared" si="59"/>
        <v>1.8204256565299579</v>
      </c>
      <c r="BU45" s="8">
        <f t="shared" si="67"/>
        <v>20.286507911738084</v>
      </c>
      <c r="BV45" s="8">
        <f t="shared" si="60"/>
        <v>0.81497337529169211</v>
      </c>
      <c r="BW45" s="8">
        <f t="shared" si="60"/>
        <v>0.98584366570024873</v>
      </c>
      <c r="BX45" s="8" t="s">
        <v>162</v>
      </c>
      <c r="BY45" s="8" t="s">
        <v>162</v>
      </c>
      <c r="BZ45" s="8" t="s">
        <v>148</v>
      </c>
      <c r="CA45" s="8" t="s">
        <v>149</v>
      </c>
      <c r="CB45" s="8">
        <v>5</v>
      </c>
      <c r="CC45" s="8" t="s">
        <v>150</v>
      </c>
      <c r="CD45" s="8">
        <v>2</v>
      </c>
      <c r="CE45" s="8" t="s">
        <v>159</v>
      </c>
      <c r="CF45" s="8" t="s">
        <v>150</v>
      </c>
      <c r="CG45" s="8">
        <v>2</v>
      </c>
      <c r="CH45" s="8" t="s">
        <v>150</v>
      </c>
      <c r="CI45" s="8" t="s">
        <v>150</v>
      </c>
      <c r="CJ45" s="8">
        <v>2</v>
      </c>
      <c r="CK45" s="8" t="s">
        <v>159</v>
      </c>
      <c r="CL45" s="8" t="s">
        <v>150</v>
      </c>
      <c r="CM45" s="8">
        <v>2</v>
      </c>
      <c r="CN45" s="8" t="s">
        <v>159</v>
      </c>
      <c r="CO45" s="8">
        <v>83.3</v>
      </c>
      <c r="CP45" s="8">
        <v>0</v>
      </c>
      <c r="CQ45" s="8">
        <v>3</v>
      </c>
      <c r="CR45" s="8" t="s">
        <v>561</v>
      </c>
      <c r="CS45" s="8">
        <v>3</v>
      </c>
      <c r="CT45" s="8" t="s">
        <v>1859</v>
      </c>
      <c r="CU45" s="8">
        <v>9779</v>
      </c>
      <c r="CV45" s="8" t="s">
        <v>1860</v>
      </c>
      <c r="CW45" s="8">
        <v>2</v>
      </c>
      <c r="CX45" s="8" t="s">
        <v>323</v>
      </c>
      <c r="CY45" s="8">
        <v>0</v>
      </c>
      <c r="CZ45" s="8"/>
      <c r="DA45" s="8"/>
      <c r="DB45" s="8"/>
      <c r="DC45" s="8"/>
      <c r="DD45" s="8" t="s">
        <v>165</v>
      </c>
      <c r="DE45" s="8">
        <v>2</v>
      </c>
      <c r="DF45" s="8"/>
      <c r="DG45" s="8"/>
      <c r="DH45" s="8">
        <v>375</v>
      </c>
      <c r="DI45" s="8">
        <v>1</v>
      </c>
      <c r="DJ45" s="8"/>
      <c r="DK45" s="8">
        <v>2</v>
      </c>
      <c r="DL45" s="8">
        <v>4</v>
      </c>
      <c r="DM45" s="8">
        <v>1</v>
      </c>
      <c r="DN45" s="8" t="s">
        <v>143</v>
      </c>
      <c r="DO45" s="8"/>
      <c r="DP45" s="8">
        <v>1</v>
      </c>
      <c r="DQ45" s="8" t="s">
        <v>165</v>
      </c>
      <c r="DR45" s="8" t="s">
        <v>165</v>
      </c>
      <c r="DS45" s="8" t="s">
        <v>165</v>
      </c>
      <c r="DT45" s="8" t="s">
        <v>165</v>
      </c>
      <c r="DU45" s="8" t="s">
        <v>150</v>
      </c>
      <c r="DV45" s="8" t="s">
        <v>150</v>
      </c>
      <c r="DW45" s="8" t="s">
        <v>150</v>
      </c>
      <c r="DX45" s="8" t="s">
        <v>150</v>
      </c>
      <c r="DY45" s="8" t="s">
        <v>150</v>
      </c>
      <c r="DZ45" s="8"/>
      <c r="EA45" s="8"/>
      <c r="EB45" s="8" t="s">
        <v>150</v>
      </c>
      <c r="EC45" s="8" t="s">
        <v>150</v>
      </c>
      <c r="ED45" s="8" t="s">
        <v>150</v>
      </c>
      <c r="EE45" s="8"/>
      <c r="EF45" s="8" t="s">
        <v>159</v>
      </c>
      <c r="EG45" s="8" t="s">
        <v>150</v>
      </c>
      <c r="EH45" s="8"/>
      <c r="EI45" s="8" t="s">
        <v>159</v>
      </c>
      <c r="EJ45" s="8" t="s">
        <v>150</v>
      </c>
      <c r="EK45" s="8"/>
      <c r="EL45" s="8"/>
      <c r="EM45" s="8"/>
      <c r="EN45" s="8"/>
      <c r="EO45" s="8" t="s">
        <v>184</v>
      </c>
      <c r="EP45" s="8" t="s">
        <v>187</v>
      </c>
      <c r="EQ45" s="11" t="str">
        <f t="shared" si="43"/>
        <v>36</v>
      </c>
      <c r="ER45" s="11" t="str">
        <f t="shared" ref="ER45:ER56" si="77">IF(EQ45&lt;35,0, IF(EQ45&gt;35, "1"))</f>
        <v>1</v>
      </c>
      <c r="ES45" s="11"/>
      <c r="ET45" s="13">
        <f t="shared" si="44"/>
        <v>1.012</v>
      </c>
      <c r="EU45" s="13">
        <f t="shared" si="45"/>
        <v>0.7</v>
      </c>
      <c r="EV45" s="14">
        <f t="shared" si="22"/>
        <v>-0.24099999999999999</v>
      </c>
      <c r="EW45" s="14">
        <f t="shared" si="46"/>
        <v>-1.2</v>
      </c>
      <c r="EX45" s="14">
        <f t="shared" si="47"/>
        <v>-1.2</v>
      </c>
      <c r="EY45" s="11">
        <f t="shared" si="48"/>
        <v>-0.24099999999999999</v>
      </c>
      <c r="EZ45" s="17" t="s">
        <v>176</v>
      </c>
      <c r="FA45" s="16" t="str">
        <f t="shared" si="62"/>
        <v>3</v>
      </c>
      <c r="FC45">
        <v>2</v>
      </c>
      <c r="FD45">
        <v>0</v>
      </c>
    </row>
    <row r="46" spans="1:160" ht="135">
      <c r="A46" s="6">
        <v>2968</v>
      </c>
      <c r="B46" s="8">
        <v>1</v>
      </c>
      <c r="C46" s="8" t="s">
        <v>146</v>
      </c>
      <c r="D46" s="8">
        <v>61</v>
      </c>
      <c r="E46" s="8">
        <v>57</v>
      </c>
      <c r="F46" s="8" t="s">
        <v>185</v>
      </c>
      <c r="G46" s="8">
        <v>4</v>
      </c>
      <c r="H46" s="8"/>
      <c r="I46" s="9" t="s">
        <v>825</v>
      </c>
      <c r="J46" s="9">
        <v>5</v>
      </c>
      <c r="K46" s="10">
        <v>43248</v>
      </c>
      <c r="L46" s="10"/>
      <c r="M46" s="9" t="e">
        <f t="shared" si="73"/>
        <v>#NUM!</v>
      </c>
      <c r="N46" s="9">
        <f t="shared" ca="1" si="51"/>
        <v>70</v>
      </c>
      <c r="O46" s="9">
        <v>53</v>
      </c>
      <c r="P46" s="9">
        <v>1</v>
      </c>
      <c r="Q46" s="10">
        <v>43335</v>
      </c>
      <c r="R46" s="9"/>
      <c r="S46" s="9">
        <f t="shared" si="52"/>
        <v>2</v>
      </c>
      <c r="T46" s="9" t="s">
        <v>1018</v>
      </c>
      <c r="U46" s="8" t="str">
        <f t="shared" si="74"/>
        <v>12</v>
      </c>
      <c r="V46" s="11" t="str">
        <f t="shared" si="75"/>
        <v>1</v>
      </c>
      <c r="W46" s="8">
        <v>2</v>
      </c>
      <c r="X46" s="9">
        <v>1</v>
      </c>
      <c r="Y46" s="9">
        <v>0</v>
      </c>
      <c r="Z46" s="9">
        <v>0</v>
      </c>
      <c r="AA46" s="9">
        <v>0</v>
      </c>
      <c r="AB46" s="9">
        <v>1</v>
      </c>
      <c r="AC46" s="9">
        <v>2</v>
      </c>
      <c r="AD46" s="9">
        <v>0</v>
      </c>
      <c r="AE46" s="8">
        <v>2</v>
      </c>
      <c r="AF46" s="9">
        <v>1</v>
      </c>
      <c r="AG46" s="9">
        <v>1</v>
      </c>
      <c r="AH46" s="11" t="str">
        <f t="shared" si="56"/>
        <v>36</v>
      </c>
      <c r="AI46" s="11" t="str">
        <f t="shared" si="76"/>
        <v>1</v>
      </c>
      <c r="AJ46" s="9">
        <v>1</v>
      </c>
      <c r="AK46" s="9">
        <v>0</v>
      </c>
      <c r="AL46" s="9"/>
      <c r="AM46" s="8" t="s">
        <v>360</v>
      </c>
      <c r="AN46" s="8">
        <v>1</v>
      </c>
      <c r="AO46" s="8">
        <v>2.04</v>
      </c>
      <c r="AP46" s="8"/>
      <c r="AQ46" s="8"/>
      <c r="AR46" s="9" t="e">
        <f t="shared" si="65"/>
        <v>#DIV/0!</v>
      </c>
      <c r="AS46" s="9">
        <v>1.25</v>
      </c>
      <c r="AT46" s="9">
        <f t="shared" si="37"/>
        <v>49.609724735698755</v>
      </c>
      <c r="AU46" s="9">
        <v>1.88</v>
      </c>
      <c r="AV46" s="9">
        <f t="shared" si="38"/>
        <v>30.023920305571171</v>
      </c>
      <c r="AW46" s="9"/>
      <c r="AX46" s="9"/>
      <c r="AY46" s="12" t="s">
        <v>155</v>
      </c>
      <c r="AZ46" s="12" t="s">
        <v>155</v>
      </c>
      <c r="BA46" s="12" t="s">
        <v>155</v>
      </c>
      <c r="BB46" s="12"/>
      <c r="BC46" s="8" t="s">
        <v>164</v>
      </c>
      <c r="BD46" s="8"/>
      <c r="BE46" s="8"/>
      <c r="BF46" s="8"/>
      <c r="BG46" s="12"/>
      <c r="BH46" s="8"/>
      <c r="BI46" s="8"/>
      <c r="BJ46" s="8">
        <v>57.5</v>
      </c>
      <c r="BK46" s="8">
        <v>164</v>
      </c>
      <c r="BL46" s="8">
        <f t="shared" si="58"/>
        <v>1.6217613553640773</v>
      </c>
      <c r="BM46" s="8">
        <f t="shared" si="66"/>
        <v>21.378643664485427</v>
      </c>
      <c r="BN46" s="8">
        <v>1</v>
      </c>
      <c r="BO46" s="7" t="s">
        <v>1019</v>
      </c>
      <c r="BP46" s="8" t="s">
        <v>139</v>
      </c>
      <c r="BQ46" s="8">
        <v>58</v>
      </c>
      <c r="BR46" s="8">
        <v>67.5</v>
      </c>
      <c r="BS46" s="8">
        <v>165.4</v>
      </c>
      <c r="BT46" s="8">
        <f t="shared" si="59"/>
        <v>1.7468622847741633</v>
      </c>
      <c r="BU46" s="8">
        <f t="shared" si="67"/>
        <v>24.673613781547495</v>
      </c>
      <c r="BV46" s="8">
        <f t="shared" si="60"/>
        <v>0.92838535098016661</v>
      </c>
      <c r="BW46" s="8">
        <f t="shared" si="60"/>
        <v>0.86645774120342856</v>
      </c>
      <c r="BX46" s="8" t="s">
        <v>162</v>
      </c>
      <c r="BY46" s="8" t="s">
        <v>162</v>
      </c>
      <c r="BZ46" s="8" t="s">
        <v>148</v>
      </c>
      <c r="CA46" s="8" t="s">
        <v>149</v>
      </c>
      <c r="CB46" s="8">
        <v>5</v>
      </c>
      <c r="CC46" s="8" t="s">
        <v>159</v>
      </c>
      <c r="CD46" s="8">
        <v>1</v>
      </c>
      <c r="CE46" s="8" t="s">
        <v>159</v>
      </c>
      <c r="CF46" s="8" t="s">
        <v>150</v>
      </c>
      <c r="CG46" s="8">
        <v>2</v>
      </c>
      <c r="CH46" s="8" t="s">
        <v>150</v>
      </c>
      <c r="CI46" s="8" t="s">
        <v>159</v>
      </c>
      <c r="CJ46" s="8">
        <v>1</v>
      </c>
      <c r="CK46" s="8" t="s">
        <v>159</v>
      </c>
      <c r="CL46" s="8" t="s">
        <v>150</v>
      </c>
      <c r="CM46" s="8">
        <v>2</v>
      </c>
      <c r="CN46" s="8" t="s">
        <v>150</v>
      </c>
      <c r="CO46" s="8">
        <v>58.3</v>
      </c>
      <c r="CP46" s="8">
        <v>100</v>
      </c>
      <c r="CQ46" s="8">
        <v>1</v>
      </c>
      <c r="CR46" s="8" t="s">
        <v>585</v>
      </c>
      <c r="CS46" s="8">
        <v>2</v>
      </c>
      <c r="CT46" s="8" t="s">
        <v>1861</v>
      </c>
      <c r="CU46" s="8">
        <v>3765</v>
      </c>
      <c r="CV46" s="8" t="s">
        <v>1797</v>
      </c>
      <c r="CW46" s="8">
        <v>1</v>
      </c>
      <c r="CX46" s="8" t="s">
        <v>561</v>
      </c>
      <c r="CY46" s="8">
        <v>3</v>
      </c>
      <c r="CZ46" s="8" t="s">
        <v>1862</v>
      </c>
      <c r="DA46" s="8">
        <v>7166</v>
      </c>
      <c r="DB46" s="8" t="s">
        <v>1863</v>
      </c>
      <c r="DC46" s="8">
        <v>12</v>
      </c>
      <c r="DD46" s="8" t="s">
        <v>165</v>
      </c>
      <c r="DE46" s="8">
        <v>2</v>
      </c>
      <c r="DF46" s="8"/>
      <c r="DG46" s="8"/>
      <c r="DH46" s="8">
        <v>375</v>
      </c>
      <c r="DI46" s="8">
        <v>1</v>
      </c>
      <c r="DJ46" s="8"/>
      <c r="DK46" s="8">
        <v>2</v>
      </c>
      <c r="DL46" s="8">
        <v>5</v>
      </c>
      <c r="DM46" s="8">
        <v>1</v>
      </c>
      <c r="DN46" s="8" t="s">
        <v>143</v>
      </c>
      <c r="DO46" s="8"/>
      <c r="DP46" s="8">
        <v>2</v>
      </c>
      <c r="DQ46" s="8" t="s">
        <v>165</v>
      </c>
      <c r="DR46" s="8" t="s">
        <v>165</v>
      </c>
      <c r="DS46" s="8" t="s">
        <v>165</v>
      </c>
      <c r="DT46" s="8" t="s">
        <v>636</v>
      </c>
      <c r="DU46" s="8" t="s">
        <v>150</v>
      </c>
      <c r="DV46" s="8" t="s">
        <v>159</v>
      </c>
      <c r="DW46" s="8" t="s">
        <v>150</v>
      </c>
      <c r="DX46" s="8" t="s">
        <v>150</v>
      </c>
      <c r="DY46" s="8" t="s">
        <v>150</v>
      </c>
      <c r="DZ46" s="8"/>
      <c r="EA46" s="8"/>
      <c r="EB46" s="8" t="s">
        <v>150</v>
      </c>
      <c r="EC46" s="8" t="s">
        <v>150</v>
      </c>
      <c r="ED46" s="8" t="s">
        <v>150</v>
      </c>
      <c r="EE46" s="8"/>
      <c r="EF46" s="8" t="s">
        <v>159</v>
      </c>
      <c r="EG46" s="8" t="s">
        <v>150</v>
      </c>
      <c r="EH46" s="8"/>
      <c r="EI46" s="8" t="s">
        <v>159</v>
      </c>
      <c r="EJ46" s="8" t="s">
        <v>150</v>
      </c>
      <c r="EK46" s="8"/>
      <c r="EL46" s="8"/>
      <c r="EM46" s="8"/>
      <c r="EN46" s="8"/>
      <c r="EO46" s="8" t="s">
        <v>184</v>
      </c>
      <c r="EP46" s="8" t="s">
        <v>187</v>
      </c>
      <c r="EQ46" s="11" t="str">
        <f t="shared" si="43"/>
        <v>36</v>
      </c>
      <c r="ER46" s="11" t="str">
        <f t="shared" si="77"/>
        <v>1</v>
      </c>
      <c r="ES46" s="11"/>
      <c r="ET46" s="13">
        <f t="shared" si="44"/>
        <v>1.012</v>
      </c>
      <c r="EU46" s="13">
        <f t="shared" si="45"/>
        <v>0.7</v>
      </c>
      <c r="EV46" s="14">
        <f t="shared" si="22"/>
        <v>-0.24099999999999999</v>
      </c>
      <c r="EW46" s="14">
        <f t="shared" si="46"/>
        <v>-1.2</v>
      </c>
      <c r="EX46" s="14">
        <f t="shared" si="47"/>
        <v>-1.2</v>
      </c>
      <c r="EY46" s="11">
        <f t="shared" si="48"/>
        <v>-0.24099999999999999</v>
      </c>
      <c r="EZ46" s="17" t="s">
        <v>152</v>
      </c>
      <c r="FA46" s="16" t="str">
        <f t="shared" si="62"/>
        <v>1</v>
      </c>
      <c r="FC46">
        <v>2</v>
      </c>
      <c r="FD46">
        <v>0</v>
      </c>
    </row>
    <row r="47" spans="1:160" ht="33.75">
      <c r="A47" s="6">
        <v>2986</v>
      </c>
      <c r="B47" s="8">
        <v>2</v>
      </c>
      <c r="C47" s="8" t="s">
        <v>139</v>
      </c>
      <c r="D47" s="8">
        <v>58</v>
      </c>
      <c r="E47" s="8">
        <v>54</v>
      </c>
      <c r="F47" s="8" t="s">
        <v>153</v>
      </c>
      <c r="G47" s="8">
        <v>3</v>
      </c>
      <c r="H47" s="8" t="s">
        <v>179</v>
      </c>
      <c r="I47" s="9"/>
      <c r="J47" s="9"/>
      <c r="K47" s="10">
        <v>43292</v>
      </c>
      <c r="L47" s="10"/>
      <c r="M47" s="9" t="e">
        <f t="shared" si="73"/>
        <v>#NUM!</v>
      </c>
      <c r="N47" s="9">
        <f t="shared" ca="1" si="51"/>
        <v>68</v>
      </c>
      <c r="O47" s="9">
        <v>51</v>
      </c>
      <c r="P47" s="9">
        <v>1</v>
      </c>
      <c r="Q47" s="9"/>
      <c r="R47" s="9"/>
      <c r="S47" s="9" t="e">
        <f t="shared" si="52"/>
        <v>#NUM!</v>
      </c>
      <c r="T47" s="9"/>
      <c r="U47" s="8" t="str">
        <f t="shared" si="74"/>
        <v>12</v>
      </c>
      <c r="V47" s="11" t="str">
        <f t="shared" si="75"/>
        <v>1</v>
      </c>
      <c r="W47" s="8" t="str">
        <f>IF(O47&lt;12,O47, IF(O47&gt;12, "12"))</f>
        <v>12</v>
      </c>
      <c r="X47" s="9">
        <v>2</v>
      </c>
      <c r="Y47" s="9">
        <v>1</v>
      </c>
      <c r="Z47" s="9">
        <v>1</v>
      </c>
      <c r="AA47" s="9"/>
      <c r="AB47" s="9">
        <v>2</v>
      </c>
      <c r="AC47" s="9">
        <v>51</v>
      </c>
      <c r="AD47" s="9">
        <v>1</v>
      </c>
      <c r="AE47" s="8" t="str">
        <f>IF($O47&lt;36,$O47, IF($O47&gt;36, "36"))</f>
        <v>36</v>
      </c>
      <c r="AF47" s="9">
        <v>2</v>
      </c>
      <c r="AG47" s="9">
        <v>2</v>
      </c>
      <c r="AH47" s="11" t="str">
        <f t="shared" si="56"/>
        <v>36</v>
      </c>
      <c r="AI47" s="11" t="str">
        <f t="shared" si="76"/>
        <v>1</v>
      </c>
      <c r="AJ47" s="9">
        <v>2</v>
      </c>
      <c r="AK47" s="9"/>
      <c r="AL47" s="9"/>
      <c r="AM47" s="8" t="s">
        <v>360</v>
      </c>
      <c r="AN47" s="8">
        <v>1</v>
      </c>
      <c r="AO47" s="8">
        <v>1.86</v>
      </c>
      <c r="AP47" s="8"/>
      <c r="AQ47" s="8"/>
      <c r="AR47" s="9" t="e">
        <f t="shared" si="65"/>
        <v>#DIV/0!</v>
      </c>
      <c r="AS47" s="9">
        <v>1.59</v>
      </c>
      <c r="AT47" s="9">
        <f t="shared" si="37"/>
        <v>50.591570036493145</v>
      </c>
      <c r="AU47" s="9">
        <v>1.34</v>
      </c>
      <c r="AV47" s="9">
        <f t="shared" si="38"/>
        <v>61.351746922146077</v>
      </c>
      <c r="AW47" s="9"/>
      <c r="AX47" s="9"/>
      <c r="AY47" s="12" t="s">
        <v>155</v>
      </c>
      <c r="AZ47" s="12" t="s">
        <v>155</v>
      </c>
      <c r="BA47" s="12" t="s">
        <v>155</v>
      </c>
      <c r="BB47" s="12"/>
      <c r="BC47" s="8" t="s">
        <v>164</v>
      </c>
      <c r="BD47" s="8"/>
      <c r="BE47" s="8"/>
      <c r="BF47" s="8"/>
      <c r="BG47" s="12"/>
      <c r="BH47" s="8"/>
      <c r="BI47" s="8"/>
      <c r="BJ47" s="8">
        <v>62.5</v>
      </c>
      <c r="BK47" s="8">
        <v>171</v>
      </c>
      <c r="BL47" s="8">
        <f t="shared" si="58"/>
        <v>1.731958617744676</v>
      </c>
      <c r="BM47" s="8">
        <f t="shared" si="66"/>
        <v>21.374098013063847</v>
      </c>
      <c r="BN47" s="8">
        <v>1</v>
      </c>
      <c r="BO47" s="7" t="s">
        <v>1034</v>
      </c>
      <c r="BP47" s="8" t="s">
        <v>146</v>
      </c>
      <c r="BQ47" s="8">
        <v>50</v>
      </c>
      <c r="BR47" s="8">
        <v>60</v>
      </c>
      <c r="BS47" s="8">
        <v>157</v>
      </c>
      <c r="BT47" s="8">
        <f t="shared" si="59"/>
        <v>1.5999553135743418</v>
      </c>
      <c r="BU47" s="8">
        <f t="shared" si="67"/>
        <v>24.341758286340216</v>
      </c>
      <c r="BV47" s="8">
        <f t="shared" si="60"/>
        <v>1.0825043693723142</v>
      </c>
      <c r="BW47" s="8">
        <f t="shared" si="60"/>
        <v>0.87808356987335134</v>
      </c>
      <c r="BX47" s="8" t="s">
        <v>158</v>
      </c>
      <c r="BY47" s="8" t="s">
        <v>147</v>
      </c>
      <c r="BZ47" s="8" t="s">
        <v>148</v>
      </c>
      <c r="CA47" s="8" t="s">
        <v>166</v>
      </c>
      <c r="CB47" s="8">
        <v>6</v>
      </c>
      <c r="CC47" s="8" t="s">
        <v>150</v>
      </c>
      <c r="CD47" s="8">
        <v>2</v>
      </c>
      <c r="CE47" s="8" t="s">
        <v>159</v>
      </c>
      <c r="CF47" s="8" t="s">
        <v>150</v>
      </c>
      <c r="CG47" s="8">
        <v>2</v>
      </c>
      <c r="CH47" s="8" t="s">
        <v>150</v>
      </c>
      <c r="CI47" s="8" t="s">
        <v>150</v>
      </c>
      <c r="CJ47" s="8">
        <v>2</v>
      </c>
      <c r="CK47" s="8" t="s">
        <v>159</v>
      </c>
      <c r="CL47" s="8" t="s">
        <v>150</v>
      </c>
      <c r="CM47" s="8">
        <v>2</v>
      </c>
      <c r="CN47" s="8" t="s">
        <v>150</v>
      </c>
      <c r="CO47" s="8">
        <v>75</v>
      </c>
      <c r="CP47" s="8">
        <v>0</v>
      </c>
      <c r="CQ47" s="8">
        <v>4</v>
      </c>
      <c r="CR47" s="8" t="s">
        <v>0</v>
      </c>
      <c r="CS47" s="8">
        <v>0</v>
      </c>
      <c r="CT47" s="8"/>
      <c r="CU47" s="8"/>
      <c r="CV47" s="8"/>
      <c r="CW47" s="8"/>
      <c r="CX47" s="8" t="s">
        <v>0</v>
      </c>
      <c r="CY47" s="8">
        <v>0</v>
      </c>
      <c r="CZ47" s="8"/>
      <c r="DA47" s="8"/>
      <c r="DB47" s="8"/>
      <c r="DC47" s="8"/>
      <c r="DD47" s="8" t="s">
        <v>143</v>
      </c>
      <c r="DE47" s="8">
        <v>1</v>
      </c>
      <c r="DF47" s="8"/>
      <c r="DG47" s="8"/>
      <c r="DH47" s="8">
        <v>100</v>
      </c>
      <c r="DI47" s="8">
        <v>1</v>
      </c>
      <c r="DJ47" s="8"/>
      <c r="DK47" s="8">
        <v>2</v>
      </c>
      <c r="DL47" s="8">
        <v>6</v>
      </c>
      <c r="DM47" s="8">
        <v>1</v>
      </c>
      <c r="DN47" s="8" t="s">
        <v>143</v>
      </c>
      <c r="DO47" s="8"/>
      <c r="DP47" s="8" t="str">
        <f>IF(DO47= "Y", "2","1")</f>
        <v>1</v>
      </c>
      <c r="DQ47" s="8" t="s">
        <v>165</v>
      </c>
      <c r="DR47" s="8" t="s">
        <v>165</v>
      </c>
      <c r="DS47" s="8" t="s">
        <v>165</v>
      </c>
      <c r="DT47" s="8" t="s">
        <v>636</v>
      </c>
      <c r="DU47" s="8" t="s">
        <v>150</v>
      </c>
      <c r="DV47" s="8" t="s">
        <v>159</v>
      </c>
      <c r="DW47" s="8" t="s">
        <v>150</v>
      </c>
      <c r="DX47" s="8" t="s">
        <v>150</v>
      </c>
      <c r="DY47" s="8" t="s">
        <v>150</v>
      </c>
      <c r="DZ47" s="8"/>
      <c r="EA47" s="8"/>
      <c r="EB47" s="8" t="s">
        <v>150</v>
      </c>
      <c r="EC47" s="8" t="s">
        <v>150</v>
      </c>
      <c r="ED47" s="8" t="s">
        <v>150</v>
      </c>
      <c r="EE47" s="8"/>
      <c r="EF47" s="8" t="s">
        <v>159</v>
      </c>
      <c r="EG47" s="8" t="s">
        <v>150</v>
      </c>
      <c r="EH47" s="8"/>
      <c r="EI47" s="8" t="s">
        <v>159</v>
      </c>
      <c r="EJ47" s="8" t="s">
        <v>159</v>
      </c>
      <c r="EK47" s="8" t="s">
        <v>150</v>
      </c>
      <c r="EL47" s="8"/>
      <c r="EM47" s="8"/>
      <c r="EN47" s="8"/>
      <c r="EO47" s="8" t="s">
        <v>184</v>
      </c>
      <c r="EP47" s="8" t="s">
        <v>187</v>
      </c>
      <c r="EQ47" s="11" t="str">
        <f t="shared" si="43"/>
        <v>36</v>
      </c>
      <c r="ER47" s="11" t="str">
        <f t="shared" si="77"/>
        <v>1</v>
      </c>
      <c r="ES47" s="11"/>
      <c r="ET47" s="13">
        <f t="shared" si="44"/>
        <v>1</v>
      </c>
      <c r="EU47" s="13">
        <f t="shared" si="45"/>
        <v>0.9</v>
      </c>
      <c r="EV47" s="14">
        <f t="shared" si="22"/>
        <v>-3.2000000000000001E-2</v>
      </c>
      <c r="EW47" s="14">
        <f t="shared" si="46"/>
        <v>-1.2</v>
      </c>
      <c r="EX47" s="14">
        <f t="shared" si="47"/>
        <v>-1.2</v>
      </c>
      <c r="EY47" s="11">
        <f t="shared" si="48"/>
        <v>-3.2000000000000001E-2</v>
      </c>
      <c r="EZ47" s="17" t="s">
        <v>152</v>
      </c>
      <c r="FA47" s="16" t="str">
        <f t="shared" si="62"/>
        <v>1</v>
      </c>
      <c r="FB47" t="s">
        <v>1970</v>
      </c>
      <c r="FC47">
        <v>1</v>
      </c>
      <c r="FD47">
        <v>2</v>
      </c>
    </row>
    <row r="48" spans="1:160" ht="112.5">
      <c r="A48" s="6">
        <v>3030</v>
      </c>
      <c r="B48" s="8">
        <v>1</v>
      </c>
      <c r="C48" s="8" t="s">
        <v>146</v>
      </c>
      <c r="D48" s="8">
        <v>54</v>
      </c>
      <c r="E48" s="8">
        <v>50</v>
      </c>
      <c r="F48" s="8" t="s">
        <v>140</v>
      </c>
      <c r="G48" s="8">
        <v>1</v>
      </c>
      <c r="H48" s="8"/>
      <c r="I48" s="9" t="s">
        <v>731</v>
      </c>
      <c r="J48" s="9">
        <v>1</v>
      </c>
      <c r="K48" s="10">
        <v>43398</v>
      </c>
      <c r="L48" s="10">
        <v>43854</v>
      </c>
      <c r="M48" s="9">
        <f t="shared" si="73"/>
        <v>14</v>
      </c>
      <c r="N48" s="9">
        <f t="shared" ca="1" si="51"/>
        <v>65</v>
      </c>
      <c r="O48" s="9">
        <v>14</v>
      </c>
      <c r="P48" s="9">
        <v>0</v>
      </c>
      <c r="Q48" s="10">
        <v>43854</v>
      </c>
      <c r="R48" s="10">
        <v>43854</v>
      </c>
      <c r="S48" s="9">
        <f t="shared" si="52"/>
        <v>14</v>
      </c>
      <c r="T48" s="9" t="s">
        <v>1057</v>
      </c>
      <c r="U48" s="8" t="str">
        <f t="shared" si="74"/>
        <v>12</v>
      </c>
      <c r="V48" s="11" t="str">
        <f t="shared" si="75"/>
        <v>1</v>
      </c>
      <c r="W48" s="8">
        <v>12</v>
      </c>
      <c r="X48" s="9">
        <v>2</v>
      </c>
      <c r="Y48" s="9">
        <v>1</v>
      </c>
      <c r="Z48" s="9">
        <v>0</v>
      </c>
      <c r="AA48" s="9">
        <v>0</v>
      </c>
      <c r="AB48" s="9">
        <v>2</v>
      </c>
      <c r="AC48" s="9">
        <v>14</v>
      </c>
      <c r="AD48" s="9">
        <v>0</v>
      </c>
      <c r="AE48" s="8">
        <v>14</v>
      </c>
      <c r="AF48" s="9">
        <v>1</v>
      </c>
      <c r="AG48" s="9">
        <v>1</v>
      </c>
      <c r="AH48" s="11">
        <f t="shared" si="56"/>
        <v>14</v>
      </c>
      <c r="AI48" s="11">
        <f t="shared" si="76"/>
        <v>0</v>
      </c>
      <c r="AJ48" s="9">
        <v>1</v>
      </c>
      <c r="AK48" s="9">
        <v>0</v>
      </c>
      <c r="AL48" s="9"/>
      <c r="AM48" s="8" t="s">
        <v>360</v>
      </c>
      <c r="AN48" s="8">
        <v>1</v>
      </c>
      <c r="AO48" s="8">
        <v>1.35</v>
      </c>
      <c r="AP48" s="8"/>
      <c r="AQ48" s="8"/>
      <c r="AR48" s="9" t="e">
        <f t="shared" si="65"/>
        <v>#DIV/0!</v>
      </c>
      <c r="AS48" s="9">
        <v>4.8</v>
      </c>
      <c r="AT48" s="9">
        <f t="shared" si="37"/>
        <v>10.310421053344069</v>
      </c>
      <c r="AU48" s="9"/>
      <c r="AV48" s="9" t="e">
        <f t="shared" si="38"/>
        <v>#DIV/0!</v>
      </c>
      <c r="AW48" s="9"/>
      <c r="AX48" s="9"/>
      <c r="AY48" s="12" t="s">
        <v>155</v>
      </c>
      <c r="AZ48" s="12" t="s">
        <v>167</v>
      </c>
      <c r="BA48" s="12" t="s">
        <v>167</v>
      </c>
      <c r="BB48" s="12" t="s">
        <v>167</v>
      </c>
      <c r="BC48" s="8" t="s">
        <v>142</v>
      </c>
      <c r="BD48" s="8" t="s">
        <v>143</v>
      </c>
      <c r="BE48" s="8" t="s">
        <v>156</v>
      </c>
      <c r="BF48" s="8" t="s">
        <v>143</v>
      </c>
      <c r="BG48" s="12">
        <v>43854</v>
      </c>
      <c r="BH48" s="8" t="s">
        <v>168</v>
      </c>
      <c r="BI48" s="8" t="s">
        <v>1058</v>
      </c>
      <c r="BJ48" s="8">
        <v>45</v>
      </c>
      <c r="BK48" s="8">
        <v>151</v>
      </c>
      <c r="BL48" s="8">
        <f t="shared" si="58"/>
        <v>1.376384993082195</v>
      </c>
      <c r="BM48" s="8">
        <f t="shared" si="66"/>
        <v>19.735976492259113</v>
      </c>
      <c r="BN48" s="8">
        <v>1</v>
      </c>
      <c r="BO48" s="7" t="s">
        <v>1059</v>
      </c>
      <c r="BP48" s="8" t="s">
        <v>139</v>
      </c>
      <c r="BQ48" s="8">
        <v>51</v>
      </c>
      <c r="BR48" s="8">
        <v>68</v>
      </c>
      <c r="BS48" s="8">
        <v>171</v>
      </c>
      <c r="BT48" s="8">
        <f t="shared" si="59"/>
        <v>1.7951667331622574</v>
      </c>
      <c r="BU48" s="8">
        <f t="shared" si="67"/>
        <v>23.255018638213468</v>
      </c>
      <c r="BV48" s="8">
        <f t="shared" si="60"/>
        <v>0.76671707850648407</v>
      </c>
      <c r="BW48" s="8">
        <f t="shared" si="60"/>
        <v>0.84867601266198334</v>
      </c>
      <c r="BX48" s="8" t="s">
        <v>147</v>
      </c>
      <c r="BY48" s="8" t="s">
        <v>158</v>
      </c>
      <c r="BZ48" s="8" t="s">
        <v>148</v>
      </c>
      <c r="CA48" s="8" t="s">
        <v>149</v>
      </c>
      <c r="CB48" s="8">
        <v>4</v>
      </c>
      <c r="CC48" s="8" t="s">
        <v>150</v>
      </c>
      <c r="CD48" s="8">
        <v>2</v>
      </c>
      <c r="CE48" s="8" t="s">
        <v>159</v>
      </c>
      <c r="CF48" s="8" t="s">
        <v>159</v>
      </c>
      <c r="CG48" s="8">
        <v>1</v>
      </c>
      <c r="CH48" s="8" t="s">
        <v>159</v>
      </c>
      <c r="CI48" s="8" t="s">
        <v>150</v>
      </c>
      <c r="CJ48" s="8">
        <v>2</v>
      </c>
      <c r="CK48" s="8" t="s">
        <v>159</v>
      </c>
      <c r="CL48" s="8" t="s">
        <v>159</v>
      </c>
      <c r="CM48" s="8">
        <v>1</v>
      </c>
      <c r="CN48" s="8" t="s">
        <v>159</v>
      </c>
      <c r="CO48" s="8">
        <v>91</v>
      </c>
      <c r="CP48" s="8">
        <v>100</v>
      </c>
      <c r="CQ48" s="8">
        <v>1</v>
      </c>
      <c r="CR48" s="8" t="s">
        <v>572</v>
      </c>
      <c r="CS48" s="8">
        <v>4</v>
      </c>
      <c r="CT48" s="8" t="s">
        <v>1864</v>
      </c>
      <c r="CU48" s="8">
        <v>11994</v>
      </c>
      <c r="CV48" s="8" t="s">
        <v>1807</v>
      </c>
      <c r="CW48" s="8">
        <v>3</v>
      </c>
      <c r="CX48" s="8" t="s">
        <v>562</v>
      </c>
      <c r="CY48" s="8">
        <v>1</v>
      </c>
      <c r="CZ48" s="8" t="s">
        <v>1865</v>
      </c>
      <c r="DA48" s="8">
        <v>1133</v>
      </c>
      <c r="DB48" s="8" t="s">
        <v>1803</v>
      </c>
      <c r="DC48" s="8">
        <v>1</v>
      </c>
      <c r="DD48" s="8" t="s">
        <v>165</v>
      </c>
      <c r="DE48" s="8">
        <v>2</v>
      </c>
      <c r="DF48" s="8"/>
      <c r="DG48" s="8"/>
      <c r="DH48" s="8">
        <v>375</v>
      </c>
      <c r="DI48" s="8">
        <v>1</v>
      </c>
      <c r="DJ48" s="8">
        <v>4</v>
      </c>
      <c r="DK48" s="8">
        <v>1</v>
      </c>
      <c r="DL48" s="8">
        <v>8</v>
      </c>
      <c r="DM48" s="8">
        <v>1</v>
      </c>
      <c r="DN48" s="8"/>
      <c r="DO48" s="8" t="s">
        <v>143</v>
      </c>
      <c r="DP48" s="8">
        <v>2</v>
      </c>
      <c r="DQ48" s="8" t="s">
        <v>165</v>
      </c>
      <c r="DR48" s="8" t="s">
        <v>165</v>
      </c>
      <c r="DS48" s="8" t="s">
        <v>636</v>
      </c>
      <c r="DT48" s="8" t="s">
        <v>636</v>
      </c>
      <c r="DU48" s="8" t="s">
        <v>150</v>
      </c>
      <c r="DV48" s="8" t="s">
        <v>150</v>
      </c>
      <c r="DW48" s="8" t="s">
        <v>159</v>
      </c>
      <c r="DX48" s="8" t="s">
        <v>150</v>
      </c>
      <c r="DY48" s="8" t="s">
        <v>150</v>
      </c>
      <c r="DZ48" s="8"/>
      <c r="EA48" s="8"/>
      <c r="EB48" s="8" t="s">
        <v>150</v>
      </c>
      <c r="EC48" s="8" t="s">
        <v>150</v>
      </c>
      <c r="ED48" s="8" t="s">
        <v>150</v>
      </c>
      <c r="EE48" s="8"/>
      <c r="EF48" s="8" t="s">
        <v>159</v>
      </c>
      <c r="EG48" s="8" t="s">
        <v>150</v>
      </c>
      <c r="EH48" s="8"/>
      <c r="EI48" s="8" t="s">
        <v>150</v>
      </c>
      <c r="EJ48" s="8" t="s">
        <v>150</v>
      </c>
      <c r="EK48" s="8"/>
      <c r="EL48" s="8"/>
      <c r="EM48" s="8"/>
      <c r="EN48" s="8"/>
      <c r="EO48" s="8" t="s">
        <v>184</v>
      </c>
      <c r="EP48" s="8" t="s">
        <v>187</v>
      </c>
      <c r="EQ48" s="11">
        <f t="shared" si="43"/>
        <v>14</v>
      </c>
      <c r="ER48" s="11">
        <f t="shared" si="77"/>
        <v>0</v>
      </c>
      <c r="ES48" s="11"/>
      <c r="ET48" s="13">
        <f t="shared" si="44"/>
        <v>1.012</v>
      </c>
      <c r="EU48" s="13">
        <f t="shared" si="45"/>
        <v>0.7</v>
      </c>
      <c r="EV48" s="14">
        <f t="shared" si="22"/>
        <v>-0.24099999999999999</v>
      </c>
      <c r="EW48" s="14">
        <f t="shared" si="46"/>
        <v>-1.2</v>
      </c>
      <c r="EX48" s="14">
        <f t="shared" si="47"/>
        <v>-0.24099999999999999</v>
      </c>
      <c r="EY48" s="11">
        <f t="shared" si="48"/>
        <v>-0.24099999999999999</v>
      </c>
      <c r="EZ48" s="17" t="s">
        <v>176</v>
      </c>
      <c r="FA48" s="16" t="str">
        <f t="shared" si="62"/>
        <v>3</v>
      </c>
      <c r="FB48" t="s">
        <v>1979</v>
      </c>
      <c r="FC48">
        <v>1</v>
      </c>
      <c r="FD48">
        <v>1</v>
      </c>
    </row>
    <row r="49" spans="1:160" ht="135">
      <c r="A49" s="6">
        <v>3066</v>
      </c>
      <c r="B49" s="8">
        <v>1</v>
      </c>
      <c r="C49" s="8" t="s">
        <v>146</v>
      </c>
      <c r="D49" s="8">
        <v>59</v>
      </c>
      <c r="E49" s="8">
        <v>55</v>
      </c>
      <c r="F49" s="8" t="s">
        <v>180</v>
      </c>
      <c r="G49" s="8">
        <v>5</v>
      </c>
      <c r="H49" s="8"/>
      <c r="I49" s="9"/>
      <c r="J49" s="9"/>
      <c r="K49" s="10">
        <v>43481</v>
      </c>
      <c r="L49" s="10"/>
      <c r="M49" s="9" t="e">
        <f t="shared" si="73"/>
        <v>#NUM!</v>
      </c>
      <c r="N49" s="9">
        <f t="shared" ca="1" si="51"/>
        <v>62</v>
      </c>
      <c r="O49" s="9">
        <v>45</v>
      </c>
      <c r="P49" s="9">
        <v>1</v>
      </c>
      <c r="Q49" s="10">
        <v>43578</v>
      </c>
      <c r="R49" s="9"/>
      <c r="S49" s="9">
        <f t="shared" si="52"/>
        <v>3</v>
      </c>
      <c r="T49" s="9" t="s">
        <v>1089</v>
      </c>
      <c r="U49" s="8" t="str">
        <f t="shared" si="74"/>
        <v>12</v>
      </c>
      <c r="V49" s="11" t="str">
        <f t="shared" si="75"/>
        <v>1</v>
      </c>
      <c r="W49" s="8">
        <v>3</v>
      </c>
      <c r="X49" s="9">
        <v>1</v>
      </c>
      <c r="Y49" s="9">
        <v>0</v>
      </c>
      <c r="Z49" s="9">
        <v>0</v>
      </c>
      <c r="AA49" s="9">
        <v>0</v>
      </c>
      <c r="AB49" s="9">
        <v>1</v>
      </c>
      <c r="AC49" s="9">
        <v>3</v>
      </c>
      <c r="AD49" s="9">
        <v>0</v>
      </c>
      <c r="AE49" s="8">
        <v>3</v>
      </c>
      <c r="AF49" s="9">
        <v>1</v>
      </c>
      <c r="AG49" s="9">
        <v>1</v>
      </c>
      <c r="AH49" s="11" t="str">
        <f t="shared" si="56"/>
        <v>36</v>
      </c>
      <c r="AI49" s="11" t="str">
        <f t="shared" si="76"/>
        <v>1</v>
      </c>
      <c r="AJ49" s="9">
        <v>1</v>
      </c>
      <c r="AK49" s="9"/>
      <c r="AL49" s="9"/>
      <c r="AM49" s="8" t="s">
        <v>360</v>
      </c>
      <c r="AN49" s="8">
        <v>1</v>
      </c>
      <c r="AO49" s="8">
        <v>2.84</v>
      </c>
      <c r="AP49" s="8"/>
      <c r="AQ49" s="8"/>
      <c r="AR49" s="9" t="e">
        <f t="shared" si="65"/>
        <v>#DIV/0!</v>
      </c>
      <c r="AS49" s="9">
        <v>1.01</v>
      </c>
      <c r="AT49" s="9">
        <f t="shared" si="37"/>
        <v>64.874675653562022</v>
      </c>
      <c r="AU49" s="9">
        <v>1.04</v>
      </c>
      <c r="AV49" s="9">
        <f t="shared" si="38"/>
        <v>61.86126914941471</v>
      </c>
      <c r="AW49" s="9"/>
      <c r="AX49" s="9"/>
      <c r="AY49" s="12" t="s">
        <v>155</v>
      </c>
      <c r="AZ49" s="12" t="s">
        <v>155</v>
      </c>
      <c r="BA49" s="12" t="s">
        <v>155</v>
      </c>
      <c r="BB49" s="12"/>
      <c r="BC49" s="8" t="s">
        <v>164</v>
      </c>
      <c r="BD49" s="8"/>
      <c r="BE49" s="8"/>
      <c r="BF49" s="8"/>
      <c r="BG49" s="12"/>
      <c r="BH49" s="8"/>
      <c r="BI49" s="8"/>
      <c r="BJ49" s="8">
        <v>58</v>
      </c>
      <c r="BK49" s="8">
        <v>156</v>
      </c>
      <c r="BL49" s="8">
        <f t="shared" si="58"/>
        <v>1.5697791438469022</v>
      </c>
      <c r="BM49" s="8">
        <f t="shared" si="66"/>
        <v>23.83300460223537</v>
      </c>
      <c r="BN49" s="8">
        <v>1</v>
      </c>
      <c r="BO49" s="7" t="s">
        <v>1090</v>
      </c>
      <c r="BP49" s="8" t="s">
        <v>139</v>
      </c>
      <c r="BQ49" s="8">
        <v>57</v>
      </c>
      <c r="BR49" s="8">
        <v>66.5</v>
      </c>
      <c r="BS49" s="8">
        <v>163</v>
      </c>
      <c r="BT49" s="8">
        <f t="shared" si="59"/>
        <v>1.7175189445495223</v>
      </c>
      <c r="BU49" s="8">
        <f t="shared" si="67"/>
        <v>25.029169332680947</v>
      </c>
      <c r="BV49" s="8">
        <f t="shared" si="60"/>
        <v>0.9139806864014709</v>
      </c>
      <c r="BW49" s="8">
        <f t="shared" si="60"/>
        <v>0.95220917184479914</v>
      </c>
      <c r="BX49" s="8" t="s">
        <v>158</v>
      </c>
      <c r="BY49" s="8" t="s">
        <v>147</v>
      </c>
      <c r="BZ49" s="8" t="s">
        <v>148</v>
      </c>
      <c r="CA49" s="8" t="s">
        <v>149</v>
      </c>
      <c r="CB49" s="8">
        <v>6</v>
      </c>
      <c r="CC49" s="8" t="s">
        <v>150</v>
      </c>
      <c r="CD49" s="8">
        <v>2</v>
      </c>
      <c r="CE49" s="8" t="s">
        <v>159</v>
      </c>
      <c r="CF49" s="8" t="s">
        <v>150</v>
      </c>
      <c r="CG49" s="8">
        <v>2</v>
      </c>
      <c r="CH49" s="8" t="s">
        <v>150</v>
      </c>
      <c r="CI49" s="8" t="s">
        <v>159</v>
      </c>
      <c r="CJ49" s="8">
        <v>1</v>
      </c>
      <c r="CK49" s="8" t="s">
        <v>159</v>
      </c>
      <c r="CL49" s="8" t="s">
        <v>150</v>
      </c>
      <c r="CM49" s="8">
        <v>2</v>
      </c>
      <c r="CN49" s="8" t="s">
        <v>150</v>
      </c>
      <c r="CO49" s="8">
        <v>50</v>
      </c>
      <c r="CP49" s="8">
        <v>100</v>
      </c>
      <c r="CQ49" s="8">
        <v>2</v>
      </c>
      <c r="CR49" s="8" t="s">
        <v>0</v>
      </c>
      <c r="CS49" s="8">
        <v>0</v>
      </c>
      <c r="CT49" s="8"/>
      <c r="CU49" s="8"/>
      <c r="CV49" s="8"/>
      <c r="CW49" s="8"/>
      <c r="CX49" s="8" t="s">
        <v>572</v>
      </c>
      <c r="CY49" s="8">
        <v>4</v>
      </c>
      <c r="CZ49" s="8" t="s">
        <v>1866</v>
      </c>
      <c r="DA49" s="8">
        <v>14492</v>
      </c>
      <c r="DB49" s="8" t="s">
        <v>1867</v>
      </c>
      <c r="DC49" s="8">
        <v>12</v>
      </c>
      <c r="DD49" s="8" t="s">
        <v>143</v>
      </c>
      <c r="DE49" s="8">
        <v>1</v>
      </c>
      <c r="DF49" s="8"/>
      <c r="DG49" s="8"/>
      <c r="DH49" s="8">
        <v>375</v>
      </c>
      <c r="DI49" s="8">
        <v>1</v>
      </c>
      <c r="DJ49" s="8"/>
      <c r="DK49" s="8">
        <v>2</v>
      </c>
      <c r="DL49" s="8">
        <v>8</v>
      </c>
      <c r="DM49" s="8">
        <v>1</v>
      </c>
      <c r="DN49" s="8" t="s">
        <v>143</v>
      </c>
      <c r="DO49" s="8"/>
      <c r="DP49" s="8" t="str">
        <f>IF(DO49= "Y", "2","1")</f>
        <v>1</v>
      </c>
      <c r="DQ49" s="8" t="s">
        <v>165</v>
      </c>
      <c r="DR49" s="8" t="s">
        <v>165</v>
      </c>
      <c r="DS49" s="8" t="s">
        <v>165</v>
      </c>
      <c r="DT49" s="8" t="s">
        <v>636</v>
      </c>
      <c r="DU49" s="8" t="s">
        <v>150</v>
      </c>
      <c r="DV49" s="8" t="s">
        <v>159</v>
      </c>
      <c r="DW49" s="8" t="s">
        <v>150</v>
      </c>
      <c r="DX49" s="8" t="s">
        <v>150</v>
      </c>
      <c r="DY49" s="8" t="s">
        <v>150</v>
      </c>
      <c r="DZ49" s="8"/>
      <c r="EA49" s="8"/>
      <c r="EB49" s="8" t="s">
        <v>150</v>
      </c>
      <c r="EC49" s="8" t="s">
        <v>150</v>
      </c>
      <c r="ED49" s="8" t="s">
        <v>150</v>
      </c>
      <c r="EE49" s="8"/>
      <c r="EF49" s="8" t="s">
        <v>159</v>
      </c>
      <c r="EG49" s="8" t="s">
        <v>150</v>
      </c>
      <c r="EH49" s="8"/>
      <c r="EI49" s="8" t="s">
        <v>159</v>
      </c>
      <c r="EJ49" s="8" t="s">
        <v>150</v>
      </c>
      <c r="EK49" s="8"/>
      <c r="EL49" s="8"/>
      <c r="EM49" s="8"/>
      <c r="EN49" s="8"/>
      <c r="EO49" s="8"/>
      <c r="EP49" s="8" t="s">
        <v>189</v>
      </c>
      <c r="EQ49" s="11" t="str">
        <f t="shared" si="43"/>
        <v>36</v>
      </c>
      <c r="ER49" s="11" t="str">
        <f t="shared" si="77"/>
        <v>1</v>
      </c>
      <c r="ES49" s="11"/>
      <c r="ET49" s="13">
        <f t="shared" si="44"/>
        <v>1.012</v>
      </c>
      <c r="EU49" s="13">
        <f t="shared" si="45"/>
        <v>0.7</v>
      </c>
      <c r="EV49" s="14">
        <f t="shared" si="22"/>
        <v>-0.24099999999999999</v>
      </c>
      <c r="EW49" s="14">
        <f t="shared" si="46"/>
        <v>-1.2</v>
      </c>
      <c r="EX49" s="14">
        <f t="shared" si="47"/>
        <v>-1.2</v>
      </c>
      <c r="EY49" s="11">
        <f t="shared" si="48"/>
        <v>-0.24099999999999999</v>
      </c>
      <c r="EZ49" s="17" t="s">
        <v>163</v>
      </c>
      <c r="FA49" s="16" t="str">
        <f t="shared" si="62"/>
        <v>2</v>
      </c>
      <c r="FC49">
        <v>2</v>
      </c>
      <c r="FD49">
        <v>0</v>
      </c>
    </row>
    <row r="50" spans="1:160" ht="33.75">
      <c r="A50" s="6">
        <v>3113</v>
      </c>
      <c r="B50" s="8">
        <v>2</v>
      </c>
      <c r="C50" s="8" t="s">
        <v>139</v>
      </c>
      <c r="D50" s="8">
        <v>57</v>
      </c>
      <c r="E50" s="8">
        <v>54</v>
      </c>
      <c r="F50" s="8" t="s">
        <v>153</v>
      </c>
      <c r="G50" s="8">
        <v>3</v>
      </c>
      <c r="H50" s="8"/>
      <c r="I50" s="9"/>
      <c r="J50" s="9"/>
      <c r="K50" s="10">
        <v>43593</v>
      </c>
      <c r="L50" s="10"/>
      <c r="M50" s="9" t="e">
        <f t="shared" si="73"/>
        <v>#NUM!</v>
      </c>
      <c r="N50" s="9">
        <f t="shared" ca="1" si="51"/>
        <v>59</v>
      </c>
      <c r="O50" s="9">
        <v>41</v>
      </c>
      <c r="P50" s="9">
        <v>1</v>
      </c>
      <c r="Q50" s="9"/>
      <c r="R50" s="9"/>
      <c r="S50" s="9" t="e">
        <f t="shared" si="52"/>
        <v>#NUM!</v>
      </c>
      <c r="T50" s="9"/>
      <c r="U50" s="8" t="str">
        <f t="shared" si="74"/>
        <v>12</v>
      </c>
      <c r="V50" s="11" t="str">
        <f t="shared" si="75"/>
        <v>1</v>
      </c>
      <c r="W50" s="8" t="str">
        <f>IF(O50&lt;12,O50, IF(O50&gt;12, "12"))</f>
        <v>12</v>
      </c>
      <c r="X50" s="9">
        <v>2</v>
      </c>
      <c r="Y50" s="9">
        <v>1</v>
      </c>
      <c r="Z50" s="9">
        <v>1</v>
      </c>
      <c r="AA50" s="9"/>
      <c r="AB50" s="9">
        <v>2</v>
      </c>
      <c r="AC50" s="9">
        <v>41</v>
      </c>
      <c r="AD50" s="9">
        <v>1</v>
      </c>
      <c r="AE50" s="8" t="str">
        <f>IF($O50&lt;36,$O50, IF($O50&gt;36, "36"))</f>
        <v>36</v>
      </c>
      <c r="AF50" s="9">
        <v>2</v>
      </c>
      <c r="AG50" s="9">
        <v>2</v>
      </c>
      <c r="AH50" s="11" t="str">
        <f t="shared" si="56"/>
        <v>36</v>
      </c>
      <c r="AI50" s="11" t="str">
        <f t="shared" si="76"/>
        <v>1</v>
      </c>
      <c r="AJ50" s="9">
        <v>2</v>
      </c>
      <c r="AK50" s="9">
        <v>0</v>
      </c>
      <c r="AL50" s="9"/>
      <c r="AM50" s="8" t="s">
        <v>360</v>
      </c>
      <c r="AN50" s="8">
        <v>1</v>
      </c>
      <c r="AO50" s="8">
        <v>2.12</v>
      </c>
      <c r="AP50" s="8"/>
      <c r="AQ50" s="8"/>
      <c r="AR50" s="9" t="e">
        <f t="shared" si="65"/>
        <v>#DIV/0!</v>
      </c>
      <c r="AS50" s="9">
        <v>0.95</v>
      </c>
      <c r="AT50" s="9">
        <f t="shared" ref="AT50:AT81" si="78">141*((AS50/EU50)^EW50)*0.9938^(E50+1)*ET50</f>
        <v>93.861260052877839</v>
      </c>
      <c r="AU50" s="9">
        <v>1</v>
      </c>
      <c r="AV50" s="9">
        <f t="shared" si="38"/>
        <v>87.16711883260156</v>
      </c>
      <c r="AW50" s="9"/>
      <c r="AX50" s="9"/>
      <c r="AY50" s="12" t="s">
        <v>155</v>
      </c>
      <c r="AZ50" s="12" t="s">
        <v>155</v>
      </c>
      <c r="BA50" s="12" t="s">
        <v>155</v>
      </c>
      <c r="BB50" s="12"/>
      <c r="BC50" s="8" t="s">
        <v>164</v>
      </c>
      <c r="BD50" s="8"/>
      <c r="BE50" s="8"/>
      <c r="BF50" s="8"/>
      <c r="BG50" s="12"/>
      <c r="BH50" s="8"/>
      <c r="BI50" s="8"/>
      <c r="BJ50" s="8">
        <v>76</v>
      </c>
      <c r="BK50" s="8">
        <v>170</v>
      </c>
      <c r="BL50" s="8">
        <f t="shared" si="58"/>
        <v>1.8740775939854226</v>
      </c>
      <c r="BM50" s="8">
        <f t="shared" si="66"/>
        <v>26.297577854671278</v>
      </c>
      <c r="BN50" s="8">
        <v>1</v>
      </c>
      <c r="BO50" s="7" t="s">
        <v>1119</v>
      </c>
      <c r="BP50" s="8" t="s">
        <v>146</v>
      </c>
      <c r="BQ50" s="8">
        <v>50</v>
      </c>
      <c r="BR50" s="8">
        <v>58</v>
      </c>
      <c r="BS50" s="8">
        <v>154</v>
      </c>
      <c r="BT50" s="8">
        <f t="shared" si="59"/>
        <v>1.5551623856502568</v>
      </c>
      <c r="BU50" s="8">
        <f t="shared" si="67"/>
        <v>24.456063417102378</v>
      </c>
      <c r="BV50" s="8">
        <f t="shared" si="60"/>
        <v>1.2050687511978491</v>
      </c>
      <c r="BW50" s="8">
        <f t="shared" si="60"/>
        <v>1.0752988903472138</v>
      </c>
      <c r="BX50" s="8" t="s">
        <v>171</v>
      </c>
      <c r="BY50" s="8" t="s">
        <v>147</v>
      </c>
      <c r="BZ50" s="8" t="s">
        <v>148</v>
      </c>
      <c r="CA50" s="8" t="s">
        <v>149</v>
      </c>
      <c r="CB50" s="8">
        <v>6</v>
      </c>
      <c r="CC50" s="8" t="s">
        <v>150</v>
      </c>
      <c r="CD50" s="8">
        <v>2</v>
      </c>
      <c r="CE50" s="8" t="s">
        <v>150</v>
      </c>
      <c r="CF50" s="8" t="s">
        <v>150</v>
      </c>
      <c r="CG50" s="8">
        <v>2</v>
      </c>
      <c r="CH50" s="8" t="s">
        <v>150</v>
      </c>
      <c r="CI50" s="8" t="s">
        <v>150</v>
      </c>
      <c r="CJ50" s="8">
        <v>2</v>
      </c>
      <c r="CK50" s="8" t="s">
        <v>150</v>
      </c>
      <c r="CL50" s="8" t="s">
        <v>150</v>
      </c>
      <c r="CM50" s="8">
        <v>2</v>
      </c>
      <c r="CN50" s="8" t="s">
        <v>150</v>
      </c>
      <c r="CO50" s="8">
        <v>42</v>
      </c>
      <c r="CP50" s="8">
        <v>80</v>
      </c>
      <c r="CQ50" s="8">
        <v>3</v>
      </c>
      <c r="CR50" s="8" t="s">
        <v>0</v>
      </c>
      <c r="CS50" s="8">
        <v>0</v>
      </c>
      <c r="CT50" s="8"/>
      <c r="CU50" s="8"/>
      <c r="CV50" s="8"/>
      <c r="CW50" s="8"/>
      <c r="CX50" s="8" t="s">
        <v>562</v>
      </c>
      <c r="CY50" s="8">
        <v>1</v>
      </c>
      <c r="CZ50" s="8" t="s">
        <v>1868</v>
      </c>
      <c r="DA50" s="8">
        <v>1087</v>
      </c>
      <c r="DB50" s="8" t="s">
        <v>1916</v>
      </c>
      <c r="DC50" s="8">
        <v>1</v>
      </c>
      <c r="DD50" s="8" t="s">
        <v>165</v>
      </c>
      <c r="DE50" s="8">
        <v>2</v>
      </c>
      <c r="DF50" s="8"/>
      <c r="DG50" s="8"/>
      <c r="DH50" s="8"/>
      <c r="DI50" s="8">
        <v>2</v>
      </c>
      <c r="DJ50" s="8"/>
      <c r="DK50" s="8">
        <v>2</v>
      </c>
      <c r="DL50" s="8">
        <v>0</v>
      </c>
      <c r="DM50" s="8">
        <v>2</v>
      </c>
      <c r="DN50" s="8"/>
      <c r="DO50" s="8" t="s">
        <v>143</v>
      </c>
      <c r="DP50" s="8" t="str">
        <f>IF(DO50= "Y", "2","1")</f>
        <v>2</v>
      </c>
      <c r="DQ50" s="8" t="s">
        <v>165</v>
      </c>
      <c r="DR50" s="8" t="s">
        <v>165</v>
      </c>
      <c r="DS50" s="8" t="s">
        <v>165</v>
      </c>
      <c r="DT50" s="8" t="s">
        <v>636</v>
      </c>
      <c r="DU50" s="8" t="s">
        <v>150</v>
      </c>
      <c r="DV50" s="8" t="s">
        <v>159</v>
      </c>
      <c r="DW50" s="8"/>
      <c r="DX50" s="8"/>
      <c r="DY50" s="8"/>
      <c r="DZ50" s="8"/>
      <c r="EA50" s="8"/>
      <c r="EB50" s="8" t="s">
        <v>150</v>
      </c>
      <c r="EC50" s="8" t="s">
        <v>150</v>
      </c>
      <c r="ED50" s="8" t="s">
        <v>150</v>
      </c>
      <c r="EE50" s="8"/>
      <c r="EF50" s="8" t="s">
        <v>159</v>
      </c>
      <c r="EG50" s="8" t="s">
        <v>150</v>
      </c>
      <c r="EH50" s="8"/>
      <c r="EI50" s="8" t="s">
        <v>159</v>
      </c>
      <c r="EJ50" s="8" t="s">
        <v>150</v>
      </c>
      <c r="EK50" s="8"/>
      <c r="EL50" s="8"/>
      <c r="EM50" s="8"/>
      <c r="EN50" s="8"/>
      <c r="EO50" s="8" t="s">
        <v>173</v>
      </c>
      <c r="EP50" s="8" t="s">
        <v>189</v>
      </c>
      <c r="EQ50" s="11" t="str">
        <f t="shared" si="43"/>
        <v>36</v>
      </c>
      <c r="ER50" s="11" t="str">
        <f t="shared" si="77"/>
        <v>1</v>
      </c>
      <c r="ES50" s="11"/>
      <c r="ET50" s="13">
        <f t="shared" ref="ET50:ET81" si="79">IF(B50=2,1,1.012)</f>
        <v>1</v>
      </c>
      <c r="EU50" s="13">
        <f t="shared" ref="EU50:EU81" si="80">IF(B50=1,0.7,0.9)</f>
        <v>0.9</v>
      </c>
      <c r="EV50" s="14">
        <f t="shared" si="22"/>
        <v>-3.2000000000000001E-2</v>
      </c>
      <c r="EW50" s="14">
        <f t="shared" ref="EW50:EW81" si="81">IF(B50=1,IF(AS50&lt;0.7,-0.241,-1.2),IF(AS50&lt;0.9,-0.032,-1.2))</f>
        <v>-1.2</v>
      </c>
      <c r="EX50" s="14">
        <f t="shared" ref="EX50:EX81" si="82">IF(B50=1,IF(AU50&lt;0.7,-0.241,-1.2),IF(AU50&lt;0.9,-0.032,-1.2))</f>
        <v>-1.2</v>
      </c>
      <c r="EY50" s="11">
        <f t="shared" ref="EY50:EY81" si="83">IF(B50=1,IF(AW50&lt;0.7,-0.241,-1.2),IF(AW50&lt;0.9,-0.032,-1.2))</f>
        <v>-3.2000000000000001E-2</v>
      </c>
      <c r="EZ50" s="15" t="s">
        <v>163</v>
      </c>
      <c r="FA50" s="16" t="str">
        <f t="shared" si="62"/>
        <v>2</v>
      </c>
      <c r="FC50">
        <v>2</v>
      </c>
      <c r="FD50">
        <v>0</v>
      </c>
    </row>
    <row r="51" spans="1:160" ht="33.75">
      <c r="A51" s="6">
        <v>3129</v>
      </c>
      <c r="B51" s="8">
        <v>1</v>
      </c>
      <c r="C51" s="8" t="s">
        <v>146</v>
      </c>
      <c r="D51" s="8">
        <v>61</v>
      </c>
      <c r="E51" s="8">
        <v>58</v>
      </c>
      <c r="F51" s="8" t="s">
        <v>192</v>
      </c>
      <c r="G51" s="8">
        <v>3</v>
      </c>
      <c r="H51" s="8"/>
      <c r="I51" s="9" t="s">
        <v>313</v>
      </c>
      <c r="J51" s="9">
        <v>2</v>
      </c>
      <c r="K51" s="10">
        <v>43621</v>
      </c>
      <c r="L51" s="10"/>
      <c r="M51" s="9" t="e">
        <f t="shared" si="73"/>
        <v>#NUM!</v>
      </c>
      <c r="N51" s="9">
        <f t="shared" ca="1" si="51"/>
        <v>58</v>
      </c>
      <c r="O51" s="9">
        <v>40</v>
      </c>
      <c r="P51" s="9">
        <v>1</v>
      </c>
      <c r="Q51" s="9"/>
      <c r="R51" s="9"/>
      <c r="S51" s="9" t="e">
        <f t="shared" si="52"/>
        <v>#NUM!</v>
      </c>
      <c r="T51" s="9"/>
      <c r="U51" s="8" t="str">
        <f t="shared" si="74"/>
        <v>12</v>
      </c>
      <c r="V51" s="11" t="str">
        <f t="shared" si="75"/>
        <v>1</v>
      </c>
      <c r="W51" s="8" t="str">
        <f>IF(O51&lt;12,O51, IF(O51&gt;12, "12"))</f>
        <v>12</v>
      </c>
      <c r="X51" s="9">
        <v>2</v>
      </c>
      <c r="Y51" s="9">
        <v>1</v>
      </c>
      <c r="Z51" s="9">
        <v>1</v>
      </c>
      <c r="AA51" s="9"/>
      <c r="AB51" s="9">
        <v>2</v>
      </c>
      <c r="AC51" s="9">
        <v>40</v>
      </c>
      <c r="AD51" s="9">
        <v>1</v>
      </c>
      <c r="AE51" s="8" t="str">
        <f>IF($O51&lt;36,$O51, IF($O51&gt;36, "36"))</f>
        <v>36</v>
      </c>
      <c r="AF51" s="9">
        <v>2</v>
      </c>
      <c r="AG51" s="9">
        <v>2</v>
      </c>
      <c r="AH51" s="11" t="str">
        <f t="shared" si="56"/>
        <v>36</v>
      </c>
      <c r="AI51" s="11" t="str">
        <f t="shared" si="76"/>
        <v>1</v>
      </c>
      <c r="AJ51" s="9">
        <v>2</v>
      </c>
      <c r="AK51" s="9">
        <v>0</v>
      </c>
      <c r="AL51" s="9"/>
      <c r="AM51" s="8" t="s">
        <v>360</v>
      </c>
      <c r="AN51" s="8">
        <v>1</v>
      </c>
      <c r="AO51" s="8">
        <v>1.79</v>
      </c>
      <c r="AP51" s="8"/>
      <c r="AQ51" s="8"/>
      <c r="AR51" s="9" t="e">
        <f t="shared" si="65"/>
        <v>#DIV/0!</v>
      </c>
      <c r="AS51" s="9">
        <v>1.79</v>
      </c>
      <c r="AT51" s="9">
        <f t="shared" si="78"/>
        <v>32.043075137622793</v>
      </c>
      <c r="AU51" s="9">
        <v>1.68</v>
      </c>
      <c r="AV51" s="9">
        <f t="shared" si="38"/>
        <v>34.149525378164348</v>
      </c>
      <c r="AW51" s="9"/>
      <c r="AX51" s="9"/>
      <c r="AY51" s="12" t="s">
        <v>155</v>
      </c>
      <c r="AZ51" s="12" t="s">
        <v>155</v>
      </c>
      <c r="BA51" s="12" t="s">
        <v>155</v>
      </c>
      <c r="BB51" s="12"/>
      <c r="BC51" s="8" t="s">
        <v>164</v>
      </c>
      <c r="BD51" s="8"/>
      <c r="BE51" s="8"/>
      <c r="BF51" s="8"/>
      <c r="BG51" s="12"/>
      <c r="BH51" s="8"/>
      <c r="BI51" s="8"/>
      <c r="BJ51" s="8">
        <v>66</v>
      </c>
      <c r="BK51" s="8">
        <v>173</v>
      </c>
      <c r="BL51" s="8">
        <f t="shared" si="58"/>
        <v>1.787540626411066</v>
      </c>
      <c r="BM51" s="8">
        <f t="shared" si="66"/>
        <v>22.052190183434128</v>
      </c>
      <c r="BN51" s="8">
        <v>1</v>
      </c>
      <c r="BO51" s="7" t="s">
        <v>1123</v>
      </c>
      <c r="BP51" s="8" t="s">
        <v>139</v>
      </c>
      <c r="BQ51" s="8">
        <v>63</v>
      </c>
      <c r="BR51" s="8">
        <v>60</v>
      </c>
      <c r="BS51" s="8">
        <v>164</v>
      </c>
      <c r="BT51" s="8">
        <f t="shared" si="59"/>
        <v>1.6513624114814676</v>
      </c>
      <c r="BU51" s="8">
        <f t="shared" si="67"/>
        <v>22.308149910767401</v>
      </c>
      <c r="BV51" s="8">
        <f t="shared" si="60"/>
        <v>1.0824641604912337</v>
      </c>
      <c r="BW51" s="8">
        <f t="shared" si="60"/>
        <v>0.9885261786227405</v>
      </c>
      <c r="BX51" s="8" t="s">
        <v>171</v>
      </c>
      <c r="BY51" s="8" t="s">
        <v>162</v>
      </c>
      <c r="BZ51" s="8" t="s">
        <v>148</v>
      </c>
      <c r="CA51" s="8" t="s">
        <v>149</v>
      </c>
      <c r="CB51" s="8">
        <v>6</v>
      </c>
      <c r="CC51" s="8" t="s">
        <v>150</v>
      </c>
      <c r="CD51" s="8">
        <v>2</v>
      </c>
      <c r="CE51" s="8" t="s">
        <v>159</v>
      </c>
      <c r="CF51" s="8" t="s">
        <v>150</v>
      </c>
      <c r="CG51" s="8">
        <v>2</v>
      </c>
      <c r="CH51" s="8" t="s">
        <v>150</v>
      </c>
      <c r="CI51" s="8" t="s">
        <v>150</v>
      </c>
      <c r="CJ51" s="8">
        <v>2</v>
      </c>
      <c r="CK51" s="8" t="s">
        <v>159</v>
      </c>
      <c r="CL51" s="8" t="s">
        <v>150</v>
      </c>
      <c r="CM51" s="8">
        <v>2</v>
      </c>
      <c r="CN51" s="8" t="s">
        <v>150</v>
      </c>
      <c r="CO51" s="8">
        <v>66.7</v>
      </c>
      <c r="CP51" s="8">
        <v>60</v>
      </c>
      <c r="CQ51" s="8">
        <v>4</v>
      </c>
      <c r="CR51" s="8"/>
      <c r="CS51" s="8">
        <v>0</v>
      </c>
      <c r="CT51" s="8"/>
      <c r="CU51" s="8"/>
      <c r="CV51" s="8"/>
      <c r="CW51" s="8"/>
      <c r="CX51" s="8"/>
      <c r="CY51" s="8">
        <v>0</v>
      </c>
      <c r="CZ51" s="8"/>
      <c r="DA51" s="8"/>
      <c r="DB51" s="8"/>
      <c r="DC51" s="8"/>
      <c r="DD51" s="8" t="s">
        <v>165</v>
      </c>
      <c r="DE51" s="8">
        <v>2</v>
      </c>
      <c r="DF51" s="8"/>
      <c r="DG51" s="8"/>
      <c r="DH51" s="8">
        <v>375</v>
      </c>
      <c r="DI51" s="8">
        <v>1</v>
      </c>
      <c r="DJ51" s="8"/>
      <c r="DK51" s="8">
        <v>2</v>
      </c>
      <c r="DL51" s="8">
        <v>0</v>
      </c>
      <c r="DM51" s="8">
        <v>2</v>
      </c>
      <c r="DN51" s="8"/>
      <c r="DO51" s="8" t="s">
        <v>143</v>
      </c>
      <c r="DP51" s="8" t="str">
        <f>IF(DO51= "Y", "2","1")</f>
        <v>2</v>
      </c>
      <c r="DQ51" s="8" t="s">
        <v>165</v>
      </c>
      <c r="DR51" s="8" t="s">
        <v>165</v>
      </c>
      <c r="DS51" s="8" t="s">
        <v>165</v>
      </c>
      <c r="DT51" s="8" t="s">
        <v>636</v>
      </c>
      <c r="DU51" s="8" t="s">
        <v>150</v>
      </c>
      <c r="DV51" s="8" t="s">
        <v>159</v>
      </c>
      <c r="DW51" s="8" t="s">
        <v>150</v>
      </c>
      <c r="DX51" s="8" t="s">
        <v>159</v>
      </c>
      <c r="DY51" s="8"/>
      <c r="DZ51" s="8"/>
      <c r="EA51" s="8"/>
      <c r="EB51" s="8" t="s">
        <v>150</v>
      </c>
      <c r="EC51" s="8" t="s">
        <v>150</v>
      </c>
      <c r="ED51" s="8" t="s">
        <v>150</v>
      </c>
      <c r="EE51" s="8"/>
      <c r="EF51" s="8" t="s">
        <v>159</v>
      </c>
      <c r="EG51" s="8" t="s">
        <v>150</v>
      </c>
      <c r="EH51" s="8"/>
      <c r="EI51" s="8" t="s">
        <v>159</v>
      </c>
      <c r="EJ51" s="8" t="s">
        <v>150</v>
      </c>
      <c r="EK51" s="8"/>
      <c r="EL51" s="8"/>
      <c r="EM51" s="8"/>
      <c r="EN51" s="8"/>
      <c r="EO51" s="8" t="s">
        <v>184</v>
      </c>
      <c r="EP51" s="8" t="s">
        <v>187</v>
      </c>
      <c r="EQ51" s="11" t="str">
        <f t="shared" si="43"/>
        <v>36</v>
      </c>
      <c r="ER51" s="11" t="str">
        <f t="shared" si="77"/>
        <v>1</v>
      </c>
      <c r="ES51" s="11"/>
      <c r="ET51" s="13">
        <f t="shared" si="79"/>
        <v>1.012</v>
      </c>
      <c r="EU51" s="13">
        <f t="shared" si="80"/>
        <v>0.7</v>
      </c>
      <c r="EV51" s="14">
        <f t="shared" si="22"/>
        <v>-0.24099999999999999</v>
      </c>
      <c r="EW51" s="14">
        <f t="shared" si="81"/>
        <v>-1.2</v>
      </c>
      <c r="EX51" s="14">
        <f t="shared" si="82"/>
        <v>-1.2</v>
      </c>
      <c r="EY51" s="11">
        <f t="shared" si="83"/>
        <v>-0.24099999999999999</v>
      </c>
      <c r="EZ51" s="15" t="s">
        <v>176</v>
      </c>
      <c r="FA51" s="16" t="str">
        <f t="shared" si="62"/>
        <v>3</v>
      </c>
      <c r="FB51" t="s">
        <v>1961</v>
      </c>
      <c r="FC51">
        <v>1</v>
      </c>
      <c r="FD51">
        <v>1</v>
      </c>
    </row>
    <row r="52" spans="1:160" ht="33.75">
      <c r="A52" s="6">
        <v>3162</v>
      </c>
      <c r="B52" s="8">
        <v>1</v>
      </c>
      <c r="C52" s="8" t="s">
        <v>146</v>
      </c>
      <c r="D52" s="8">
        <v>57</v>
      </c>
      <c r="E52" s="8">
        <v>54</v>
      </c>
      <c r="F52" s="8" t="s">
        <v>153</v>
      </c>
      <c r="G52" s="8">
        <v>3</v>
      </c>
      <c r="H52" s="8"/>
      <c r="I52" s="9"/>
      <c r="J52" s="9"/>
      <c r="K52" s="10">
        <v>43677</v>
      </c>
      <c r="L52" s="10"/>
      <c r="M52" s="9" t="e">
        <f t="shared" si="73"/>
        <v>#NUM!</v>
      </c>
      <c r="N52" s="9">
        <f t="shared" ref="N52:N74" ca="1" si="84">DATEDIF(K52,TODAY(),"m")</f>
        <v>56</v>
      </c>
      <c r="O52" s="9">
        <v>39</v>
      </c>
      <c r="P52" s="9">
        <v>1</v>
      </c>
      <c r="Q52" s="9"/>
      <c r="R52" s="9"/>
      <c r="S52" s="9" t="e">
        <f t="shared" ref="S52:S74" si="85">DATEDIF(K52,Q52,"m")</f>
        <v>#NUM!</v>
      </c>
      <c r="T52" s="9"/>
      <c r="U52" s="8" t="str">
        <f t="shared" si="74"/>
        <v>12</v>
      </c>
      <c r="V52" s="11" t="str">
        <f t="shared" si="75"/>
        <v>1</v>
      </c>
      <c r="W52" s="8" t="str">
        <f>IF(O52&lt;12,O52, IF(O52&gt;12, "12"))</f>
        <v>12</v>
      </c>
      <c r="X52" s="9">
        <v>2</v>
      </c>
      <c r="Y52" s="9">
        <v>1</v>
      </c>
      <c r="Z52" s="9">
        <v>1</v>
      </c>
      <c r="AA52" s="9"/>
      <c r="AB52" s="9">
        <v>2</v>
      </c>
      <c r="AC52" s="9">
        <v>39</v>
      </c>
      <c r="AD52" s="9">
        <v>1</v>
      </c>
      <c r="AE52" s="8" t="str">
        <f>IF($O52&lt;36,$O52, IF($O52&gt;36, "36"))</f>
        <v>36</v>
      </c>
      <c r="AF52" s="9">
        <v>2</v>
      </c>
      <c r="AG52" s="9">
        <v>2</v>
      </c>
      <c r="AH52" s="11" t="str">
        <f t="shared" si="56"/>
        <v>36</v>
      </c>
      <c r="AI52" s="11" t="str">
        <f t="shared" si="76"/>
        <v>1</v>
      </c>
      <c r="AJ52" s="9">
        <v>2</v>
      </c>
      <c r="AK52" s="9"/>
      <c r="AL52" s="9"/>
      <c r="AM52" s="8" t="s">
        <v>360</v>
      </c>
      <c r="AN52" s="8">
        <v>1</v>
      </c>
      <c r="AO52" s="8">
        <v>1.1599999999999999</v>
      </c>
      <c r="AP52" s="8"/>
      <c r="AQ52" s="8"/>
      <c r="AR52" s="9" t="e">
        <f t="shared" si="65"/>
        <v>#DIV/0!</v>
      </c>
      <c r="AS52" s="9">
        <v>0.91</v>
      </c>
      <c r="AT52" s="9">
        <f t="shared" si="78"/>
        <v>73.979635110286708</v>
      </c>
      <c r="AU52" s="9">
        <v>0.99</v>
      </c>
      <c r="AV52" s="9">
        <f t="shared" si="38"/>
        <v>66.038561868917384</v>
      </c>
      <c r="AW52" s="9"/>
      <c r="AX52" s="9"/>
      <c r="AY52" s="12" t="s">
        <v>155</v>
      </c>
      <c r="AZ52" s="12" t="s">
        <v>155</v>
      </c>
      <c r="BA52" s="12" t="s">
        <v>155</v>
      </c>
      <c r="BB52" s="12"/>
      <c r="BC52" s="8" t="s">
        <v>164</v>
      </c>
      <c r="BD52" s="8"/>
      <c r="BE52" s="8"/>
      <c r="BF52" s="8"/>
      <c r="BG52" s="12"/>
      <c r="BH52" s="8"/>
      <c r="BI52" s="8"/>
      <c r="BJ52" s="8">
        <v>45</v>
      </c>
      <c r="BK52" s="8">
        <v>155</v>
      </c>
      <c r="BL52" s="8">
        <f t="shared" ref="BL52:BL74" si="86">(0.007184*(BJ52^0.425)*(BK52^0.725))</f>
        <v>1.402723662616763</v>
      </c>
      <c r="BM52" s="8">
        <f t="shared" si="66"/>
        <v>18.730489073881376</v>
      </c>
      <c r="BN52" s="8">
        <v>1</v>
      </c>
      <c r="BO52" s="7" t="s">
        <v>1145</v>
      </c>
      <c r="BP52" s="8" t="s">
        <v>139</v>
      </c>
      <c r="BQ52" s="8">
        <v>53</v>
      </c>
      <c r="BR52" s="8">
        <v>75</v>
      </c>
      <c r="BS52" s="8">
        <v>176</v>
      </c>
      <c r="BT52" s="8">
        <f t="shared" ref="BT52:BT74" si="87">(0.007184*(BR52^0.425)*(BS52^0.725))</f>
        <v>1.9110147747915944</v>
      </c>
      <c r="BU52" s="8">
        <f t="shared" si="67"/>
        <v>24.212293388429753</v>
      </c>
      <c r="BV52" s="8">
        <f t="shared" ref="BV52:BW74" si="88">(BL52/BT52)</f>
        <v>0.73402031272612056</v>
      </c>
      <c r="BW52" s="8">
        <f t="shared" si="88"/>
        <v>0.77359417273673259</v>
      </c>
      <c r="BX52" s="8" t="s">
        <v>158</v>
      </c>
      <c r="BY52" s="8" t="s">
        <v>147</v>
      </c>
      <c r="BZ52" s="8" t="s">
        <v>148</v>
      </c>
      <c r="CA52" s="8" t="s">
        <v>166</v>
      </c>
      <c r="CB52" s="8">
        <v>3</v>
      </c>
      <c r="CC52" s="8" t="s">
        <v>150</v>
      </c>
      <c r="CD52" s="8">
        <v>2</v>
      </c>
      <c r="CE52" s="8" t="s">
        <v>159</v>
      </c>
      <c r="CF52" s="8" t="s">
        <v>150</v>
      </c>
      <c r="CG52" s="8">
        <v>2</v>
      </c>
      <c r="CH52" s="8" t="s">
        <v>150</v>
      </c>
      <c r="CI52" s="8" t="s">
        <v>150</v>
      </c>
      <c r="CJ52" s="8">
        <v>2</v>
      </c>
      <c r="CK52" s="8" t="s">
        <v>159</v>
      </c>
      <c r="CL52" s="8" t="s">
        <v>150</v>
      </c>
      <c r="CM52" s="8">
        <v>2</v>
      </c>
      <c r="CN52" s="8" t="s">
        <v>150</v>
      </c>
      <c r="CO52" s="8">
        <v>91.7</v>
      </c>
      <c r="CP52" s="8">
        <v>100</v>
      </c>
      <c r="CQ52" s="8">
        <v>3</v>
      </c>
      <c r="CR52" s="8" t="s">
        <v>0</v>
      </c>
      <c r="CS52" s="8">
        <v>0</v>
      </c>
      <c r="CT52" s="8"/>
      <c r="CU52" s="8"/>
      <c r="CV52" s="8"/>
      <c r="CW52" s="8"/>
      <c r="CX52" s="8" t="s">
        <v>585</v>
      </c>
      <c r="CY52" s="8">
        <v>2</v>
      </c>
      <c r="CZ52" s="8" t="s">
        <v>1869</v>
      </c>
      <c r="DA52" s="8">
        <v>3644</v>
      </c>
      <c r="DB52" s="8" t="s">
        <v>1870</v>
      </c>
      <c r="DC52" s="8">
        <v>1</v>
      </c>
      <c r="DD52" s="8" t="s">
        <v>143</v>
      </c>
      <c r="DE52" s="8">
        <v>1</v>
      </c>
      <c r="DF52" s="8"/>
      <c r="DG52" s="8"/>
      <c r="DH52" s="8">
        <v>375</v>
      </c>
      <c r="DI52" s="8">
        <v>1</v>
      </c>
      <c r="DJ52" s="8"/>
      <c r="DK52" s="8">
        <v>2</v>
      </c>
      <c r="DL52" s="8">
        <v>6</v>
      </c>
      <c r="DM52" s="8">
        <v>1</v>
      </c>
      <c r="DN52" s="8"/>
      <c r="DO52" s="8"/>
      <c r="DP52" s="8" t="str">
        <f>IF(DO52= "Y", "2","1")</f>
        <v>1</v>
      </c>
      <c r="DQ52" s="8" t="s">
        <v>143</v>
      </c>
      <c r="DR52" s="8" t="s">
        <v>143</v>
      </c>
      <c r="DS52" s="8" t="s">
        <v>143</v>
      </c>
      <c r="DT52" s="8" t="s">
        <v>165</v>
      </c>
      <c r="DU52" s="8" t="s">
        <v>150</v>
      </c>
      <c r="DV52" s="8" t="s">
        <v>150</v>
      </c>
      <c r="DW52" s="8" t="s">
        <v>150</v>
      </c>
      <c r="DX52" s="8" t="s">
        <v>150</v>
      </c>
      <c r="DY52" s="8" t="s">
        <v>150</v>
      </c>
      <c r="DZ52" s="8"/>
      <c r="EA52" s="8"/>
      <c r="EB52" s="8" t="s">
        <v>150</v>
      </c>
      <c r="EC52" s="8" t="s">
        <v>150</v>
      </c>
      <c r="ED52" s="8" t="s">
        <v>150</v>
      </c>
      <c r="EE52" s="8"/>
      <c r="EF52" s="8" t="s">
        <v>159</v>
      </c>
      <c r="EG52" s="8" t="s">
        <v>150</v>
      </c>
      <c r="EH52" s="8"/>
      <c r="EI52" s="8" t="s">
        <v>159</v>
      </c>
      <c r="EJ52" s="8" t="s">
        <v>150</v>
      </c>
      <c r="EK52" s="8"/>
      <c r="EL52" s="8"/>
      <c r="EM52" s="8"/>
      <c r="EN52" s="8"/>
      <c r="EO52" s="8" t="s">
        <v>184</v>
      </c>
      <c r="EP52" s="8" t="s">
        <v>189</v>
      </c>
      <c r="EQ52" s="11" t="str">
        <f t="shared" si="43"/>
        <v>36</v>
      </c>
      <c r="ER52" s="11" t="str">
        <f t="shared" si="77"/>
        <v>1</v>
      </c>
      <c r="ES52" s="11"/>
      <c r="ET52" s="13">
        <f t="shared" si="79"/>
        <v>1.012</v>
      </c>
      <c r="EU52" s="13">
        <f t="shared" si="80"/>
        <v>0.7</v>
      </c>
      <c r="EV52" s="14">
        <f t="shared" si="22"/>
        <v>-0.24099999999999999</v>
      </c>
      <c r="EW52" s="14">
        <f t="shared" si="81"/>
        <v>-1.2</v>
      </c>
      <c r="EX52" s="14">
        <f t="shared" si="82"/>
        <v>-1.2</v>
      </c>
      <c r="EY52" s="11">
        <f t="shared" si="83"/>
        <v>-0.24099999999999999</v>
      </c>
      <c r="EZ52" s="15" t="s">
        <v>152</v>
      </c>
      <c r="FA52" s="16" t="str">
        <f t="shared" ref="FA52:FA74" si="89">IF(EZ52="HD", "1", IF(EZ52="PD", "2","3"))</f>
        <v>1</v>
      </c>
      <c r="FC52">
        <v>2</v>
      </c>
      <c r="FD52">
        <v>0</v>
      </c>
    </row>
    <row r="53" spans="1:160" ht="33.75">
      <c r="A53" s="6">
        <v>3182</v>
      </c>
      <c r="B53" s="8">
        <v>1</v>
      </c>
      <c r="C53" s="8" t="s">
        <v>146</v>
      </c>
      <c r="D53" s="8">
        <v>60</v>
      </c>
      <c r="E53" s="8">
        <v>57</v>
      </c>
      <c r="F53" s="8" t="s">
        <v>153</v>
      </c>
      <c r="G53" s="8">
        <v>3</v>
      </c>
      <c r="H53" s="8"/>
      <c r="I53" s="9" t="s">
        <v>1166</v>
      </c>
      <c r="J53" s="9">
        <v>3</v>
      </c>
      <c r="K53" s="10">
        <v>43717</v>
      </c>
      <c r="L53" s="10"/>
      <c r="M53" s="9" t="e">
        <f t="shared" si="73"/>
        <v>#NUM!</v>
      </c>
      <c r="N53" s="9">
        <f t="shared" ca="1" si="84"/>
        <v>55</v>
      </c>
      <c r="O53" s="9">
        <v>37</v>
      </c>
      <c r="P53" s="9">
        <v>1</v>
      </c>
      <c r="Q53" s="9"/>
      <c r="R53" s="9"/>
      <c r="S53" s="9" t="e">
        <f t="shared" si="85"/>
        <v>#NUM!</v>
      </c>
      <c r="T53" s="9"/>
      <c r="U53" s="8" t="str">
        <f t="shared" si="74"/>
        <v>12</v>
      </c>
      <c r="V53" s="11" t="str">
        <f t="shared" si="75"/>
        <v>1</v>
      </c>
      <c r="W53" s="8">
        <v>12</v>
      </c>
      <c r="X53" s="9">
        <v>2</v>
      </c>
      <c r="Y53" s="9">
        <v>1</v>
      </c>
      <c r="Z53" s="9">
        <v>1</v>
      </c>
      <c r="AA53" s="9"/>
      <c r="AB53" s="9">
        <v>2</v>
      </c>
      <c r="AC53" s="9">
        <v>37</v>
      </c>
      <c r="AD53" s="9">
        <v>1</v>
      </c>
      <c r="AE53" s="8" t="str">
        <f>IF($O53&lt;36,$O53, IF($O53&gt;36, "36"))</f>
        <v>36</v>
      </c>
      <c r="AF53" s="9">
        <v>2</v>
      </c>
      <c r="AG53" s="9">
        <v>2</v>
      </c>
      <c r="AH53" s="11" t="str">
        <f t="shared" si="56"/>
        <v>36</v>
      </c>
      <c r="AI53" s="11" t="str">
        <f t="shared" si="76"/>
        <v>1</v>
      </c>
      <c r="AJ53" s="9">
        <v>2</v>
      </c>
      <c r="AK53" s="9"/>
      <c r="AL53" s="9"/>
      <c r="AM53" s="8" t="s">
        <v>360</v>
      </c>
      <c r="AN53" s="8">
        <v>1</v>
      </c>
      <c r="AO53" s="8">
        <v>2.29</v>
      </c>
      <c r="AP53" s="8">
        <v>23</v>
      </c>
      <c r="AQ53" s="8"/>
      <c r="AR53" s="9" t="e">
        <f t="shared" si="65"/>
        <v>#DIV/0!</v>
      </c>
      <c r="AS53" s="9">
        <v>0.9</v>
      </c>
      <c r="AT53" s="9">
        <f t="shared" si="78"/>
        <v>73.581361862334035</v>
      </c>
      <c r="AU53" s="9">
        <v>0.76</v>
      </c>
      <c r="AV53" s="9">
        <f t="shared" si="38"/>
        <v>89.018548178993314</v>
      </c>
      <c r="AW53" s="9"/>
      <c r="AX53" s="9"/>
      <c r="AY53" s="12" t="s">
        <v>155</v>
      </c>
      <c r="AZ53" s="12" t="s">
        <v>155</v>
      </c>
      <c r="BA53" s="12" t="s">
        <v>155</v>
      </c>
      <c r="BB53" s="12"/>
      <c r="BC53" s="8" t="s">
        <v>164</v>
      </c>
      <c r="BD53" s="8"/>
      <c r="BE53" s="8"/>
      <c r="BF53" s="8"/>
      <c r="BG53" s="12"/>
      <c r="BH53" s="8"/>
      <c r="BI53" s="8"/>
      <c r="BJ53" s="8">
        <v>48</v>
      </c>
      <c r="BK53" s="8">
        <v>155</v>
      </c>
      <c r="BL53" s="8">
        <f t="shared" si="86"/>
        <v>1.4417313120230795</v>
      </c>
      <c r="BM53" s="8">
        <f t="shared" si="66"/>
        <v>19.979188345473467</v>
      </c>
      <c r="BN53" s="8">
        <v>1</v>
      </c>
      <c r="BO53" s="7" t="s">
        <v>1167</v>
      </c>
      <c r="BP53" s="8" t="s">
        <v>139</v>
      </c>
      <c r="BQ53" s="8">
        <v>63</v>
      </c>
      <c r="BR53" s="8">
        <v>66</v>
      </c>
      <c r="BS53" s="8">
        <v>174</v>
      </c>
      <c r="BT53" s="8">
        <f t="shared" si="87"/>
        <v>1.7950258255136442</v>
      </c>
      <c r="BU53" s="8">
        <f t="shared" si="67"/>
        <v>21.799445105033691</v>
      </c>
      <c r="BV53" s="8">
        <f t="shared" si="88"/>
        <v>0.80318137573899806</v>
      </c>
      <c r="BW53" s="8">
        <f t="shared" si="88"/>
        <v>0.91649985810235557</v>
      </c>
      <c r="BX53" s="8" t="s">
        <v>158</v>
      </c>
      <c r="BY53" s="8" t="s">
        <v>147</v>
      </c>
      <c r="BZ53" s="8" t="s">
        <v>148</v>
      </c>
      <c r="CA53" s="8" t="s">
        <v>149</v>
      </c>
      <c r="CB53" s="8">
        <v>5</v>
      </c>
      <c r="CC53" s="8" t="s">
        <v>150</v>
      </c>
      <c r="CD53" s="8">
        <v>2</v>
      </c>
      <c r="CE53" s="8" t="s">
        <v>159</v>
      </c>
      <c r="CF53" s="8" t="s">
        <v>150</v>
      </c>
      <c r="CG53" s="8">
        <v>2</v>
      </c>
      <c r="CH53" s="8" t="s">
        <v>150</v>
      </c>
      <c r="CI53" s="8" t="s">
        <v>159</v>
      </c>
      <c r="CJ53" s="8">
        <v>1</v>
      </c>
      <c r="CK53" s="8" t="s">
        <v>159</v>
      </c>
      <c r="CL53" s="8" t="s">
        <v>159</v>
      </c>
      <c r="CM53" s="8">
        <v>1</v>
      </c>
      <c r="CN53" s="8" t="s">
        <v>159</v>
      </c>
      <c r="CO53" s="8">
        <v>91.7</v>
      </c>
      <c r="CP53" s="8">
        <v>0</v>
      </c>
      <c r="CQ53" s="8">
        <v>2</v>
      </c>
      <c r="CR53" s="8" t="s">
        <v>585</v>
      </c>
      <c r="CS53" s="8">
        <v>2</v>
      </c>
      <c r="CT53" s="8" t="s">
        <v>1871</v>
      </c>
      <c r="CU53" s="8">
        <v>3424</v>
      </c>
      <c r="CV53" s="8" t="s">
        <v>1872</v>
      </c>
      <c r="CW53" s="8">
        <v>1</v>
      </c>
      <c r="CX53" s="8" t="s">
        <v>0</v>
      </c>
      <c r="CY53" s="8">
        <v>0</v>
      </c>
      <c r="CZ53" s="8"/>
      <c r="DA53" s="8"/>
      <c r="DB53" s="8"/>
      <c r="DC53" s="8"/>
      <c r="DD53" s="8" t="s">
        <v>143</v>
      </c>
      <c r="DE53" s="8">
        <v>1</v>
      </c>
      <c r="DF53" s="8"/>
      <c r="DG53" s="8"/>
      <c r="DH53" s="8">
        <v>375</v>
      </c>
      <c r="DI53" s="8">
        <v>1</v>
      </c>
      <c r="DJ53" s="8"/>
      <c r="DK53" s="8">
        <v>2</v>
      </c>
      <c r="DL53" s="8">
        <v>7</v>
      </c>
      <c r="DM53" s="8">
        <v>1</v>
      </c>
      <c r="DN53" s="8"/>
      <c r="DO53" s="8"/>
      <c r="DP53" s="8"/>
      <c r="DQ53" s="8" t="s">
        <v>165</v>
      </c>
      <c r="DR53" s="8" t="s">
        <v>165</v>
      </c>
      <c r="DS53" s="8" t="s">
        <v>165</v>
      </c>
      <c r="DT53" s="8" t="s">
        <v>636</v>
      </c>
      <c r="DU53" s="8" t="s">
        <v>150</v>
      </c>
      <c r="DV53" s="8" t="s">
        <v>159</v>
      </c>
      <c r="DW53" s="8" t="s">
        <v>150</v>
      </c>
      <c r="DX53" s="8" t="s">
        <v>150</v>
      </c>
      <c r="DY53" s="8" t="s">
        <v>150</v>
      </c>
      <c r="DZ53" s="8"/>
      <c r="EA53" s="8"/>
      <c r="EB53" s="8" t="s">
        <v>150</v>
      </c>
      <c r="EC53" s="8" t="s">
        <v>150</v>
      </c>
      <c r="ED53" s="8" t="s">
        <v>150</v>
      </c>
      <c r="EE53" s="8"/>
      <c r="EF53" s="8" t="s">
        <v>159</v>
      </c>
      <c r="EG53" s="8" t="s">
        <v>150</v>
      </c>
      <c r="EH53" s="8"/>
      <c r="EI53" s="8" t="s">
        <v>159</v>
      </c>
      <c r="EJ53" s="8" t="s">
        <v>150</v>
      </c>
      <c r="EK53" s="8"/>
      <c r="EL53" s="8"/>
      <c r="EM53" s="8"/>
      <c r="EN53" s="8"/>
      <c r="EO53" s="8" t="s">
        <v>184</v>
      </c>
      <c r="EP53" s="8" t="s">
        <v>189</v>
      </c>
      <c r="EQ53" s="11" t="str">
        <f t="shared" si="43"/>
        <v>36</v>
      </c>
      <c r="ER53" s="11" t="str">
        <f t="shared" si="77"/>
        <v>1</v>
      </c>
      <c r="ES53" s="11"/>
      <c r="ET53" s="13">
        <f t="shared" si="79"/>
        <v>1.012</v>
      </c>
      <c r="EU53" s="13">
        <f t="shared" si="80"/>
        <v>0.7</v>
      </c>
      <c r="EV53" s="14">
        <f t="shared" si="22"/>
        <v>-0.24099999999999999</v>
      </c>
      <c r="EW53" s="14">
        <f t="shared" si="81"/>
        <v>-1.2</v>
      </c>
      <c r="EX53" s="14">
        <f t="shared" si="82"/>
        <v>-1.2</v>
      </c>
      <c r="EY53" s="11">
        <f t="shared" si="83"/>
        <v>-0.24099999999999999</v>
      </c>
      <c r="EZ53" s="17" t="s">
        <v>176</v>
      </c>
      <c r="FA53" s="16" t="str">
        <f t="shared" si="89"/>
        <v>3</v>
      </c>
      <c r="FC53">
        <v>2</v>
      </c>
      <c r="FD53">
        <v>0</v>
      </c>
    </row>
    <row r="54" spans="1:160" ht="67.5">
      <c r="A54" s="6">
        <v>3195</v>
      </c>
      <c r="B54" s="8">
        <v>1</v>
      </c>
      <c r="C54" s="8" t="s">
        <v>146</v>
      </c>
      <c r="D54" s="8">
        <v>63</v>
      </c>
      <c r="E54" s="8">
        <v>60</v>
      </c>
      <c r="F54" s="8" t="s">
        <v>185</v>
      </c>
      <c r="G54" s="8">
        <v>4</v>
      </c>
      <c r="H54" s="8"/>
      <c r="I54" s="9" t="s">
        <v>1171</v>
      </c>
      <c r="J54" s="9">
        <v>2</v>
      </c>
      <c r="K54" s="10">
        <v>43733</v>
      </c>
      <c r="L54" s="10"/>
      <c r="M54" s="9" t="e">
        <f t="shared" si="73"/>
        <v>#NUM!</v>
      </c>
      <c r="N54" s="9">
        <f t="shared" ca="1" si="84"/>
        <v>54</v>
      </c>
      <c r="O54" s="9">
        <v>37</v>
      </c>
      <c r="P54" s="9">
        <v>1</v>
      </c>
      <c r="Q54" s="9"/>
      <c r="R54" s="9"/>
      <c r="S54" s="9" t="e">
        <f t="shared" si="85"/>
        <v>#NUM!</v>
      </c>
      <c r="T54" s="9"/>
      <c r="U54" s="8" t="str">
        <f t="shared" si="74"/>
        <v>12</v>
      </c>
      <c r="V54" s="11" t="str">
        <f t="shared" si="75"/>
        <v>1</v>
      </c>
      <c r="W54" s="8" t="str">
        <f>IF(O54&lt;12,O54, IF(O54&gt;12, "12"))</f>
        <v>12</v>
      </c>
      <c r="X54" s="9">
        <v>2</v>
      </c>
      <c r="Y54" s="9">
        <v>1</v>
      </c>
      <c r="Z54" s="9">
        <v>1</v>
      </c>
      <c r="AA54" s="9"/>
      <c r="AB54" s="9">
        <v>2</v>
      </c>
      <c r="AC54" s="9">
        <v>37</v>
      </c>
      <c r="AD54" s="9">
        <v>1</v>
      </c>
      <c r="AE54" s="8" t="str">
        <f>IF($O54&lt;36,$O54, IF($O54&gt;36, "36"))</f>
        <v>36</v>
      </c>
      <c r="AF54" s="9">
        <v>2</v>
      </c>
      <c r="AG54" s="9">
        <v>2</v>
      </c>
      <c r="AH54" s="11" t="str">
        <f t="shared" si="56"/>
        <v>36</v>
      </c>
      <c r="AI54" s="11" t="str">
        <f t="shared" si="76"/>
        <v>1</v>
      </c>
      <c r="AJ54" s="9">
        <v>2</v>
      </c>
      <c r="AK54" s="9"/>
      <c r="AL54" s="9"/>
      <c r="AM54" s="8" t="s">
        <v>360</v>
      </c>
      <c r="AN54" s="8">
        <v>1</v>
      </c>
      <c r="AO54" s="8">
        <v>2.7</v>
      </c>
      <c r="AP54" s="8">
        <v>18</v>
      </c>
      <c r="AQ54" s="8"/>
      <c r="AR54" s="9" t="e">
        <f t="shared" si="65"/>
        <v>#DIV/0!</v>
      </c>
      <c r="AS54" s="9">
        <v>0.75</v>
      </c>
      <c r="AT54" s="9">
        <f t="shared" si="78"/>
        <v>89.88397992894869</v>
      </c>
      <c r="AU54" s="9">
        <v>0.65</v>
      </c>
      <c r="AV54" s="9">
        <f t="shared" si="38"/>
        <v>98.173134083227637</v>
      </c>
      <c r="AW54" s="9"/>
      <c r="AX54" s="9"/>
      <c r="AY54" s="12" t="s">
        <v>155</v>
      </c>
      <c r="AZ54" s="12" t="s">
        <v>155</v>
      </c>
      <c r="BA54" s="12" t="s">
        <v>155</v>
      </c>
      <c r="BB54" s="12"/>
      <c r="BC54" s="8" t="s">
        <v>164</v>
      </c>
      <c r="BD54" s="8"/>
      <c r="BE54" s="8"/>
      <c r="BF54" s="8"/>
      <c r="BG54" s="12"/>
      <c r="BH54" s="8"/>
      <c r="BI54" s="8"/>
      <c r="BJ54" s="8">
        <v>57.5</v>
      </c>
      <c r="BK54" s="8">
        <v>160</v>
      </c>
      <c r="BL54" s="8">
        <f t="shared" si="86"/>
        <v>1.5929866824972578</v>
      </c>
      <c r="BM54" s="8">
        <f t="shared" si="66"/>
        <v>22.4609375</v>
      </c>
      <c r="BN54" s="8">
        <v>1</v>
      </c>
      <c r="BO54" s="7" t="s">
        <v>1172</v>
      </c>
      <c r="BP54" s="8" t="s">
        <v>139</v>
      </c>
      <c r="BQ54" s="8">
        <v>63</v>
      </c>
      <c r="BR54" s="8">
        <v>80</v>
      </c>
      <c r="BS54" s="8">
        <v>162</v>
      </c>
      <c r="BT54" s="8">
        <f t="shared" si="87"/>
        <v>1.8496005831821491</v>
      </c>
      <c r="BU54" s="8">
        <f t="shared" si="67"/>
        <v>30.483158055174517</v>
      </c>
      <c r="BV54" s="8">
        <f t="shared" si="88"/>
        <v>0.86125982927438349</v>
      </c>
      <c r="BW54" s="8">
        <f t="shared" si="88"/>
        <v>0.73683105468749999</v>
      </c>
      <c r="BX54" s="8" t="s">
        <v>162</v>
      </c>
      <c r="BY54" s="8" t="s">
        <v>171</v>
      </c>
      <c r="BZ54" s="8" t="s">
        <v>148</v>
      </c>
      <c r="CA54" s="8" t="s">
        <v>149</v>
      </c>
      <c r="CB54" s="8">
        <v>5</v>
      </c>
      <c r="CC54" s="8" t="s">
        <v>150</v>
      </c>
      <c r="CD54" s="8">
        <v>2</v>
      </c>
      <c r="CE54" s="8" t="s">
        <v>159</v>
      </c>
      <c r="CF54" s="8" t="s">
        <v>150</v>
      </c>
      <c r="CG54" s="8">
        <v>2</v>
      </c>
      <c r="CH54" s="8" t="s">
        <v>150</v>
      </c>
      <c r="CI54" s="8" t="s">
        <v>150</v>
      </c>
      <c r="CJ54" s="8">
        <v>2</v>
      </c>
      <c r="CK54" s="8" t="s">
        <v>159</v>
      </c>
      <c r="CL54" s="8" t="s">
        <v>150</v>
      </c>
      <c r="CM54" s="8">
        <v>2</v>
      </c>
      <c r="CN54" s="8" t="s">
        <v>150</v>
      </c>
      <c r="CO54" s="8">
        <v>83.3</v>
      </c>
      <c r="CP54" s="8">
        <v>0</v>
      </c>
      <c r="CQ54" s="8">
        <v>3</v>
      </c>
      <c r="CR54" s="8" t="s">
        <v>585</v>
      </c>
      <c r="CS54" s="8">
        <v>2</v>
      </c>
      <c r="CT54" s="8" t="s">
        <v>1873</v>
      </c>
      <c r="CU54" s="8">
        <v>4315</v>
      </c>
      <c r="CV54" s="8" t="s">
        <v>1822</v>
      </c>
      <c r="CW54" s="8">
        <v>2</v>
      </c>
      <c r="CX54" s="8" t="s">
        <v>0</v>
      </c>
      <c r="CY54" s="8">
        <v>0</v>
      </c>
      <c r="CZ54" s="8"/>
      <c r="DA54" s="8"/>
      <c r="DB54" s="8"/>
      <c r="DC54" s="8"/>
      <c r="DD54" s="8" t="s">
        <v>143</v>
      </c>
      <c r="DE54" s="8">
        <v>1</v>
      </c>
      <c r="DF54" s="8"/>
      <c r="DG54" s="8"/>
      <c r="DH54" s="8">
        <v>375</v>
      </c>
      <c r="DI54" s="8">
        <v>1</v>
      </c>
      <c r="DJ54" s="8"/>
      <c r="DK54" s="8">
        <v>2</v>
      </c>
      <c r="DL54" s="8">
        <v>6</v>
      </c>
      <c r="DM54" s="8">
        <v>1</v>
      </c>
      <c r="DN54" s="8"/>
      <c r="DO54" s="8"/>
      <c r="DP54" s="8"/>
      <c r="DQ54" s="8" t="s">
        <v>165</v>
      </c>
      <c r="DR54" s="8" t="s">
        <v>165</v>
      </c>
      <c r="DS54" s="8" t="s">
        <v>165</v>
      </c>
      <c r="DT54" s="8" t="s">
        <v>636</v>
      </c>
      <c r="DU54" s="8" t="s">
        <v>150</v>
      </c>
      <c r="DV54" s="8" t="s">
        <v>159</v>
      </c>
      <c r="DW54" s="8" t="s">
        <v>159</v>
      </c>
      <c r="DX54" s="8" t="s">
        <v>150</v>
      </c>
      <c r="DY54" s="8" t="s">
        <v>159</v>
      </c>
      <c r="DZ54" s="8"/>
      <c r="EA54" s="8"/>
      <c r="EB54" s="8" t="s">
        <v>150</v>
      </c>
      <c r="EC54" s="8" t="s">
        <v>150</v>
      </c>
      <c r="ED54" s="8" t="s">
        <v>150</v>
      </c>
      <c r="EE54" s="8"/>
      <c r="EF54" s="8" t="s">
        <v>159</v>
      </c>
      <c r="EG54" s="8" t="s">
        <v>150</v>
      </c>
      <c r="EH54" s="8"/>
      <c r="EI54" s="8" t="s">
        <v>159</v>
      </c>
      <c r="EJ54" s="8" t="s">
        <v>150</v>
      </c>
      <c r="EK54" s="8"/>
      <c r="EL54" s="8"/>
      <c r="EM54" s="8"/>
      <c r="EN54" s="8"/>
      <c r="EO54" s="8" t="s">
        <v>184</v>
      </c>
      <c r="EP54" s="8" t="s">
        <v>187</v>
      </c>
      <c r="EQ54" s="11" t="str">
        <f t="shared" si="43"/>
        <v>36</v>
      </c>
      <c r="ER54" s="11" t="str">
        <f t="shared" si="77"/>
        <v>1</v>
      </c>
      <c r="ES54" s="11"/>
      <c r="ET54" s="13">
        <f t="shared" si="79"/>
        <v>1.012</v>
      </c>
      <c r="EU54" s="13">
        <f t="shared" si="80"/>
        <v>0.7</v>
      </c>
      <c r="EV54" s="14">
        <f t="shared" si="22"/>
        <v>-0.24099999999999999</v>
      </c>
      <c r="EW54" s="14">
        <f t="shared" si="81"/>
        <v>-1.2</v>
      </c>
      <c r="EX54" s="14">
        <f t="shared" si="82"/>
        <v>-0.24099999999999999</v>
      </c>
      <c r="EY54" s="11">
        <f t="shared" si="83"/>
        <v>-0.24099999999999999</v>
      </c>
      <c r="EZ54" s="15" t="s">
        <v>152</v>
      </c>
      <c r="FA54" s="16" t="str">
        <f t="shared" si="89"/>
        <v>1</v>
      </c>
      <c r="FC54">
        <v>2</v>
      </c>
      <c r="FD54">
        <v>0</v>
      </c>
    </row>
    <row r="55" spans="1:160" ht="33.75">
      <c r="A55" s="6">
        <v>3204</v>
      </c>
      <c r="B55" s="8">
        <v>2</v>
      </c>
      <c r="C55" s="8" t="s">
        <v>139</v>
      </c>
      <c r="D55" s="8">
        <v>60</v>
      </c>
      <c r="E55" s="8">
        <v>57</v>
      </c>
      <c r="F55" s="8" t="s">
        <v>180</v>
      </c>
      <c r="G55" s="8">
        <v>5</v>
      </c>
      <c r="H55" s="8"/>
      <c r="I55" s="9"/>
      <c r="J55" s="9"/>
      <c r="K55" s="10">
        <v>43754</v>
      </c>
      <c r="L55" s="10"/>
      <c r="M55" s="9" t="e">
        <f>DATEDIF(K55, L55, "m")</f>
        <v>#NUM!</v>
      </c>
      <c r="N55" s="9">
        <f t="shared" ca="1" si="84"/>
        <v>53</v>
      </c>
      <c r="O55" s="9">
        <v>36</v>
      </c>
      <c r="P55" s="9">
        <v>1</v>
      </c>
      <c r="Q55" s="9"/>
      <c r="R55" s="9"/>
      <c r="S55" s="9" t="e">
        <f t="shared" si="85"/>
        <v>#NUM!</v>
      </c>
      <c r="T55" s="9"/>
      <c r="U55" s="8" t="str">
        <f t="shared" ref="U55:U77" si="90">IF(O55&lt;12,O55, IF(O55&gt;12, "12"))</f>
        <v>12</v>
      </c>
      <c r="V55" s="11" t="str">
        <f t="shared" ref="V55:V77" si="91">IF(U55&lt;12,0, IF(U55&gt;12, "1"))</f>
        <v>1</v>
      </c>
      <c r="W55" s="8" t="str">
        <f>IF(O55&lt;12,O55, IF(O55&gt;12, "12"))</f>
        <v>12</v>
      </c>
      <c r="X55" s="9">
        <v>2</v>
      </c>
      <c r="Y55" s="9">
        <v>1</v>
      </c>
      <c r="Z55" s="9">
        <v>1</v>
      </c>
      <c r="AA55" s="9"/>
      <c r="AB55" s="9">
        <v>2</v>
      </c>
      <c r="AC55" s="9">
        <v>36</v>
      </c>
      <c r="AD55" s="9">
        <v>1</v>
      </c>
      <c r="AE55" s="8">
        <v>36</v>
      </c>
      <c r="AF55" s="9">
        <v>2</v>
      </c>
      <c r="AG55" s="9">
        <v>2</v>
      </c>
      <c r="AH55" s="11">
        <v>36</v>
      </c>
      <c r="AI55" s="11" t="str">
        <f t="shared" si="76"/>
        <v>1</v>
      </c>
      <c r="AJ55" s="9">
        <v>2</v>
      </c>
      <c r="AK55" s="9">
        <v>0</v>
      </c>
      <c r="AL55" s="9"/>
      <c r="AM55" s="8" t="s">
        <v>360</v>
      </c>
      <c r="AN55" s="8">
        <v>1</v>
      </c>
      <c r="AO55" s="8">
        <v>1.69</v>
      </c>
      <c r="AP55" s="8">
        <v>44</v>
      </c>
      <c r="AQ55" s="8"/>
      <c r="AR55" s="9" t="e">
        <f t="shared" si="65"/>
        <v>#DIV/0!</v>
      </c>
      <c r="AS55" s="9">
        <v>1.02</v>
      </c>
      <c r="AT55" s="9">
        <f t="shared" si="78"/>
        <v>84.592425510088432</v>
      </c>
      <c r="AU55" s="9">
        <v>1.04</v>
      </c>
      <c r="AV55" s="9">
        <v>78</v>
      </c>
      <c r="AW55" s="9"/>
      <c r="AX55" s="9"/>
      <c r="AY55" s="12" t="s">
        <v>155</v>
      </c>
      <c r="AZ55" s="12" t="s">
        <v>155</v>
      </c>
      <c r="BA55" s="12" t="s">
        <v>155</v>
      </c>
      <c r="BB55" s="12"/>
      <c r="BC55" s="8" t="s">
        <v>164</v>
      </c>
      <c r="BD55" s="8"/>
      <c r="BE55" s="8"/>
      <c r="BF55" s="8"/>
      <c r="BG55" s="12"/>
      <c r="BH55" s="8"/>
      <c r="BI55" s="8"/>
      <c r="BJ55" s="8">
        <v>86</v>
      </c>
      <c r="BK55" s="8">
        <v>169</v>
      </c>
      <c r="BL55" s="8">
        <f t="shared" si="86"/>
        <v>1.9667358139178601</v>
      </c>
      <c r="BM55" s="8">
        <f t="shared" si="66"/>
        <v>30.110990511536709</v>
      </c>
      <c r="BN55" s="8">
        <v>1</v>
      </c>
      <c r="BO55" s="7" t="s">
        <v>1176</v>
      </c>
      <c r="BP55" s="8" t="s">
        <v>146</v>
      </c>
      <c r="BQ55" s="8">
        <v>54</v>
      </c>
      <c r="BR55" s="8">
        <v>66</v>
      </c>
      <c r="BS55" s="8">
        <v>162</v>
      </c>
      <c r="BT55" s="8">
        <f t="shared" si="87"/>
        <v>1.7043974737041447</v>
      </c>
      <c r="BU55" s="8">
        <f t="shared" si="67"/>
        <v>25.148605395518974</v>
      </c>
      <c r="BV55" s="8">
        <f t="shared" si="88"/>
        <v>1.1539185220942501</v>
      </c>
      <c r="BW55" s="8">
        <f t="shared" si="88"/>
        <v>1.1973224772496507</v>
      </c>
      <c r="BX55" s="8" t="s">
        <v>147</v>
      </c>
      <c r="BY55" s="8" t="s">
        <v>158</v>
      </c>
      <c r="BZ55" s="8" t="s">
        <v>148</v>
      </c>
      <c r="CA55" s="8" t="s">
        <v>149</v>
      </c>
      <c r="CB55" s="8">
        <v>5</v>
      </c>
      <c r="CC55" s="8" t="s">
        <v>150</v>
      </c>
      <c r="CD55" s="8">
        <v>2</v>
      </c>
      <c r="CE55" s="8" t="s">
        <v>150</v>
      </c>
      <c r="CF55" s="8" t="s">
        <v>150</v>
      </c>
      <c r="CG55" s="8">
        <v>2</v>
      </c>
      <c r="CH55" s="8" t="s">
        <v>150</v>
      </c>
      <c r="CI55" s="8" t="s">
        <v>150</v>
      </c>
      <c r="CJ55" s="8">
        <v>2</v>
      </c>
      <c r="CK55" s="8" t="s">
        <v>150</v>
      </c>
      <c r="CL55" s="8" t="s">
        <v>150</v>
      </c>
      <c r="CM55" s="8">
        <v>2</v>
      </c>
      <c r="CN55" s="8" t="s">
        <v>150</v>
      </c>
      <c r="CO55" s="8">
        <v>0</v>
      </c>
      <c r="CP55" s="8">
        <v>80</v>
      </c>
      <c r="CQ55" s="8">
        <v>4</v>
      </c>
      <c r="CR55" s="8" t="s">
        <v>0</v>
      </c>
      <c r="CS55" s="8">
        <v>0</v>
      </c>
      <c r="CT55" s="8"/>
      <c r="CU55" s="8"/>
      <c r="CV55" s="8"/>
      <c r="CW55" s="8"/>
      <c r="CX55" s="8" t="s">
        <v>0</v>
      </c>
      <c r="CY55" s="8">
        <v>0</v>
      </c>
      <c r="CZ55" s="8"/>
      <c r="DA55" s="8"/>
      <c r="DB55" s="8"/>
      <c r="DC55" s="8"/>
      <c r="DD55" s="8" t="s">
        <v>165</v>
      </c>
      <c r="DE55" s="8">
        <v>2</v>
      </c>
      <c r="DF55" s="8"/>
      <c r="DG55" s="8"/>
      <c r="DH55" s="8"/>
      <c r="DI55" s="8">
        <v>2</v>
      </c>
      <c r="DJ55" s="8"/>
      <c r="DK55" s="8">
        <v>2</v>
      </c>
      <c r="DL55" s="8">
        <v>0</v>
      </c>
      <c r="DM55" s="8">
        <v>2</v>
      </c>
      <c r="DN55" s="8" t="s">
        <v>143</v>
      </c>
      <c r="DO55" s="8" t="s">
        <v>165</v>
      </c>
      <c r="DP55" s="8" t="str">
        <f t="shared" ref="DP55:DP83" si="92">IF(DO55= "Y", "2","1")</f>
        <v>1</v>
      </c>
      <c r="DQ55" s="8" t="s">
        <v>165</v>
      </c>
      <c r="DR55" s="8" t="s">
        <v>165</v>
      </c>
      <c r="DS55" s="8" t="s">
        <v>165</v>
      </c>
      <c r="DT55" s="8" t="s">
        <v>636</v>
      </c>
      <c r="DU55" s="8" t="s">
        <v>150</v>
      </c>
      <c r="DV55" s="8" t="s">
        <v>150</v>
      </c>
      <c r="DW55" s="8" t="s">
        <v>150</v>
      </c>
      <c r="DX55" s="8" t="s">
        <v>150</v>
      </c>
      <c r="DY55" s="8" t="s">
        <v>150</v>
      </c>
      <c r="DZ55" s="8"/>
      <c r="EA55" s="8"/>
      <c r="EB55" s="8" t="s">
        <v>150</v>
      </c>
      <c r="EC55" s="8" t="s">
        <v>150</v>
      </c>
      <c r="ED55" s="8" t="s">
        <v>150</v>
      </c>
      <c r="EE55" s="8"/>
      <c r="EF55" s="8" t="s">
        <v>159</v>
      </c>
      <c r="EG55" s="8" t="s">
        <v>150</v>
      </c>
      <c r="EH55" s="8"/>
      <c r="EI55" s="8" t="s">
        <v>159</v>
      </c>
      <c r="EJ55" s="8" t="s">
        <v>150</v>
      </c>
      <c r="EK55" s="8"/>
      <c r="EL55" s="8"/>
      <c r="EM55" s="8"/>
      <c r="EN55" s="8"/>
      <c r="EO55" s="8" t="s">
        <v>173</v>
      </c>
      <c r="EP55" s="8" t="s">
        <v>189</v>
      </c>
      <c r="EQ55" s="11">
        <v>36</v>
      </c>
      <c r="ER55" s="11" t="str">
        <f t="shared" si="77"/>
        <v>1</v>
      </c>
      <c r="ES55" s="11"/>
      <c r="ET55" s="13">
        <f t="shared" si="79"/>
        <v>1</v>
      </c>
      <c r="EU55" s="13">
        <f t="shared" si="80"/>
        <v>0.9</v>
      </c>
      <c r="EV55" s="14">
        <f t="shared" si="22"/>
        <v>-3.2000000000000001E-2</v>
      </c>
      <c r="EW55" s="14">
        <f t="shared" si="81"/>
        <v>-1.2</v>
      </c>
      <c r="EX55" s="14">
        <f t="shared" si="82"/>
        <v>-1.2</v>
      </c>
      <c r="EY55" s="11">
        <f t="shared" si="83"/>
        <v>-3.2000000000000001E-2</v>
      </c>
      <c r="EZ55" s="15" t="s">
        <v>176</v>
      </c>
      <c r="FA55" s="16" t="str">
        <f t="shared" si="89"/>
        <v>3</v>
      </c>
      <c r="FC55">
        <v>2</v>
      </c>
      <c r="FD55">
        <v>0</v>
      </c>
    </row>
    <row r="56" spans="1:160" ht="33.75">
      <c r="A56" s="6">
        <v>3207</v>
      </c>
      <c r="B56" s="8">
        <v>2</v>
      </c>
      <c r="C56" s="8" t="s">
        <v>139</v>
      </c>
      <c r="D56" s="8">
        <v>42</v>
      </c>
      <c r="E56" s="8">
        <v>39</v>
      </c>
      <c r="F56" s="8" t="s">
        <v>180</v>
      </c>
      <c r="G56" s="8">
        <v>5</v>
      </c>
      <c r="H56" s="8"/>
      <c r="I56" s="9"/>
      <c r="J56" s="9"/>
      <c r="K56" s="10">
        <v>43761</v>
      </c>
      <c r="L56" s="10"/>
      <c r="M56" s="9" t="e">
        <f t="shared" ref="M56:M63" si="93">DATEDIF(K56,L56,"m")</f>
        <v>#NUM!</v>
      </c>
      <c r="N56" s="9">
        <f t="shared" ca="1" si="84"/>
        <v>53</v>
      </c>
      <c r="O56" s="9">
        <v>36</v>
      </c>
      <c r="P56" s="9">
        <v>1</v>
      </c>
      <c r="Q56" s="9"/>
      <c r="R56" s="9"/>
      <c r="S56" s="9" t="e">
        <f t="shared" si="85"/>
        <v>#NUM!</v>
      </c>
      <c r="T56" s="9"/>
      <c r="U56" s="8" t="str">
        <f t="shared" si="90"/>
        <v>12</v>
      </c>
      <c r="V56" s="11" t="str">
        <f t="shared" si="91"/>
        <v>1</v>
      </c>
      <c r="W56" s="8" t="str">
        <f>IF(O56&lt;12,O56, IF(O56&gt;12, "12"))</f>
        <v>12</v>
      </c>
      <c r="X56" s="9">
        <v>2</v>
      </c>
      <c r="Y56" s="9">
        <v>1</v>
      </c>
      <c r="Z56" s="9">
        <v>1</v>
      </c>
      <c r="AA56" s="9"/>
      <c r="AB56" s="9">
        <v>2</v>
      </c>
      <c r="AC56" s="9">
        <v>36</v>
      </c>
      <c r="AD56" s="9">
        <v>1</v>
      </c>
      <c r="AE56" s="8">
        <v>36</v>
      </c>
      <c r="AF56" s="9">
        <v>2</v>
      </c>
      <c r="AG56" s="9">
        <v>2</v>
      </c>
      <c r="AH56" s="11">
        <v>36</v>
      </c>
      <c r="AI56" s="11" t="str">
        <f t="shared" si="76"/>
        <v>1</v>
      </c>
      <c r="AJ56" s="9">
        <v>2</v>
      </c>
      <c r="AK56" s="9"/>
      <c r="AL56" s="9"/>
      <c r="AM56" s="8" t="s">
        <v>360</v>
      </c>
      <c r="AN56" s="8">
        <v>1</v>
      </c>
      <c r="AO56" s="8">
        <v>1.29</v>
      </c>
      <c r="AP56" s="8">
        <v>69</v>
      </c>
      <c r="AQ56" s="8"/>
      <c r="AR56" s="9" t="e">
        <f t="shared" si="65"/>
        <v>#DIV/0!</v>
      </c>
      <c r="AS56" s="9">
        <v>1.36</v>
      </c>
      <c r="AT56" s="9">
        <f t="shared" si="78"/>
        <v>66.992028810435798</v>
      </c>
      <c r="AU56" s="9">
        <v>1.25</v>
      </c>
      <c r="AV56" s="9">
        <v>71</v>
      </c>
      <c r="AW56" s="9"/>
      <c r="AX56" s="9"/>
      <c r="AY56" s="12" t="s">
        <v>155</v>
      </c>
      <c r="AZ56" s="12" t="s">
        <v>155</v>
      </c>
      <c r="BA56" s="12" t="s">
        <v>155</v>
      </c>
      <c r="BB56" s="12"/>
      <c r="BC56" s="8" t="s">
        <v>164</v>
      </c>
      <c r="BD56" s="8"/>
      <c r="BE56" s="8"/>
      <c r="BF56" s="8"/>
      <c r="BG56" s="12"/>
      <c r="BH56" s="8"/>
      <c r="BI56" s="8"/>
      <c r="BJ56" s="8">
        <v>65.3</v>
      </c>
      <c r="BK56" s="8">
        <v>176.7</v>
      </c>
      <c r="BL56" s="8">
        <f t="shared" si="86"/>
        <v>1.8069699242509696</v>
      </c>
      <c r="BM56" s="8">
        <f t="shared" si="66"/>
        <v>20.91414343771509</v>
      </c>
      <c r="BN56" s="8">
        <v>1</v>
      </c>
      <c r="BO56" s="7" t="s">
        <v>1180</v>
      </c>
      <c r="BP56" s="8" t="s">
        <v>146</v>
      </c>
      <c r="BQ56" s="8">
        <v>36</v>
      </c>
      <c r="BR56" s="8">
        <v>46.7</v>
      </c>
      <c r="BS56" s="8">
        <v>160.9</v>
      </c>
      <c r="BT56" s="8">
        <f t="shared" si="87"/>
        <v>1.4641282821992601</v>
      </c>
      <c r="BU56" s="8">
        <f t="shared" si="67"/>
        <v>18.038681577098366</v>
      </c>
      <c r="BV56" s="8">
        <f t="shared" si="88"/>
        <v>1.2341609312653457</v>
      </c>
      <c r="BW56" s="8">
        <f t="shared" si="88"/>
        <v>1.1594053228517192</v>
      </c>
      <c r="BX56" s="8" t="s">
        <v>162</v>
      </c>
      <c r="BY56" s="8" t="s">
        <v>147</v>
      </c>
      <c r="BZ56" s="8" t="s">
        <v>148</v>
      </c>
      <c r="CA56" s="8" t="s">
        <v>149</v>
      </c>
      <c r="CB56" s="8">
        <v>5</v>
      </c>
      <c r="CC56" s="8" t="s">
        <v>150</v>
      </c>
      <c r="CD56" s="8">
        <v>2</v>
      </c>
      <c r="CE56" s="8" t="s">
        <v>159</v>
      </c>
      <c r="CF56" s="8" t="s">
        <v>150</v>
      </c>
      <c r="CG56" s="8">
        <v>2</v>
      </c>
      <c r="CH56" s="8" t="s">
        <v>150</v>
      </c>
      <c r="CI56" s="8" t="s">
        <v>150</v>
      </c>
      <c r="CJ56" s="8">
        <v>2</v>
      </c>
      <c r="CK56" s="8" t="s">
        <v>159</v>
      </c>
      <c r="CL56" s="8" t="s">
        <v>150</v>
      </c>
      <c r="CM56" s="8">
        <v>2</v>
      </c>
      <c r="CN56" s="8" t="s">
        <v>150</v>
      </c>
      <c r="CO56" s="8">
        <v>91.7</v>
      </c>
      <c r="CP56" s="8">
        <v>60</v>
      </c>
      <c r="CQ56" s="8">
        <v>4</v>
      </c>
      <c r="CR56" s="8" t="s">
        <v>0</v>
      </c>
      <c r="CS56" s="8">
        <v>0</v>
      </c>
      <c r="CT56" s="8"/>
      <c r="CU56" s="8"/>
      <c r="CV56" s="8"/>
      <c r="CW56" s="8"/>
      <c r="CX56" s="8" t="s">
        <v>0</v>
      </c>
      <c r="CY56" s="8">
        <v>0</v>
      </c>
      <c r="CZ56" s="8"/>
      <c r="DA56" s="8"/>
      <c r="DB56" s="8"/>
      <c r="DC56" s="8"/>
      <c r="DD56" s="8" t="s">
        <v>143</v>
      </c>
      <c r="DE56" s="8">
        <v>1</v>
      </c>
      <c r="DF56" s="8"/>
      <c r="DG56" s="8"/>
      <c r="DH56" s="8">
        <v>375</v>
      </c>
      <c r="DI56" s="8">
        <v>1</v>
      </c>
      <c r="DJ56" s="8"/>
      <c r="DK56" s="8">
        <v>2</v>
      </c>
      <c r="DL56" s="8">
        <v>2</v>
      </c>
      <c r="DM56" s="8">
        <v>1</v>
      </c>
      <c r="DN56" s="8" t="s">
        <v>143</v>
      </c>
      <c r="DO56" s="8"/>
      <c r="DP56" s="8" t="str">
        <f t="shared" si="92"/>
        <v>1</v>
      </c>
      <c r="DQ56" s="8" t="s">
        <v>143</v>
      </c>
      <c r="DR56" s="8" t="s">
        <v>143</v>
      </c>
      <c r="DS56" s="8" t="s">
        <v>143</v>
      </c>
      <c r="DT56" s="8" t="s">
        <v>636</v>
      </c>
      <c r="DU56" s="8" t="s">
        <v>150</v>
      </c>
      <c r="DV56" s="8" t="s">
        <v>150</v>
      </c>
      <c r="DW56" s="8" t="s">
        <v>150</v>
      </c>
      <c r="DX56" s="8" t="s">
        <v>150</v>
      </c>
      <c r="DY56" s="8" t="s">
        <v>150</v>
      </c>
      <c r="DZ56" s="8"/>
      <c r="EA56" s="8"/>
      <c r="EB56" s="8" t="s">
        <v>150</v>
      </c>
      <c r="EC56" s="8" t="s">
        <v>150</v>
      </c>
      <c r="ED56" s="8" t="s">
        <v>150</v>
      </c>
      <c r="EE56" s="8"/>
      <c r="EF56" s="8" t="s">
        <v>159</v>
      </c>
      <c r="EG56" s="8" t="s">
        <v>150</v>
      </c>
      <c r="EH56" s="8"/>
      <c r="EI56" s="8" t="s">
        <v>159</v>
      </c>
      <c r="EJ56" s="8" t="s">
        <v>150</v>
      </c>
      <c r="EK56" s="8"/>
      <c r="EL56" s="8"/>
      <c r="EM56" s="8"/>
      <c r="EN56" s="8"/>
      <c r="EO56" s="8" t="s">
        <v>184</v>
      </c>
      <c r="EP56" s="8" t="s">
        <v>189</v>
      </c>
      <c r="EQ56" s="11">
        <v>36</v>
      </c>
      <c r="ER56" s="11" t="str">
        <f t="shared" si="77"/>
        <v>1</v>
      </c>
      <c r="ES56" s="11"/>
      <c r="ET56" s="13">
        <f t="shared" si="79"/>
        <v>1</v>
      </c>
      <c r="EU56" s="13">
        <f t="shared" si="80"/>
        <v>0.9</v>
      </c>
      <c r="EV56" s="14">
        <f t="shared" si="22"/>
        <v>-3.2000000000000001E-2</v>
      </c>
      <c r="EW56" s="14">
        <f t="shared" si="81"/>
        <v>-1.2</v>
      </c>
      <c r="EX56" s="14">
        <f t="shared" si="82"/>
        <v>-1.2</v>
      </c>
      <c r="EY56" s="11">
        <f t="shared" si="83"/>
        <v>-3.2000000000000001E-2</v>
      </c>
      <c r="EZ56" s="15" t="s">
        <v>152</v>
      </c>
      <c r="FA56" s="16" t="str">
        <f t="shared" si="89"/>
        <v>1</v>
      </c>
      <c r="FC56">
        <v>2</v>
      </c>
      <c r="FD56">
        <v>0</v>
      </c>
    </row>
    <row r="57" spans="1:160" ht="123.75">
      <c r="A57" s="6">
        <v>3229</v>
      </c>
      <c r="B57" s="8">
        <v>1</v>
      </c>
      <c r="C57" s="8" t="s">
        <v>146</v>
      </c>
      <c r="D57" s="8">
        <v>54</v>
      </c>
      <c r="E57" s="8">
        <v>52</v>
      </c>
      <c r="F57" s="8" t="s">
        <v>153</v>
      </c>
      <c r="G57" s="8">
        <v>3</v>
      </c>
      <c r="H57" s="8"/>
      <c r="I57" s="9"/>
      <c r="J57" s="9"/>
      <c r="K57" s="10">
        <v>43794</v>
      </c>
      <c r="L57" s="10"/>
      <c r="M57" s="9" t="e">
        <f t="shared" si="93"/>
        <v>#NUM!</v>
      </c>
      <c r="N57" s="9">
        <f t="shared" ca="1" si="84"/>
        <v>52</v>
      </c>
      <c r="O57" s="9">
        <v>35</v>
      </c>
      <c r="P57" s="9">
        <v>1</v>
      </c>
      <c r="Q57" s="10">
        <v>43833</v>
      </c>
      <c r="R57" s="9"/>
      <c r="S57" s="9">
        <f t="shared" si="85"/>
        <v>1</v>
      </c>
      <c r="T57" s="9" t="s">
        <v>1204</v>
      </c>
      <c r="U57" s="8" t="str">
        <f t="shared" si="90"/>
        <v>12</v>
      </c>
      <c r="V57" s="11" t="str">
        <f t="shared" si="91"/>
        <v>1</v>
      </c>
      <c r="W57" s="8">
        <v>1</v>
      </c>
      <c r="X57" s="9">
        <v>1</v>
      </c>
      <c r="Y57" s="9">
        <v>0</v>
      </c>
      <c r="Z57" s="9">
        <v>0</v>
      </c>
      <c r="AA57" s="9">
        <v>0</v>
      </c>
      <c r="AB57" s="9">
        <v>1</v>
      </c>
      <c r="AC57" s="9">
        <v>1</v>
      </c>
      <c r="AD57" s="9">
        <v>0</v>
      </c>
      <c r="AE57" s="8">
        <v>1</v>
      </c>
      <c r="AF57" s="9">
        <v>1</v>
      </c>
      <c r="AG57" s="9">
        <v>1</v>
      </c>
      <c r="AH57" s="11">
        <f t="shared" ref="AH57:AH91" si="94">IF(O57&lt;36,O57, IF(O57&gt;36, "36"))</f>
        <v>35</v>
      </c>
      <c r="AI57" s="11">
        <v>1</v>
      </c>
      <c r="AJ57" s="9">
        <v>1</v>
      </c>
      <c r="AK57" s="9">
        <v>0</v>
      </c>
      <c r="AL57" s="9"/>
      <c r="AM57" s="8" t="s">
        <v>360</v>
      </c>
      <c r="AN57" s="8">
        <v>1</v>
      </c>
      <c r="AO57" s="8">
        <v>1.1599999999999999</v>
      </c>
      <c r="AP57" s="8">
        <v>54</v>
      </c>
      <c r="AQ57" s="8"/>
      <c r="AR57" s="9" t="e">
        <f t="shared" si="65"/>
        <v>#DIV/0!</v>
      </c>
      <c r="AS57" s="9">
        <v>1.64</v>
      </c>
      <c r="AT57" s="9">
        <f t="shared" si="78"/>
        <v>36.944624194985828</v>
      </c>
      <c r="AU57" s="9">
        <v>1.54</v>
      </c>
      <c r="AV57" s="9">
        <v>38</v>
      </c>
      <c r="AW57" s="9"/>
      <c r="AX57" s="9"/>
      <c r="AY57" s="12" t="s">
        <v>155</v>
      </c>
      <c r="AZ57" s="12" t="s">
        <v>155</v>
      </c>
      <c r="BA57" s="12" t="s">
        <v>155</v>
      </c>
      <c r="BB57" s="12"/>
      <c r="BC57" s="8" t="s">
        <v>164</v>
      </c>
      <c r="BD57" s="8"/>
      <c r="BE57" s="8"/>
      <c r="BF57" s="8"/>
      <c r="BG57" s="12"/>
      <c r="BH57" s="8"/>
      <c r="BI57" s="8"/>
      <c r="BJ57" s="8">
        <v>54.1</v>
      </c>
      <c r="BK57" s="8">
        <v>162</v>
      </c>
      <c r="BL57" s="8">
        <f t="shared" si="86"/>
        <v>1.5662949470398413</v>
      </c>
      <c r="BM57" s="8">
        <f t="shared" si="66"/>
        <v>20.614235634811767</v>
      </c>
      <c r="BN57" s="8">
        <v>1</v>
      </c>
      <c r="BO57" s="7" t="s">
        <v>1205</v>
      </c>
      <c r="BP57" s="8" t="s">
        <v>139</v>
      </c>
      <c r="BQ57" s="8">
        <v>63</v>
      </c>
      <c r="BR57" s="8">
        <v>82</v>
      </c>
      <c r="BS57" s="8">
        <v>175</v>
      </c>
      <c r="BT57" s="8">
        <f t="shared" si="87"/>
        <v>1.9766956030212932</v>
      </c>
      <c r="BU57" s="8">
        <f t="shared" si="67"/>
        <v>26.775510204081634</v>
      </c>
      <c r="BV57" s="8">
        <f t="shared" si="88"/>
        <v>0.79238044777649508</v>
      </c>
      <c r="BW57" s="8">
        <f t="shared" si="88"/>
        <v>0.76989142233671992</v>
      </c>
      <c r="BX57" s="8" t="s">
        <v>147</v>
      </c>
      <c r="BY57" s="8" t="s">
        <v>158</v>
      </c>
      <c r="BZ57" s="8" t="s">
        <v>148</v>
      </c>
      <c r="CA57" s="8" t="s">
        <v>149</v>
      </c>
      <c r="CB57" s="8">
        <v>4</v>
      </c>
      <c r="CC57" s="8" t="s">
        <v>150</v>
      </c>
      <c r="CD57" s="8">
        <v>2</v>
      </c>
      <c r="CE57" s="8" t="s">
        <v>159</v>
      </c>
      <c r="CF57" s="8" t="s">
        <v>150</v>
      </c>
      <c r="CG57" s="8">
        <v>2</v>
      </c>
      <c r="CH57" s="8" t="s">
        <v>150</v>
      </c>
      <c r="CI57" s="8" t="s">
        <v>159</v>
      </c>
      <c r="CJ57" s="8">
        <v>1</v>
      </c>
      <c r="CK57" s="8" t="s">
        <v>159</v>
      </c>
      <c r="CL57" s="8" t="s">
        <v>159</v>
      </c>
      <c r="CM57" s="8">
        <v>1</v>
      </c>
      <c r="CN57" s="8" t="s">
        <v>159</v>
      </c>
      <c r="CO57" s="8">
        <v>100</v>
      </c>
      <c r="CP57" s="8">
        <v>100</v>
      </c>
      <c r="CQ57" s="8">
        <v>2</v>
      </c>
      <c r="CR57" s="8" t="s">
        <v>585</v>
      </c>
      <c r="CS57" s="8">
        <v>2</v>
      </c>
      <c r="CT57" s="8" t="s">
        <v>1875</v>
      </c>
      <c r="CU57" s="8">
        <v>3863</v>
      </c>
      <c r="CV57" s="8" t="s">
        <v>1876</v>
      </c>
      <c r="CW57" s="8">
        <v>12</v>
      </c>
      <c r="CX57" s="8" t="s">
        <v>561</v>
      </c>
      <c r="CY57" s="8">
        <v>3</v>
      </c>
      <c r="CZ57" s="8" t="s">
        <v>1874</v>
      </c>
      <c r="DA57" s="8">
        <v>5341</v>
      </c>
      <c r="DB57" s="8" t="s">
        <v>1857</v>
      </c>
      <c r="DC57" s="8">
        <v>12</v>
      </c>
      <c r="DD57" s="8" t="s">
        <v>165</v>
      </c>
      <c r="DE57" s="8">
        <v>2</v>
      </c>
      <c r="DF57" s="8"/>
      <c r="DG57" s="8"/>
      <c r="DH57" s="8">
        <v>375</v>
      </c>
      <c r="DI57" s="8">
        <v>1</v>
      </c>
      <c r="DJ57" s="8"/>
      <c r="DK57" s="8">
        <v>2</v>
      </c>
      <c r="DL57" s="8">
        <v>7</v>
      </c>
      <c r="DM57" s="8">
        <v>1</v>
      </c>
      <c r="DN57" s="8" t="s">
        <v>143</v>
      </c>
      <c r="DO57" s="8"/>
      <c r="DP57" s="8" t="str">
        <f t="shared" si="92"/>
        <v>1</v>
      </c>
      <c r="DQ57" s="8" t="s">
        <v>143</v>
      </c>
      <c r="DR57" s="8" t="s">
        <v>143</v>
      </c>
      <c r="DS57" s="8" t="s">
        <v>143</v>
      </c>
      <c r="DT57" s="8" t="s">
        <v>636</v>
      </c>
      <c r="DU57" s="8" t="s">
        <v>150</v>
      </c>
      <c r="DV57" s="8" t="s">
        <v>150</v>
      </c>
      <c r="DW57" s="8" t="s">
        <v>150</v>
      </c>
      <c r="DX57" s="8" t="s">
        <v>150</v>
      </c>
      <c r="DY57" s="8" t="s">
        <v>159</v>
      </c>
      <c r="DZ57" s="8"/>
      <c r="EA57" s="8"/>
      <c r="EB57" s="8" t="s">
        <v>150</v>
      </c>
      <c r="EC57" s="8" t="s">
        <v>150</v>
      </c>
      <c r="ED57" s="8" t="s">
        <v>150</v>
      </c>
      <c r="EE57" s="8"/>
      <c r="EF57" s="8" t="s">
        <v>159</v>
      </c>
      <c r="EG57" s="8" t="s">
        <v>150</v>
      </c>
      <c r="EH57" s="8"/>
      <c r="EI57" s="8" t="s">
        <v>159</v>
      </c>
      <c r="EJ57" s="8" t="s">
        <v>150</v>
      </c>
      <c r="EK57" s="8"/>
      <c r="EL57" s="8"/>
      <c r="EM57" s="8"/>
      <c r="EN57" s="8"/>
      <c r="EO57" s="8" t="s">
        <v>184</v>
      </c>
      <c r="EP57" s="8" t="s">
        <v>189</v>
      </c>
      <c r="EQ57" s="11">
        <f t="shared" ref="EQ57:EQ91" si="95">IF(O57&lt;36,O57, IF(O57&gt;36, "36"))</f>
        <v>35</v>
      </c>
      <c r="ER57" s="11">
        <v>1</v>
      </c>
      <c r="ES57" s="11"/>
      <c r="ET57" s="13">
        <f t="shared" si="79"/>
        <v>1.012</v>
      </c>
      <c r="EU57" s="13">
        <f t="shared" si="80"/>
        <v>0.7</v>
      </c>
      <c r="EV57" s="14">
        <f t="shared" si="22"/>
        <v>-0.24099999999999999</v>
      </c>
      <c r="EW57" s="14">
        <f t="shared" si="81"/>
        <v>-1.2</v>
      </c>
      <c r="EX57" s="14">
        <f t="shared" si="82"/>
        <v>-1.2</v>
      </c>
      <c r="EY57" s="11">
        <f t="shared" si="83"/>
        <v>-0.24099999999999999</v>
      </c>
      <c r="EZ57" s="15" t="s">
        <v>152</v>
      </c>
      <c r="FA57" s="16" t="str">
        <f t="shared" si="89"/>
        <v>1</v>
      </c>
      <c r="FC57">
        <v>2</v>
      </c>
      <c r="FD57">
        <v>0</v>
      </c>
    </row>
    <row r="58" spans="1:160" ht="33.75">
      <c r="A58" s="6">
        <v>3270</v>
      </c>
      <c r="B58" s="8">
        <v>1</v>
      </c>
      <c r="C58" s="8" t="s">
        <v>146</v>
      </c>
      <c r="D58" s="8">
        <v>38</v>
      </c>
      <c r="E58" s="8">
        <v>35</v>
      </c>
      <c r="F58" s="8" t="s">
        <v>192</v>
      </c>
      <c r="G58" s="8">
        <v>3</v>
      </c>
      <c r="H58" s="8"/>
      <c r="I58" s="9" t="s">
        <v>1085</v>
      </c>
      <c r="J58" s="9">
        <v>0</v>
      </c>
      <c r="K58" s="10">
        <v>43866</v>
      </c>
      <c r="L58" s="10"/>
      <c r="M58" s="9" t="e">
        <f t="shared" si="93"/>
        <v>#NUM!</v>
      </c>
      <c r="N58" s="9">
        <f t="shared" ca="1" si="84"/>
        <v>50</v>
      </c>
      <c r="O58" s="9">
        <v>32</v>
      </c>
      <c r="P58" s="9">
        <v>1</v>
      </c>
      <c r="Q58" s="9"/>
      <c r="R58" s="9"/>
      <c r="S58" s="9" t="e">
        <f t="shared" si="85"/>
        <v>#NUM!</v>
      </c>
      <c r="T58" s="9"/>
      <c r="U58" s="8" t="str">
        <f t="shared" si="90"/>
        <v>12</v>
      </c>
      <c r="V58" s="11" t="str">
        <f t="shared" si="91"/>
        <v>1</v>
      </c>
      <c r="W58" s="8" t="str">
        <f>IF(O58&lt;12,O58, IF(O58&gt;12, "12"))</f>
        <v>12</v>
      </c>
      <c r="X58" s="9">
        <v>2</v>
      </c>
      <c r="Y58" s="9">
        <v>1</v>
      </c>
      <c r="Z58" s="9"/>
      <c r="AA58" s="9"/>
      <c r="AB58" s="9">
        <v>2</v>
      </c>
      <c r="AC58" s="9">
        <v>32</v>
      </c>
      <c r="AD58" s="9">
        <v>1</v>
      </c>
      <c r="AE58" s="8">
        <f>IF($O58&lt;36,$O58, IF($O58&gt;36, "36"))</f>
        <v>32</v>
      </c>
      <c r="AF58" s="9">
        <v>2</v>
      </c>
      <c r="AG58" s="9"/>
      <c r="AH58" s="11">
        <f t="shared" si="94"/>
        <v>32</v>
      </c>
      <c r="AI58" s="11">
        <v>1</v>
      </c>
      <c r="AJ58" s="9">
        <v>2</v>
      </c>
      <c r="AK58" s="9">
        <v>0</v>
      </c>
      <c r="AL58" s="9"/>
      <c r="AM58" s="8" t="s">
        <v>360</v>
      </c>
      <c r="AN58" s="8">
        <v>1</v>
      </c>
      <c r="AO58" s="8">
        <v>1.33</v>
      </c>
      <c r="AP58" s="8">
        <v>52</v>
      </c>
      <c r="AQ58" s="8"/>
      <c r="AR58" s="9" t="e">
        <f t="shared" si="65"/>
        <v>#DIV/0!</v>
      </c>
      <c r="AS58" s="9">
        <v>0.83</v>
      </c>
      <c r="AT58" s="9">
        <f t="shared" si="78"/>
        <v>92.979517693843036</v>
      </c>
      <c r="AU58" s="9"/>
      <c r="AV58" s="9" t="e">
        <f t="shared" ref="AV58:AV91" si="96">141*((AU58/EU58)^EX58)*0.9938^(E58+3)*ET58</f>
        <v>#DIV/0!</v>
      </c>
      <c r="AW58" s="9"/>
      <c r="AX58" s="9"/>
      <c r="AY58" s="12" t="s">
        <v>155</v>
      </c>
      <c r="AZ58" s="12" t="s">
        <v>155</v>
      </c>
      <c r="BA58" s="12" t="s">
        <v>155</v>
      </c>
      <c r="BB58" s="12"/>
      <c r="BC58" s="8" t="s">
        <v>164</v>
      </c>
      <c r="BD58" s="8"/>
      <c r="BE58" s="8"/>
      <c r="BF58" s="8"/>
      <c r="BG58" s="12"/>
      <c r="BH58" s="8"/>
      <c r="BI58" s="8"/>
      <c r="BJ58" s="8">
        <v>42</v>
      </c>
      <c r="BK58" s="8">
        <v>167</v>
      </c>
      <c r="BL58" s="8">
        <f t="shared" si="86"/>
        <v>1.4378603690583331</v>
      </c>
      <c r="BM58" s="8">
        <f t="shared" si="66"/>
        <v>15.059700957366704</v>
      </c>
      <c r="BN58" s="8">
        <v>1</v>
      </c>
      <c r="BO58" s="7" t="s">
        <v>1245</v>
      </c>
      <c r="BP58" s="8" t="s">
        <v>139</v>
      </c>
      <c r="BQ58" s="8">
        <v>35</v>
      </c>
      <c r="BR58" s="8">
        <v>73.7</v>
      </c>
      <c r="BS58" s="8">
        <v>173</v>
      </c>
      <c r="BT58" s="8">
        <f t="shared" si="87"/>
        <v>1.8733694374026653</v>
      </c>
      <c r="BU58" s="8">
        <f t="shared" si="67"/>
        <v>24.624945704834776</v>
      </c>
      <c r="BV58" s="8">
        <f t="shared" si="88"/>
        <v>0.76752633001841641</v>
      </c>
      <c r="BW58" s="8">
        <f t="shared" si="88"/>
        <v>0.61156280862011958</v>
      </c>
      <c r="BX58" s="8" t="s">
        <v>147</v>
      </c>
      <c r="BY58" s="8" t="s">
        <v>158</v>
      </c>
      <c r="BZ58" s="8" t="s">
        <v>148</v>
      </c>
      <c r="CA58" s="8" t="s">
        <v>149</v>
      </c>
      <c r="CB58" s="8">
        <v>5</v>
      </c>
      <c r="CC58" s="8" t="s">
        <v>150</v>
      </c>
      <c r="CD58" s="8">
        <v>2</v>
      </c>
      <c r="CE58" s="8" t="s">
        <v>159</v>
      </c>
      <c r="CF58" s="8" t="s">
        <v>150</v>
      </c>
      <c r="CG58" s="8">
        <v>2</v>
      </c>
      <c r="CH58" s="8" t="s">
        <v>150</v>
      </c>
      <c r="CI58" s="8" t="s">
        <v>150</v>
      </c>
      <c r="CJ58" s="8">
        <v>2</v>
      </c>
      <c r="CK58" s="8" t="s">
        <v>159</v>
      </c>
      <c r="CL58" s="8" t="s">
        <v>150</v>
      </c>
      <c r="CM58" s="8">
        <v>2</v>
      </c>
      <c r="CN58" s="8" t="s">
        <v>150</v>
      </c>
      <c r="CO58" s="8">
        <v>100</v>
      </c>
      <c r="CP58" s="8">
        <v>0</v>
      </c>
      <c r="CQ58" s="8">
        <v>3</v>
      </c>
      <c r="CR58" s="8" t="s">
        <v>562</v>
      </c>
      <c r="CS58" s="8">
        <v>1</v>
      </c>
      <c r="CT58" s="8" t="s">
        <v>1246</v>
      </c>
      <c r="CU58" s="8"/>
      <c r="CV58" s="8"/>
      <c r="CW58" s="8"/>
      <c r="CX58" s="8" t="s">
        <v>0</v>
      </c>
      <c r="CY58" s="8">
        <v>0</v>
      </c>
      <c r="CZ58" s="8"/>
      <c r="DA58" s="8"/>
      <c r="DB58" s="8"/>
      <c r="DC58" s="8"/>
      <c r="DD58" s="8" t="s">
        <v>165</v>
      </c>
      <c r="DE58" s="8">
        <v>2</v>
      </c>
      <c r="DF58" s="8"/>
      <c r="DG58" s="8"/>
      <c r="DH58" s="8">
        <v>375</v>
      </c>
      <c r="DI58" s="8">
        <v>1</v>
      </c>
      <c r="DJ58" s="8"/>
      <c r="DK58" s="8">
        <v>2</v>
      </c>
      <c r="DL58" s="8">
        <v>0</v>
      </c>
      <c r="DM58" s="8">
        <v>2</v>
      </c>
      <c r="DN58" s="8" t="s">
        <v>143</v>
      </c>
      <c r="DO58" s="8"/>
      <c r="DP58" s="8" t="str">
        <f t="shared" si="92"/>
        <v>1</v>
      </c>
      <c r="DQ58" s="8" t="s">
        <v>165</v>
      </c>
      <c r="DR58" s="8" t="s">
        <v>165</v>
      </c>
      <c r="DS58" s="8" t="s">
        <v>165</v>
      </c>
      <c r="DT58" s="8" t="s">
        <v>636</v>
      </c>
      <c r="DU58" s="8" t="s">
        <v>150</v>
      </c>
      <c r="DV58" s="8" t="s">
        <v>159</v>
      </c>
      <c r="DW58" s="8"/>
      <c r="DX58" s="8"/>
      <c r="DY58" s="8"/>
      <c r="DZ58" s="8"/>
      <c r="EA58" s="8"/>
      <c r="EB58" s="8" t="s">
        <v>150</v>
      </c>
      <c r="EC58" s="8" t="s">
        <v>150</v>
      </c>
      <c r="ED58" s="8" t="s">
        <v>150</v>
      </c>
      <c r="EE58" s="8"/>
      <c r="EF58" s="8" t="s">
        <v>159</v>
      </c>
      <c r="EG58" s="8" t="s">
        <v>150</v>
      </c>
      <c r="EH58" s="8"/>
      <c r="EI58" s="8" t="s">
        <v>159</v>
      </c>
      <c r="EJ58" s="8" t="s">
        <v>150</v>
      </c>
      <c r="EK58" s="8"/>
      <c r="EL58" s="8"/>
      <c r="EM58" s="8"/>
      <c r="EN58" s="8"/>
      <c r="EO58" s="8"/>
      <c r="EP58" s="8" t="s">
        <v>189</v>
      </c>
      <c r="EQ58" s="11">
        <f t="shared" si="95"/>
        <v>32</v>
      </c>
      <c r="ER58" s="11">
        <v>1</v>
      </c>
      <c r="ES58" s="11"/>
      <c r="ET58" s="13">
        <f t="shared" si="79"/>
        <v>1.012</v>
      </c>
      <c r="EU58" s="13">
        <f t="shared" si="80"/>
        <v>0.7</v>
      </c>
      <c r="EV58" s="14">
        <f t="shared" si="22"/>
        <v>-0.24099999999999999</v>
      </c>
      <c r="EW58" s="14">
        <f t="shared" si="81"/>
        <v>-1.2</v>
      </c>
      <c r="EX58" s="14">
        <f t="shared" si="82"/>
        <v>-0.24099999999999999</v>
      </c>
      <c r="EY58" s="11">
        <f t="shared" si="83"/>
        <v>-0.24099999999999999</v>
      </c>
      <c r="EZ58" s="17" t="s">
        <v>152</v>
      </c>
      <c r="FA58" s="16" t="str">
        <f t="shared" si="89"/>
        <v>1</v>
      </c>
      <c r="FC58">
        <v>2</v>
      </c>
      <c r="FD58">
        <v>0</v>
      </c>
    </row>
    <row r="59" spans="1:160" ht="33.75">
      <c r="A59" s="6">
        <v>3296</v>
      </c>
      <c r="B59" s="8">
        <v>2</v>
      </c>
      <c r="C59" s="8" t="s">
        <v>139</v>
      </c>
      <c r="D59" s="8">
        <v>51</v>
      </c>
      <c r="E59" s="8">
        <v>49</v>
      </c>
      <c r="F59" s="8" t="s">
        <v>140</v>
      </c>
      <c r="G59" s="8">
        <v>1</v>
      </c>
      <c r="H59" s="8"/>
      <c r="I59" s="9"/>
      <c r="J59" s="9"/>
      <c r="K59" s="10">
        <v>43922</v>
      </c>
      <c r="L59" s="10">
        <v>44541</v>
      </c>
      <c r="M59" s="9">
        <f t="shared" si="93"/>
        <v>20</v>
      </c>
      <c r="N59" s="9">
        <f t="shared" ca="1" si="84"/>
        <v>48</v>
      </c>
      <c r="O59" s="9">
        <v>31</v>
      </c>
      <c r="P59" s="9">
        <v>0</v>
      </c>
      <c r="Q59" s="9"/>
      <c r="R59" s="9"/>
      <c r="S59" s="9" t="e">
        <f t="shared" si="85"/>
        <v>#NUM!</v>
      </c>
      <c r="T59" s="9"/>
      <c r="U59" s="8" t="str">
        <f t="shared" si="90"/>
        <v>12</v>
      </c>
      <c r="V59" s="11" t="str">
        <f t="shared" si="91"/>
        <v>1</v>
      </c>
      <c r="W59" s="8" t="str">
        <f t="shared" ref="W59:W73" si="97">IF(O59&lt;12,O59, IF(O59&gt;12, "12"))</f>
        <v>12</v>
      </c>
      <c r="X59" s="9">
        <v>2</v>
      </c>
      <c r="Y59" s="9">
        <v>1</v>
      </c>
      <c r="Z59" s="9"/>
      <c r="AA59" s="9"/>
      <c r="AB59" s="9">
        <v>2</v>
      </c>
      <c r="AC59" s="9">
        <v>31</v>
      </c>
      <c r="AD59" s="9">
        <v>1</v>
      </c>
      <c r="AE59" s="8">
        <f t="shared" ref="AE59:AE73" si="98">IF($O59&lt;36,$O59, IF($O59&gt;36, "36"))</f>
        <v>31</v>
      </c>
      <c r="AF59" s="9">
        <v>2</v>
      </c>
      <c r="AG59" s="9"/>
      <c r="AH59" s="11">
        <f t="shared" si="94"/>
        <v>31</v>
      </c>
      <c r="AI59" s="11">
        <v>1</v>
      </c>
      <c r="AJ59" s="9">
        <v>2</v>
      </c>
      <c r="AK59" s="9">
        <v>0</v>
      </c>
      <c r="AL59" s="9"/>
      <c r="AM59" s="8" t="s">
        <v>360</v>
      </c>
      <c r="AN59" s="8">
        <v>1</v>
      </c>
      <c r="AO59" s="8">
        <v>1.55</v>
      </c>
      <c r="AP59" s="8">
        <v>52</v>
      </c>
      <c r="AQ59" s="8"/>
      <c r="AR59" s="9" t="e">
        <f t="shared" si="65"/>
        <v>#DIV/0!</v>
      </c>
      <c r="AS59" s="9">
        <v>4.97</v>
      </c>
      <c r="AT59" s="9">
        <f t="shared" si="78"/>
        <v>13.293277718625001</v>
      </c>
      <c r="AU59" s="9"/>
      <c r="AV59" s="9" t="e">
        <f t="shared" si="96"/>
        <v>#DIV/0!</v>
      </c>
      <c r="AW59" s="9"/>
      <c r="AX59" s="9"/>
      <c r="AY59" s="12" t="s">
        <v>155</v>
      </c>
      <c r="AZ59" s="12" t="s">
        <v>167</v>
      </c>
      <c r="BA59" s="12" t="s">
        <v>167</v>
      </c>
      <c r="BB59" s="12" t="s">
        <v>167</v>
      </c>
      <c r="BC59" s="8" t="s">
        <v>142</v>
      </c>
      <c r="BD59" s="8" t="s">
        <v>143</v>
      </c>
      <c r="BE59" s="8" t="s">
        <v>141</v>
      </c>
      <c r="BF59" s="8"/>
      <c r="BG59" s="12"/>
      <c r="BH59" s="8"/>
      <c r="BI59" s="8"/>
      <c r="BJ59" s="8">
        <v>79</v>
      </c>
      <c r="BK59" s="8">
        <v>172</v>
      </c>
      <c r="BL59" s="8">
        <f t="shared" si="86"/>
        <v>1.9213919263181756</v>
      </c>
      <c r="BM59" s="8">
        <f t="shared" si="66"/>
        <v>26.703623580313682</v>
      </c>
      <c r="BN59" s="8">
        <v>1</v>
      </c>
      <c r="BO59" s="7" t="s">
        <v>1268</v>
      </c>
      <c r="BP59" s="8" t="s">
        <v>146</v>
      </c>
      <c r="BQ59" s="8">
        <v>47</v>
      </c>
      <c r="BR59" s="8">
        <v>59</v>
      </c>
      <c r="BS59" s="8">
        <v>155</v>
      </c>
      <c r="BT59" s="8">
        <f t="shared" si="87"/>
        <v>1.5738701904096903</v>
      </c>
      <c r="BU59" s="8">
        <f t="shared" si="67"/>
        <v>24.557752341311136</v>
      </c>
      <c r="BV59" s="8">
        <f t="shared" si="88"/>
        <v>1.2208071148599762</v>
      </c>
      <c r="BW59" s="8">
        <f t="shared" si="88"/>
        <v>1.0873806042661629</v>
      </c>
      <c r="BX59" s="8" t="s">
        <v>162</v>
      </c>
      <c r="BY59" s="8" t="s">
        <v>162</v>
      </c>
      <c r="BZ59" s="8" t="s">
        <v>148</v>
      </c>
      <c r="CA59" s="8" t="s">
        <v>149</v>
      </c>
      <c r="CB59" s="8">
        <v>5</v>
      </c>
      <c r="CC59" s="8" t="s">
        <v>150</v>
      </c>
      <c r="CD59" s="8">
        <v>2</v>
      </c>
      <c r="CE59" s="8" t="s">
        <v>159</v>
      </c>
      <c r="CF59" s="8" t="s">
        <v>150</v>
      </c>
      <c r="CG59" s="8">
        <v>2</v>
      </c>
      <c r="CH59" s="8" t="s">
        <v>150</v>
      </c>
      <c r="CI59" s="8" t="s">
        <v>150</v>
      </c>
      <c r="CJ59" s="8">
        <v>2</v>
      </c>
      <c r="CK59" s="8" t="s">
        <v>159</v>
      </c>
      <c r="CL59" s="8" t="s">
        <v>150</v>
      </c>
      <c r="CM59" s="8">
        <v>2</v>
      </c>
      <c r="CN59" s="8" t="s">
        <v>150</v>
      </c>
      <c r="CO59" s="8">
        <v>83</v>
      </c>
      <c r="CP59" s="8">
        <v>20</v>
      </c>
      <c r="CQ59" s="8">
        <v>4</v>
      </c>
      <c r="CR59" s="8" t="s">
        <v>0</v>
      </c>
      <c r="CS59" s="8">
        <v>0</v>
      </c>
      <c r="CT59" s="8"/>
      <c r="CU59" s="8"/>
      <c r="CV59" s="8"/>
      <c r="CW59" s="8"/>
      <c r="CX59" s="8" t="s">
        <v>0</v>
      </c>
      <c r="CY59" s="8">
        <v>0</v>
      </c>
      <c r="CZ59" s="8"/>
      <c r="DA59" s="8"/>
      <c r="DB59" s="8"/>
      <c r="DC59" s="8"/>
      <c r="DD59" s="8" t="s">
        <v>165</v>
      </c>
      <c r="DE59" s="8">
        <v>2</v>
      </c>
      <c r="DF59" s="8"/>
      <c r="DG59" s="8"/>
      <c r="DH59" s="8">
        <v>375</v>
      </c>
      <c r="DI59" s="8">
        <v>1</v>
      </c>
      <c r="DJ59" s="8"/>
      <c r="DK59" s="8">
        <v>2</v>
      </c>
      <c r="DL59" s="8">
        <v>0</v>
      </c>
      <c r="DM59" s="8">
        <v>2</v>
      </c>
      <c r="DN59" s="8" t="s">
        <v>143</v>
      </c>
      <c r="DO59" s="8"/>
      <c r="DP59" s="8" t="str">
        <f t="shared" si="92"/>
        <v>1</v>
      </c>
      <c r="DQ59" s="8" t="s">
        <v>165</v>
      </c>
      <c r="DR59" s="8" t="s">
        <v>165</v>
      </c>
      <c r="DS59" s="8" t="s">
        <v>165</v>
      </c>
      <c r="DT59" s="8" t="s">
        <v>636</v>
      </c>
      <c r="DU59" s="8" t="s">
        <v>150</v>
      </c>
      <c r="DV59" s="8" t="s">
        <v>150</v>
      </c>
      <c r="DW59" s="8" t="s">
        <v>150</v>
      </c>
      <c r="DX59" s="8" t="s">
        <v>150</v>
      </c>
      <c r="DY59" s="8"/>
      <c r="DZ59" s="8"/>
      <c r="EA59" s="8"/>
      <c r="EB59" s="8" t="s">
        <v>150</v>
      </c>
      <c r="EC59" s="8" t="s">
        <v>150</v>
      </c>
      <c r="ED59" s="8" t="s">
        <v>150</v>
      </c>
      <c r="EE59" s="8"/>
      <c r="EF59" s="8" t="s">
        <v>159</v>
      </c>
      <c r="EG59" s="8" t="s">
        <v>150</v>
      </c>
      <c r="EH59" s="8"/>
      <c r="EI59" s="8" t="s">
        <v>159</v>
      </c>
      <c r="EJ59" s="8" t="s">
        <v>150</v>
      </c>
      <c r="EK59" s="8"/>
      <c r="EL59" s="8"/>
      <c r="EM59" s="8"/>
      <c r="EN59" s="8"/>
      <c r="EO59" s="8"/>
      <c r="EP59" s="8" t="s">
        <v>189</v>
      </c>
      <c r="EQ59" s="11">
        <f t="shared" si="95"/>
        <v>31</v>
      </c>
      <c r="ER59" s="11">
        <v>1</v>
      </c>
      <c r="ES59" s="11"/>
      <c r="ET59" s="13">
        <f t="shared" si="79"/>
        <v>1</v>
      </c>
      <c r="EU59" s="13">
        <f t="shared" si="80"/>
        <v>0.9</v>
      </c>
      <c r="EV59" s="14">
        <f t="shared" si="22"/>
        <v>-3.2000000000000001E-2</v>
      </c>
      <c r="EW59" s="14">
        <f t="shared" si="81"/>
        <v>-1.2</v>
      </c>
      <c r="EX59" s="14">
        <f t="shared" si="82"/>
        <v>-3.2000000000000001E-2</v>
      </c>
      <c r="EY59" s="11">
        <f t="shared" si="83"/>
        <v>-3.2000000000000001E-2</v>
      </c>
      <c r="EZ59" s="17" t="s">
        <v>152</v>
      </c>
      <c r="FA59" s="16" t="str">
        <f t="shared" si="89"/>
        <v>1</v>
      </c>
      <c r="FB59" t="s">
        <v>1973</v>
      </c>
      <c r="FC59">
        <v>1</v>
      </c>
      <c r="FD59">
        <v>6</v>
      </c>
    </row>
    <row r="60" spans="1:160" ht="112.5">
      <c r="A60" s="6">
        <v>3303</v>
      </c>
      <c r="B60" s="8">
        <v>1</v>
      </c>
      <c r="C60" s="8" t="s">
        <v>146</v>
      </c>
      <c r="D60" s="8">
        <v>59</v>
      </c>
      <c r="E60" s="8">
        <v>57</v>
      </c>
      <c r="F60" s="8" t="s">
        <v>153</v>
      </c>
      <c r="G60" s="8">
        <v>3</v>
      </c>
      <c r="H60" s="8"/>
      <c r="I60" s="9"/>
      <c r="J60" s="9"/>
      <c r="K60" s="10">
        <v>43944</v>
      </c>
      <c r="L60" s="10"/>
      <c r="M60" s="9" t="e">
        <f t="shared" si="93"/>
        <v>#NUM!</v>
      </c>
      <c r="N60" s="9">
        <f t="shared" ca="1" si="84"/>
        <v>47</v>
      </c>
      <c r="O60" s="9">
        <v>30</v>
      </c>
      <c r="P60" s="9">
        <v>1</v>
      </c>
      <c r="Q60" s="9"/>
      <c r="R60" s="9"/>
      <c r="S60" s="9" t="e">
        <f t="shared" si="85"/>
        <v>#NUM!</v>
      </c>
      <c r="T60" s="9"/>
      <c r="U60" s="8" t="str">
        <f t="shared" si="90"/>
        <v>12</v>
      </c>
      <c r="V60" s="11" t="str">
        <f t="shared" si="91"/>
        <v>1</v>
      </c>
      <c r="W60" s="8" t="str">
        <f t="shared" si="97"/>
        <v>12</v>
      </c>
      <c r="X60" s="9">
        <v>2</v>
      </c>
      <c r="Y60" s="9">
        <v>1</v>
      </c>
      <c r="Z60" s="9"/>
      <c r="AA60" s="9"/>
      <c r="AB60" s="9">
        <v>2</v>
      </c>
      <c r="AC60" s="9">
        <v>30</v>
      </c>
      <c r="AD60" s="9">
        <v>1</v>
      </c>
      <c r="AE60" s="8">
        <f t="shared" si="98"/>
        <v>30</v>
      </c>
      <c r="AF60" s="9">
        <v>2</v>
      </c>
      <c r="AG60" s="9"/>
      <c r="AH60" s="11">
        <f t="shared" si="94"/>
        <v>30</v>
      </c>
      <c r="AI60" s="11">
        <v>1</v>
      </c>
      <c r="AJ60" s="9">
        <v>2</v>
      </c>
      <c r="AK60" s="9">
        <v>0</v>
      </c>
      <c r="AL60" s="9"/>
      <c r="AM60" s="8" t="s">
        <v>360</v>
      </c>
      <c r="AN60" s="8">
        <v>1</v>
      </c>
      <c r="AO60" s="8">
        <v>2.41</v>
      </c>
      <c r="AP60" s="8">
        <v>22</v>
      </c>
      <c r="AQ60" s="8"/>
      <c r="AR60" s="9" t="e">
        <f t="shared" si="65"/>
        <v>#DIV/0!</v>
      </c>
      <c r="AS60" s="9">
        <v>0.73</v>
      </c>
      <c r="AT60" s="9">
        <f t="shared" si="78"/>
        <v>94.595701195513385</v>
      </c>
      <c r="AU60" s="9"/>
      <c r="AV60" s="9" t="e">
        <f t="shared" si="96"/>
        <v>#DIV/0!</v>
      </c>
      <c r="AW60" s="9"/>
      <c r="AX60" s="9"/>
      <c r="AY60" s="12" t="s">
        <v>155</v>
      </c>
      <c r="AZ60" s="12" t="s">
        <v>155</v>
      </c>
      <c r="BA60" s="12"/>
      <c r="BB60" s="12"/>
      <c r="BC60" s="8" t="s">
        <v>164</v>
      </c>
      <c r="BD60" s="8"/>
      <c r="BE60" s="8"/>
      <c r="BF60" s="8"/>
      <c r="BG60" s="12"/>
      <c r="BH60" s="8"/>
      <c r="BI60" s="8"/>
      <c r="BJ60" s="8">
        <v>62.25</v>
      </c>
      <c r="BK60" s="8">
        <v>155.5</v>
      </c>
      <c r="BL60" s="8">
        <f t="shared" si="86"/>
        <v>1.6139128707483266</v>
      </c>
      <c r="BM60" s="8">
        <f t="shared" si="66"/>
        <v>25.744150701502257</v>
      </c>
      <c r="BN60" s="8">
        <v>1</v>
      </c>
      <c r="BO60" s="7" t="s">
        <v>1280</v>
      </c>
      <c r="BP60" s="8" t="s">
        <v>139</v>
      </c>
      <c r="BQ60" s="8">
        <v>56</v>
      </c>
      <c r="BR60" s="8">
        <v>86</v>
      </c>
      <c r="BS60" s="8">
        <v>170</v>
      </c>
      <c r="BT60" s="8">
        <f t="shared" si="87"/>
        <v>1.9751661468200237</v>
      </c>
      <c r="BU60" s="8">
        <f t="shared" si="67"/>
        <v>29.757785467128027</v>
      </c>
      <c r="BV60" s="8">
        <f t="shared" si="88"/>
        <v>0.81710233508542696</v>
      </c>
      <c r="BW60" s="8">
        <f t="shared" si="88"/>
        <v>0.86512320380629681</v>
      </c>
      <c r="BX60" s="8" t="s">
        <v>158</v>
      </c>
      <c r="BY60" s="8" t="s">
        <v>162</v>
      </c>
      <c r="BZ60" s="8" t="s">
        <v>148</v>
      </c>
      <c r="CA60" s="8" t="s">
        <v>149</v>
      </c>
      <c r="CB60" s="8">
        <v>6</v>
      </c>
      <c r="CC60" s="8"/>
      <c r="CD60" s="8">
        <v>2</v>
      </c>
      <c r="CE60" s="8" t="s">
        <v>159</v>
      </c>
      <c r="CF60" s="8" t="s">
        <v>159</v>
      </c>
      <c r="CG60" s="8">
        <v>1</v>
      </c>
      <c r="CH60" s="8" t="s">
        <v>150</v>
      </c>
      <c r="CI60" s="8" t="s">
        <v>159</v>
      </c>
      <c r="CJ60" s="8">
        <v>1</v>
      </c>
      <c r="CK60" s="8" t="s">
        <v>159</v>
      </c>
      <c r="CL60" s="8" t="s">
        <v>159</v>
      </c>
      <c r="CM60" s="8">
        <v>1</v>
      </c>
      <c r="CN60" s="8" t="s">
        <v>150</v>
      </c>
      <c r="CO60" s="8">
        <v>92</v>
      </c>
      <c r="CP60" s="8">
        <v>40</v>
      </c>
      <c r="CQ60" s="8">
        <v>1</v>
      </c>
      <c r="CR60" s="8" t="s">
        <v>561</v>
      </c>
      <c r="CS60" s="8">
        <v>3</v>
      </c>
      <c r="CT60" s="8" t="s">
        <v>1877</v>
      </c>
      <c r="CU60" s="8">
        <v>6138</v>
      </c>
      <c r="CV60" s="8" t="s">
        <v>1876</v>
      </c>
      <c r="CW60" s="8">
        <v>12</v>
      </c>
      <c r="CX60" s="8" t="s">
        <v>562</v>
      </c>
      <c r="CY60" s="8">
        <v>1</v>
      </c>
      <c r="CZ60" s="8" t="s">
        <v>1878</v>
      </c>
      <c r="DA60" s="8">
        <v>1255</v>
      </c>
      <c r="DB60" s="8" t="s">
        <v>1803</v>
      </c>
      <c r="DC60" s="8">
        <v>1</v>
      </c>
      <c r="DD60" s="8" t="s">
        <v>143</v>
      </c>
      <c r="DE60" s="8">
        <v>1</v>
      </c>
      <c r="DF60" s="8"/>
      <c r="DG60" s="8"/>
      <c r="DH60" s="8">
        <v>375</v>
      </c>
      <c r="DI60" s="8">
        <v>1</v>
      </c>
      <c r="DJ60" s="8"/>
      <c r="DK60" s="8">
        <v>2</v>
      </c>
      <c r="DL60" s="8">
        <v>7</v>
      </c>
      <c r="DM60" s="8">
        <v>1</v>
      </c>
      <c r="DN60" s="8" t="s">
        <v>143</v>
      </c>
      <c r="DO60" s="8"/>
      <c r="DP60" s="8" t="str">
        <f t="shared" si="92"/>
        <v>1</v>
      </c>
      <c r="DQ60" s="8" t="s">
        <v>165</v>
      </c>
      <c r="DR60" s="8" t="s">
        <v>165</v>
      </c>
      <c r="DS60" s="8" t="s">
        <v>165</v>
      </c>
      <c r="DT60" s="8" t="s">
        <v>636</v>
      </c>
      <c r="DU60" s="8" t="s">
        <v>150</v>
      </c>
      <c r="DV60" s="8" t="s">
        <v>159</v>
      </c>
      <c r="DW60" s="8" t="s">
        <v>150</v>
      </c>
      <c r="DX60" s="8" t="s">
        <v>159</v>
      </c>
      <c r="DY60" s="8"/>
      <c r="DZ60" s="8"/>
      <c r="EA60" s="8"/>
      <c r="EB60" s="8" t="s">
        <v>150</v>
      </c>
      <c r="EC60" s="8" t="s">
        <v>150</v>
      </c>
      <c r="ED60" s="8" t="s">
        <v>150</v>
      </c>
      <c r="EE60" s="8"/>
      <c r="EF60" s="8" t="s">
        <v>159</v>
      </c>
      <c r="EG60" s="8" t="s">
        <v>150</v>
      </c>
      <c r="EH60" s="8"/>
      <c r="EI60" s="8" t="s">
        <v>159</v>
      </c>
      <c r="EJ60" s="8" t="s">
        <v>150</v>
      </c>
      <c r="EK60" s="8"/>
      <c r="EL60" s="8"/>
      <c r="EM60" s="8"/>
      <c r="EN60" s="8"/>
      <c r="EO60" s="8"/>
      <c r="EP60" s="8" t="s">
        <v>187</v>
      </c>
      <c r="EQ60" s="11">
        <f t="shared" si="95"/>
        <v>30</v>
      </c>
      <c r="ER60" s="11">
        <v>1</v>
      </c>
      <c r="ES60" s="11"/>
      <c r="ET60" s="13">
        <f t="shared" si="79"/>
        <v>1.012</v>
      </c>
      <c r="EU60" s="13">
        <f t="shared" si="80"/>
        <v>0.7</v>
      </c>
      <c r="EV60" s="14">
        <f t="shared" si="22"/>
        <v>-0.24099999999999999</v>
      </c>
      <c r="EW60" s="14">
        <f t="shared" si="81"/>
        <v>-1.2</v>
      </c>
      <c r="EX60" s="14">
        <f t="shared" si="82"/>
        <v>-0.24099999999999999</v>
      </c>
      <c r="EY60" s="11">
        <f t="shared" si="83"/>
        <v>-0.24099999999999999</v>
      </c>
      <c r="EZ60" s="15" t="s">
        <v>163</v>
      </c>
      <c r="FA60" s="16" t="str">
        <f t="shared" si="89"/>
        <v>2</v>
      </c>
      <c r="FC60">
        <v>2</v>
      </c>
      <c r="FD60">
        <v>0</v>
      </c>
    </row>
    <row r="61" spans="1:160" ht="56.25">
      <c r="A61" s="6">
        <v>3308</v>
      </c>
      <c r="B61" s="8">
        <v>2</v>
      </c>
      <c r="C61" s="8" t="s">
        <v>139</v>
      </c>
      <c r="D61" s="8">
        <v>50</v>
      </c>
      <c r="E61" s="8">
        <v>47</v>
      </c>
      <c r="F61" s="8" t="s">
        <v>185</v>
      </c>
      <c r="G61" s="8">
        <v>4</v>
      </c>
      <c r="H61" s="8"/>
      <c r="I61" s="9"/>
      <c r="J61" s="9"/>
      <c r="K61" s="10">
        <v>43957</v>
      </c>
      <c r="L61" s="10"/>
      <c r="M61" s="9" t="e">
        <f t="shared" si="93"/>
        <v>#NUM!</v>
      </c>
      <c r="N61" s="9">
        <f t="shared" ca="1" si="84"/>
        <v>47</v>
      </c>
      <c r="O61" s="9">
        <v>29</v>
      </c>
      <c r="P61" s="9">
        <v>1</v>
      </c>
      <c r="Q61" s="10">
        <v>44168</v>
      </c>
      <c r="R61" s="10">
        <v>44168</v>
      </c>
      <c r="S61" s="9">
        <f t="shared" si="85"/>
        <v>6</v>
      </c>
      <c r="T61" s="9" t="s">
        <v>1281</v>
      </c>
      <c r="U61" s="8" t="str">
        <f t="shared" si="90"/>
        <v>12</v>
      </c>
      <c r="V61" s="11" t="str">
        <f t="shared" si="91"/>
        <v>1</v>
      </c>
      <c r="W61" s="8" t="str">
        <f t="shared" si="97"/>
        <v>12</v>
      </c>
      <c r="X61" s="9">
        <v>2</v>
      </c>
      <c r="Y61" s="9">
        <v>1</v>
      </c>
      <c r="Z61" s="9"/>
      <c r="AA61" s="9"/>
      <c r="AB61" s="9">
        <v>2</v>
      </c>
      <c r="AC61" s="9">
        <v>29</v>
      </c>
      <c r="AD61" s="9">
        <v>1</v>
      </c>
      <c r="AE61" s="8">
        <f t="shared" si="98"/>
        <v>29</v>
      </c>
      <c r="AF61" s="9">
        <v>2</v>
      </c>
      <c r="AG61" s="9"/>
      <c r="AH61" s="11">
        <f t="shared" si="94"/>
        <v>29</v>
      </c>
      <c r="AI61" s="11">
        <v>1</v>
      </c>
      <c r="AJ61" s="9">
        <v>2</v>
      </c>
      <c r="AK61" s="9">
        <v>0</v>
      </c>
      <c r="AL61" s="9"/>
      <c r="AM61" s="8" t="s">
        <v>360</v>
      </c>
      <c r="AN61" s="8">
        <v>1</v>
      </c>
      <c r="AO61" s="8">
        <v>1.82</v>
      </c>
      <c r="AP61" s="8">
        <v>43</v>
      </c>
      <c r="AQ61" s="8"/>
      <c r="AR61" s="9" t="e">
        <f t="shared" si="65"/>
        <v>#DIV/0!</v>
      </c>
      <c r="AS61" s="9">
        <v>1.41</v>
      </c>
      <c r="AT61" s="9">
        <f t="shared" si="78"/>
        <v>61.0377933386835</v>
      </c>
      <c r="AU61" s="9"/>
      <c r="AV61" s="9" t="e">
        <f t="shared" si="96"/>
        <v>#DIV/0!</v>
      </c>
      <c r="AW61" s="9"/>
      <c r="AX61" s="9"/>
      <c r="AY61" s="12" t="s">
        <v>155</v>
      </c>
      <c r="AZ61" s="12" t="s">
        <v>155</v>
      </c>
      <c r="BA61" s="12"/>
      <c r="BB61" s="12"/>
      <c r="BC61" s="8" t="s">
        <v>164</v>
      </c>
      <c r="BD61" s="8"/>
      <c r="BE61" s="8"/>
      <c r="BF61" s="8"/>
      <c r="BG61" s="12"/>
      <c r="BH61" s="8"/>
      <c r="BI61" s="8"/>
      <c r="BJ61" s="8">
        <v>71</v>
      </c>
      <c r="BK61" s="8">
        <v>175</v>
      </c>
      <c r="BL61" s="8">
        <f t="shared" si="86"/>
        <v>1.8593181432327237</v>
      </c>
      <c r="BM61" s="8">
        <f t="shared" si="66"/>
        <v>23.183673469387756</v>
      </c>
      <c r="BN61" s="8">
        <v>1</v>
      </c>
      <c r="BO61" s="7" t="s">
        <v>1282</v>
      </c>
      <c r="BP61" s="8" t="s">
        <v>146</v>
      </c>
      <c r="BQ61" s="8">
        <v>46</v>
      </c>
      <c r="BR61" s="8">
        <v>65.5</v>
      </c>
      <c r="BS61" s="8">
        <v>164.6</v>
      </c>
      <c r="BT61" s="8">
        <f t="shared" si="87"/>
        <v>1.7186225408232509</v>
      </c>
      <c r="BU61" s="8">
        <f t="shared" si="67"/>
        <v>24.175843644668987</v>
      </c>
      <c r="BV61" s="8">
        <f t="shared" si="88"/>
        <v>1.0818653305583186</v>
      </c>
      <c r="BW61" s="8">
        <f t="shared" si="88"/>
        <v>0.95896026670821</v>
      </c>
      <c r="BX61" s="8" t="s">
        <v>158</v>
      </c>
      <c r="BY61" s="8" t="s">
        <v>158</v>
      </c>
      <c r="BZ61" s="8" t="s">
        <v>148</v>
      </c>
      <c r="CA61" s="8" t="s">
        <v>149</v>
      </c>
      <c r="CB61" s="8">
        <v>4</v>
      </c>
      <c r="CC61" s="8" t="s">
        <v>150</v>
      </c>
      <c r="CD61" s="8">
        <v>2</v>
      </c>
      <c r="CE61" s="8" t="s">
        <v>159</v>
      </c>
      <c r="CF61" s="8" t="s">
        <v>150</v>
      </c>
      <c r="CG61" s="8">
        <v>2</v>
      </c>
      <c r="CH61" s="8" t="s">
        <v>150</v>
      </c>
      <c r="CI61" s="8" t="s">
        <v>150</v>
      </c>
      <c r="CJ61" s="8">
        <v>2</v>
      </c>
      <c r="CK61" s="8" t="s">
        <v>159</v>
      </c>
      <c r="CL61" s="8" t="s">
        <v>150</v>
      </c>
      <c r="CM61" s="8">
        <v>2</v>
      </c>
      <c r="CN61" s="8" t="s">
        <v>150</v>
      </c>
      <c r="CO61" s="8">
        <v>0</v>
      </c>
      <c r="CP61" s="8">
        <v>60</v>
      </c>
      <c r="CQ61" s="8">
        <v>4</v>
      </c>
      <c r="CR61" s="8" t="s">
        <v>0</v>
      </c>
      <c r="CS61" s="8">
        <v>0</v>
      </c>
      <c r="CT61" s="8"/>
      <c r="CU61" s="8"/>
      <c r="CV61" s="8"/>
      <c r="CW61" s="8"/>
      <c r="CX61" s="8" t="s">
        <v>0</v>
      </c>
      <c r="CY61" s="8">
        <v>0</v>
      </c>
      <c r="CZ61" s="8"/>
      <c r="DA61" s="8"/>
      <c r="DB61" s="8"/>
      <c r="DC61" s="8"/>
      <c r="DD61" s="8" t="s">
        <v>165</v>
      </c>
      <c r="DE61" s="8">
        <v>2</v>
      </c>
      <c r="DF61" s="8"/>
      <c r="DG61" s="8"/>
      <c r="DH61" s="8">
        <v>375</v>
      </c>
      <c r="DI61" s="8">
        <v>1</v>
      </c>
      <c r="DJ61" s="8"/>
      <c r="DK61" s="8">
        <v>2</v>
      </c>
      <c r="DL61" s="8">
        <v>0</v>
      </c>
      <c r="DM61" s="8">
        <v>2</v>
      </c>
      <c r="DN61" s="8"/>
      <c r="DO61" s="8" t="s">
        <v>143</v>
      </c>
      <c r="DP61" s="8" t="str">
        <f t="shared" si="92"/>
        <v>2</v>
      </c>
      <c r="DQ61" s="8" t="s">
        <v>165</v>
      </c>
      <c r="DR61" s="8" t="s">
        <v>165</v>
      </c>
      <c r="DS61" s="8" t="s">
        <v>165</v>
      </c>
      <c r="DT61" s="8" t="s">
        <v>636</v>
      </c>
      <c r="DU61" s="8" t="s">
        <v>150</v>
      </c>
      <c r="DV61" s="8" t="s">
        <v>150</v>
      </c>
      <c r="DW61" s="8" t="s">
        <v>150</v>
      </c>
      <c r="DX61" s="8" t="s">
        <v>150</v>
      </c>
      <c r="DY61" s="8"/>
      <c r="DZ61" s="8"/>
      <c r="EA61" s="8"/>
      <c r="EB61" s="8" t="s">
        <v>150</v>
      </c>
      <c r="EC61" s="8" t="s">
        <v>150</v>
      </c>
      <c r="ED61" s="8" t="s">
        <v>150</v>
      </c>
      <c r="EE61" s="8"/>
      <c r="EF61" s="8" t="s">
        <v>159</v>
      </c>
      <c r="EG61" s="8" t="s">
        <v>150</v>
      </c>
      <c r="EH61" s="8"/>
      <c r="EI61" s="8" t="s">
        <v>159</v>
      </c>
      <c r="EJ61" s="8" t="s">
        <v>150</v>
      </c>
      <c r="EK61" s="8"/>
      <c r="EL61" s="8"/>
      <c r="EM61" s="8"/>
      <c r="EN61" s="8"/>
      <c r="EO61" s="8"/>
      <c r="EP61" s="8" t="s">
        <v>189</v>
      </c>
      <c r="EQ61" s="11">
        <f t="shared" si="95"/>
        <v>29</v>
      </c>
      <c r="ER61" s="11">
        <v>1</v>
      </c>
      <c r="ES61" s="11"/>
      <c r="ET61" s="13">
        <f t="shared" si="79"/>
        <v>1</v>
      </c>
      <c r="EU61" s="13">
        <f t="shared" si="80"/>
        <v>0.9</v>
      </c>
      <c r="EV61" s="14">
        <f t="shared" si="22"/>
        <v>-3.2000000000000001E-2</v>
      </c>
      <c r="EW61" s="14">
        <f t="shared" si="81"/>
        <v>-1.2</v>
      </c>
      <c r="EX61" s="14">
        <f t="shared" si="82"/>
        <v>-3.2000000000000001E-2</v>
      </c>
      <c r="EY61" s="11">
        <f t="shared" si="83"/>
        <v>-3.2000000000000001E-2</v>
      </c>
      <c r="EZ61" s="17" t="s">
        <v>152</v>
      </c>
      <c r="FA61" s="16" t="str">
        <f t="shared" si="89"/>
        <v>1</v>
      </c>
      <c r="FB61" t="s">
        <v>1973</v>
      </c>
      <c r="FC61">
        <v>1</v>
      </c>
      <c r="FD61">
        <v>6</v>
      </c>
    </row>
    <row r="62" spans="1:160" ht="78.75">
      <c r="A62" s="6">
        <v>3314</v>
      </c>
      <c r="B62" s="8">
        <v>2</v>
      </c>
      <c r="C62" s="8" t="s">
        <v>139</v>
      </c>
      <c r="D62" s="8">
        <v>53</v>
      </c>
      <c r="E62" s="8">
        <v>51</v>
      </c>
      <c r="F62" s="8" t="s">
        <v>140</v>
      </c>
      <c r="G62" s="8">
        <v>1</v>
      </c>
      <c r="H62" s="8"/>
      <c r="I62" s="9"/>
      <c r="J62" s="9"/>
      <c r="K62" s="10">
        <v>43969</v>
      </c>
      <c r="L62" s="10"/>
      <c r="M62" s="9" t="e">
        <f t="shared" si="93"/>
        <v>#NUM!</v>
      </c>
      <c r="N62" s="9">
        <f t="shared" ca="1" si="84"/>
        <v>46</v>
      </c>
      <c r="O62" s="9">
        <v>29</v>
      </c>
      <c r="P62" s="9">
        <v>1</v>
      </c>
      <c r="Q62" s="9"/>
      <c r="R62" s="9"/>
      <c r="S62" s="9" t="e">
        <f t="shared" si="85"/>
        <v>#NUM!</v>
      </c>
      <c r="T62" s="9"/>
      <c r="U62" s="8" t="str">
        <f t="shared" si="90"/>
        <v>12</v>
      </c>
      <c r="V62" s="11" t="str">
        <f t="shared" si="91"/>
        <v>1</v>
      </c>
      <c r="W62" s="8" t="str">
        <f t="shared" si="97"/>
        <v>12</v>
      </c>
      <c r="X62" s="9">
        <v>2</v>
      </c>
      <c r="Y62" s="9">
        <v>1</v>
      </c>
      <c r="Z62" s="9"/>
      <c r="AA62" s="9"/>
      <c r="AB62" s="9">
        <v>2</v>
      </c>
      <c r="AC62" s="9">
        <v>29</v>
      </c>
      <c r="AD62" s="9">
        <v>1</v>
      </c>
      <c r="AE62" s="8">
        <f t="shared" si="98"/>
        <v>29</v>
      </c>
      <c r="AF62" s="9">
        <v>2</v>
      </c>
      <c r="AG62" s="9"/>
      <c r="AH62" s="11">
        <f t="shared" si="94"/>
        <v>29</v>
      </c>
      <c r="AI62" s="11">
        <v>1</v>
      </c>
      <c r="AJ62" s="9">
        <v>2</v>
      </c>
      <c r="AK62" s="9">
        <v>0</v>
      </c>
      <c r="AL62" s="9" t="s">
        <v>1289</v>
      </c>
      <c r="AM62" s="8" t="s">
        <v>360</v>
      </c>
      <c r="AN62" s="8">
        <v>1</v>
      </c>
      <c r="AO62" s="8">
        <v>3.37</v>
      </c>
      <c r="AP62" s="8">
        <v>20</v>
      </c>
      <c r="AQ62" s="8"/>
      <c r="AR62" s="9" t="e">
        <f t="shared" si="65"/>
        <v>#DIV/0!</v>
      </c>
      <c r="AS62" s="9">
        <v>1.23</v>
      </c>
      <c r="AT62" s="9">
        <f t="shared" si="78"/>
        <v>70.140942217420758</v>
      </c>
      <c r="AU62" s="9"/>
      <c r="AV62" s="9" t="e">
        <f t="shared" si="96"/>
        <v>#DIV/0!</v>
      </c>
      <c r="AW62" s="9"/>
      <c r="AX62" s="9"/>
      <c r="AY62" s="12" t="s">
        <v>155</v>
      </c>
      <c r="AZ62" s="12" t="s">
        <v>155</v>
      </c>
      <c r="BA62" s="12"/>
      <c r="BB62" s="12"/>
      <c r="BC62" s="8" t="s">
        <v>164</v>
      </c>
      <c r="BD62" s="8"/>
      <c r="BE62" s="8"/>
      <c r="BF62" s="8"/>
      <c r="BG62" s="12"/>
      <c r="BH62" s="8"/>
      <c r="BI62" s="8"/>
      <c r="BJ62" s="8">
        <v>74.900000000000006</v>
      </c>
      <c r="BK62" s="8">
        <v>168.5</v>
      </c>
      <c r="BL62" s="8">
        <f t="shared" si="86"/>
        <v>1.8505721732122824</v>
      </c>
      <c r="BM62" s="8">
        <f t="shared" si="66"/>
        <v>26.380438323838373</v>
      </c>
      <c r="BN62" s="8">
        <v>1</v>
      </c>
      <c r="BO62" s="7" t="s">
        <v>1290</v>
      </c>
      <c r="BP62" s="8" t="s">
        <v>146</v>
      </c>
      <c r="BQ62" s="8">
        <v>49</v>
      </c>
      <c r="BR62" s="8">
        <v>47</v>
      </c>
      <c r="BS62" s="8">
        <v>150</v>
      </c>
      <c r="BT62" s="8">
        <f t="shared" si="87"/>
        <v>1.3953208250752969</v>
      </c>
      <c r="BU62" s="8">
        <f t="shared" si="67"/>
        <v>20.888888888888889</v>
      </c>
      <c r="BV62" s="8">
        <f t="shared" si="88"/>
        <v>1.3262700161537533</v>
      </c>
      <c r="BW62" s="8">
        <f t="shared" si="88"/>
        <v>1.2628933240135392</v>
      </c>
      <c r="BX62" s="8" t="s">
        <v>162</v>
      </c>
      <c r="BY62" s="8" t="s">
        <v>162</v>
      </c>
      <c r="BZ62" s="8" t="s">
        <v>148</v>
      </c>
      <c r="CA62" s="8" t="s">
        <v>149</v>
      </c>
      <c r="CB62" s="8">
        <v>5</v>
      </c>
      <c r="CC62" s="8" t="s">
        <v>150</v>
      </c>
      <c r="CD62" s="8">
        <v>2</v>
      </c>
      <c r="CE62" s="8" t="s">
        <v>159</v>
      </c>
      <c r="CF62" s="8" t="s">
        <v>150</v>
      </c>
      <c r="CG62" s="8">
        <v>2</v>
      </c>
      <c r="CH62" s="8" t="s">
        <v>150</v>
      </c>
      <c r="CI62" s="8" t="s">
        <v>150</v>
      </c>
      <c r="CJ62" s="8">
        <v>2</v>
      </c>
      <c r="CK62" s="8" t="s">
        <v>159</v>
      </c>
      <c r="CL62" s="8" t="s">
        <v>150</v>
      </c>
      <c r="CM62" s="8">
        <v>2</v>
      </c>
      <c r="CN62" s="8" t="s">
        <v>150</v>
      </c>
      <c r="CO62" s="8">
        <v>100</v>
      </c>
      <c r="CP62" s="8">
        <v>0</v>
      </c>
      <c r="CQ62" s="8">
        <v>4</v>
      </c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 t="s">
        <v>165</v>
      </c>
      <c r="DE62" s="8">
        <v>2</v>
      </c>
      <c r="DF62" s="8"/>
      <c r="DG62" s="8"/>
      <c r="DH62" s="8">
        <v>375</v>
      </c>
      <c r="DI62" s="8">
        <v>1</v>
      </c>
      <c r="DJ62" s="8"/>
      <c r="DK62" s="8">
        <v>2</v>
      </c>
      <c r="DL62" s="8">
        <v>3</v>
      </c>
      <c r="DM62" s="8">
        <v>1</v>
      </c>
      <c r="DN62" s="8" t="s">
        <v>143</v>
      </c>
      <c r="DO62" s="8"/>
      <c r="DP62" s="8" t="str">
        <f t="shared" si="92"/>
        <v>1</v>
      </c>
      <c r="DQ62" s="8" t="s">
        <v>165</v>
      </c>
      <c r="DR62" s="8" t="s">
        <v>165</v>
      </c>
      <c r="DS62" s="8" t="s">
        <v>165</v>
      </c>
      <c r="DT62" s="8" t="s">
        <v>636</v>
      </c>
      <c r="DU62" s="8" t="s">
        <v>150</v>
      </c>
      <c r="DV62" s="8" t="s">
        <v>159</v>
      </c>
      <c r="DW62" s="8" t="s">
        <v>150</v>
      </c>
      <c r="DX62" s="8" t="s">
        <v>159</v>
      </c>
      <c r="DY62" s="8"/>
      <c r="DZ62" s="8"/>
      <c r="EA62" s="8"/>
      <c r="EB62" s="8" t="s">
        <v>150</v>
      </c>
      <c r="EC62" s="8" t="s">
        <v>150</v>
      </c>
      <c r="ED62" s="8" t="s">
        <v>150</v>
      </c>
      <c r="EE62" s="8"/>
      <c r="EF62" s="8" t="s">
        <v>159</v>
      </c>
      <c r="EG62" s="8" t="s">
        <v>150</v>
      </c>
      <c r="EH62" s="8"/>
      <c r="EI62" s="8" t="s">
        <v>159</v>
      </c>
      <c r="EJ62" s="8" t="s">
        <v>150</v>
      </c>
      <c r="EK62" s="8"/>
      <c r="EL62" s="8"/>
      <c r="EM62" s="8"/>
      <c r="EN62" s="8"/>
      <c r="EO62" s="8" t="s">
        <v>304</v>
      </c>
      <c r="EP62" s="8" t="s">
        <v>187</v>
      </c>
      <c r="EQ62" s="11">
        <f t="shared" si="95"/>
        <v>29</v>
      </c>
      <c r="ER62" s="11">
        <v>1</v>
      </c>
      <c r="ES62" s="11"/>
      <c r="ET62" s="13">
        <f t="shared" si="79"/>
        <v>1</v>
      </c>
      <c r="EU62" s="13">
        <f t="shared" si="80"/>
        <v>0.9</v>
      </c>
      <c r="EV62" s="14">
        <f t="shared" si="22"/>
        <v>-3.2000000000000001E-2</v>
      </c>
      <c r="EW62" s="14">
        <f t="shared" si="81"/>
        <v>-1.2</v>
      </c>
      <c r="EX62" s="14">
        <f t="shared" si="82"/>
        <v>-3.2000000000000001E-2</v>
      </c>
      <c r="EY62" s="11">
        <f t="shared" si="83"/>
        <v>-3.2000000000000001E-2</v>
      </c>
      <c r="EZ62" s="17" t="s">
        <v>152</v>
      </c>
      <c r="FA62" s="16" t="str">
        <f t="shared" si="89"/>
        <v>1</v>
      </c>
      <c r="FC62">
        <v>2</v>
      </c>
      <c r="FD62">
        <v>0</v>
      </c>
    </row>
    <row r="63" spans="1:160" ht="33.75">
      <c r="A63" s="6">
        <v>3332</v>
      </c>
      <c r="B63" s="8">
        <v>2</v>
      </c>
      <c r="C63" s="8" t="s">
        <v>139</v>
      </c>
      <c r="D63" s="8">
        <v>57</v>
      </c>
      <c r="E63" s="8">
        <v>55</v>
      </c>
      <c r="F63" s="8" t="s">
        <v>140</v>
      </c>
      <c r="G63" s="8">
        <v>1</v>
      </c>
      <c r="H63" s="8"/>
      <c r="I63" s="9"/>
      <c r="J63" s="9"/>
      <c r="K63" s="10">
        <v>44006</v>
      </c>
      <c r="L63" s="10"/>
      <c r="M63" s="9" t="e">
        <f t="shared" si="93"/>
        <v>#NUM!</v>
      </c>
      <c r="N63" s="9">
        <f t="shared" ca="1" si="84"/>
        <v>45</v>
      </c>
      <c r="O63" s="9">
        <v>28</v>
      </c>
      <c r="P63" s="9">
        <v>1</v>
      </c>
      <c r="Q63" s="9"/>
      <c r="R63" s="9"/>
      <c r="S63" s="9" t="e">
        <f t="shared" si="85"/>
        <v>#NUM!</v>
      </c>
      <c r="T63" s="9"/>
      <c r="U63" s="8" t="str">
        <f t="shared" si="90"/>
        <v>12</v>
      </c>
      <c r="V63" s="11" t="str">
        <f t="shared" si="91"/>
        <v>1</v>
      </c>
      <c r="W63" s="8" t="str">
        <f t="shared" si="97"/>
        <v>12</v>
      </c>
      <c r="X63" s="9">
        <v>2</v>
      </c>
      <c r="Y63" s="9">
        <v>1</v>
      </c>
      <c r="Z63" s="9"/>
      <c r="AA63" s="9"/>
      <c r="AB63" s="9">
        <v>2</v>
      </c>
      <c r="AC63" s="9">
        <v>28</v>
      </c>
      <c r="AD63" s="9">
        <v>1</v>
      </c>
      <c r="AE63" s="8">
        <f t="shared" si="98"/>
        <v>28</v>
      </c>
      <c r="AF63" s="9">
        <v>2</v>
      </c>
      <c r="AG63" s="9"/>
      <c r="AH63" s="11">
        <f t="shared" si="94"/>
        <v>28</v>
      </c>
      <c r="AI63" s="11">
        <v>1</v>
      </c>
      <c r="AJ63" s="9">
        <v>2</v>
      </c>
      <c r="AK63" s="9">
        <v>0</v>
      </c>
      <c r="AL63" s="9"/>
      <c r="AM63" s="8" t="s">
        <v>360</v>
      </c>
      <c r="AN63" s="8">
        <v>1</v>
      </c>
      <c r="AO63" s="8">
        <v>2.16</v>
      </c>
      <c r="AP63" s="8">
        <v>33</v>
      </c>
      <c r="AQ63" s="8"/>
      <c r="AR63" s="9" t="e">
        <f t="shared" si="65"/>
        <v>#DIV/0!</v>
      </c>
      <c r="AS63" s="9">
        <v>1.19</v>
      </c>
      <c r="AT63" s="9">
        <f t="shared" si="78"/>
        <v>71.186451576295411</v>
      </c>
      <c r="AU63" s="9"/>
      <c r="AV63" s="9" t="e">
        <f t="shared" si="96"/>
        <v>#DIV/0!</v>
      </c>
      <c r="AW63" s="9"/>
      <c r="AX63" s="9"/>
      <c r="AY63" s="12" t="s">
        <v>155</v>
      </c>
      <c r="AZ63" s="12" t="s">
        <v>155</v>
      </c>
      <c r="BA63" s="12"/>
      <c r="BB63" s="12"/>
      <c r="BC63" s="8" t="s">
        <v>164</v>
      </c>
      <c r="BD63" s="8"/>
      <c r="BE63" s="8"/>
      <c r="BF63" s="8"/>
      <c r="BG63" s="12"/>
      <c r="BH63" s="8"/>
      <c r="BI63" s="8"/>
      <c r="BJ63" s="8">
        <v>64.5</v>
      </c>
      <c r="BK63" s="8">
        <v>167</v>
      </c>
      <c r="BL63" s="8">
        <f t="shared" si="86"/>
        <v>1.7254351613795518</v>
      </c>
      <c r="BM63" s="8">
        <f t="shared" si="66"/>
        <v>23.127397898813154</v>
      </c>
      <c r="BN63" s="8">
        <v>1</v>
      </c>
      <c r="BO63" s="7" t="s">
        <v>1297</v>
      </c>
      <c r="BP63" s="8" t="s">
        <v>146</v>
      </c>
      <c r="BQ63" s="8">
        <v>51</v>
      </c>
      <c r="BR63" s="8">
        <v>53</v>
      </c>
      <c r="BS63" s="8">
        <v>152</v>
      </c>
      <c r="BT63" s="8">
        <f t="shared" si="87"/>
        <v>1.4825869378333447</v>
      </c>
      <c r="BU63" s="8">
        <f t="shared" si="67"/>
        <v>22.939750692520775</v>
      </c>
      <c r="BV63" s="8">
        <f t="shared" si="88"/>
        <v>1.1638003258689882</v>
      </c>
      <c r="BW63" s="8">
        <f t="shared" si="88"/>
        <v>1.0081800019890172</v>
      </c>
      <c r="BX63" s="8" t="s">
        <v>171</v>
      </c>
      <c r="BY63" s="8" t="s">
        <v>158</v>
      </c>
      <c r="BZ63" s="8" t="s">
        <v>148</v>
      </c>
      <c r="CA63" s="8" t="s">
        <v>149</v>
      </c>
      <c r="CB63" s="8">
        <v>5</v>
      </c>
      <c r="CC63" s="8" t="s">
        <v>150</v>
      </c>
      <c r="CD63" s="8">
        <v>2</v>
      </c>
      <c r="CE63" s="8" t="s">
        <v>159</v>
      </c>
      <c r="CF63" s="8" t="s">
        <v>150</v>
      </c>
      <c r="CG63" s="8">
        <v>2</v>
      </c>
      <c r="CH63" s="8" t="s">
        <v>150</v>
      </c>
      <c r="CI63" s="8" t="s">
        <v>150</v>
      </c>
      <c r="CJ63" s="8">
        <v>2</v>
      </c>
      <c r="CK63" s="8" t="s">
        <v>159</v>
      </c>
      <c r="CL63" s="8" t="s">
        <v>150</v>
      </c>
      <c r="CM63" s="8">
        <v>2</v>
      </c>
      <c r="CN63" s="8" t="s">
        <v>150</v>
      </c>
      <c r="CO63" s="8">
        <v>83</v>
      </c>
      <c r="CP63" s="8">
        <v>0</v>
      </c>
      <c r="CQ63" s="8">
        <v>4</v>
      </c>
      <c r="CR63" s="8" t="s">
        <v>0</v>
      </c>
      <c r="CS63" s="8">
        <v>0</v>
      </c>
      <c r="CT63" s="8"/>
      <c r="CU63" s="8"/>
      <c r="CV63" s="8"/>
      <c r="CW63" s="8"/>
      <c r="CX63" s="8" t="s">
        <v>0</v>
      </c>
      <c r="CY63" s="8">
        <v>0</v>
      </c>
      <c r="CZ63" s="8"/>
      <c r="DA63" s="8"/>
      <c r="DB63" s="8"/>
      <c r="DC63" s="8"/>
      <c r="DD63" s="8" t="s">
        <v>165</v>
      </c>
      <c r="DE63" s="8">
        <v>2</v>
      </c>
      <c r="DF63" s="8"/>
      <c r="DG63" s="8"/>
      <c r="DH63" s="8">
        <v>375</v>
      </c>
      <c r="DI63" s="8">
        <v>1</v>
      </c>
      <c r="DJ63" s="8"/>
      <c r="DK63" s="8">
        <v>2</v>
      </c>
      <c r="DL63" s="8">
        <v>0</v>
      </c>
      <c r="DM63" s="8">
        <v>2</v>
      </c>
      <c r="DN63" s="8" t="s">
        <v>143</v>
      </c>
      <c r="DO63" s="8"/>
      <c r="DP63" s="8" t="str">
        <f t="shared" si="92"/>
        <v>1</v>
      </c>
      <c r="DQ63" s="8" t="s">
        <v>165</v>
      </c>
      <c r="DR63" s="8" t="s">
        <v>165</v>
      </c>
      <c r="DS63" s="8" t="s">
        <v>165</v>
      </c>
      <c r="DT63" s="8" t="s">
        <v>636</v>
      </c>
      <c r="DU63" s="8" t="s">
        <v>150</v>
      </c>
      <c r="DV63" s="8" t="s">
        <v>159</v>
      </c>
      <c r="DW63" s="8" t="s">
        <v>150</v>
      </c>
      <c r="DX63" s="8" t="s">
        <v>150</v>
      </c>
      <c r="DY63" s="8"/>
      <c r="DZ63" s="8"/>
      <c r="EA63" s="8"/>
      <c r="EB63" s="8" t="s">
        <v>150</v>
      </c>
      <c r="EC63" s="8" t="s">
        <v>150</v>
      </c>
      <c r="ED63" s="8" t="s">
        <v>150</v>
      </c>
      <c r="EE63" s="8"/>
      <c r="EF63" s="8" t="s">
        <v>159</v>
      </c>
      <c r="EG63" s="8" t="s">
        <v>150</v>
      </c>
      <c r="EH63" s="8"/>
      <c r="EI63" s="8" t="s">
        <v>159</v>
      </c>
      <c r="EJ63" s="8" t="s">
        <v>150</v>
      </c>
      <c r="EK63" s="8"/>
      <c r="EL63" s="8"/>
      <c r="EM63" s="8"/>
      <c r="EN63" s="8"/>
      <c r="EO63" s="8"/>
      <c r="EP63" s="8" t="s">
        <v>187</v>
      </c>
      <c r="EQ63" s="11">
        <f t="shared" si="95"/>
        <v>28</v>
      </c>
      <c r="ER63" s="11">
        <v>1</v>
      </c>
      <c r="ES63" s="11"/>
      <c r="ET63" s="13">
        <f t="shared" si="79"/>
        <v>1</v>
      </c>
      <c r="EU63" s="13">
        <f t="shared" si="80"/>
        <v>0.9</v>
      </c>
      <c r="EV63" s="14">
        <f t="shared" si="22"/>
        <v>-3.2000000000000001E-2</v>
      </c>
      <c r="EW63" s="14">
        <f t="shared" si="81"/>
        <v>-1.2</v>
      </c>
      <c r="EX63" s="14">
        <f t="shared" si="82"/>
        <v>-3.2000000000000001E-2</v>
      </c>
      <c r="EY63" s="11">
        <f t="shared" si="83"/>
        <v>-3.2000000000000001E-2</v>
      </c>
      <c r="EZ63" s="17" t="s">
        <v>152</v>
      </c>
      <c r="FA63" s="16" t="str">
        <f t="shared" si="89"/>
        <v>1</v>
      </c>
      <c r="FC63">
        <v>2</v>
      </c>
      <c r="FD63">
        <v>0</v>
      </c>
    </row>
    <row r="64" spans="1:160" ht="33.75">
      <c r="A64" s="6">
        <v>3347</v>
      </c>
      <c r="B64" s="8">
        <v>2</v>
      </c>
      <c r="C64" s="8" t="s">
        <v>139</v>
      </c>
      <c r="D64" s="8">
        <v>57</v>
      </c>
      <c r="E64" s="8">
        <v>54</v>
      </c>
      <c r="F64" s="8" t="s">
        <v>174</v>
      </c>
      <c r="G64" s="8">
        <v>2</v>
      </c>
      <c r="H64" s="8"/>
      <c r="I64" s="9"/>
      <c r="J64" s="9"/>
      <c r="K64" s="10">
        <v>44034</v>
      </c>
      <c r="L64" s="10"/>
      <c r="M64" s="9" t="e">
        <f>DATEDIF(K64, L64, "m")</f>
        <v>#NUM!</v>
      </c>
      <c r="N64" s="9">
        <f t="shared" ca="1" si="84"/>
        <v>44</v>
      </c>
      <c r="O64" s="9">
        <v>27</v>
      </c>
      <c r="P64" s="9">
        <v>1</v>
      </c>
      <c r="Q64" s="9"/>
      <c r="R64" s="9"/>
      <c r="S64" s="9" t="e">
        <f t="shared" si="85"/>
        <v>#NUM!</v>
      </c>
      <c r="T64" s="9"/>
      <c r="U64" s="8" t="str">
        <f t="shared" si="90"/>
        <v>12</v>
      </c>
      <c r="V64" s="11" t="str">
        <f t="shared" si="91"/>
        <v>1</v>
      </c>
      <c r="W64" s="8" t="str">
        <f t="shared" si="97"/>
        <v>12</v>
      </c>
      <c r="X64" s="9">
        <v>2</v>
      </c>
      <c r="Y64" s="9">
        <v>1</v>
      </c>
      <c r="Z64" s="9"/>
      <c r="AA64" s="9"/>
      <c r="AB64" s="9">
        <v>2</v>
      </c>
      <c r="AC64" s="9">
        <v>27</v>
      </c>
      <c r="AD64" s="9">
        <v>1</v>
      </c>
      <c r="AE64" s="8">
        <f t="shared" si="98"/>
        <v>27</v>
      </c>
      <c r="AF64" s="9">
        <v>2</v>
      </c>
      <c r="AG64" s="9"/>
      <c r="AH64" s="11">
        <f t="shared" si="94"/>
        <v>27</v>
      </c>
      <c r="AI64" s="11">
        <v>1</v>
      </c>
      <c r="AJ64" s="9">
        <v>2</v>
      </c>
      <c r="AK64" s="9">
        <v>1</v>
      </c>
      <c r="AL64" s="9" t="s">
        <v>1319</v>
      </c>
      <c r="AM64" s="8" t="s">
        <v>360</v>
      </c>
      <c r="AN64" s="8">
        <v>1</v>
      </c>
      <c r="AO64" s="8">
        <v>1.91</v>
      </c>
      <c r="AP64" s="8">
        <v>39</v>
      </c>
      <c r="AQ64" s="8"/>
      <c r="AR64" s="9" t="e">
        <f t="shared" si="65"/>
        <v>#DIV/0!</v>
      </c>
      <c r="AS64" s="9">
        <v>1.17</v>
      </c>
      <c r="AT64" s="9">
        <f t="shared" si="78"/>
        <v>73.102406235461189</v>
      </c>
      <c r="AU64" s="9"/>
      <c r="AV64" s="9" t="e">
        <f t="shared" si="96"/>
        <v>#DIV/0!</v>
      </c>
      <c r="AW64" s="9"/>
      <c r="AX64" s="9"/>
      <c r="AY64" s="12" t="s">
        <v>155</v>
      </c>
      <c r="AZ64" s="12" t="s">
        <v>155</v>
      </c>
      <c r="BA64" s="12"/>
      <c r="BB64" s="12"/>
      <c r="BC64" s="8" t="s">
        <v>164</v>
      </c>
      <c r="BD64" s="8"/>
      <c r="BE64" s="8"/>
      <c r="BF64" s="8"/>
      <c r="BG64" s="12"/>
      <c r="BH64" s="8"/>
      <c r="BI64" s="8"/>
      <c r="BJ64" s="8">
        <v>66</v>
      </c>
      <c r="BK64" s="8">
        <v>167</v>
      </c>
      <c r="BL64" s="8">
        <f t="shared" si="86"/>
        <v>1.7423762306629427</v>
      </c>
      <c r="BM64" s="8">
        <f t="shared" si="66"/>
        <v>23.665244361576249</v>
      </c>
      <c r="BN64" s="8">
        <v>1</v>
      </c>
      <c r="BO64" s="7" t="s">
        <v>1320</v>
      </c>
      <c r="BP64" s="8" t="s">
        <v>146</v>
      </c>
      <c r="BQ64" s="8">
        <v>51</v>
      </c>
      <c r="BR64" s="8">
        <v>54</v>
      </c>
      <c r="BS64" s="8">
        <v>155</v>
      </c>
      <c r="BT64" s="8">
        <f t="shared" si="87"/>
        <v>1.5157380492743733</v>
      </c>
      <c r="BU64" s="8">
        <f t="shared" si="67"/>
        <v>22.47658688865765</v>
      </c>
      <c r="BV64" s="8">
        <f t="shared" si="88"/>
        <v>1.1495233173681083</v>
      </c>
      <c r="BW64" s="8">
        <f t="shared" si="88"/>
        <v>1.0528842514571655</v>
      </c>
      <c r="BX64" s="8" t="s">
        <v>162</v>
      </c>
      <c r="BY64" s="8" t="s">
        <v>147</v>
      </c>
      <c r="BZ64" s="8" t="s">
        <v>148</v>
      </c>
      <c r="CA64" s="8" t="s">
        <v>149</v>
      </c>
      <c r="CB64" s="8">
        <v>3</v>
      </c>
      <c r="CC64" s="8" t="s">
        <v>150</v>
      </c>
      <c r="CD64" s="8">
        <v>2</v>
      </c>
      <c r="CE64" s="8" t="s">
        <v>159</v>
      </c>
      <c r="CF64" s="8" t="s">
        <v>150</v>
      </c>
      <c r="CG64" s="8">
        <v>2</v>
      </c>
      <c r="CH64" s="8" t="s">
        <v>150</v>
      </c>
      <c r="CI64" s="8" t="s">
        <v>150</v>
      </c>
      <c r="CJ64" s="8">
        <v>2</v>
      </c>
      <c r="CK64" s="8" t="s">
        <v>159</v>
      </c>
      <c r="CL64" s="8" t="s">
        <v>150</v>
      </c>
      <c r="CM64" s="8">
        <v>2</v>
      </c>
      <c r="CN64" s="8" t="s">
        <v>150</v>
      </c>
      <c r="CO64" s="8">
        <v>75</v>
      </c>
      <c r="CP64" s="8">
        <v>100</v>
      </c>
      <c r="CQ64" s="8">
        <v>3</v>
      </c>
      <c r="CR64" s="8" t="s">
        <v>0</v>
      </c>
      <c r="CS64" s="8">
        <v>0</v>
      </c>
      <c r="CT64" s="8"/>
      <c r="CU64" s="8"/>
      <c r="CV64" s="8"/>
      <c r="CW64" s="8"/>
      <c r="CX64" s="8" t="s">
        <v>562</v>
      </c>
      <c r="CY64" s="8">
        <v>1</v>
      </c>
      <c r="CZ64" s="8" t="s">
        <v>1879</v>
      </c>
      <c r="DA64" s="8">
        <v>1</v>
      </c>
      <c r="DB64" s="8" t="s">
        <v>1833</v>
      </c>
      <c r="DC64" s="8">
        <v>1</v>
      </c>
      <c r="DD64" s="8" t="s">
        <v>143</v>
      </c>
      <c r="DE64" s="8">
        <v>1</v>
      </c>
      <c r="DF64" s="8"/>
      <c r="DG64" s="8"/>
      <c r="DH64" s="8">
        <v>500</v>
      </c>
      <c r="DI64" s="8">
        <v>1</v>
      </c>
      <c r="DJ64" s="8"/>
      <c r="DK64" s="8">
        <v>2</v>
      </c>
      <c r="DL64" s="8">
        <v>4</v>
      </c>
      <c r="DM64" s="8">
        <v>1</v>
      </c>
      <c r="DN64" s="8" t="s">
        <v>143</v>
      </c>
      <c r="DO64" s="8"/>
      <c r="DP64" s="8" t="str">
        <f t="shared" si="92"/>
        <v>1</v>
      </c>
      <c r="DQ64" s="8" t="s">
        <v>165</v>
      </c>
      <c r="DR64" s="8" t="s">
        <v>165</v>
      </c>
      <c r="DS64" s="8" t="s">
        <v>143</v>
      </c>
      <c r="DT64" s="8" t="s">
        <v>636</v>
      </c>
      <c r="DU64" s="8" t="s">
        <v>150</v>
      </c>
      <c r="DV64" s="8" t="s">
        <v>159</v>
      </c>
      <c r="DW64" s="8" t="s">
        <v>150</v>
      </c>
      <c r="DX64" s="8" t="s">
        <v>159</v>
      </c>
      <c r="DY64" s="8"/>
      <c r="DZ64" s="8"/>
      <c r="EA64" s="8"/>
      <c r="EB64" s="8" t="s">
        <v>150</v>
      </c>
      <c r="EC64" s="8" t="s">
        <v>150</v>
      </c>
      <c r="ED64" s="8" t="s">
        <v>150</v>
      </c>
      <c r="EE64" s="8"/>
      <c r="EF64" s="8" t="s">
        <v>159</v>
      </c>
      <c r="EG64" s="8" t="s">
        <v>150</v>
      </c>
      <c r="EH64" s="8"/>
      <c r="EI64" s="8" t="s">
        <v>159</v>
      </c>
      <c r="EJ64" s="8" t="s">
        <v>150</v>
      </c>
      <c r="EK64" s="8"/>
      <c r="EL64" s="8"/>
      <c r="EM64" s="8"/>
      <c r="EN64" s="8"/>
      <c r="EO64" s="8"/>
      <c r="EP64" s="8" t="s">
        <v>187</v>
      </c>
      <c r="EQ64" s="11">
        <f t="shared" si="95"/>
        <v>27</v>
      </c>
      <c r="ER64" s="11">
        <v>1</v>
      </c>
      <c r="ES64" s="11"/>
      <c r="ET64" s="13">
        <f t="shared" si="79"/>
        <v>1</v>
      </c>
      <c r="EU64" s="13">
        <f t="shared" si="80"/>
        <v>0.9</v>
      </c>
      <c r="EV64" s="14">
        <f t="shared" si="22"/>
        <v>-3.2000000000000001E-2</v>
      </c>
      <c r="EW64" s="14">
        <f t="shared" si="81"/>
        <v>-1.2</v>
      </c>
      <c r="EX64" s="14">
        <f t="shared" si="82"/>
        <v>-3.2000000000000001E-2</v>
      </c>
      <c r="EY64" s="11">
        <f t="shared" si="83"/>
        <v>-3.2000000000000001E-2</v>
      </c>
      <c r="EZ64" s="15" t="s">
        <v>152</v>
      </c>
      <c r="FA64" s="16" t="str">
        <f t="shared" si="89"/>
        <v>1</v>
      </c>
      <c r="FC64">
        <v>2</v>
      </c>
      <c r="FD64">
        <v>0</v>
      </c>
    </row>
    <row r="65" spans="1:160" ht="33.75">
      <c r="A65" s="6">
        <v>3348</v>
      </c>
      <c r="B65" s="8">
        <v>2</v>
      </c>
      <c r="C65" s="8" t="s">
        <v>139</v>
      </c>
      <c r="D65" s="8">
        <v>69</v>
      </c>
      <c r="E65" s="8">
        <v>67</v>
      </c>
      <c r="F65" s="8" t="s">
        <v>140</v>
      </c>
      <c r="G65" s="8">
        <v>1</v>
      </c>
      <c r="H65" s="8"/>
      <c r="I65" s="9"/>
      <c r="J65" s="9"/>
      <c r="K65" s="10">
        <v>44035</v>
      </c>
      <c r="L65" s="10"/>
      <c r="M65" s="9" t="e">
        <f t="shared" ref="M65:M69" si="99">DATEDIF(K65,L65,"m")</f>
        <v>#NUM!</v>
      </c>
      <c r="N65" s="9">
        <f t="shared" ca="1" si="84"/>
        <v>44</v>
      </c>
      <c r="O65" s="9">
        <v>27</v>
      </c>
      <c r="P65" s="9">
        <v>1</v>
      </c>
      <c r="Q65" s="9"/>
      <c r="R65" s="9"/>
      <c r="S65" s="9" t="e">
        <f t="shared" si="85"/>
        <v>#NUM!</v>
      </c>
      <c r="T65" s="9"/>
      <c r="U65" s="8" t="str">
        <f t="shared" si="90"/>
        <v>12</v>
      </c>
      <c r="V65" s="11" t="str">
        <f t="shared" si="91"/>
        <v>1</v>
      </c>
      <c r="W65" s="8" t="str">
        <f t="shared" si="97"/>
        <v>12</v>
      </c>
      <c r="X65" s="9">
        <v>2</v>
      </c>
      <c r="Y65" s="9">
        <v>1</v>
      </c>
      <c r="Z65" s="9"/>
      <c r="AA65" s="9"/>
      <c r="AB65" s="9">
        <v>2</v>
      </c>
      <c r="AC65" s="9">
        <v>27</v>
      </c>
      <c r="AD65" s="9">
        <v>1</v>
      </c>
      <c r="AE65" s="8">
        <f t="shared" si="98"/>
        <v>27</v>
      </c>
      <c r="AF65" s="9">
        <v>2</v>
      </c>
      <c r="AG65" s="9"/>
      <c r="AH65" s="11">
        <f t="shared" si="94"/>
        <v>27</v>
      </c>
      <c r="AI65" s="11">
        <v>1</v>
      </c>
      <c r="AJ65" s="9">
        <v>2</v>
      </c>
      <c r="AK65" s="9">
        <v>0</v>
      </c>
      <c r="AL65" s="9"/>
      <c r="AM65" s="8" t="s">
        <v>360</v>
      </c>
      <c r="AN65" s="8">
        <v>1</v>
      </c>
      <c r="AO65" s="8">
        <v>3.27</v>
      </c>
      <c r="AP65" s="8">
        <v>18</v>
      </c>
      <c r="AQ65" s="8"/>
      <c r="AR65" s="9" t="e">
        <f t="shared" si="65"/>
        <v>#DIV/0!</v>
      </c>
      <c r="AS65" s="9">
        <v>1.1399999999999999</v>
      </c>
      <c r="AT65" s="9">
        <f t="shared" si="78"/>
        <v>69.559393430308887</v>
      </c>
      <c r="AU65" s="9"/>
      <c r="AV65" s="9" t="e">
        <f t="shared" si="96"/>
        <v>#DIV/0!</v>
      </c>
      <c r="AW65" s="9"/>
      <c r="AX65" s="9"/>
      <c r="AY65" s="12" t="s">
        <v>155</v>
      </c>
      <c r="AZ65" s="12" t="s">
        <v>155</v>
      </c>
      <c r="BA65" s="12"/>
      <c r="BB65" s="12"/>
      <c r="BC65" s="8" t="s">
        <v>164</v>
      </c>
      <c r="BD65" s="8"/>
      <c r="BE65" s="8"/>
      <c r="BF65" s="8"/>
      <c r="BG65" s="12"/>
      <c r="BH65" s="8"/>
      <c r="BI65" s="8"/>
      <c r="BJ65" s="8">
        <v>70</v>
      </c>
      <c r="BK65" s="8">
        <v>172</v>
      </c>
      <c r="BL65" s="8">
        <f t="shared" si="86"/>
        <v>1.8251186992028379</v>
      </c>
      <c r="BM65" s="8">
        <f t="shared" si="66"/>
        <v>23.661438615467819</v>
      </c>
      <c r="BN65" s="8">
        <v>1</v>
      </c>
      <c r="BO65" s="7" t="s">
        <v>1321</v>
      </c>
      <c r="BP65" s="8" t="s">
        <v>146</v>
      </c>
      <c r="BQ65" s="8">
        <v>66</v>
      </c>
      <c r="BR65" s="8">
        <v>66</v>
      </c>
      <c r="BS65" s="8">
        <v>158</v>
      </c>
      <c r="BT65" s="8">
        <f t="shared" si="87"/>
        <v>1.6737819660853717</v>
      </c>
      <c r="BU65" s="8">
        <f t="shared" si="67"/>
        <v>26.438070821983658</v>
      </c>
      <c r="BV65" s="8">
        <f t="shared" si="88"/>
        <v>1.0904160375627725</v>
      </c>
      <c r="BW65" s="8">
        <f t="shared" si="88"/>
        <v>0.89497599029778574</v>
      </c>
      <c r="BX65" s="8" t="s">
        <v>147</v>
      </c>
      <c r="BY65" s="8" t="s">
        <v>162</v>
      </c>
      <c r="BZ65" s="8" t="s">
        <v>148</v>
      </c>
      <c r="CA65" s="8" t="s">
        <v>149</v>
      </c>
      <c r="CB65" s="8">
        <v>5</v>
      </c>
      <c r="CC65" s="8" t="s">
        <v>150</v>
      </c>
      <c r="CD65" s="8">
        <v>2</v>
      </c>
      <c r="CE65" s="8" t="s">
        <v>150</v>
      </c>
      <c r="CF65" s="8" t="s">
        <v>150</v>
      </c>
      <c r="CG65" s="8">
        <v>2</v>
      </c>
      <c r="CH65" s="8" t="s">
        <v>159</v>
      </c>
      <c r="CI65" s="8" t="s">
        <v>150</v>
      </c>
      <c r="CJ65" s="8">
        <v>2</v>
      </c>
      <c r="CK65" s="8" t="s">
        <v>150</v>
      </c>
      <c r="CL65" s="8" t="s">
        <v>150</v>
      </c>
      <c r="CM65" s="8">
        <v>2</v>
      </c>
      <c r="CN65" s="8" t="s">
        <v>159</v>
      </c>
      <c r="CO65" s="8">
        <v>75</v>
      </c>
      <c r="CP65" s="8">
        <v>20</v>
      </c>
      <c r="CQ65" s="8">
        <v>4</v>
      </c>
      <c r="CR65" s="8" t="s">
        <v>0</v>
      </c>
      <c r="CS65" s="8">
        <v>0</v>
      </c>
      <c r="CT65" s="8"/>
      <c r="CU65" s="8"/>
      <c r="CV65" s="8"/>
      <c r="CW65" s="8"/>
      <c r="CX65" s="8" t="s">
        <v>0</v>
      </c>
      <c r="CY65" s="8">
        <v>0</v>
      </c>
      <c r="CZ65" s="8"/>
      <c r="DA65" s="8"/>
      <c r="DB65" s="8"/>
      <c r="DC65" s="8"/>
      <c r="DD65" s="8" t="s">
        <v>143</v>
      </c>
      <c r="DE65" s="8">
        <v>1</v>
      </c>
      <c r="DF65" s="8"/>
      <c r="DG65" s="8"/>
      <c r="DH65" s="8">
        <v>500</v>
      </c>
      <c r="DI65" s="8">
        <v>1</v>
      </c>
      <c r="DJ65" s="8"/>
      <c r="DK65" s="8">
        <v>2</v>
      </c>
      <c r="DL65" s="8">
        <v>3</v>
      </c>
      <c r="DM65" s="8">
        <v>1</v>
      </c>
      <c r="DN65" s="8" t="s">
        <v>143</v>
      </c>
      <c r="DO65" s="8"/>
      <c r="DP65" s="8" t="str">
        <f t="shared" si="92"/>
        <v>1</v>
      </c>
      <c r="DQ65" s="8" t="s">
        <v>165</v>
      </c>
      <c r="DR65" s="8" t="s">
        <v>165</v>
      </c>
      <c r="DS65" s="8" t="s">
        <v>165</v>
      </c>
      <c r="DT65" s="8" t="s">
        <v>636</v>
      </c>
      <c r="DU65" s="8" t="s">
        <v>150</v>
      </c>
      <c r="DV65" s="8" t="s">
        <v>159</v>
      </c>
      <c r="DW65" s="8" t="s">
        <v>150</v>
      </c>
      <c r="DX65" s="8" t="s">
        <v>150</v>
      </c>
      <c r="DY65" s="8"/>
      <c r="DZ65" s="8"/>
      <c r="EA65" s="8"/>
      <c r="EB65" s="8" t="s">
        <v>150</v>
      </c>
      <c r="EC65" s="8" t="s">
        <v>150</v>
      </c>
      <c r="ED65" s="8" t="s">
        <v>150</v>
      </c>
      <c r="EE65" s="8"/>
      <c r="EF65" s="8" t="s">
        <v>159</v>
      </c>
      <c r="EG65" s="8" t="s">
        <v>150</v>
      </c>
      <c r="EH65" s="8"/>
      <c r="EI65" s="8" t="s">
        <v>159</v>
      </c>
      <c r="EJ65" s="8" t="s">
        <v>150</v>
      </c>
      <c r="EK65" s="8"/>
      <c r="EL65" s="8"/>
      <c r="EM65" s="8"/>
      <c r="EN65" s="8"/>
      <c r="EO65" s="8"/>
      <c r="EP65" s="8" t="s">
        <v>187</v>
      </c>
      <c r="EQ65" s="11">
        <f t="shared" si="95"/>
        <v>27</v>
      </c>
      <c r="ER65" s="11">
        <v>1</v>
      </c>
      <c r="ES65" s="11"/>
      <c r="ET65" s="13">
        <f t="shared" si="79"/>
        <v>1</v>
      </c>
      <c r="EU65" s="13">
        <f t="shared" si="80"/>
        <v>0.9</v>
      </c>
      <c r="EV65" s="14">
        <f t="shared" si="22"/>
        <v>-3.2000000000000001E-2</v>
      </c>
      <c r="EW65" s="14">
        <f t="shared" si="81"/>
        <v>-1.2</v>
      </c>
      <c r="EX65" s="14">
        <f t="shared" si="82"/>
        <v>-3.2000000000000001E-2</v>
      </c>
      <c r="EY65" s="11">
        <f t="shared" si="83"/>
        <v>-3.2000000000000001E-2</v>
      </c>
      <c r="EZ65" s="17" t="s">
        <v>152</v>
      </c>
      <c r="FA65" s="16" t="str">
        <f t="shared" si="89"/>
        <v>1</v>
      </c>
      <c r="FC65">
        <v>2</v>
      </c>
      <c r="FD65">
        <v>0</v>
      </c>
    </row>
    <row r="66" spans="1:160" ht="33.75">
      <c r="A66" s="6">
        <v>3356</v>
      </c>
      <c r="B66" s="8">
        <v>2</v>
      </c>
      <c r="C66" s="8" t="s">
        <v>139</v>
      </c>
      <c r="D66" s="8">
        <v>62</v>
      </c>
      <c r="E66" s="8">
        <v>59</v>
      </c>
      <c r="F66" s="8" t="s">
        <v>153</v>
      </c>
      <c r="G66" s="8">
        <v>3</v>
      </c>
      <c r="H66" s="8"/>
      <c r="I66" s="9"/>
      <c r="J66" s="9"/>
      <c r="K66" s="10">
        <v>44046</v>
      </c>
      <c r="L66" s="10"/>
      <c r="M66" s="9" t="e">
        <f t="shared" si="99"/>
        <v>#NUM!</v>
      </c>
      <c r="N66" s="9">
        <f t="shared" ca="1" si="84"/>
        <v>44</v>
      </c>
      <c r="O66" s="9">
        <v>27</v>
      </c>
      <c r="P66" s="9">
        <v>1</v>
      </c>
      <c r="Q66" s="9"/>
      <c r="R66" s="9"/>
      <c r="S66" s="9" t="e">
        <f t="shared" si="85"/>
        <v>#NUM!</v>
      </c>
      <c r="T66" s="9"/>
      <c r="U66" s="8" t="str">
        <f t="shared" si="90"/>
        <v>12</v>
      </c>
      <c r="V66" s="11" t="str">
        <f t="shared" si="91"/>
        <v>1</v>
      </c>
      <c r="W66" s="8" t="str">
        <f t="shared" si="97"/>
        <v>12</v>
      </c>
      <c r="X66" s="9">
        <v>2</v>
      </c>
      <c r="Y66" s="9">
        <v>1</v>
      </c>
      <c r="Z66" s="9"/>
      <c r="AA66" s="9"/>
      <c r="AB66" s="9">
        <v>2</v>
      </c>
      <c r="AC66" s="9">
        <v>27</v>
      </c>
      <c r="AD66" s="9">
        <v>1</v>
      </c>
      <c r="AE66" s="8">
        <f t="shared" si="98"/>
        <v>27</v>
      </c>
      <c r="AF66" s="9">
        <v>2</v>
      </c>
      <c r="AG66" s="9"/>
      <c r="AH66" s="11">
        <f t="shared" si="94"/>
        <v>27</v>
      </c>
      <c r="AI66" s="11">
        <v>1</v>
      </c>
      <c r="AJ66" s="9">
        <v>2</v>
      </c>
      <c r="AK66" s="9">
        <v>0</v>
      </c>
      <c r="AL66" s="9"/>
      <c r="AM66" s="8" t="s">
        <v>360</v>
      </c>
      <c r="AN66" s="8">
        <v>1</v>
      </c>
      <c r="AO66" s="8">
        <v>2.09</v>
      </c>
      <c r="AP66" s="8">
        <v>34</v>
      </c>
      <c r="AQ66" s="8"/>
      <c r="AR66" s="9" t="e">
        <f t="shared" si="65"/>
        <v>#DIV/0!</v>
      </c>
      <c r="AS66" s="9">
        <v>0.98</v>
      </c>
      <c r="AT66" s="9">
        <f t="shared" si="78"/>
        <v>87.655339815334898</v>
      </c>
      <c r="AU66" s="9">
        <v>93</v>
      </c>
      <c r="AV66" s="9">
        <f t="shared" si="96"/>
        <v>0.36700173307703221</v>
      </c>
      <c r="AW66" s="9"/>
      <c r="AX66" s="9"/>
      <c r="AY66" s="12" t="s">
        <v>155</v>
      </c>
      <c r="AZ66" s="12" t="s">
        <v>155</v>
      </c>
      <c r="BA66" s="12"/>
      <c r="BB66" s="12"/>
      <c r="BC66" s="8" t="s">
        <v>164</v>
      </c>
      <c r="BD66" s="8"/>
      <c r="BE66" s="8"/>
      <c r="BF66" s="8"/>
      <c r="BG66" s="12"/>
      <c r="BH66" s="8"/>
      <c r="BI66" s="8"/>
      <c r="BJ66" s="8">
        <v>75</v>
      </c>
      <c r="BK66" s="8">
        <v>176</v>
      </c>
      <c r="BL66" s="8">
        <f t="shared" si="86"/>
        <v>1.9110147747915944</v>
      </c>
      <c r="BM66" s="8">
        <f t="shared" si="66"/>
        <v>24.212293388429753</v>
      </c>
      <c r="BN66" s="8">
        <v>1</v>
      </c>
      <c r="BO66" s="7" t="s">
        <v>1322</v>
      </c>
      <c r="BP66" s="8" t="s">
        <v>146</v>
      </c>
      <c r="BQ66" s="8">
        <v>56</v>
      </c>
      <c r="BR66" s="8">
        <v>81</v>
      </c>
      <c r="BS66" s="8">
        <v>159</v>
      </c>
      <c r="BT66" s="8">
        <f t="shared" si="87"/>
        <v>1.8343633798744907</v>
      </c>
      <c r="BU66" s="8">
        <f t="shared" si="67"/>
        <v>32.039871840512639</v>
      </c>
      <c r="BV66" s="8">
        <f t="shared" si="88"/>
        <v>1.0417863743673013</v>
      </c>
      <c r="BW66" s="8">
        <f t="shared" si="88"/>
        <v>0.75569257920110189</v>
      </c>
      <c r="BX66" s="8" t="s">
        <v>147</v>
      </c>
      <c r="BY66" s="8" t="s">
        <v>158</v>
      </c>
      <c r="BZ66" s="8" t="s">
        <v>148</v>
      </c>
      <c r="CA66" s="8" t="s">
        <v>166</v>
      </c>
      <c r="CB66" s="8">
        <v>3</v>
      </c>
      <c r="CC66" s="8" t="s">
        <v>150</v>
      </c>
      <c r="CD66" s="8">
        <v>2</v>
      </c>
      <c r="CE66" s="8" t="s">
        <v>150</v>
      </c>
      <c r="CF66" s="8" t="s">
        <v>150</v>
      </c>
      <c r="CG66" s="8">
        <v>2</v>
      </c>
      <c r="CH66" s="8" t="s">
        <v>150</v>
      </c>
      <c r="CI66" s="8" t="s">
        <v>150</v>
      </c>
      <c r="CJ66" s="8">
        <v>2</v>
      </c>
      <c r="CK66" s="8" t="s">
        <v>159</v>
      </c>
      <c r="CL66" s="8" t="s">
        <v>150</v>
      </c>
      <c r="CM66" s="8">
        <v>2</v>
      </c>
      <c r="CN66" s="8" t="s">
        <v>159</v>
      </c>
      <c r="CO66" s="8">
        <v>75</v>
      </c>
      <c r="CP66" s="8">
        <v>60</v>
      </c>
      <c r="CQ66" s="8">
        <v>4</v>
      </c>
      <c r="CR66" s="8" t="s">
        <v>0</v>
      </c>
      <c r="CS66" s="8">
        <v>0</v>
      </c>
      <c r="CT66" s="8"/>
      <c r="CU66" s="8"/>
      <c r="CV66" s="8"/>
      <c r="CW66" s="8"/>
      <c r="CX66" s="8" t="s">
        <v>0</v>
      </c>
      <c r="CY66" s="8">
        <v>0</v>
      </c>
      <c r="CZ66" s="8"/>
      <c r="DA66" s="8"/>
      <c r="DB66" s="8"/>
      <c r="DC66" s="8"/>
      <c r="DD66" s="8" t="s">
        <v>165</v>
      </c>
      <c r="DE66" s="8">
        <v>2</v>
      </c>
      <c r="DF66" s="8"/>
      <c r="DG66" s="8"/>
      <c r="DH66" s="8">
        <v>375</v>
      </c>
      <c r="DI66" s="8">
        <v>1</v>
      </c>
      <c r="DJ66" s="8"/>
      <c r="DK66" s="8">
        <v>2</v>
      </c>
      <c r="DL66" s="8">
        <v>0</v>
      </c>
      <c r="DM66" s="8">
        <v>2</v>
      </c>
      <c r="DN66" s="8" t="s">
        <v>143</v>
      </c>
      <c r="DO66" s="8"/>
      <c r="DP66" s="8" t="str">
        <f t="shared" si="92"/>
        <v>1</v>
      </c>
      <c r="DQ66" s="8" t="s">
        <v>165</v>
      </c>
      <c r="DR66" s="8" t="s">
        <v>165</v>
      </c>
      <c r="DS66" s="8" t="s">
        <v>143</v>
      </c>
      <c r="DT66" s="8" t="s">
        <v>165</v>
      </c>
      <c r="DU66" s="8" t="s">
        <v>150</v>
      </c>
      <c r="DV66" s="8" t="s">
        <v>159</v>
      </c>
      <c r="DW66" s="8" t="s">
        <v>150</v>
      </c>
      <c r="DX66" s="8" t="s">
        <v>150</v>
      </c>
      <c r="DY66" s="8" t="s">
        <v>150</v>
      </c>
      <c r="DZ66" s="8"/>
      <c r="EA66" s="8"/>
      <c r="EB66" s="8" t="s">
        <v>150</v>
      </c>
      <c r="EC66" s="8" t="s">
        <v>150</v>
      </c>
      <c r="ED66" s="8" t="s">
        <v>150</v>
      </c>
      <c r="EE66" s="8"/>
      <c r="EF66" s="8" t="s">
        <v>159</v>
      </c>
      <c r="EG66" s="8" t="s">
        <v>150</v>
      </c>
      <c r="EH66" s="8"/>
      <c r="EI66" s="8" t="s">
        <v>159</v>
      </c>
      <c r="EJ66" s="8" t="s">
        <v>150</v>
      </c>
      <c r="EK66" s="8"/>
      <c r="EL66" s="8"/>
      <c r="EM66" s="8"/>
      <c r="EN66" s="8"/>
      <c r="EO66" s="8"/>
      <c r="EP66" s="8" t="s">
        <v>187</v>
      </c>
      <c r="EQ66" s="11">
        <f t="shared" si="95"/>
        <v>27</v>
      </c>
      <c r="ER66" s="11">
        <v>1</v>
      </c>
      <c r="ES66" s="11"/>
      <c r="ET66" s="13">
        <f t="shared" si="79"/>
        <v>1</v>
      </c>
      <c r="EU66" s="13">
        <f t="shared" si="80"/>
        <v>0.9</v>
      </c>
      <c r="EV66" s="14">
        <f t="shared" si="22"/>
        <v>-3.2000000000000001E-2</v>
      </c>
      <c r="EW66" s="14">
        <f t="shared" si="81"/>
        <v>-1.2</v>
      </c>
      <c r="EX66" s="14">
        <f t="shared" si="82"/>
        <v>-1.2</v>
      </c>
      <c r="EY66" s="11">
        <f t="shared" si="83"/>
        <v>-3.2000000000000001E-2</v>
      </c>
      <c r="EZ66" s="17" t="s">
        <v>152</v>
      </c>
      <c r="FA66" s="16" t="str">
        <f t="shared" si="89"/>
        <v>1</v>
      </c>
      <c r="FC66">
        <v>2</v>
      </c>
      <c r="FD66">
        <v>0</v>
      </c>
    </row>
    <row r="67" spans="1:160" ht="123.75">
      <c r="A67" s="6">
        <v>3379</v>
      </c>
      <c r="B67" s="8">
        <v>2</v>
      </c>
      <c r="C67" s="8" t="s">
        <v>139</v>
      </c>
      <c r="D67" s="8">
        <v>53</v>
      </c>
      <c r="E67" s="8">
        <v>51</v>
      </c>
      <c r="F67" s="8" t="s">
        <v>153</v>
      </c>
      <c r="G67" s="8">
        <v>3</v>
      </c>
      <c r="H67" s="8" t="s">
        <v>190</v>
      </c>
      <c r="I67" s="9"/>
      <c r="J67" s="9"/>
      <c r="K67" s="10">
        <v>44095</v>
      </c>
      <c r="L67" s="10"/>
      <c r="M67" s="9" t="e">
        <f t="shared" si="99"/>
        <v>#NUM!</v>
      </c>
      <c r="N67" s="9">
        <f t="shared" ca="1" si="84"/>
        <v>42</v>
      </c>
      <c r="O67" s="9">
        <v>25</v>
      </c>
      <c r="P67" s="9">
        <v>1</v>
      </c>
      <c r="Q67" s="9"/>
      <c r="R67" s="9"/>
      <c r="S67" s="9" t="e">
        <f t="shared" si="85"/>
        <v>#NUM!</v>
      </c>
      <c r="T67" s="9"/>
      <c r="U67" s="8" t="str">
        <f t="shared" si="90"/>
        <v>12</v>
      </c>
      <c r="V67" s="11" t="str">
        <f t="shared" si="91"/>
        <v>1</v>
      </c>
      <c r="W67" s="8" t="str">
        <f t="shared" si="97"/>
        <v>12</v>
      </c>
      <c r="X67" s="9">
        <v>2</v>
      </c>
      <c r="Y67" s="9">
        <v>1</v>
      </c>
      <c r="Z67" s="9"/>
      <c r="AA67" s="9"/>
      <c r="AB67" s="9">
        <v>2</v>
      </c>
      <c r="AC67" s="9">
        <v>25</v>
      </c>
      <c r="AD67" s="9">
        <v>1</v>
      </c>
      <c r="AE67" s="8">
        <f t="shared" si="98"/>
        <v>25</v>
      </c>
      <c r="AF67" s="9">
        <v>2</v>
      </c>
      <c r="AG67" s="9"/>
      <c r="AH67" s="11">
        <f t="shared" si="94"/>
        <v>25</v>
      </c>
      <c r="AI67" s="11">
        <v>1</v>
      </c>
      <c r="AJ67" s="9">
        <v>2</v>
      </c>
      <c r="AK67" s="9">
        <v>0</v>
      </c>
      <c r="AL67" s="9"/>
      <c r="AM67" s="8" t="s">
        <v>360</v>
      </c>
      <c r="AN67" s="8">
        <v>1</v>
      </c>
      <c r="AO67" s="8">
        <v>1.91</v>
      </c>
      <c r="AP67" s="8">
        <v>40</v>
      </c>
      <c r="AQ67" s="8"/>
      <c r="AR67" s="9" t="e">
        <f t="shared" ref="AR67:AR91" si="100">141*((AQ67/EU67)^EV67)*0.9938^(E67)*ET67</f>
        <v>#DIV/0!</v>
      </c>
      <c r="AS67" s="9">
        <v>1.82</v>
      </c>
      <c r="AT67" s="9">
        <f t="shared" si="78"/>
        <v>43.830059851130365</v>
      </c>
      <c r="AU67" s="9"/>
      <c r="AV67" s="9" t="e">
        <f t="shared" si="96"/>
        <v>#DIV/0!</v>
      </c>
      <c r="AW67" s="9"/>
      <c r="AX67" s="9"/>
      <c r="AY67" s="12" t="s">
        <v>155</v>
      </c>
      <c r="AZ67" s="12" t="s">
        <v>155</v>
      </c>
      <c r="BA67" s="12"/>
      <c r="BB67" s="12"/>
      <c r="BC67" s="8" t="s">
        <v>164</v>
      </c>
      <c r="BD67" s="8"/>
      <c r="BE67" s="8"/>
      <c r="BF67" s="8"/>
      <c r="BG67" s="12"/>
      <c r="BH67" s="8"/>
      <c r="BI67" s="8"/>
      <c r="BJ67" s="8">
        <v>81</v>
      </c>
      <c r="BK67" s="8">
        <v>184</v>
      </c>
      <c r="BL67" s="8">
        <f t="shared" si="86"/>
        <v>2.0392260875307153</v>
      </c>
      <c r="BM67" s="8">
        <f t="shared" ref="BM67:BM91" si="101">BJ67/(BK67*BK67/10000)</f>
        <v>23.92485822306238</v>
      </c>
      <c r="BN67" s="8">
        <v>1</v>
      </c>
      <c r="BO67" s="7" t="s">
        <v>1349</v>
      </c>
      <c r="BP67" s="8" t="s">
        <v>146</v>
      </c>
      <c r="BQ67" s="8">
        <v>50</v>
      </c>
      <c r="BR67" s="8">
        <v>51.5</v>
      </c>
      <c r="BS67" s="8">
        <v>160</v>
      </c>
      <c r="BT67" s="8">
        <f t="shared" si="87"/>
        <v>1.5200972853380217</v>
      </c>
      <c r="BU67" s="8">
        <f t="shared" ref="BU67:BU91" si="102">BR67/(BS67*BS67/10000)</f>
        <v>20.1171875</v>
      </c>
      <c r="BV67" s="8">
        <f t="shared" si="88"/>
        <v>1.3415102488504582</v>
      </c>
      <c r="BW67" s="8">
        <f t="shared" si="88"/>
        <v>1.1892745058454308</v>
      </c>
      <c r="BX67" s="8" t="s">
        <v>147</v>
      </c>
      <c r="BY67" s="8" t="s">
        <v>158</v>
      </c>
      <c r="BZ67" s="8" t="s">
        <v>148</v>
      </c>
      <c r="CA67" s="8" t="s">
        <v>149</v>
      </c>
      <c r="CB67" s="8">
        <v>4</v>
      </c>
      <c r="CC67" s="8" t="s">
        <v>150</v>
      </c>
      <c r="CD67" s="8">
        <v>2</v>
      </c>
      <c r="CE67" s="8" t="s">
        <v>159</v>
      </c>
      <c r="CF67" s="8" t="s">
        <v>150</v>
      </c>
      <c r="CG67" s="8">
        <v>2</v>
      </c>
      <c r="CH67" s="8" t="s">
        <v>150</v>
      </c>
      <c r="CI67" s="8" t="s">
        <v>150</v>
      </c>
      <c r="CJ67" s="8">
        <v>2</v>
      </c>
      <c r="CK67" s="8" t="s">
        <v>159</v>
      </c>
      <c r="CL67" s="8" t="s">
        <v>150</v>
      </c>
      <c r="CM67" s="8">
        <v>2</v>
      </c>
      <c r="CN67" s="8" t="s">
        <v>150</v>
      </c>
      <c r="CO67" s="8">
        <v>42</v>
      </c>
      <c r="CP67" s="8">
        <v>100</v>
      </c>
      <c r="CQ67" s="8">
        <v>3</v>
      </c>
      <c r="CR67" s="8" t="s">
        <v>0</v>
      </c>
      <c r="CS67" s="8">
        <v>0</v>
      </c>
      <c r="CT67" s="8"/>
      <c r="CU67" s="8"/>
      <c r="CV67" s="8"/>
      <c r="CW67" s="8"/>
      <c r="CX67" s="8" t="s">
        <v>562</v>
      </c>
      <c r="CY67" s="8">
        <v>1</v>
      </c>
      <c r="CZ67" s="8" t="s">
        <v>1880</v>
      </c>
      <c r="DA67" s="8">
        <v>2638</v>
      </c>
      <c r="DB67" s="8" t="s">
        <v>1863</v>
      </c>
      <c r="DC67" s="8">
        <v>12</v>
      </c>
      <c r="DD67" s="8" t="s">
        <v>165</v>
      </c>
      <c r="DE67" s="8">
        <v>2</v>
      </c>
      <c r="DF67" s="8"/>
      <c r="DG67" s="8"/>
      <c r="DH67" s="8">
        <v>375</v>
      </c>
      <c r="DI67" s="8">
        <v>1</v>
      </c>
      <c r="DJ67" s="8"/>
      <c r="DK67" s="8">
        <v>2</v>
      </c>
      <c r="DL67" s="8">
        <v>0</v>
      </c>
      <c r="DM67" s="8">
        <v>2</v>
      </c>
      <c r="DN67" s="8" t="s">
        <v>143</v>
      </c>
      <c r="DO67" s="8"/>
      <c r="DP67" s="8" t="str">
        <f t="shared" si="92"/>
        <v>1</v>
      </c>
      <c r="DQ67" s="8" t="s">
        <v>165</v>
      </c>
      <c r="DR67" s="8" t="s">
        <v>165</v>
      </c>
      <c r="DS67" s="8" t="s">
        <v>165</v>
      </c>
      <c r="DT67" s="8" t="s">
        <v>636</v>
      </c>
      <c r="DU67" s="8" t="s">
        <v>150</v>
      </c>
      <c r="DV67" s="8" t="s">
        <v>159</v>
      </c>
      <c r="DW67" s="8" t="s">
        <v>150</v>
      </c>
      <c r="DX67" s="8" t="s">
        <v>150</v>
      </c>
      <c r="DY67" s="8"/>
      <c r="DZ67" s="8"/>
      <c r="EA67" s="8"/>
      <c r="EB67" s="8" t="s">
        <v>150</v>
      </c>
      <c r="EC67" s="8" t="s">
        <v>150</v>
      </c>
      <c r="ED67" s="8" t="s">
        <v>150</v>
      </c>
      <c r="EE67" s="8"/>
      <c r="EF67" s="8" t="s">
        <v>159</v>
      </c>
      <c r="EG67" s="8" t="s">
        <v>150</v>
      </c>
      <c r="EH67" s="8"/>
      <c r="EI67" s="8" t="s">
        <v>159</v>
      </c>
      <c r="EJ67" s="8" t="s">
        <v>150</v>
      </c>
      <c r="EK67" s="8"/>
      <c r="EL67" s="8"/>
      <c r="EM67" s="8"/>
      <c r="EN67" s="8"/>
      <c r="EO67" s="8"/>
      <c r="EP67" s="8" t="s">
        <v>189</v>
      </c>
      <c r="EQ67" s="11">
        <f t="shared" si="95"/>
        <v>25</v>
      </c>
      <c r="ER67" s="11">
        <v>1</v>
      </c>
      <c r="ES67" s="11"/>
      <c r="ET67" s="13">
        <f t="shared" si="79"/>
        <v>1</v>
      </c>
      <c r="EU67" s="13">
        <f t="shared" si="80"/>
        <v>0.9</v>
      </c>
      <c r="EV67" s="14">
        <f t="shared" ref="EV67:EV91" si="103">IF(B67=1,IF(AQ67&lt;0.7,-0.241,-1.2),IF(AQ67&lt;0.9,-0.032,-1.2))</f>
        <v>-3.2000000000000001E-2</v>
      </c>
      <c r="EW67" s="14">
        <f t="shared" si="81"/>
        <v>-1.2</v>
      </c>
      <c r="EX67" s="14">
        <f t="shared" si="82"/>
        <v>-3.2000000000000001E-2</v>
      </c>
      <c r="EY67" s="11">
        <f t="shared" si="83"/>
        <v>-3.2000000000000001E-2</v>
      </c>
      <c r="EZ67" s="15" t="s">
        <v>176</v>
      </c>
      <c r="FA67" s="16" t="str">
        <f t="shared" si="89"/>
        <v>3</v>
      </c>
      <c r="FC67">
        <v>2</v>
      </c>
      <c r="FD67">
        <v>0</v>
      </c>
    </row>
    <row r="68" spans="1:160" ht="33.75">
      <c r="A68" s="6">
        <v>3384</v>
      </c>
      <c r="B68" s="8">
        <v>2</v>
      </c>
      <c r="C68" s="8" t="s">
        <v>139</v>
      </c>
      <c r="D68" s="8">
        <v>69</v>
      </c>
      <c r="E68" s="8">
        <v>67</v>
      </c>
      <c r="F68" s="8" t="s">
        <v>140</v>
      </c>
      <c r="G68" s="8">
        <v>1</v>
      </c>
      <c r="H68" s="8"/>
      <c r="I68" s="9"/>
      <c r="J68" s="9"/>
      <c r="K68" s="10">
        <v>44109</v>
      </c>
      <c r="L68" s="10"/>
      <c r="M68" s="9" t="e">
        <f t="shared" si="99"/>
        <v>#NUM!</v>
      </c>
      <c r="N68" s="9">
        <f t="shared" ca="1" si="84"/>
        <v>42</v>
      </c>
      <c r="O68" s="9">
        <v>24</v>
      </c>
      <c r="P68" s="9">
        <v>1</v>
      </c>
      <c r="Q68" s="9"/>
      <c r="R68" s="9"/>
      <c r="S68" s="9" t="e">
        <f t="shared" si="85"/>
        <v>#NUM!</v>
      </c>
      <c r="T68" s="9"/>
      <c r="U68" s="8" t="str">
        <f t="shared" si="90"/>
        <v>12</v>
      </c>
      <c r="V68" s="11" t="str">
        <f t="shared" si="91"/>
        <v>1</v>
      </c>
      <c r="W68" s="8" t="str">
        <f t="shared" si="97"/>
        <v>12</v>
      </c>
      <c r="X68" s="9">
        <v>2</v>
      </c>
      <c r="Y68" s="9">
        <v>1</v>
      </c>
      <c r="Z68" s="9"/>
      <c r="AA68" s="9"/>
      <c r="AB68" s="9">
        <v>2</v>
      </c>
      <c r="AC68" s="9">
        <v>24</v>
      </c>
      <c r="AD68" s="9">
        <v>1</v>
      </c>
      <c r="AE68" s="8">
        <f t="shared" si="98"/>
        <v>24</v>
      </c>
      <c r="AF68" s="9">
        <v>2</v>
      </c>
      <c r="AG68" s="9"/>
      <c r="AH68" s="11">
        <f t="shared" si="94"/>
        <v>24</v>
      </c>
      <c r="AI68" s="11">
        <v>1</v>
      </c>
      <c r="AJ68" s="9">
        <v>2</v>
      </c>
      <c r="AK68" s="9">
        <v>0</v>
      </c>
      <c r="AL68" s="9"/>
      <c r="AM68" s="8" t="s">
        <v>360</v>
      </c>
      <c r="AN68" s="8">
        <v>1</v>
      </c>
      <c r="AO68" s="8">
        <v>1.81</v>
      </c>
      <c r="AP68" s="8">
        <v>38</v>
      </c>
      <c r="AQ68" s="8"/>
      <c r="AR68" s="9" t="e">
        <f t="shared" si="100"/>
        <v>#DIV/0!</v>
      </c>
      <c r="AS68" s="9">
        <v>0.79</v>
      </c>
      <c r="AT68" s="9">
        <f t="shared" si="78"/>
        <v>92.760331043973508</v>
      </c>
      <c r="AU68" s="9"/>
      <c r="AV68" s="9" t="e">
        <f t="shared" si="96"/>
        <v>#DIV/0!</v>
      </c>
      <c r="AW68" s="9"/>
      <c r="AX68" s="9"/>
      <c r="AY68" s="12" t="s">
        <v>155</v>
      </c>
      <c r="AZ68" s="12" t="s">
        <v>155</v>
      </c>
      <c r="BA68" s="12"/>
      <c r="BB68" s="12"/>
      <c r="BC68" s="8" t="s">
        <v>164</v>
      </c>
      <c r="BD68" s="8"/>
      <c r="BE68" s="8"/>
      <c r="BF68" s="8"/>
      <c r="BG68" s="12"/>
      <c r="BH68" s="8"/>
      <c r="BI68" s="8"/>
      <c r="BJ68" s="8">
        <v>57.3</v>
      </c>
      <c r="BK68" s="8">
        <v>164.8</v>
      </c>
      <c r="BL68" s="8">
        <f t="shared" si="86"/>
        <v>1.6250847443135203</v>
      </c>
      <c r="BM68" s="8">
        <f t="shared" si="101"/>
        <v>21.097947497407855</v>
      </c>
      <c r="BN68" s="8">
        <v>1</v>
      </c>
      <c r="BO68" s="7" t="s">
        <v>1350</v>
      </c>
      <c r="BP68" s="8" t="s">
        <v>146</v>
      </c>
      <c r="BQ68" s="8">
        <v>65</v>
      </c>
      <c r="BR68" s="8">
        <v>52</v>
      </c>
      <c r="BS68" s="8">
        <v>153</v>
      </c>
      <c r="BT68" s="8">
        <f t="shared" si="87"/>
        <v>1.4776413372087664</v>
      </c>
      <c r="BU68" s="8">
        <f t="shared" si="102"/>
        <v>22.213678499722331</v>
      </c>
      <c r="BV68" s="8">
        <f t="shared" si="88"/>
        <v>1.099782946911374</v>
      </c>
      <c r="BW68" s="8">
        <f t="shared" si="88"/>
        <v>0.94977279416696236</v>
      </c>
      <c r="BX68" s="8" t="s">
        <v>147</v>
      </c>
      <c r="BY68" s="8" t="s">
        <v>171</v>
      </c>
      <c r="BZ68" s="8" t="s">
        <v>148</v>
      </c>
      <c r="CA68" s="8" t="s">
        <v>149</v>
      </c>
      <c r="CB68" s="8">
        <v>5</v>
      </c>
      <c r="CC68" s="8" t="s">
        <v>150</v>
      </c>
      <c r="CD68" s="8">
        <v>2</v>
      </c>
      <c r="CE68" s="8" t="s">
        <v>159</v>
      </c>
      <c r="CF68" s="8" t="s">
        <v>150</v>
      </c>
      <c r="CG68" s="8">
        <v>2</v>
      </c>
      <c r="CH68" s="8" t="s">
        <v>150</v>
      </c>
      <c r="CI68" s="8" t="s">
        <v>150</v>
      </c>
      <c r="CJ68" s="8">
        <v>2</v>
      </c>
      <c r="CK68" s="8" t="s">
        <v>159</v>
      </c>
      <c r="CL68" s="8" t="s">
        <v>150</v>
      </c>
      <c r="CM68" s="8">
        <v>2</v>
      </c>
      <c r="CN68" s="8" t="s">
        <v>150</v>
      </c>
      <c r="CO68" s="8">
        <v>100</v>
      </c>
      <c r="CP68" s="8">
        <v>100</v>
      </c>
      <c r="CQ68" s="8">
        <v>4</v>
      </c>
      <c r="CR68" s="8" t="s">
        <v>0</v>
      </c>
      <c r="CS68" s="8">
        <v>0</v>
      </c>
      <c r="CT68" s="8"/>
      <c r="CU68" s="8"/>
      <c r="CV68" s="8"/>
      <c r="CW68" s="8"/>
      <c r="CX68" s="8" t="s">
        <v>0</v>
      </c>
      <c r="CY68" s="8">
        <v>0</v>
      </c>
      <c r="CZ68" s="8"/>
      <c r="DA68" s="8"/>
      <c r="DB68" s="8"/>
      <c r="DC68" s="8"/>
      <c r="DD68" s="8" t="s">
        <v>143</v>
      </c>
      <c r="DE68" s="8">
        <v>1</v>
      </c>
      <c r="DF68" s="8">
        <v>0</v>
      </c>
      <c r="DG68" s="8">
        <v>64</v>
      </c>
      <c r="DH68" s="8">
        <v>375</v>
      </c>
      <c r="DI68" s="8">
        <v>1</v>
      </c>
      <c r="DJ68" s="8"/>
      <c r="DK68" s="8">
        <v>2</v>
      </c>
      <c r="DL68" s="8">
        <v>4</v>
      </c>
      <c r="DM68" s="8">
        <v>1</v>
      </c>
      <c r="DN68" s="8" t="s">
        <v>143</v>
      </c>
      <c r="DO68" s="8"/>
      <c r="DP68" s="8" t="str">
        <f t="shared" si="92"/>
        <v>1</v>
      </c>
      <c r="DQ68" s="8" t="s">
        <v>165</v>
      </c>
      <c r="DR68" s="8" t="s">
        <v>165</v>
      </c>
      <c r="DS68" s="8" t="s">
        <v>165</v>
      </c>
      <c r="DT68" s="8" t="s">
        <v>636</v>
      </c>
      <c r="DU68" s="8" t="s">
        <v>150</v>
      </c>
      <c r="DV68" s="8" t="s">
        <v>159</v>
      </c>
      <c r="DW68" s="8" t="s">
        <v>150</v>
      </c>
      <c r="DX68" s="8" t="s">
        <v>150</v>
      </c>
      <c r="DY68" s="8" t="s">
        <v>150</v>
      </c>
      <c r="DZ68" s="8" t="s">
        <v>150</v>
      </c>
      <c r="EA68" s="8"/>
      <c r="EB68" s="8" t="s">
        <v>150</v>
      </c>
      <c r="EC68" s="8" t="s">
        <v>150</v>
      </c>
      <c r="ED68" s="8" t="s">
        <v>150</v>
      </c>
      <c r="EE68" s="8"/>
      <c r="EF68" s="8" t="s">
        <v>159</v>
      </c>
      <c r="EG68" s="8" t="s">
        <v>150</v>
      </c>
      <c r="EH68" s="8"/>
      <c r="EI68" s="8" t="s">
        <v>159</v>
      </c>
      <c r="EJ68" s="8" t="s">
        <v>150</v>
      </c>
      <c r="EK68" s="8"/>
      <c r="EL68" s="8"/>
      <c r="EM68" s="8" t="s">
        <v>159</v>
      </c>
      <c r="EN68" s="8"/>
      <c r="EO68" s="8"/>
      <c r="EP68" s="8" t="s">
        <v>189</v>
      </c>
      <c r="EQ68" s="11">
        <f t="shared" si="95"/>
        <v>24</v>
      </c>
      <c r="ER68" s="11">
        <v>1</v>
      </c>
      <c r="ES68" s="11"/>
      <c r="ET68" s="13">
        <f t="shared" si="79"/>
        <v>1</v>
      </c>
      <c r="EU68" s="13">
        <f t="shared" si="80"/>
        <v>0.9</v>
      </c>
      <c r="EV68" s="14">
        <f t="shared" si="103"/>
        <v>-3.2000000000000001E-2</v>
      </c>
      <c r="EW68" s="14">
        <f t="shared" si="81"/>
        <v>-3.2000000000000001E-2</v>
      </c>
      <c r="EX68" s="14">
        <f t="shared" si="82"/>
        <v>-3.2000000000000001E-2</v>
      </c>
      <c r="EY68" s="11">
        <f t="shared" si="83"/>
        <v>-3.2000000000000001E-2</v>
      </c>
      <c r="EZ68" s="17" t="s">
        <v>176</v>
      </c>
      <c r="FA68" s="16" t="str">
        <f t="shared" si="89"/>
        <v>3</v>
      </c>
      <c r="FC68">
        <v>2</v>
      </c>
      <c r="FD68">
        <v>0</v>
      </c>
    </row>
    <row r="69" spans="1:160" ht="33.75">
      <c r="A69" s="6">
        <v>3388</v>
      </c>
      <c r="B69" s="8">
        <v>1</v>
      </c>
      <c r="C69" s="8" t="s">
        <v>146</v>
      </c>
      <c r="D69" s="8">
        <v>54</v>
      </c>
      <c r="E69" s="8">
        <v>52</v>
      </c>
      <c r="F69" s="8" t="s">
        <v>140</v>
      </c>
      <c r="G69" s="8">
        <v>1</v>
      </c>
      <c r="H69" s="8"/>
      <c r="I69" s="9"/>
      <c r="J69" s="9"/>
      <c r="K69" s="10">
        <v>44116</v>
      </c>
      <c r="L69" s="10"/>
      <c r="M69" s="9" t="e">
        <f t="shared" si="99"/>
        <v>#NUM!</v>
      </c>
      <c r="N69" s="9">
        <f t="shared" ca="1" si="84"/>
        <v>41</v>
      </c>
      <c r="O69" s="9">
        <v>24</v>
      </c>
      <c r="P69" s="9">
        <v>1</v>
      </c>
      <c r="Q69" s="9"/>
      <c r="R69" s="9"/>
      <c r="S69" s="9" t="e">
        <f t="shared" si="85"/>
        <v>#NUM!</v>
      </c>
      <c r="T69" s="9"/>
      <c r="U69" s="8" t="str">
        <f t="shared" si="90"/>
        <v>12</v>
      </c>
      <c r="V69" s="11" t="str">
        <f t="shared" si="91"/>
        <v>1</v>
      </c>
      <c r="W69" s="8" t="str">
        <f t="shared" si="97"/>
        <v>12</v>
      </c>
      <c r="X69" s="9">
        <v>2</v>
      </c>
      <c r="Y69" s="9">
        <v>1</v>
      </c>
      <c r="Z69" s="9"/>
      <c r="AA69" s="9"/>
      <c r="AB69" s="9">
        <v>2</v>
      </c>
      <c r="AC69" s="9">
        <v>24</v>
      </c>
      <c r="AD69" s="9">
        <v>1</v>
      </c>
      <c r="AE69" s="8">
        <f t="shared" si="98"/>
        <v>24</v>
      </c>
      <c r="AF69" s="9">
        <v>2</v>
      </c>
      <c r="AG69" s="9"/>
      <c r="AH69" s="11">
        <f t="shared" si="94"/>
        <v>24</v>
      </c>
      <c r="AI69" s="11">
        <v>1</v>
      </c>
      <c r="AJ69" s="9">
        <v>2</v>
      </c>
      <c r="AK69" s="9">
        <v>0</v>
      </c>
      <c r="AL69" s="9"/>
      <c r="AM69" s="8" t="s">
        <v>360</v>
      </c>
      <c r="AN69" s="8">
        <v>1</v>
      </c>
      <c r="AO69" s="8">
        <v>1.46</v>
      </c>
      <c r="AP69" s="8">
        <v>41</v>
      </c>
      <c r="AQ69" s="8"/>
      <c r="AR69" s="9" t="e">
        <f t="shared" si="100"/>
        <v>#DIV/0!</v>
      </c>
      <c r="AS69" s="9">
        <v>0.97</v>
      </c>
      <c r="AT69" s="9">
        <f t="shared" si="78"/>
        <v>69.380558221196779</v>
      </c>
      <c r="AU69" s="9"/>
      <c r="AV69" s="9" t="e">
        <f t="shared" si="96"/>
        <v>#DIV/0!</v>
      </c>
      <c r="AW69" s="9"/>
      <c r="AX69" s="9"/>
      <c r="AY69" s="12" t="s">
        <v>155</v>
      </c>
      <c r="AZ69" s="12" t="s">
        <v>155</v>
      </c>
      <c r="BA69" s="12"/>
      <c r="BB69" s="12"/>
      <c r="BC69" s="8" t="s">
        <v>164</v>
      </c>
      <c r="BD69" s="8"/>
      <c r="BE69" s="8"/>
      <c r="BF69" s="8"/>
      <c r="BG69" s="12"/>
      <c r="BH69" s="8"/>
      <c r="BI69" s="8"/>
      <c r="BJ69" s="8">
        <v>62</v>
      </c>
      <c r="BK69" s="8">
        <v>153</v>
      </c>
      <c r="BL69" s="8">
        <f t="shared" si="86"/>
        <v>1.5923336723916539</v>
      </c>
      <c r="BM69" s="8">
        <f t="shared" si="101"/>
        <v>26.485539749668931</v>
      </c>
      <c r="BN69" s="8">
        <v>1</v>
      </c>
      <c r="BO69" s="7" t="s">
        <v>1357</v>
      </c>
      <c r="BP69" s="8" t="s">
        <v>139</v>
      </c>
      <c r="BQ69" s="8">
        <v>58</v>
      </c>
      <c r="BR69" s="8">
        <v>63</v>
      </c>
      <c r="BS69" s="8">
        <v>162</v>
      </c>
      <c r="BT69" s="8">
        <f t="shared" si="87"/>
        <v>1.6710307536416829</v>
      </c>
      <c r="BU69" s="8">
        <f t="shared" si="102"/>
        <v>24.005486968449929</v>
      </c>
      <c r="BV69" s="8">
        <f t="shared" si="88"/>
        <v>0.9529050670799899</v>
      </c>
      <c r="BW69" s="8">
        <f t="shared" si="88"/>
        <v>1.1033119130004945</v>
      </c>
      <c r="BX69" s="8" t="s">
        <v>162</v>
      </c>
      <c r="BY69" s="8" t="s">
        <v>158</v>
      </c>
      <c r="BZ69" s="8" t="s">
        <v>148</v>
      </c>
      <c r="CA69" s="8" t="s">
        <v>149</v>
      </c>
      <c r="CB69" s="8">
        <v>3</v>
      </c>
      <c r="CC69" s="8" t="s">
        <v>150</v>
      </c>
      <c r="CD69" s="8">
        <v>2</v>
      </c>
      <c r="CE69" s="8" t="s">
        <v>159</v>
      </c>
      <c r="CF69" s="8" t="s">
        <v>150</v>
      </c>
      <c r="CG69" s="8">
        <v>2</v>
      </c>
      <c r="CH69" s="8" t="s">
        <v>150</v>
      </c>
      <c r="CI69" s="8" t="s">
        <v>150</v>
      </c>
      <c r="CJ69" s="8">
        <v>2</v>
      </c>
      <c r="CK69" s="8" t="s">
        <v>159</v>
      </c>
      <c r="CL69" s="8" t="s">
        <v>150</v>
      </c>
      <c r="CM69" s="8">
        <v>2</v>
      </c>
      <c r="CN69" s="8" t="s">
        <v>150</v>
      </c>
      <c r="CO69" s="8">
        <v>100</v>
      </c>
      <c r="CP69" s="8">
        <v>100</v>
      </c>
      <c r="CQ69" s="8">
        <v>4</v>
      </c>
      <c r="CR69" s="8" t="s">
        <v>0</v>
      </c>
      <c r="CS69" s="8">
        <v>0</v>
      </c>
      <c r="CT69" s="8"/>
      <c r="CU69" s="8"/>
      <c r="CV69" s="8"/>
      <c r="CW69" s="8"/>
      <c r="CX69" s="8" t="s">
        <v>0</v>
      </c>
      <c r="CY69" s="8">
        <v>0</v>
      </c>
      <c r="CZ69" s="8"/>
      <c r="DA69" s="8"/>
      <c r="DB69" s="8"/>
      <c r="DC69" s="8"/>
      <c r="DD69" s="8" t="s">
        <v>165</v>
      </c>
      <c r="DE69" s="8">
        <v>2</v>
      </c>
      <c r="DF69" s="8"/>
      <c r="DG69" s="8"/>
      <c r="DH69" s="8">
        <v>375</v>
      </c>
      <c r="DI69" s="8">
        <v>1</v>
      </c>
      <c r="DJ69" s="8"/>
      <c r="DK69" s="8">
        <v>2</v>
      </c>
      <c r="DL69" s="8">
        <v>0</v>
      </c>
      <c r="DM69" s="8">
        <v>2</v>
      </c>
      <c r="DN69" s="8" t="s">
        <v>143</v>
      </c>
      <c r="DO69" s="8"/>
      <c r="DP69" s="8" t="str">
        <f t="shared" si="92"/>
        <v>1</v>
      </c>
      <c r="DQ69" s="8" t="s">
        <v>165</v>
      </c>
      <c r="DR69" s="8" t="s">
        <v>165</v>
      </c>
      <c r="DS69" s="8" t="s">
        <v>165</v>
      </c>
      <c r="DT69" s="8" t="s">
        <v>636</v>
      </c>
      <c r="DU69" s="8" t="s">
        <v>150</v>
      </c>
      <c r="DV69" s="8" t="s">
        <v>150</v>
      </c>
      <c r="DW69" s="8" t="s">
        <v>150</v>
      </c>
      <c r="DX69" s="8" t="s">
        <v>150</v>
      </c>
      <c r="DY69" s="8"/>
      <c r="DZ69" s="8"/>
      <c r="EA69" s="8"/>
      <c r="EB69" s="8" t="s">
        <v>150</v>
      </c>
      <c r="EC69" s="8" t="s">
        <v>150</v>
      </c>
      <c r="ED69" s="8" t="s">
        <v>150</v>
      </c>
      <c r="EE69" s="8"/>
      <c r="EF69" s="8" t="s">
        <v>159</v>
      </c>
      <c r="EG69" s="8" t="s">
        <v>150</v>
      </c>
      <c r="EH69" s="8"/>
      <c r="EI69" s="8" t="s">
        <v>159</v>
      </c>
      <c r="EJ69" s="8" t="s">
        <v>150</v>
      </c>
      <c r="EK69" s="8"/>
      <c r="EL69" s="8"/>
      <c r="EM69" s="8"/>
      <c r="EN69" s="8"/>
      <c r="EO69" s="8"/>
      <c r="EP69" s="8" t="s">
        <v>189</v>
      </c>
      <c r="EQ69" s="11">
        <f t="shared" si="95"/>
        <v>24</v>
      </c>
      <c r="ER69" s="11">
        <v>1</v>
      </c>
      <c r="ES69" s="11"/>
      <c r="ET69" s="13">
        <f t="shared" si="79"/>
        <v>1.012</v>
      </c>
      <c r="EU69" s="13">
        <f t="shared" si="80"/>
        <v>0.7</v>
      </c>
      <c r="EV69" s="14">
        <f t="shared" si="103"/>
        <v>-0.24099999999999999</v>
      </c>
      <c r="EW69" s="14">
        <f t="shared" si="81"/>
        <v>-1.2</v>
      </c>
      <c r="EX69" s="14">
        <f t="shared" si="82"/>
        <v>-0.24099999999999999</v>
      </c>
      <c r="EY69" s="11">
        <f t="shared" si="83"/>
        <v>-0.24099999999999999</v>
      </c>
      <c r="EZ69" s="17" t="s">
        <v>176</v>
      </c>
      <c r="FA69" s="16" t="str">
        <f t="shared" si="89"/>
        <v>3</v>
      </c>
      <c r="FB69" t="s">
        <v>1972</v>
      </c>
      <c r="FC69">
        <v>1</v>
      </c>
      <c r="FD69">
        <v>2</v>
      </c>
    </row>
    <row r="70" spans="1:160" ht="45">
      <c r="A70" s="6">
        <v>3393</v>
      </c>
      <c r="B70" s="8">
        <v>1</v>
      </c>
      <c r="C70" s="8" t="s">
        <v>146</v>
      </c>
      <c r="D70" s="8">
        <v>46</v>
      </c>
      <c r="E70" s="8">
        <v>44</v>
      </c>
      <c r="F70" s="8" t="s">
        <v>192</v>
      </c>
      <c r="G70" s="8">
        <v>3</v>
      </c>
      <c r="H70" s="8"/>
      <c r="I70" s="9" t="s">
        <v>1362</v>
      </c>
      <c r="J70" s="9">
        <v>1</v>
      </c>
      <c r="K70" s="10">
        <v>44123</v>
      </c>
      <c r="L70" s="10"/>
      <c r="M70" s="9" t="e">
        <f>DATEDIF(K70, L70, "m")</f>
        <v>#NUM!</v>
      </c>
      <c r="N70" s="9">
        <f t="shared" ca="1" si="84"/>
        <v>41</v>
      </c>
      <c r="O70" s="9">
        <v>24</v>
      </c>
      <c r="P70" s="9">
        <v>1</v>
      </c>
      <c r="Q70" s="9"/>
      <c r="R70" s="9"/>
      <c r="S70" s="9" t="e">
        <f t="shared" si="85"/>
        <v>#NUM!</v>
      </c>
      <c r="T70" s="9"/>
      <c r="U70" s="8" t="str">
        <f t="shared" si="90"/>
        <v>12</v>
      </c>
      <c r="V70" s="11" t="str">
        <f t="shared" si="91"/>
        <v>1</v>
      </c>
      <c r="W70" s="8" t="str">
        <f t="shared" si="97"/>
        <v>12</v>
      </c>
      <c r="X70" s="9">
        <v>2</v>
      </c>
      <c r="Y70" s="9">
        <v>1</v>
      </c>
      <c r="Z70" s="9"/>
      <c r="AA70" s="9"/>
      <c r="AB70" s="9">
        <v>2</v>
      </c>
      <c r="AC70" s="9">
        <v>24</v>
      </c>
      <c r="AD70" s="9">
        <v>1</v>
      </c>
      <c r="AE70" s="8">
        <f t="shared" si="98"/>
        <v>24</v>
      </c>
      <c r="AF70" s="9">
        <v>2</v>
      </c>
      <c r="AG70" s="9"/>
      <c r="AH70" s="11">
        <f t="shared" si="94"/>
        <v>24</v>
      </c>
      <c r="AI70" s="11">
        <v>1</v>
      </c>
      <c r="AJ70" s="9">
        <v>2</v>
      </c>
      <c r="AK70" s="9">
        <v>0</v>
      </c>
      <c r="AL70" s="9"/>
      <c r="AM70" s="8" t="s">
        <v>360</v>
      </c>
      <c r="AN70" s="8">
        <v>1</v>
      </c>
      <c r="AO70" s="8">
        <v>0.99</v>
      </c>
      <c r="AP70" s="8">
        <v>70</v>
      </c>
      <c r="AQ70" s="8"/>
      <c r="AR70" s="9" t="e">
        <f t="shared" si="100"/>
        <v>#DIV/0!</v>
      </c>
      <c r="AS70" s="9">
        <v>1.55</v>
      </c>
      <c r="AT70" s="9">
        <f t="shared" si="78"/>
        <v>41.550274167410372</v>
      </c>
      <c r="AU70" s="9"/>
      <c r="AV70" s="9" t="e">
        <f t="shared" si="96"/>
        <v>#DIV/0!</v>
      </c>
      <c r="AW70" s="9"/>
      <c r="AX70" s="9"/>
      <c r="AY70" s="12" t="s">
        <v>155</v>
      </c>
      <c r="AZ70" s="12" t="s">
        <v>155</v>
      </c>
      <c r="BA70" s="12"/>
      <c r="BB70" s="12"/>
      <c r="BC70" s="8" t="s">
        <v>164</v>
      </c>
      <c r="BD70" s="8"/>
      <c r="BE70" s="8"/>
      <c r="BF70" s="8"/>
      <c r="BG70" s="12"/>
      <c r="BH70" s="8"/>
      <c r="BI70" s="8"/>
      <c r="BJ70" s="8">
        <v>42.2</v>
      </c>
      <c r="BK70" s="8">
        <v>150</v>
      </c>
      <c r="BL70" s="8">
        <f t="shared" si="86"/>
        <v>1.3328776268648617</v>
      </c>
      <c r="BM70" s="8">
        <f t="shared" si="101"/>
        <v>18.755555555555556</v>
      </c>
      <c r="BN70" s="8">
        <v>1</v>
      </c>
      <c r="BO70" s="7" t="s">
        <v>1363</v>
      </c>
      <c r="BP70" s="8" t="s">
        <v>139</v>
      </c>
      <c r="BQ70" s="8">
        <v>53</v>
      </c>
      <c r="BR70" s="8">
        <v>80</v>
      </c>
      <c r="BS70" s="8">
        <v>179</v>
      </c>
      <c r="BT70" s="8">
        <f t="shared" si="87"/>
        <v>1.9883737249595548</v>
      </c>
      <c r="BU70" s="8">
        <f t="shared" si="102"/>
        <v>24.968009737523797</v>
      </c>
      <c r="BV70" s="8">
        <f t="shared" si="88"/>
        <v>0.67033556626381874</v>
      </c>
      <c r="BW70" s="8">
        <f t="shared" si="88"/>
        <v>0.75118344444444451</v>
      </c>
      <c r="BX70" s="8" t="s">
        <v>158</v>
      </c>
      <c r="BY70" s="8" t="s">
        <v>171</v>
      </c>
      <c r="BZ70" s="8" t="s">
        <v>148</v>
      </c>
      <c r="CA70" s="8" t="s">
        <v>149</v>
      </c>
      <c r="CB70" s="8">
        <v>4</v>
      </c>
      <c r="CC70" s="8" t="s">
        <v>150</v>
      </c>
      <c r="CD70" s="8">
        <v>2</v>
      </c>
      <c r="CE70" s="8" t="s">
        <v>159</v>
      </c>
      <c r="CF70" s="8" t="s">
        <v>150</v>
      </c>
      <c r="CG70" s="8">
        <v>2</v>
      </c>
      <c r="CH70" s="8" t="s">
        <v>150</v>
      </c>
      <c r="CI70" s="8" t="s">
        <v>150</v>
      </c>
      <c r="CJ70" s="8">
        <v>2</v>
      </c>
      <c r="CK70" s="8" t="s">
        <v>159</v>
      </c>
      <c r="CL70" s="8" t="s">
        <v>150</v>
      </c>
      <c r="CM70" s="8">
        <v>2</v>
      </c>
      <c r="CN70" s="8" t="s">
        <v>150</v>
      </c>
      <c r="CO70" s="8">
        <v>100</v>
      </c>
      <c r="CP70" s="8">
        <v>100</v>
      </c>
      <c r="CQ70" s="8">
        <v>3</v>
      </c>
      <c r="CR70" s="8" t="s">
        <v>0</v>
      </c>
      <c r="CS70" s="8">
        <v>0</v>
      </c>
      <c r="CT70" s="8"/>
      <c r="CU70" s="8"/>
      <c r="CV70" s="8"/>
      <c r="CW70" s="8"/>
      <c r="CX70" s="8" t="s">
        <v>562</v>
      </c>
      <c r="CY70" s="8">
        <v>1</v>
      </c>
      <c r="CZ70" s="8" t="s">
        <v>1881</v>
      </c>
      <c r="DA70" s="8">
        <v>1626</v>
      </c>
      <c r="DB70" s="8" t="s">
        <v>1812</v>
      </c>
      <c r="DC70" s="8">
        <v>2</v>
      </c>
      <c r="DD70" s="8" t="s">
        <v>143</v>
      </c>
      <c r="DE70" s="8">
        <v>1</v>
      </c>
      <c r="DF70" s="8">
        <v>8</v>
      </c>
      <c r="DG70" s="8">
        <v>8</v>
      </c>
      <c r="DH70" s="8">
        <v>375</v>
      </c>
      <c r="DI70" s="8">
        <v>1</v>
      </c>
      <c r="DJ70" s="8"/>
      <c r="DK70" s="8">
        <v>2</v>
      </c>
      <c r="DL70" s="8">
        <v>2</v>
      </c>
      <c r="DM70" s="8">
        <v>1</v>
      </c>
      <c r="DN70" s="8" t="s">
        <v>143</v>
      </c>
      <c r="DO70" s="8"/>
      <c r="DP70" s="8" t="str">
        <f t="shared" si="92"/>
        <v>1</v>
      </c>
      <c r="DQ70" s="8" t="s">
        <v>143</v>
      </c>
      <c r="DR70" s="8" t="s">
        <v>165</v>
      </c>
      <c r="DS70" s="8" t="s">
        <v>143</v>
      </c>
      <c r="DT70" s="8" t="s">
        <v>636</v>
      </c>
      <c r="DU70" s="8" t="s">
        <v>150</v>
      </c>
      <c r="DV70" s="8" t="s">
        <v>159</v>
      </c>
      <c r="DW70" s="8" t="s">
        <v>150</v>
      </c>
      <c r="DX70" s="8" t="s">
        <v>150</v>
      </c>
      <c r="DY70" s="8" t="s">
        <v>150</v>
      </c>
      <c r="DZ70" s="8" t="s">
        <v>150</v>
      </c>
      <c r="EA70" s="8"/>
      <c r="EB70" s="8" t="s">
        <v>150</v>
      </c>
      <c r="EC70" s="8" t="s">
        <v>150</v>
      </c>
      <c r="ED70" s="8" t="s">
        <v>150</v>
      </c>
      <c r="EE70" s="8"/>
      <c r="EF70" s="8" t="s">
        <v>159</v>
      </c>
      <c r="EG70" s="8" t="s">
        <v>150</v>
      </c>
      <c r="EH70" s="8"/>
      <c r="EI70" s="8" t="s">
        <v>159</v>
      </c>
      <c r="EJ70" s="8" t="s">
        <v>150</v>
      </c>
      <c r="EK70" s="8"/>
      <c r="EL70" s="8"/>
      <c r="EM70" s="8" t="s">
        <v>159</v>
      </c>
      <c r="EN70" s="8"/>
      <c r="EO70" s="8"/>
      <c r="EP70" s="8" t="s">
        <v>189</v>
      </c>
      <c r="EQ70" s="11">
        <f t="shared" si="95"/>
        <v>24</v>
      </c>
      <c r="ER70" s="11">
        <v>1</v>
      </c>
      <c r="ES70" s="11"/>
      <c r="ET70" s="13">
        <f t="shared" si="79"/>
        <v>1.012</v>
      </c>
      <c r="EU70" s="13">
        <f t="shared" si="80"/>
        <v>0.7</v>
      </c>
      <c r="EV70" s="14">
        <f t="shared" si="103"/>
        <v>-0.24099999999999999</v>
      </c>
      <c r="EW70" s="14">
        <f t="shared" si="81"/>
        <v>-1.2</v>
      </c>
      <c r="EX70" s="14">
        <f t="shared" si="82"/>
        <v>-0.24099999999999999</v>
      </c>
      <c r="EY70" s="11">
        <f t="shared" si="83"/>
        <v>-0.24099999999999999</v>
      </c>
      <c r="EZ70" s="15" t="s">
        <v>152</v>
      </c>
      <c r="FA70" s="16" t="str">
        <f t="shared" si="89"/>
        <v>1</v>
      </c>
      <c r="FB70" t="s">
        <v>1970</v>
      </c>
      <c r="FC70">
        <v>1</v>
      </c>
      <c r="FD70">
        <v>2</v>
      </c>
    </row>
    <row r="71" spans="1:160" ht="22.5">
      <c r="A71" s="6">
        <v>3485</v>
      </c>
      <c r="B71" s="8">
        <v>2</v>
      </c>
      <c r="C71" s="8" t="s">
        <v>139</v>
      </c>
      <c r="D71" s="8">
        <v>48</v>
      </c>
      <c r="E71" s="8">
        <v>46</v>
      </c>
      <c r="F71" s="8" t="s">
        <v>140</v>
      </c>
      <c r="G71" s="8">
        <v>1</v>
      </c>
      <c r="H71" s="8"/>
      <c r="I71" s="9"/>
      <c r="J71" s="9"/>
      <c r="K71" s="10">
        <v>44286</v>
      </c>
      <c r="L71" s="10"/>
      <c r="M71" s="9" t="e">
        <f>DATEDIF(K71,L71,"m")</f>
        <v>#NUM!</v>
      </c>
      <c r="N71" s="9">
        <f t="shared" ca="1" si="84"/>
        <v>36</v>
      </c>
      <c r="O71" s="9">
        <v>19</v>
      </c>
      <c r="P71" s="9">
        <v>1</v>
      </c>
      <c r="Q71" s="9"/>
      <c r="R71" s="9"/>
      <c r="S71" s="9" t="e">
        <f t="shared" si="85"/>
        <v>#NUM!</v>
      </c>
      <c r="T71" s="9"/>
      <c r="U71" s="8" t="str">
        <f t="shared" si="90"/>
        <v>12</v>
      </c>
      <c r="V71" s="11" t="str">
        <f t="shared" si="91"/>
        <v>1</v>
      </c>
      <c r="W71" s="8" t="str">
        <f t="shared" si="97"/>
        <v>12</v>
      </c>
      <c r="X71" s="9">
        <v>2</v>
      </c>
      <c r="Y71" s="9">
        <v>1</v>
      </c>
      <c r="Z71" s="9"/>
      <c r="AA71" s="9"/>
      <c r="AB71" s="9">
        <v>2</v>
      </c>
      <c r="AC71" s="9">
        <v>19</v>
      </c>
      <c r="AD71" s="9">
        <v>1</v>
      </c>
      <c r="AE71" s="8">
        <f t="shared" si="98"/>
        <v>19</v>
      </c>
      <c r="AF71" s="9">
        <v>2</v>
      </c>
      <c r="AG71" s="9"/>
      <c r="AH71" s="11">
        <f t="shared" si="94"/>
        <v>19</v>
      </c>
      <c r="AI71" s="11">
        <v>1</v>
      </c>
      <c r="AJ71" s="9">
        <v>2</v>
      </c>
      <c r="AK71" s="9">
        <v>0</v>
      </c>
      <c r="AL71" s="9"/>
      <c r="AM71" s="8" t="s">
        <v>360</v>
      </c>
      <c r="AN71" s="8">
        <v>1</v>
      </c>
      <c r="AO71" s="8">
        <v>1.74</v>
      </c>
      <c r="AP71" s="8">
        <v>46</v>
      </c>
      <c r="AQ71" s="8"/>
      <c r="AR71" s="9" t="e">
        <f t="shared" si="100"/>
        <v>#DIV/0!</v>
      </c>
      <c r="AS71" s="9">
        <v>0.96</v>
      </c>
      <c r="AT71" s="9">
        <f t="shared" si="78"/>
        <v>97.417568951310514</v>
      </c>
      <c r="AU71" s="9"/>
      <c r="AV71" s="9" t="e">
        <f t="shared" si="96"/>
        <v>#DIV/0!</v>
      </c>
      <c r="AW71" s="9"/>
      <c r="AX71" s="9"/>
      <c r="AY71" s="12" t="s">
        <v>155</v>
      </c>
      <c r="AZ71" s="12" t="s">
        <v>155</v>
      </c>
      <c r="BA71" s="12"/>
      <c r="BB71" s="12"/>
      <c r="BC71" s="8" t="s">
        <v>164</v>
      </c>
      <c r="BD71" s="8"/>
      <c r="BE71" s="8"/>
      <c r="BF71" s="8"/>
      <c r="BG71" s="12"/>
      <c r="BH71" s="8"/>
      <c r="BI71" s="8"/>
      <c r="BJ71" s="8">
        <v>94</v>
      </c>
      <c r="BK71" s="8">
        <v>175</v>
      </c>
      <c r="BL71" s="8">
        <f t="shared" si="86"/>
        <v>2.0948274046751729</v>
      </c>
      <c r="BM71" s="8">
        <f t="shared" si="101"/>
        <v>30.693877551020407</v>
      </c>
      <c r="BN71" s="8">
        <v>1</v>
      </c>
      <c r="BO71" s="7" t="s">
        <v>1409</v>
      </c>
      <c r="BP71" s="8" t="s">
        <v>146</v>
      </c>
      <c r="BQ71" s="8">
        <v>44</v>
      </c>
      <c r="BR71" s="8">
        <v>59.9</v>
      </c>
      <c r="BS71" s="8">
        <v>162.6</v>
      </c>
      <c r="BT71" s="8">
        <f t="shared" si="87"/>
        <v>1.6399670244672575</v>
      </c>
      <c r="BU71" s="8">
        <f t="shared" si="102"/>
        <v>22.656130620346797</v>
      </c>
      <c r="BV71" s="8">
        <f t="shared" si="88"/>
        <v>1.2773594672464079</v>
      </c>
      <c r="BW71" s="8">
        <f t="shared" si="88"/>
        <v>1.3547713890497766</v>
      </c>
      <c r="BX71" s="8" t="s">
        <v>158</v>
      </c>
      <c r="BY71" s="8" t="s">
        <v>162</v>
      </c>
      <c r="BZ71" s="8" t="s">
        <v>148</v>
      </c>
      <c r="CA71" s="8" t="s">
        <v>924</v>
      </c>
      <c r="CB71" s="8">
        <v>4</v>
      </c>
      <c r="CC71" s="8" t="s">
        <v>150</v>
      </c>
      <c r="CD71" s="8">
        <v>2</v>
      </c>
      <c r="CE71" s="8" t="s">
        <v>159</v>
      </c>
      <c r="CF71" s="8" t="s">
        <v>150</v>
      </c>
      <c r="CG71" s="8">
        <v>2</v>
      </c>
      <c r="CH71" s="8" t="s">
        <v>150</v>
      </c>
      <c r="CI71" s="8" t="s">
        <v>150</v>
      </c>
      <c r="CJ71" s="8">
        <v>2</v>
      </c>
      <c r="CK71" s="8" t="s">
        <v>150</v>
      </c>
      <c r="CL71" s="8" t="s">
        <v>150</v>
      </c>
      <c r="CM71" s="8">
        <v>2</v>
      </c>
      <c r="CN71" s="8" t="s">
        <v>150</v>
      </c>
      <c r="CO71" s="8">
        <v>0</v>
      </c>
      <c r="CP71" s="8">
        <v>60</v>
      </c>
      <c r="CQ71" s="8">
        <v>4</v>
      </c>
      <c r="CR71" s="8" t="s">
        <v>0</v>
      </c>
      <c r="CS71" s="8">
        <v>0</v>
      </c>
      <c r="CT71" s="8"/>
      <c r="CU71" s="8"/>
      <c r="CV71" s="8"/>
      <c r="CW71" s="8"/>
      <c r="CX71" s="8" t="s">
        <v>0</v>
      </c>
      <c r="CY71" s="8">
        <v>0</v>
      </c>
      <c r="CZ71" s="8"/>
      <c r="DA71" s="8"/>
      <c r="DB71" s="8"/>
      <c r="DC71" s="8"/>
      <c r="DD71" s="8" t="s">
        <v>143</v>
      </c>
      <c r="DE71" s="8">
        <v>1</v>
      </c>
      <c r="DF71" s="8">
        <v>0</v>
      </c>
      <c r="DG71" s="8">
        <v>16</v>
      </c>
      <c r="DH71" s="8">
        <v>375</v>
      </c>
      <c r="DI71" s="8">
        <v>1</v>
      </c>
      <c r="DJ71" s="8"/>
      <c r="DK71" s="8">
        <v>2</v>
      </c>
      <c r="DL71" s="8">
        <v>2</v>
      </c>
      <c r="DM71" s="8">
        <v>1</v>
      </c>
      <c r="DN71" s="8"/>
      <c r="DO71" s="8" t="s">
        <v>143</v>
      </c>
      <c r="DP71" s="8" t="str">
        <f t="shared" si="92"/>
        <v>2</v>
      </c>
      <c r="DQ71" s="8" t="s">
        <v>165</v>
      </c>
      <c r="DR71" s="8" t="s">
        <v>165</v>
      </c>
      <c r="DS71" s="8" t="s">
        <v>165</v>
      </c>
      <c r="DT71" s="8" t="s">
        <v>165</v>
      </c>
      <c r="DU71" s="8" t="s">
        <v>150</v>
      </c>
      <c r="DV71" s="8" t="s">
        <v>159</v>
      </c>
      <c r="DW71" s="8" t="s">
        <v>150</v>
      </c>
      <c r="DX71" s="8" t="s">
        <v>150</v>
      </c>
      <c r="DY71" s="8" t="s">
        <v>150</v>
      </c>
      <c r="DZ71" s="8" t="s">
        <v>150</v>
      </c>
      <c r="EA71" s="8"/>
      <c r="EB71" s="8" t="s">
        <v>150</v>
      </c>
      <c r="EC71" s="8" t="s">
        <v>150</v>
      </c>
      <c r="ED71" s="8" t="s">
        <v>150</v>
      </c>
      <c r="EE71" s="8"/>
      <c r="EF71" s="8" t="s">
        <v>159</v>
      </c>
      <c r="EG71" s="8" t="s">
        <v>150</v>
      </c>
      <c r="EH71" s="8"/>
      <c r="EI71" s="8" t="s">
        <v>159</v>
      </c>
      <c r="EJ71" s="8" t="s">
        <v>150</v>
      </c>
      <c r="EK71" s="8"/>
      <c r="EL71" s="8"/>
      <c r="EM71" s="8"/>
      <c r="EN71" s="8"/>
      <c r="EO71" s="8"/>
      <c r="EP71" s="8" t="s">
        <v>189</v>
      </c>
      <c r="EQ71" s="11">
        <f t="shared" si="95"/>
        <v>19</v>
      </c>
      <c r="ER71" s="11">
        <v>1</v>
      </c>
      <c r="ES71" s="11"/>
      <c r="ET71" s="13">
        <f t="shared" si="79"/>
        <v>1</v>
      </c>
      <c r="EU71" s="13">
        <f t="shared" si="80"/>
        <v>0.9</v>
      </c>
      <c r="EV71" s="14">
        <f t="shared" si="103"/>
        <v>-3.2000000000000001E-2</v>
      </c>
      <c r="EW71" s="14">
        <f t="shared" si="81"/>
        <v>-1.2</v>
      </c>
      <c r="EX71" s="14">
        <f t="shared" si="82"/>
        <v>-3.2000000000000001E-2</v>
      </c>
      <c r="EY71" s="11">
        <f t="shared" si="83"/>
        <v>-3.2000000000000001E-2</v>
      </c>
      <c r="EZ71" s="15" t="s">
        <v>152</v>
      </c>
      <c r="FA71" s="16" t="str">
        <f t="shared" si="89"/>
        <v>1</v>
      </c>
      <c r="FC71">
        <v>2</v>
      </c>
      <c r="FD71">
        <v>0</v>
      </c>
    </row>
    <row r="72" spans="1:160" ht="33.75">
      <c r="A72" s="6">
        <v>3490</v>
      </c>
      <c r="B72" s="8">
        <v>2</v>
      </c>
      <c r="C72" s="8" t="s">
        <v>139</v>
      </c>
      <c r="D72" s="8">
        <v>61</v>
      </c>
      <c r="E72" s="8">
        <v>60</v>
      </c>
      <c r="F72" s="8" t="s">
        <v>174</v>
      </c>
      <c r="G72" s="8">
        <v>2</v>
      </c>
      <c r="H72" s="8"/>
      <c r="I72" s="9"/>
      <c r="J72" s="9"/>
      <c r="K72" s="10">
        <v>44298</v>
      </c>
      <c r="L72" s="10"/>
      <c r="M72" s="9" t="e">
        <f>DATEDIF(K72, L72, "m")</f>
        <v>#NUM!</v>
      </c>
      <c r="N72" s="9">
        <f t="shared" ca="1" si="84"/>
        <v>35</v>
      </c>
      <c r="O72" s="9">
        <v>18</v>
      </c>
      <c r="P72" s="9">
        <v>1</v>
      </c>
      <c r="Q72" s="9"/>
      <c r="R72" s="9"/>
      <c r="S72" s="9" t="e">
        <f t="shared" si="85"/>
        <v>#NUM!</v>
      </c>
      <c r="T72" s="9"/>
      <c r="U72" s="8" t="str">
        <f t="shared" si="90"/>
        <v>12</v>
      </c>
      <c r="V72" s="11" t="str">
        <f t="shared" si="91"/>
        <v>1</v>
      </c>
      <c r="W72" s="8" t="str">
        <f t="shared" si="97"/>
        <v>12</v>
      </c>
      <c r="X72" s="9">
        <v>2</v>
      </c>
      <c r="Y72" s="9">
        <v>1</v>
      </c>
      <c r="Z72" s="9"/>
      <c r="AA72" s="9"/>
      <c r="AB72" s="9">
        <v>2</v>
      </c>
      <c r="AC72" s="9">
        <v>18</v>
      </c>
      <c r="AD72" s="9">
        <v>1</v>
      </c>
      <c r="AE72" s="8">
        <f t="shared" si="98"/>
        <v>18</v>
      </c>
      <c r="AF72" s="9">
        <v>2</v>
      </c>
      <c r="AG72" s="9"/>
      <c r="AH72" s="11">
        <f t="shared" si="94"/>
        <v>18</v>
      </c>
      <c r="AI72" s="11">
        <v>1</v>
      </c>
      <c r="AJ72" s="9">
        <v>2</v>
      </c>
      <c r="AK72" s="9">
        <v>0</v>
      </c>
      <c r="AL72" s="9"/>
      <c r="AM72" s="8" t="s">
        <v>360</v>
      </c>
      <c r="AN72" s="8">
        <v>1</v>
      </c>
      <c r="AO72" s="8">
        <v>2.15</v>
      </c>
      <c r="AP72" s="8">
        <v>32</v>
      </c>
      <c r="AQ72" s="8"/>
      <c r="AR72" s="9" t="e">
        <f t="shared" si="100"/>
        <v>#DIV/0!</v>
      </c>
      <c r="AS72" s="9">
        <v>1.07</v>
      </c>
      <c r="AT72" s="9">
        <f t="shared" si="78"/>
        <v>78.394957271511203</v>
      </c>
      <c r="AU72" s="9"/>
      <c r="AV72" s="9" t="e">
        <f t="shared" si="96"/>
        <v>#DIV/0!</v>
      </c>
      <c r="AW72" s="9"/>
      <c r="AX72" s="9"/>
      <c r="AY72" s="12" t="s">
        <v>155</v>
      </c>
      <c r="AZ72" s="12"/>
      <c r="BA72" s="12"/>
      <c r="BB72" s="12"/>
      <c r="BC72" s="8" t="s">
        <v>164</v>
      </c>
      <c r="BD72" s="8"/>
      <c r="BE72" s="8"/>
      <c r="BF72" s="8"/>
      <c r="BG72" s="12"/>
      <c r="BH72" s="8"/>
      <c r="BI72" s="8"/>
      <c r="BJ72" s="8">
        <v>61</v>
      </c>
      <c r="BK72" s="8">
        <v>168</v>
      </c>
      <c r="BL72" s="8">
        <f t="shared" si="86"/>
        <v>1.6923131643291578</v>
      </c>
      <c r="BM72" s="8">
        <f t="shared" si="101"/>
        <v>21.612811791383219</v>
      </c>
      <c r="BN72" s="8">
        <v>1</v>
      </c>
      <c r="BO72" s="7" t="s">
        <v>1413</v>
      </c>
      <c r="BP72" s="8" t="s">
        <v>146</v>
      </c>
      <c r="BQ72" s="8">
        <v>58</v>
      </c>
      <c r="BR72" s="8">
        <v>57</v>
      </c>
      <c r="BS72" s="8">
        <v>162</v>
      </c>
      <c r="BT72" s="8">
        <f t="shared" si="87"/>
        <v>1.6014431378683764</v>
      </c>
      <c r="BU72" s="8">
        <f t="shared" si="102"/>
        <v>21.719250114311841</v>
      </c>
      <c r="BV72" s="8">
        <f t="shared" si="88"/>
        <v>1.0567425869280225</v>
      </c>
      <c r="BW72" s="8">
        <f t="shared" si="88"/>
        <v>0.99509935553168638</v>
      </c>
      <c r="BX72" s="8" t="s">
        <v>158</v>
      </c>
      <c r="BY72" s="8" t="s">
        <v>147</v>
      </c>
      <c r="BZ72" s="8" t="s">
        <v>148</v>
      </c>
      <c r="CA72" s="8" t="s">
        <v>149</v>
      </c>
      <c r="CB72" s="8">
        <v>5</v>
      </c>
      <c r="CC72" s="8" t="s">
        <v>150</v>
      </c>
      <c r="CD72" s="8">
        <v>2</v>
      </c>
      <c r="CE72" s="8" t="s">
        <v>150</v>
      </c>
      <c r="CF72" s="8" t="s">
        <v>150</v>
      </c>
      <c r="CG72" s="8">
        <v>2</v>
      </c>
      <c r="CH72" s="8" t="s">
        <v>150</v>
      </c>
      <c r="CI72" s="8" t="s">
        <v>150</v>
      </c>
      <c r="CJ72" s="8">
        <v>2</v>
      </c>
      <c r="CK72" s="8" t="s">
        <v>159</v>
      </c>
      <c r="CL72" s="8" t="s">
        <v>150</v>
      </c>
      <c r="CM72" s="8">
        <v>2</v>
      </c>
      <c r="CN72" s="8" t="s">
        <v>150</v>
      </c>
      <c r="CO72" s="8">
        <v>92</v>
      </c>
      <c r="CP72" s="8">
        <v>0</v>
      </c>
      <c r="CQ72" s="8">
        <v>4</v>
      </c>
      <c r="CR72" s="8" t="s">
        <v>0</v>
      </c>
      <c r="CS72" s="8">
        <v>0</v>
      </c>
      <c r="CT72" s="8"/>
      <c r="CU72" s="8"/>
      <c r="CV72" s="8"/>
      <c r="CW72" s="8"/>
      <c r="CX72" s="8" t="s">
        <v>0</v>
      </c>
      <c r="CY72" s="8">
        <v>0</v>
      </c>
      <c r="CZ72" s="8"/>
      <c r="DA72" s="8"/>
      <c r="DB72" s="8"/>
      <c r="DC72" s="8"/>
      <c r="DD72" s="8" t="s">
        <v>143</v>
      </c>
      <c r="DE72" s="8">
        <v>1</v>
      </c>
      <c r="DF72" s="8">
        <v>128</v>
      </c>
      <c r="DG72" s="8">
        <v>0</v>
      </c>
      <c r="DH72" s="8">
        <v>375</v>
      </c>
      <c r="DI72" s="8">
        <v>1</v>
      </c>
      <c r="DJ72" s="8"/>
      <c r="DK72" s="8">
        <v>2</v>
      </c>
      <c r="DL72" s="8">
        <v>5</v>
      </c>
      <c r="DM72" s="8">
        <v>1</v>
      </c>
      <c r="DN72" s="8" t="s">
        <v>143</v>
      </c>
      <c r="DO72" s="8"/>
      <c r="DP72" s="8" t="str">
        <f t="shared" si="92"/>
        <v>1</v>
      </c>
      <c r="DQ72" s="8" t="s">
        <v>165</v>
      </c>
      <c r="DR72" s="8" t="s">
        <v>165</v>
      </c>
      <c r="DS72" s="8" t="s">
        <v>165</v>
      </c>
      <c r="DT72" s="8" t="s">
        <v>636</v>
      </c>
      <c r="DU72" s="8" t="s">
        <v>150</v>
      </c>
      <c r="DV72" s="8" t="s">
        <v>159</v>
      </c>
      <c r="DW72" s="8" t="s">
        <v>150</v>
      </c>
      <c r="DX72" s="8" t="s">
        <v>150</v>
      </c>
      <c r="DY72" s="8" t="s">
        <v>150</v>
      </c>
      <c r="DZ72" s="8" t="s">
        <v>150</v>
      </c>
      <c r="EA72" s="8"/>
      <c r="EB72" s="8" t="s">
        <v>150</v>
      </c>
      <c r="EC72" s="8" t="s">
        <v>150</v>
      </c>
      <c r="ED72" s="8" t="s">
        <v>150</v>
      </c>
      <c r="EE72" s="8"/>
      <c r="EF72" s="8" t="s">
        <v>159</v>
      </c>
      <c r="EG72" s="8" t="s">
        <v>150</v>
      </c>
      <c r="EH72" s="8"/>
      <c r="EI72" s="8" t="s">
        <v>159</v>
      </c>
      <c r="EJ72" s="8" t="s">
        <v>150</v>
      </c>
      <c r="EK72" s="8"/>
      <c r="EL72" s="8"/>
      <c r="EM72" s="8" t="s">
        <v>159</v>
      </c>
      <c r="EN72" s="8"/>
      <c r="EO72" s="8"/>
      <c r="EP72" s="8" t="s">
        <v>187</v>
      </c>
      <c r="EQ72" s="11">
        <f t="shared" si="95"/>
        <v>18</v>
      </c>
      <c r="ER72" s="11">
        <v>1</v>
      </c>
      <c r="ES72" s="11"/>
      <c r="ET72" s="13">
        <f t="shared" si="79"/>
        <v>1</v>
      </c>
      <c r="EU72" s="13">
        <f t="shared" si="80"/>
        <v>0.9</v>
      </c>
      <c r="EV72" s="14">
        <f t="shared" si="103"/>
        <v>-3.2000000000000001E-2</v>
      </c>
      <c r="EW72" s="14">
        <f t="shared" si="81"/>
        <v>-1.2</v>
      </c>
      <c r="EX72" s="14">
        <f t="shared" si="82"/>
        <v>-3.2000000000000001E-2</v>
      </c>
      <c r="EY72" s="11">
        <f t="shared" si="83"/>
        <v>-3.2000000000000001E-2</v>
      </c>
      <c r="EZ72" s="17" t="s">
        <v>176</v>
      </c>
      <c r="FA72" s="16" t="str">
        <f t="shared" si="89"/>
        <v>3</v>
      </c>
      <c r="FB72" t="s">
        <v>1980</v>
      </c>
      <c r="FC72">
        <v>1</v>
      </c>
      <c r="FD72">
        <v>7</v>
      </c>
    </row>
    <row r="73" spans="1:160" ht="56.25">
      <c r="A73" s="6">
        <v>3526</v>
      </c>
      <c r="B73" s="8">
        <v>1</v>
      </c>
      <c r="C73" s="8" t="s">
        <v>146</v>
      </c>
      <c r="D73" s="8">
        <v>52</v>
      </c>
      <c r="E73" s="8">
        <v>51</v>
      </c>
      <c r="F73" s="8" t="s">
        <v>180</v>
      </c>
      <c r="G73" s="8">
        <v>5</v>
      </c>
      <c r="H73" s="8"/>
      <c r="I73" s="9"/>
      <c r="J73" s="9"/>
      <c r="K73" s="10">
        <v>44370</v>
      </c>
      <c r="L73" s="10"/>
      <c r="M73" s="9" t="e">
        <f t="shared" ref="M73:M78" si="104">DATEDIF(K73,L73,"m")</f>
        <v>#NUM!</v>
      </c>
      <c r="N73" s="9">
        <f t="shared" ca="1" si="84"/>
        <v>33</v>
      </c>
      <c r="O73" s="9">
        <v>16</v>
      </c>
      <c r="P73" s="9">
        <v>1</v>
      </c>
      <c r="Q73" s="9"/>
      <c r="R73" s="10">
        <v>44501</v>
      </c>
      <c r="S73" s="9" t="e">
        <f t="shared" si="85"/>
        <v>#NUM!</v>
      </c>
      <c r="T73" s="9" t="s">
        <v>1439</v>
      </c>
      <c r="U73" s="8" t="str">
        <f t="shared" si="90"/>
        <v>12</v>
      </c>
      <c r="V73" s="11" t="str">
        <f t="shared" si="91"/>
        <v>1</v>
      </c>
      <c r="W73" s="8" t="str">
        <f t="shared" si="97"/>
        <v>12</v>
      </c>
      <c r="X73" s="9">
        <v>2</v>
      </c>
      <c r="Y73" s="9">
        <v>1</v>
      </c>
      <c r="Z73" s="9"/>
      <c r="AA73" s="9"/>
      <c r="AB73" s="9">
        <v>2</v>
      </c>
      <c r="AC73" s="9">
        <v>16</v>
      </c>
      <c r="AD73" s="9">
        <v>1</v>
      </c>
      <c r="AE73" s="8">
        <f t="shared" si="98"/>
        <v>16</v>
      </c>
      <c r="AF73" s="9">
        <v>2</v>
      </c>
      <c r="AG73" s="9"/>
      <c r="AH73" s="11">
        <f t="shared" si="94"/>
        <v>16</v>
      </c>
      <c r="AI73" s="11">
        <v>1</v>
      </c>
      <c r="AJ73" s="9">
        <v>2</v>
      </c>
      <c r="AK73" s="9">
        <v>0</v>
      </c>
      <c r="AL73" s="9"/>
      <c r="AM73" s="8" t="s">
        <v>360</v>
      </c>
      <c r="AN73" s="8">
        <v>1</v>
      </c>
      <c r="AO73" s="8">
        <v>1.36</v>
      </c>
      <c r="AP73" s="8">
        <v>45</v>
      </c>
      <c r="AQ73" s="8"/>
      <c r="AR73" s="9" t="e">
        <f t="shared" si="100"/>
        <v>#DIV/0!</v>
      </c>
      <c r="AS73" s="9">
        <v>0.9</v>
      </c>
      <c r="AT73" s="9">
        <f t="shared" si="78"/>
        <v>76.378982257434444</v>
      </c>
      <c r="AU73" s="9"/>
      <c r="AV73" s="9" t="e">
        <f t="shared" si="96"/>
        <v>#DIV/0!</v>
      </c>
      <c r="AW73" s="9"/>
      <c r="AX73" s="9"/>
      <c r="AY73" s="12" t="s">
        <v>155</v>
      </c>
      <c r="AZ73" s="12"/>
      <c r="BA73" s="12"/>
      <c r="BB73" s="12"/>
      <c r="BC73" s="8" t="s">
        <v>164</v>
      </c>
      <c r="BD73" s="8"/>
      <c r="BE73" s="8"/>
      <c r="BF73" s="8"/>
      <c r="BG73" s="12"/>
      <c r="BH73" s="8"/>
      <c r="BI73" s="8"/>
      <c r="BJ73" s="8">
        <v>50</v>
      </c>
      <c r="BK73" s="8">
        <v>165</v>
      </c>
      <c r="BL73" s="8">
        <f t="shared" si="86"/>
        <v>1.5349860574487681</v>
      </c>
      <c r="BM73" s="8">
        <f t="shared" si="101"/>
        <v>18.365472910927455</v>
      </c>
      <c r="BN73" s="8">
        <v>1</v>
      </c>
      <c r="BO73" s="7" t="s">
        <v>1440</v>
      </c>
      <c r="BP73" s="8" t="s">
        <v>139</v>
      </c>
      <c r="BQ73" s="8">
        <v>51</v>
      </c>
      <c r="BR73" s="8">
        <v>79</v>
      </c>
      <c r="BS73" s="8">
        <v>180</v>
      </c>
      <c r="BT73" s="8">
        <f t="shared" si="87"/>
        <v>1.9857766681672115</v>
      </c>
      <c r="BU73" s="8">
        <f t="shared" si="102"/>
        <v>24.382716049382715</v>
      </c>
      <c r="BV73" s="8">
        <f t="shared" si="88"/>
        <v>0.77299027733340009</v>
      </c>
      <c r="BW73" s="8">
        <f t="shared" si="88"/>
        <v>0.75321686368867036</v>
      </c>
      <c r="BX73" s="8" t="s">
        <v>147</v>
      </c>
      <c r="BY73" s="8" t="s">
        <v>162</v>
      </c>
      <c r="BZ73" s="8" t="s">
        <v>148</v>
      </c>
      <c r="CA73" s="8" t="s">
        <v>149</v>
      </c>
      <c r="CB73" s="8">
        <v>5</v>
      </c>
      <c r="CC73" s="8" t="s">
        <v>150</v>
      </c>
      <c r="CD73" s="8">
        <v>2</v>
      </c>
      <c r="CE73" s="8" t="s">
        <v>159</v>
      </c>
      <c r="CF73" s="8" t="s">
        <v>150</v>
      </c>
      <c r="CG73" s="8">
        <v>2</v>
      </c>
      <c r="CH73" s="8" t="s">
        <v>150</v>
      </c>
      <c r="CI73" s="8" t="s">
        <v>150</v>
      </c>
      <c r="CJ73" s="8">
        <v>2</v>
      </c>
      <c r="CK73" s="8" t="s">
        <v>159</v>
      </c>
      <c r="CL73" s="8" t="s">
        <v>150</v>
      </c>
      <c r="CM73" s="8">
        <v>2</v>
      </c>
      <c r="CN73" s="8" t="s">
        <v>150</v>
      </c>
      <c r="CO73" s="8">
        <v>8</v>
      </c>
      <c r="CP73" s="8">
        <v>60</v>
      </c>
      <c r="CQ73" s="8">
        <v>4</v>
      </c>
      <c r="CR73" s="8" t="s">
        <v>0</v>
      </c>
      <c r="CS73" s="8">
        <v>0</v>
      </c>
      <c r="CT73" s="8"/>
      <c r="CU73" s="8"/>
      <c r="CV73" s="8"/>
      <c r="CW73" s="8"/>
      <c r="CX73" s="8" t="s">
        <v>0</v>
      </c>
      <c r="CY73" s="8">
        <v>0</v>
      </c>
      <c r="CZ73" s="8"/>
      <c r="DA73" s="8"/>
      <c r="DB73" s="8"/>
      <c r="DC73" s="8"/>
      <c r="DD73" s="8" t="s">
        <v>143</v>
      </c>
      <c r="DE73" s="8">
        <v>1</v>
      </c>
      <c r="DF73" s="8">
        <v>0</v>
      </c>
      <c r="DG73" s="8">
        <v>64</v>
      </c>
      <c r="DH73" s="8">
        <v>375</v>
      </c>
      <c r="DI73" s="8">
        <v>1</v>
      </c>
      <c r="DJ73" s="8"/>
      <c r="DK73" s="8">
        <v>2</v>
      </c>
      <c r="DL73" s="8">
        <v>4</v>
      </c>
      <c r="DM73" s="8">
        <v>1</v>
      </c>
      <c r="DN73" s="8" t="s">
        <v>143</v>
      </c>
      <c r="DO73" s="8"/>
      <c r="DP73" s="8" t="str">
        <f t="shared" si="92"/>
        <v>1</v>
      </c>
      <c r="DQ73" s="8" t="s">
        <v>165</v>
      </c>
      <c r="DR73" s="8" t="s">
        <v>165</v>
      </c>
      <c r="DS73" s="8" t="s">
        <v>165</v>
      </c>
      <c r="DT73" s="8" t="s">
        <v>636</v>
      </c>
      <c r="DU73" s="8" t="s">
        <v>150</v>
      </c>
      <c r="DV73" s="8" t="s">
        <v>159</v>
      </c>
      <c r="DW73" s="8" t="s">
        <v>150</v>
      </c>
      <c r="DX73" s="8" t="s">
        <v>150</v>
      </c>
      <c r="DY73" s="8" t="s">
        <v>150</v>
      </c>
      <c r="DZ73" s="8" t="s">
        <v>150</v>
      </c>
      <c r="EA73" s="8"/>
      <c r="EB73" s="8" t="s">
        <v>150</v>
      </c>
      <c r="EC73" s="8" t="s">
        <v>150</v>
      </c>
      <c r="ED73" s="8" t="s">
        <v>150</v>
      </c>
      <c r="EE73" s="8"/>
      <c r="EF73" s="8" t="s">
        <v>159</v>
      </c>
      <c r="EG73" s="8" t="s">
        <v>150</v>
      </c>
      <c r="EH73" s="8"/>
      <c r="EI73" s="8" t="s">
        <v>159</v>
      </c>
      <c r="EJ73" s="8" t="s">
        <v>150</v>
      </c>
      <c r="EK73" s="8"/>
      <c r="EL73" s="8"/>
      <c r="EM73" s="8" t="s">
        <v>159</v>
      </c>
      <c r="EN73" s="8"/>
      <c r="EO73" s="8"/>
      <c r="EP73" s="8" t="s">
        <v>187</v>
      </c>
      <c r="EQ73" s="11">
        <f t="shared" si="95"/>
        <v>16</v>
      </c>
      <c r="ER73" s="11">
        <v>1</v>
      </c>
      <c r="ES73" s="11"/>
      <c r="ET73" s="13">
        <f t="shared" si="79"/>
        <v>1.012</v>
      </c>
      <c r="EU73" s="13">
        <f t="shared" si="80"/>
        <v>0.7</v>
      </c>
      <c r="EV73" s="14">
        <f t="shared" si="103"/>
        <v>-0.24099999999999999</v>
      </c>
      <c r="EW73" s="14">
        <f t="shared" si="81"/>
        <v>-1.2</v>
      </c>
      <c r="EX73" s="14">
        <f t="shared" si="82"/>
        <v>-0.24099999999999999</v>
      </c>
      <c r="EY73" s="11">
        <f t="shared" si="83"/>
        <v>-0.24099999999999999</v>
      </c>
      <c r="EZ73" s="17" t="s">
        <v>176</v>
      </c>
      <c r="FA73" s="16" t="str">
        <f t="shared" si="89"/>
        <v>3</v>
      </c>
      <c r="FC73">
        <v>2</v>
      </c>
      <c r="FD73">
        <v>0</v>
      </c>
    </row>
    <row r="74" spans="1:160" ht="56.25">
      <c r="A74" s="6">
        <v>3529</v>
      </c>
      <c r="B74" s="8">
        <v>1</v>
      </c>
      <c r="C74" s="8" t="s">
        <v>146</v>
      </c>
      <c r="D74" s="8">
        <v>58</v>
      </c>
      <c r="E74" s="8">
        <v>57</v>
      </c>
      <c r="F74" s="8" t="s">
        <v>140</v>
      </c>
      <c r="G74" s="8">
        <v>1</v>
      </c>
      <c r="H74" s="8"/>
      <c r="I74" s="9"/>
      <c r="J74" s="9"/>
      <c r="K74" s="10">
        <v>44378</v>
      </c>
      <c r="L74" s="10"/>
      <c r="M74" s="9" t="e">
        <f t="shared" si="104"/>
        <v>#NUM!</v>
      </c>
      <c r="N74" s="9">
        <f t="shared" ca="1" si="84"/>
        <v>33</v>
      </c>
      <c r="O74" s="9">
        <v>16</v>
      </c>
      <c r="P74" s="9">
        <v>1</v>
      </c>
      <c r="Q74" s="10">
        <v>44503</v>
      </c>
      <c r="R74" s="10"/>
      <c r="S74" s="9">
        <f t="shared" si="85"/>
        <v>4</v>
      </c>
      <c r="T74" s="9" t="s">
        <v>1441</v>
      </c>
      <c r="U74" s="8" t="str">
        <f t="shared" si="90"/>
        <v>12</v>
      </c>
      <c r="V74" s="11" t="str">
        <f t="shared" si="91"/>
        <v>1</v>
      </c>
      <c r="W74" s="8">
        <v>4</v>
      </c>
      <c r="X74" s="9">
        <v>1</v>
      </c>
      <c r="Y74" s="9">
        <v>0</v>
      </c>
      <c r="Z74" s="9">
        <v>0</v>
      </c>
      <c r="AA74" s="9">
        <v>0</v>
      </c>
      <c r="AB74" s="9">
        <v>1</v>
      </c>
      <c r="AC74" s="9">
        <v>4</v>
      </c>
      <c r="AD74" s="9">
        <v>0</v>
      </c>
      <c r="AE74" s="8">
        <v>4</v>
      </c>
      <c r="AF74" s="9">
        <v>1</v>
      </c>
      <c r="AG74" s="9">
        <v>1</v>
      </c>
      <c r="AH74" s="11">
        <f t="shared" si="94"/>
        <v>16</v>
      </c>
      <c r="AI74" s="11">
        <v>1</v>
      </c>
      <c r="AJ74" s="9">
        <v>1</v>
      </c>
      <c r="AK74" s="9">
        <v>1</v>
      </c>
      <c r="AL74" s="9" t="s">
        <v>1442</v>
      </c>
      <c r="AM74" s="8" t="s">
        <v>360</v>
      </c>
      <c r="AN74" s="8">
        <v>1</v>
      </c>
      <c r="AO74" s="8">
        <v>1.74</v>
      </c>
      <c r="AP74" s="8">
        <v>32</v>
      </c>
      <c r="AQ74" s="8"/>
      <c r="AR74" s="9" t="e">
        <f t="shared" si="100"/>
        <v>#DIV/0!</v>
      </c>
      <c r="AS74" s="9">
        <v>0.98</v>
      </c>
      <c r="AT74" s="9">
        <f t="shared" si="78"/>
        <v>66.433562498180493</v>
      </c>
      <c r="AU74" s="9"/>
      <c r="AV74" s="9" t="e">
        <f t="shared" si="96"/>
        <v>#DIV/0!</v>
      </c>
      <c r="AW74" s="9"/>
      <c r="AX74" s="9"/>
      <c r="AY74" s="12" t="s">
        <v>155</v>
      </c>
      <c r="AZ74" s="12"/>
      <c r="BA74" s="12"/>
      <c r="BB74" s="12"/>
      <c r="BC74" s="8" t="s">
        <v>164</v>
      </c>
      <c r="BD74" s="8"/>
      <c r="BE74" s="8"/>
      <c r="BF74" s="8"/>
      <c r="BG74" s="12"/>
      <c r="BH74" s="8"/>
      <c r="BI74" s="8"/>
      <c r="BJ74" s="8">
        <v>87</v>
      </c>
      <c r="BK74" s="8">
        <v>159</v>
      </c>
      <c r="BL74" s="8">
        <f t="shared" si="86"/>
        <v>1.890927688368899</v>
      </c>
      <c r="BM74" s="8">
        <f t="shared" si="101"/>
        <v>34.413195680550615</v>
      </c>
      <c r="BN74" s="8">
        <v>1</v>
      </c>
      <c r="BO74" s="7" t="s">
        <v>1443</v>
      </c>
      <c r="BP74" s="8" t="s">
        <v>139</v>
      </c>
      <c r="BQ74" s="8">
        <v>59</v>
      </c>
      <c r="BR74" s="8">
        <v>64.3</v>
      </c>
      <c r="BS74" s="8">
        <v>165.1</v>
      </c>
      <c r="BT74" s="8">
        <f t="shared" si="87"/>
        <v>1.7089234736918741</v>
      </c>
      <c r="BU74" s="8">
        <f t="shared" si="102"/>
        <v>23.58939629121862</v>
      </c>
      <c r="BV74" s="8">
        <f t="shared" si="88"/>
        <v>1.1065022614990665</v>
      </c>
      <c r="BW74" s="8">
        <f t="shared" si="88"/>
        <v>1.4588417293816569</v>
      </c>
      <c r="BX74" s="8" t="s">
        <v>147</v>
      </c>
      <c r="BY74" s="8" t="s">
        <v>147</v>
      </c>
      <c r="BZ74" s="8" t="s">
        <v>148</v>
      </c>
      <c r="CA74" s="8" t="s">
        <v>149</v>
      </c>
      <c r="CB74" s="8">
        <v>6</v>
      </c>
      <c r="CC74" s="8" t="s">
        <v>150</v>
      </c>
      <c r="CD74" s="8">
        <v>2</v>
      </c>
      <c r="CE74" s="8" t="s">
        <v>159</v>
      </c>
      <c r="CF74" s="8" t="s">
        <v>150</v>
      </c>
      <c r="CG74" s="8">
        <v>2</v>
      </c>
      <c r="CH74" s="8" t="s">
        <v>150</v>
      </c>
      <c r="CI74" s="8" t="s">
        <v>159</v>
      </c>
      <c r="CJ74" s="8">
        <v>1</v>
      </c>
      <c r="CK74" s="8" t="s">
        <v>159</v>
      </c>
      <c r="CL74" s="8" t="s">
        <v>150</v>
      </c>
      <c r="CM74" s="8">
        <v>2</v>
      </c>
      <c r="CN74" s="8" t="s">
        <v>150</v>
      </c>
      <c r="CO74" s="8">
        <v>66.599999999999994</v>
      </c>
      <c r="CP74" s="8">
        <v>60</v>
      </c>
      <c r="CQ74" s="8">
        <v>2</v>
      </c>
      <c r="CR74" s="8" t="s">
        <v>0</v>
      </c>
      <c r="CS74" s="8">
        <v>0</v>
      </c>
      <c r="CT74" s="8"/>
      <c r="CU74" s="8"/>
      <c r="CV74" s="8"/>
      <c r="CW74" s="8"/>
      <c r="CX74" s="8" t="s">
        <v>562</v>
      </c>
      <c r="CY74" s="8">
        <v>1</v>
      </c>
      <c r="CZ74" s="8" t="s">
        <v>1882</v>
      </c>
      <c r="DA74" s="8">
        <v>1254</v>
      </c>
      <c r="DB74" s="8" t="s">
        <v>1803</v>
      </c>
      <c r="DC74" s="8">
        <v>1</v>
      </c>
      <c r="DD74" s="8" t="s">
        <v>165</v>
      </c>
      <c r="DE74" s="8">
        <v>2</v>
      </c>
      <c r="DF74" s="8"/>
      <c r="DG74" s="8"/>
      <c r="DH74" s="8">
        <v>375</v>
      </c>
      <c r="DI74" s="8">
        <v>1</v>
      </c>
      <c r="DJ74" s="8"/>
      <c r="DK74" s="8">
        <v>2</v>
      </c>
      <c r="DL74" s="8">
        <v>3</v>
      </c>
      <c r="DM74" s="8">
        <v>1</v>
      </c>
      <c r="DN74" s="8" t="s">
        <v>143</v>
      </c>
      <c r="DO74" s="8"/>
      <c r="DP74" s="8" t="str">
        <f t="shared" si="92"/>
        <v>1</v>
      </c>
      <c r="DQ74" s="8" t="s">
        <v>143</v>
      </c>
      <c r="DR74" s="8" t="s">
        <v>165</v>
      </c>
      <c r="DS74" s="8" t="s">
        <v>143</v>
      </c>
      <c r="DT74" s="8" t="s">
        <v>636</v>
      </c>
      <c r="DU74" s="8" t="s">
        <v>150</v>
      </c>
      <c r="DV74" s="8" t="s">
        <v>159</v>
      </c>
      <c r="DW74" s="8" t="s">
        <v>150</v>
      </c>
      <c r="DX74" s="8" t="s">
        <v>150</v>
      </c>
      <c r="DY74" s="8" t="s">
        <v>150</v>
      </c>
      <c r="DZ74" s="8" t="s">
        <v>150</v>
      </c>
      <c r="EA74" s="8"/>
      <c r="EB74" s="8" t="s">
        <v>150</v>
      </c>
      <c r="EC74" s="8" t="s">
        <v>150</v>
      </c>
      <c r="ED74" s="8" t="s">
        <v>150</v>
      </c>
      <c r="EE74" s="8"/>
      <c r="EF74" s="8" t="s">
        <v>159</v>
      </c>
      <c r="EG74" s="8" t="s">
        <v>150</v>
      </c>
      <c r="EH74" s="8"/>
      <c r="EI74" s="8" t="s">
        <v>159</v>
      </c>
      <c r="EJ74" s="8" t="s">
        <v>150</v>
      </c>
      <c r="EK74" s="8"/>
      <c r="EL74" s="8"/>
      <c r="EM74" s="8" t="s">
        <v>159</v>
      </c>
      <c r="EN74" s="8"/>
      <c r="EO74" s="8"/>
      <c r="EP74" s="8" t="s">
        <v>189</v>
      </c>
      <c r="EQ74" s="11">
        <f t="shared" si="95"/>
        <v>16</v>
      </c>
      <c r="ER74" s="11">
        <v>1</v>
      </c>
      <c r="ES74" s="11"/>
      <c r="ET74" s="13">
        <f t="shared" si="79"/>
        <v>1.012</v>
      </c>
      <c r="EU74" s="13">
        <f t="shared" si="80"/>
        <v>0.7</v>
      </c>
      <c r="EV74" s="14">
        <f t="shared" si="103"/>
        <v>-0.24099999999999999</v>
      </c>
      <c r="EW74" s="14">
        <f t="shared" si="81"/>
        <v>-1.2</v>
      </c>
      <c r="EX74" s="14">
        <f t="shared" si="82"/>
        <v>-0.24099999999999999</v>
      </c>
      <c r="EY74" s="11">
        <f t="shared" si="83"/>
        <v>-0.24099999999999999</v>
      </c>
      <c r="EZ74" s="15" t="s">
        <v>176</v>
      </c>
      <c r="FA74" s="16" t="str">
        <f t="shared" si="89"/>
        <v>3</v>
      </c>
      <c r="FC74">
        <v>2</v>
      </c>
      <c r="FD74">
        <v>0</v>
      </c>
    </row>
    <row r="75" spans="1:160" ht="33.75">
      <c r="A75" s="6">
        <v>3534</v>
      </c>
      <c r="B75" s="8">
        <v>2</v>
      </c>
      <c r="C75" s="8" t="s">
        <v>139</v>
      </c>
      <c r="D75" s="8">
        <v>52</v>
      </c>
      <c r="E75" s="8">
        <v>51</v>
      </c>
      <c r="F75" s="8" t="s">
        <v>140</v>
      </c>
      <c r="G75" s="8">
        <v>1</v>
      </c>
      <c r="H75" s="8"/>
      <c r="I75" s="9"/>
      <c r="J75" s="9"/>
      <c r="K75" s="10">
        <v>44391</v>
      </c>
      <c r="L75" s="10"/>
      <c r="M75" s="9" t="e">
        <f t="shared" si="104"/>
        <v>#NUM!</v>
      </c>
      <c r="N75" s="9">
        <f t="shared" ref="N75:N91" ca="1" si="105">DATEDIF(K75,TODAY(),"m")</f>
        <v>32</v>
      </c>
      <c r="O75" s="9">
        <v>15</v>
      </c>
      <c r="P75" s="9">
        <v>1</v>
      </c>
      <c r="Q75" s="9"/>
      <c r="R75" s="9"/>
      <c r="S75" s="9" t="e">
        <f t="shared" ref="S75:S91" si="106">DATEDIF(K75,Q75,"m")</f>
        <v>#NUM!</v>
      </c>
      <c r="T75" s="9"/>
      <c r="U75" s="8" t="str">
        <f t="shared" si="90"/>
        <v>12</v>
      </c>
      <c r="V75" s="11" t="str">
        <f t="shared" si="91"/>
        <v>1</v>
      </c>
      <c r="W75" s="8" t="str">
        <f>IF(O75&lt;12,O75, IF(O75&gt;12, "12"))</f>
        <v>12</v>
      </c>
      <c r="X75" s="9">
        <v>2</v>
      </c>
      <c r="Y75" s="9">
        <v>1</v>
      </c>
      <c r="Z75" s="9"/>
      <c r="AA75" s="9"/>
      <c r="AB75" s="9">
        <v>2</v>
      </c>
      <c r="AC75" s="9">
        <v>15</v>
      </c>
      <c r="AD75" s="9">
        <v>1</v>
      </c>
      <c r="AE75" s="8">
        <f>IF($O75&lt;36,$O75, IF($O75&gt;36, "36"))</f>
        <v>15</v>
      </c>
      <c r="AF75" s="9">
        <v>2</v>
      </c>
      <c r="AG75" s="9"/>
      <c r="AH75" s="11">
        <f t="shared" si="94"/>
        <v>15</v>
      </c>
      <c r="AI75" s="11">
        <v>1</v>
      </c>
      <c r="AJ75" s="9">
        <v>2</v>
      </c>
      <c r="AK75" s="9">
        <v>0</v>
      </c>
      <c r="AL75" s="9"/>
      <c r="AM75" s="8" t="s">
        <v>360</v>
      </c>
      <c r="AN75" s="8">
        <v>1</v>
      </c>
      <c r="AO75" s="8">
        <v>1.96</v>
      </c>
      <c r="AP75" s="8">
        <v>38</v>
      </c>
      <c r="AQ75" s="8"/>
      <c r="AR75" s="9" t="e">
        <f t="shared" si="100"/>
        <v>#DIV/0!</v>
      </c>
      <c r="AS75" s="9">
        <v>1.06</v>
      </c>
      <c r="AT75" s="9">
        <f t="shared" si="78"/>
        <v>83.847610581315763</v>
      </c>
      <c r="AU75" s="9"/>
      <c r="AV75" s="9" t="e">
        <f t="shared" si="96"/>
        <v>#DIV/0!</v>
      </c>
      <c r="AW75" s="9"/>
      <c r="AX75" s="9"/>
      <c r="AY75" s="12" t="s">
        <v>155</v>
      </c>
      <c r="AZ75" s="12"/>
      <c r="BA75" s="12"/>
      <c r="BB75" s="12"/>
      <c r="BC75" s="8" t="s">
        <v>164</v>
      </c>
      <c r="BD75" s="8"/>
      <c r="BE75" s="8"/>
      <c r="BF75" s="8"/>
      <c r="BG75" s="12"/>
      <c r="BH75" s="8"/>
      <c r="BI75" s="8"/>
      <c r="BJ75" s="8">
        <v>84.8</v>
      </c>
      <c r="BK75" s="8">
        <v>185</v>
      </c>
      <c r="BL75" s="8">
        <f t="shared" ref="BL75:BL91" si="107">(0.007184*(BJ75^0.425)*(BK75^0.725))</f>
        <v>2.0875364337597193</v>
      </c>
      <c r="BM75" s="8">
        <f t="shared" si="101"/>
        <v>24.777209642074506</v>
      </c>
      <c r="BN75" s="8">
        <v>1</v>
      </c>
      <c r="BO75" s="7" t="s">
        <v>1451</v>
      </c>
      <c r="BP75" s="8" t="s">
        <v>146</v>
      </c>
      <c r="BQ75" s="8">
        <v>50</v>
      </c>
      <c r="BR75" s="8">
        <v>64</v>
      </c>
      <c r="BS75" s="8">
        <v>157.9</v>
      </c>
      <c r="BT75" s="8">
        <f t="shared" ref="BT75:BT91" si="108">(0.007184*(BR75^0.425)*(BS75^0.725))</f>
        <v>1.6512767149739389</v>
      </c>
      <c r="BU75" s="8">
        <f t="shared" si="102"/>
        <v>25.669399789270269</v>
      </c>
      <c r="BV75" s="8">
        <f t="shared" ref="BV75:BW91" si="109">(BL75/BT75)</f>
        <v>1.2641954039742307</v>
      </c>
      <c r="BW75" s="8">
        <f t="shared" si="109"/>
        <v>0.96524304601899202</v>
      </c>
      <c r="BX75" s="8" t="s">
        <v>158</v>
      </c>
      <c r="BY75" s="8" t="s">
        <v>158</v>
      </c>
      <c r="BZ75" s="8" t="s">
        <v>148</v>
      </c>
      <c r="CA75" s="8" t="s">
        <v>166</v>
      </c>
      <c r="CB75" s="8">
        <v>3</v>
      </c>
      <c r="CC75" s="8" t="s">
        <v>150</v>
      </c>
      <c r="CD75" s="8">
        <v>2</v>
      </c>
      <c r="CE75" s="8" t="s">
        <v>159</v>
      </c>
      <c r="CF75" s="8" t="s">
        <v>150</v>
      </c>
      <c r="CG75" s="8">
        <v>2</v>
      </c>
      <c r="CH75" s="8" t="s">
        <v>150</v>
      </c>
      <c r="CI75" s="8" t="s">
        <v>150</v>
      </c>
      <c r="CJ75" s="8">
        <v>2</v>
      </c>
      <c r="CK75" s="8" t="s">
        <v>159</v>
      </c>
      <c r="CL75" s="8" t="s">
        <v>150</v>
      </c>
      <c r="CM75" s="8">
        <v>2</v>
      </c>
      <c r="CN75" s="8" t="s">
        <v>150</v>
      </c>
      <c r="CO75" s="8">
        <v>100</v>
      </c>
      <c r="CP75" s="8">
        <v>20</v>
      </c>
      <c r="CQ75" s="8">
        <v>4</v>
      </c>
      <c r="CR75" s="8" t="s">
        <v>0</v>
      </c>
      <c r="CS75" s="8">
        <v>0</v>
      </c>
      <c r="CT75" s="8"/>
      <c r="CU75" s="8"/>
      <c r="CV75" s="8"/>
      <c r="CW75" s="8"/>
      <c r="CX75" s="8" t="s">
        <v>0</v>
      </c>
      <c r="CY75" s="8">
        <v>0</v>
      </c>
      <c r="CZ75" s="8"/>
      <c r="DA75" s="8"/>
      <c r="DB75" s="8"/>
      <c r="DC75" s="8"/>
      <c r="DD75" s="8" t="s">
        <v>165</v>
      </c>
      <c r="DE75" s="8">
        <v>2</v>
      </c>
      <c r="DF75" s="8"/>
      <c r="DG75" s="8"/>
      <c r="DH75" s="8">
        <v>375</v>
      </c>
      <c r="DI75" s="8">
        <v>1</v>
      </c>
      <c r="DJ75" s="8"/>
      <c r="DK75" s="8">
        <v>2</v>
      </c>
      <c r="DL75" s="8">
        <v>0</v>
      </c>
      <c r="DM75" s="8">
        <v>2</v>
      </c>
      <c r="DN75" s="8" t="s">
        <v>143</v>
      </c>
      <c r="DO75" s="8"/>
      <c r="DP75" s="8" t="str">
        <f t="shared" si="92"/>
        <v>1</v>
      </c>
      <c r="DQ75" s="8" t="s">
        <v>165</v>
      </c>
      <c r="DR75" s="8" t="s">
        <v>165</v>
      </c>
      <c r="DS75" s="8" t="s">
        <v>165</v>
      </c>
      <c r="DT75" s="8" t="s">
        <v>636</v>
      </c>
      <c r="DU75" s="8" t="s">
        <v>150</v>
      </c>
      <c r="DV75" s="8" t="s">
        <v>150</v>
      </c>
      <c r="DW75" s="8" t="s">
        <v>150</v>
      </c>
      <c r="DX75" s="8" t="s">
        <v>150</v>
      </c>
      <c r="DY75" s="8" t="s">
        <v>150</v>
      </c>
      <c r="DZ75" s="8" t="s">
        <v>150</v>
      </c>
      <c r="EA75" s="8"/>
      <c r="EB75" s="8" t="s">
        <v>150</v>
      </c>
      <c r="EC75" s="8" t="s">
        <v>150</v>
      </c>
      <c r="ED75" s="8" t="s">
        <v>150</v>
      </c>
      <c r="EE75" s="8"/>
      <c r="EF75" s="8" t="s">
        <v>159</v>
      </c>
      <c r="EG75" s="8" t="s">
        <v>150</v>
      </c>
      <c r="EH75" s="8"/>
      <c r="EI75" s="8" t="s">
        <v>159</v>
      </c>
      <c r="EJ75" s="8" t="s">
        <v>150</v>
      </c>
      <c r="EK75" s="8"/>
      <c r="EL75" s="8"/>
      <c r="EM75" s="8" t="s">
        <v>159</v>
      </c>
      <c r="EN75" s="8"/>
      <c r="EO75" s="8"/>
      <c r="EP75" s="8" t="s">
        <v>189</v>
      </c>
      <c r="EQ75" s="11">
        <f t="shared" si="95"/>
        <v>15</v>
      </c>
      <c r="ER75" s="11">
        <v>1</v>
      </c>
      <c r="ES75" s="11"/>
      <c r="ET75" s="13">
        <f t="shared" si="79"/>
        <v>1</v>
      </c>
      <c r="EU75" s="13">
        <f t="shared" si="80"/>
        <v>0.9</v>
      </c>
      <c r="EV75" s="14">
        <f t="shared" si="103"/>
        <v>-3.2000000000000001E-2</v>
      </c>
      <c r="EW75" s="14">
        <f t="shared" si="81"/>
        <v>-1.2</v>
      </c>
      <c r="EX75" s="14">
        <f t="shared" si="82"/>
        <v>-3.2000000000000001E-2</v>
      </c>
      <c r="EY75" s="11">
        <f t="shared" si="83"/>
        <v>-3.2000000000000001E-2</v>
      </c>
      <c r="EZ75" s="17" t="s">
        <v>152</v>
      </c>
      <c r="FA75" s="16" t="str">
        <f t="shared" ref="FA75:FA91" si="110">IF(EZ75="HD", "1", IF(EZ75="PD", "2","3"))</f>
        <v>1</v>
      </c>
      <c r="FC75">
        <v>2</v>
      </c>
      <c r="FD75">
        <v>0</v>
      </c>
    </row>
    <row r="76" spans="1:160" ht="135">
      <c r="A76" s="6">
        <v>3540</v>
      </c>
      <c r="B76" s="8">
        <v>1</v>
      </c>
      <c r="C76" s="8" t="s">
        <v>146</v>
      </c>
      <c r="D76" s="8">
        <v>49</v>
      </c>
      <c r="E76" s="8">
        <v>48</v>
      </c>
      <c r="F76" s="8"/>
      <c r="G76" s="8">
        <v>5</v>
      </c>
      <c r="H76" s="8"/>
      <c r="I76" s="9" t="s">
        <v>1166</v>
      </c>
      <c r="J76" s="9">
        <v>3</v>
      </c>
      <c r="K76" s="10">
        <v>44398</v>
      </c>
      <c r="L76" s="10"/>
      <c r="M76" s="9" t="e">
        <f t="shared" si="104"/>
        <v>#NUM!</v>
      </c>
      <c r="N76" s="9">
        <f t="shared" ca="1" si="105"/>
        <v>32</v>
      </c>
      <c r="O76" s="9">
        <v>15</v>
      </c>
      <c r="P76" s="9">
        <v>1</v>
      </c>
      <c r="Q76" s="10">
        <v>44867</v>
      </c>
      <c r="R76" s="10">
        <v>44517</v>
      </c>
      <c r="S76" s="9">
        <f t="shared" si="106"/>
        <v>15</v>
      </c>
      <c r="T76" s="9" t="s">
        <v>1452</v>
      </c>
      <c r="U76" s="8" t="str">
        <f t="shared" si="90"/>
        <v>12</v>
      </c>
      <c r="V76" s="11" t="str">
        <f t="shared" si="91"/>
        <v>1</v>
      </c>
      <c r="W76" s="8" t="str">
        <f>IF(O76&lt;12,O76, IF(O76&gt;12, "12"))</f>
        <v>12</v>
      </c>
      <c r="X76" s="9">
        <v>2</v>
      </c>
      <c r="Y76" s="9">
        <v>1</v>
      </c>
      <c r="Z76" s="9"/>
      <c r="AA76" s="9"/>
      <c r="AB76" s="9">
        <v>2</v>
      </c>
      <c r="AC76" s="9">
        <v>15</v>
      </c>
      <c r="AD76" s="9">
        <v>0</v>
      </c>
      <c r="AE76" s="8">
        <f>IF($O76&lt;36,$O76, IF($O76&gt;36, "36"))</f>
        <v>15</v>
      </c>
      <c r="AF76" s="9">
        <v>1</v>
      </c>
      <c r="AG76" s="9">
        <v>1</v>
      </c>
      <c r="AH76" s="11">
        <f t="shared" si="94"/>
        <v>15</v>
      </c>
      <c r="AI76" s="11">
        <v>1</v>
      </c>
      <c r="AJ76" s="9">
        <v>1</v>
      </c>
      <c r="AK76" s="9">
        <v>0</v>
      </c>
      <c r="AL76" s="9"/>
      <c r="AM76" s="8" t="s">
        <v>360</v>
      </c>
      <c r="AN76" s="8">
        <v>1</v>
      </c>
      <c r="AO76" s="8">
        <v>1.69</v>
      </c>
      <c r="AP76" s="8">
        <v>35</v>
      </c>
      <c r="AQ76" s="8"/>
      <c r="AR76" s="9" t="e">
        <f t="shared" si="100"/>
        <v>#DIV/0!</v>
      </c>
      <c r="AS76" s="9">
        <v>2.37</v>
      </c>
      <c r="AT76" s="9">
        <f t="shared" si="78"/>
        <v>24.348369625579231</v>
      </c>
      <c r="AU76" s="9"/>
      <c r="AV76" s="9" t="e">
        <f t="shared" si="96"/>
        <v>#DIV/0!</v>
      </c>
      <c r="AW76" s="9"/>
      <c r="AX76" s="9"/>
      <c r="AY76" s="12" t="s">
        <v>155</v>
      </c>
      <c r="AZ76" s="12"/>
      <c r="BA76" s="12"/>
      <c r="BB76" s="12"/>
      <c r="BC76" s="8" t="s">
        <v>164</v>
      </c>
      <c r="BD76" s="8"/>
      <c r="BE76" s="8"/>
      <c r="BF76" s="8"/>
      <c r="BG76" s="12"/>
      <c r="BH76" s="8"/>
      <c r="BI76" s="8"/>
      <c r="BJ76" s="8">
        <v>48</v>
      </c>
      <c r="BK76" s="8">
        <v>155</v>
      </c>
      <c r="BL76" s="8">
        <f t="shared" si="107"/>
        <v>1.4417313120230795</v>
      </c>
      <c r="BM76" s="8">
        <f t="shared" si="101"/>
        <v>19.979188345473467</v>
      </c>
      <c r="BN76" s="8">
        <v>1</v>
      </c>
      <c r="BO76" s="7" t="s">
        <v>1453</v>
      </c>
      <c r="BP76" s="8" t="s">
        <v>139</v>
      </c>
      <c r="BQ76" s="8">
        <v>53</v>
      </c>
      <c r="BR76" s="8">
        <v>64</v>
      </c>
      <c r="BS76" s="8">
        <v>167</v>
      </c>
      <c r="BT76" s="8">
        <f t="shared" si="108"/>
        <v>1.719737867247449</v>
      </c>
      <c r="BU76" s="8">
        <f t="shared" si="102"/>
        <v>22.948115744558788</v>
      </c>
      <c r="BV76" s="8">
        <f t="shared" si="109"/>
        <v>0.83834364497111591</v>
      </c>
      <c r="BW76" s="8">
        <f t="shared" si="109"/>
        <v>0.87062434963579616</v>
      </c>
      <c r="BX76" s="8" t="s">
        <v>162</v>
      </c>
      <c r="BY76" s="8" t="s">
        <v>162</v>
      </c>
      <c r="BZ76" s="8" t="s">
        <v>148</v>
      </c>
      <c r="CA76" s="8" t="s">
        <v>166</v>
      </c>
      <c r="CB76" s="8">
        <v>3</v>
      </c>
      <c r="CC76" s="8" t="s">
        <v>150</v>
      </c>
      <c r="CD76" s="8">
        <v>2</v>
      </c>
      <c r="CE76" s="8" t="s">
        <v>159</v>
      </c>
      <c r="CF76" s="8" t="s">
        <v>150</v>
      </c>
      <c r="CG76" s="8">
        <v>2</v>
      </c>
      <c r="CH76" s="8" t="s">
        <v>150</v>
      </c>
      <c r="CI76" s="8" t="s">
        <v>159</v>
      </c>
      <c r="CJ76" s="8">
        <v>1</v>
      </c>
      <c r="CK76" s="8" t="s">
        <v>159</v>
      </c>
      <c r="CL76" s="8" t="s">
        <v>150</v>
      </c>
      <c r="CM76" s="8">
        <v>2</v>
      </c>
      <c r="CN76" s="8" t="s">
        <v>150</v>
      </c>
      <c r="CO76" s="8">
        <v>100</v>
      </c>
      <c r="CP76" s="8">
        <v>60</v>
      </c>
      <c r="CQ76" s="8">
        <v>2</v>
      </c>
      <c r="CR76" s="8" t="s">
        <v>0</v>
      </c>
      <c r="CS76" s="8">
        <v>0</v>
      </c>
      <c r="CT76" s="8"/>
      <c r="CU76" s="8"/>
      <c r="CV76" s="8"/>
      <c r="CW76" s="8"/>
      <c r="CX76" s="8" t="s">
        <v>0</v>
      </c>
      <c r="CY76" s="8">
        <v>0</v>
      </c>
      <c r="CZ76" s="8"/>
      <c r="DA76" s="8"/>
      <c r="DB76" s="8"/>
      <c r="DC76" s="8"/>
      <c r="DD76" s="8" t="s">
        <v>165</v>
      </c>
      <c r="DE76" s="8">
        <v>2</v>
      </c>
      <c r="DF76" s="8"/>
      <c r="DG76" s="8"/>
      <c r="DH76" s="8">
        <v>375</v>
      </c>
      <c r="DI76" s="8">
        <v>1</v>
      </c>
      <c r="DJ76" s="8"/>
      <c r="DK76" s="8">
        <v>2</v>
      </c>
      <c r="DL76" s="8">
        <v>3</v>
      </c>
      <c r="DM76" s="8">
        <v>1</v>
      </c>
      <c r="DN76" s="8" t="s">
        <v>143</v>
      </c>
      <c r="DO76" s="8"/>
      <c r="DP76" s="8" t="str">
        <f t="shared" si="92"/>
        <v>1</v>
      </c>
      <c r="DQ76" s="8" t="s">
        <v>143</v>
      </c>
      <c r="DR76" s="8" t="s">
        <v>636</v>
      </c>
      <c r="DS76" s="8" t="s">
        <v>143</v>
      </c>
      <c r="DT76" s="8" t="s">
        <v>636</v>
      </c>
      <c r="DU76" s="8" t="s">
        <v>150</v>
      </c>
      <c r="DV76" s="8" t="s">
        <v>159</v>
      </c>
      <c r="DW76" s="8" t="s">
        <v>150</v>
      </c>
      <c r="DX76" s="8" t="s">
        <v>150</v>
      </c>
      <c r="DY76" s="8" t="s">
        <v>159</v>
      </c>
      <c r="DZ76" s="8" t="s">
        <v>150</v>
      </c>
      <c r="EA76" s="8"/>
      <c r="EB76" s="8" t="s">
        <v>150</v>
      </c>
      <c r="EC76" s="8" t="s">
        <v>150</v>
      </c>
      <c r="ED76" s="8" t="s">
        <v>150</v>
      </c>
      <c r="EE76" s="8"/>
      <c r="EF76" s="8" t="s">
        <v>159</v>
      </c>
      <c r="EG76" s="8" t="s">
        <v>150</v>
      </c>
      <c r="EH76" s="8"/>
      <c r="EI76" s="8" t="s">
        <v>159</v>
      </c>
      <c r="EJ76" s="8" t="s">
        <v>150</v>
      </c>
      <c r="EK76" s="8"/>
      <c r="EL76" s="8"/>
      <c r="EM76" s="8" t="s">
        <v>159</v>
      </c>
      <c r="EN76" s="8"/>
      <c r="EO76" s="8"/>
      <c r="EP76" s="8" t="s">
        <v>187</v>
      </c>
      <c r="EQ76" s="11">
        <f t="shared" si="95"/>
        <v>15</v>
      </c>
      <c r="ER76" s="11">
        <v>1</v>
      </c>
      <c r="ES76" s="11"/>
      <c r="ET76" s="13">
        <f t="shared" si="79"/>
        <v>1.012</v>
      </c>
      <c r="EU76" s="13">
        <f t="shared" si="80"/>
        <v>0.7</v>
      </c>
      <c r="EV76" s="14">
        <f t="shared" si="103"/>
        <v>-0.24099999999999999</v>
      </c>
      <c r="EW76" s="14">
        <f t="shared" si="81"/>
        <v>-1.2</v>
      </c>
      <c r="EX76" s="14">
        <f t="shared" si="82"/>
        <v>-0.24099999999999999</v>
      </c>
      <c r="EY76" s="11">
        <f t="shared" si="83"/>
        <v>-0.24099999999999999</v>
      </c>
      <c r="EZ76" s="17" t="s">
        <v>176</v>
      </c>
      <c r="FA76" s="16" t="str">
        <f t="shared" si="110"/>
        <v>3</v>
      </c>
      <c r="FB76" t="s">
        <v>1981</v>
      </c>
      <c r="FC76">
        <v>1</v>
      </c>
      <c r="FD76">
        <v>7</v>
      </c>
    </row>
    <row r="77" spans="1:160" ht="45">
      <c r="A77" s="6">
        <v>3558</v>
      </c>
      <c r="B77" s="8">
        <v>1</v>
      </c>
      <c r="C77" s="8" t="s">
        <v>146</v>
      </c>
      <c r="D77" s="8">
        <v>66</v>
      </c>
      <c r="E77" s="8">
        <v>65</v>
      </c>
      <c r="F77" s="8" t="s">
        <v>180</v>
      </c>
      <c r="G77" s="8">
        <v>5</v>
      </c>
      <c r="H77" s="8"/>
      <c r="I77" s="9" t="s">
        <v>313</v>
      </c>
      <c r="J77" s="9">
        <v>2</v>
      </c>
      <c r="K77" s="10">
        <v>44434</v>
      </c>
      <c r="L77" s="10">
        <v>44865</v>
      </c>
      <c r="M77" s="9">
        <f t="shared" si="104"/>
        <v>14</v>
      </c>
      <c r="N77" s="9">
        <f t="shared" ca="1" si="105"/>
        <v>31</v>
      </c>
      <c r="O77" s="9">
        <v>14</v>
      </c>
      <c r="P77" s="9">
        <v>0</v>
      </c>
      <c r="Q77" s="10">
        <v>44599</v>
      </c>
      <c r="R77" s="10"/>
      <c r="S77" s="9">
        <f t="shared" si="106"/>
        <v>5</v>
      </c>
      <c r="T77" s="9" t="s">
        <v>1471</v>
      </c>
      <c r="U77" s="8" t="str">
        <f t="shared" si="90"/>
        <v>12</v>
      </c>
      <c r="V77" s="11" t="str">
        <f t="shared" si="91"/>
        <v>1</v>
      </c>
      <c r="W77" s="8">
        <v>5</v>
      </c>
      <c r="X77" s="9">
        <v>1</v>
      </c>
      <c r="Y77" s="9">
        <v>0</v>
      </c>
      <c r="Z77" s="9">
        <v>0</v>
      </c>
      <c r="AA77" s="9">
        <v>0</v>
      </c>
      <c r="AB77" s="9">
        <v>1</v>
      </c>
      <c r="AC77" s="9">
        <v>5</v>
      </c>
      <c r="AD77" s="9">
        <v>0</v>
      </c>
      <c r="AE77" s="8">
        <v>5</v>
      </c>
      <c r="AF77" s="9">
        <v>1</v>
      </c>
      <c r="AG77" s="9">
        <v>1</v>
      </c>
      <c r="AH77" s="11">
        <f t="shared" si="94"/>
        <v>14</v>
      </c>
      <c r="AI77" s="11">
        <v>1</v>
      </c>
      <c r="AJ77" s="9">
        <v>1</v>
      </c>
      <c r="AK77" s="9">
        <v>0</v>
      </c>
      <c r="AL77" s="9" t="s">
        <v>1472</v>
      </c>
      <c r="AM77" s="8" t="s">
        <v>360</v>
      </c>
      <c r="AN77" s="8">
        <v>1</v>
      </c>
      <c r="AO77" s="8">
        <v>1.22</v>
      </c>
      <c r="AP77" s="8">
        <v>47</v>
      </c>
      <c r="AQ77" s="8"/>
      <c r="AR77" s="9" t="e">
        <f t="shared" si="100"/>
        <v>#DIV/0!</v>
      </c>
      <c r="AS77" s="9">
        <v>2.95</v>
      </c>
      <c r="AT77" s="9">
        <f t="shared" si="78"/>
        <v>16.844741591560414</v>
      </c>
      <c r="AU77" s="9"/>
      <c r="AV77" s="9" t="e">
        <f t="shared" si="96"/>
        <v>#DIV/0!</v>
      </c>
      <c r="AW77" s="9"/>
      <c r="AX77" s="9"/>
      <c r="AY77" s="12" t="s">
        <v>155</v>
      </c>
      <c r="AZ77" s="12"/>
      <c r="BA77" s="12"/>
      <c r="BB77" s="12"/>
      <c r="BC77" s="8" t="s">
        <v>957</v>
      </c>
      <c r="BD77" s="8" t="s">
        <v>1473</v>
      </c>
      <c r="BE77" s="8"/>
      <c r="BF77" s="8" t="s">
        <v>744</v>
      </c>
      <c r="BG77" s="12">
        <v>44865</v>
      </c>
      <c r="BH77" s="8" t="s">
        <v>1474</v>
      </c>
      <c r="BI77" s="8"/>
      <c r="BJ77" s="8">
        <v>58</v>
      </c>
      <c r="BK77" s="8">
        <v>162</v>
      </c>
      <c r="BL77" s="8">
        <f t="shared" si="107"/>
        <v>1.6133240445660395</v>
      </c>
      <c r="BM77" s="8">
        <f t="shared" si="101"/>
        <v>22.100289590001523</v>
      </c>
      <c r="BN77" s="8">
        <v>1</v>
      </c>
      <c r="BO77" s="7" t="s">
        <v>1475</v>
      </c>
      <c r="BP77" s="8" t="s">
        <v>139</v>
      </c>
      <c r="BQ77" s="8">
        <v>67</v>
      </c>
      <c r="BR77" s="8">
        <v>75</v>
      </c>
      <c r="BS77" s="8">
        <v>160</v>
      </c>
      <c r="BT77" s="8">
        <f t="shared" si="108"/>
        <v>1.7834229375188384</v>
      </c>
      <c r="BU77" s="8">
        <f t="shared" si="102"/>
        <v>29.296875</v>
      </c>
      <c r="BV77" s="8">
        <f t="shared" si="109"/>
        <v>0.90462223549202159</v>
      </c>
      <c r="BW77" s="8">
        <f t="shared" si="109"/>
        <v>0.75435655133871871</v>
      </c>
      <c r="BX77" s="8" t="s">
        <v>158</v>
      </c>
      <c r="BY77" s="8" t="s">
        <v>147</v>
      </c>
      <c r="BZ77" s="8" t="s">
        <v>148</v>
      </c>
      <c r="CA77" s="8" t="s">
        <v>149</v>
      </c>
      <c r="CB77" s="8">
        <v>4</v>
      </c>
      <c r="CC77" s="8" t="s">
        <v>150</v>
      </c>
      <c r="CD77" s="8">
        <v>2</v>
      </c>
      <c r="CE77" s="8" t="s">
        <v>159</v>
      </c>
      <c r="CF77" s="8" t="s">
        <v>150</v>
      </c>
      <c r="CG77" s="8">
        <v>2</v>
      </c>
      <c r="CH77" s="8" t="s">
        <v>150</v>
      </c>
      <c r="CI77" s="8" t="s">
        <v>159</v>
      </c>
      <c r="CJ77" s="8">
        <v>1</v>
      </c>
      <c r="CK77" s="8" t="s">
        <v>159</v>
      </c>
      <c r="CL77" s="8" t="s">
        <v>159</v>
      </c>
      <c r="CM77" s="8">
        <v>1</v>
      </c>
      <c r="CN77" s="8" t="s">
        <v>159</v>
      </c>
      <c r="CO77" s="8">
        <v>67</v>
      </c>
      <c r="CP77" s="8">
        <v>80</v>
      </c>
      <c r="CQ77" s="8">
        <v>2</v>
      </c>
      <c r="CR77" s="8" t="s">
        <v>1840</v>
      </c>
      <c r="CS77" s="8">
        <v>2</v>
      </c>
      <c r="CT77" s="8" t="s">
        <v>1883</v>
      </c>
      <c r="CU77" s="8">
        <v>3629</v>
      </c>
      <c r="CV77" s="8" t="s">
        <v>1884</v>
      </c>
      <c r="CW77" s="8">
        <v>2</v>
      </c>
      <c r="CX77" s="8" t="s">
        <v>0</v>
      </c>
      <c r="CY77" s="8">
        <v>0</v>
      </c>
      <c r="CZ77" s="8"/>
      <c r="DA77" s="8"/>
      <c r="DB77" s="8"/>
      <c r="DC77" s="8"/>
      <c r="DD77" s="8" t="s">
        <v>143</v>
      </c>
      <c r="DE77" s="8">
        <v>1</v>
      </c>
      <c r="DF77" s="8">
        <v>256</v>
      </c>
      <c r="DG77" s="8">
        <v>0</v>
      </c>
      <c r="DH77" s="8">
        <v>375</v>
      </c>
      <c r="DI77" s="8">
        <v>1</v>
      </c>
      <c r="DJ77" s="8"/>
      <c r="DK77" s="8">
        <v>2</v>
      </c>
      <c r="DL77" s="8">
        <v>7</v>
      </c>
      <c r="DM77" s="8">
        <v>1</v>
      </c>
      <c r="DN77" s="8" t="s">
        <v>143</v>
      </c>
      <c r="DO77" s="8"/>
      <c r="DP77" s="8" t="str">
        <f t="shared" si="92"/>
        <v>1</v>
      </c>
      <c r="DQ77" s="8" t="s">
        <v>143</v>
      </c>
      <c r="DR77" s="8" t="s">
        <v>165</v>
      </c>
      <c r="DS77" s="8" t="s">
        <v>143</v>
      </c>
      <c r="DT77" s="8" t="s">
        <v>636</v>
      </c>
      <c r="DU77" s="8" t="s">
        <v>150</v>
      </c>
      <c r="DV77" s="8" t="s">
        <v>159</v>
      </c>
      <c r="DW77" s="8" t="s">
        <v>150</v>
      </c>
      <c r="DX77" s="8" t="s">
        <v>150</v>
      </c>
      <c r="DY77" s="8" t="s">
        <v>150</v>
      </c>
      <c r="DZ77" s="8" t="s">
        <v>150</v>
      </c>
      <c r="EA77" s="8"/>
      <c r="EB77" s="8" t="s">
        <v>150</v>
      </c>
      <c r="EC77" s="8" t="s">
        <v>150</v>
      </c>
      <c r="ED77" s="8" t="s">
        <v>150</v>
      </c>
      <c r="EE77" s="8"/>
      <c r="EF77" s="8" t="s">
        <v>159</v>
      </c>
      <c r="EG77" s="8" t="s">
        <v>150</v>
      </c>
      <c r="EH77" s="8"/>
      <c r="EI77" s="8" t="s">
        <v>159</v>
      </c>
      <c r="EJ77" s="8" t="s">
        <v>150</v>
      </c>
      <c r="EK77" s="8"/>
      <c r="EL77" s="8"/>
      <c r="EM77" s="8" t="s">
        <v>159</v>
      </c>
      <c r="EN77" s="8"/>
      <c r="EO77" s="8"/>
      <c r="EP77" s="8" t="s">
        <v>187</v>
      </c>
      <c r="EQ77" s="11">
        <f t="shared" si="95"/>
        <v>14</v>
      </c>
      <c r="ER77" s="11">
        <v>1</v>
      </c>
      <c r="ES77" s="11"/>
      <c r="ET77" s="13">
        <f t="shared" si="79"/>
        <v>1.012</v>
      </c>
      <c r="EU77" s="13">
        <f t="shared" si="80"/>
        <v>0.7</v>
      </c>
      <c r="EV77" s="14">
        <f t="shared" si="103"/>
        <v>-0.24099999999999999</v>
      </c>
      <c r="EW77" s="14">
        <f t="shared" si="81"/>
        <v>-1.2</v>
      </c>
      <c r="EX77" s="14">
        <f t="shared" si="82"/>
        <v>-0.24099999999999999</v>
      </c>
      <c r="EY77" s="11">
        <f t="shared" si="83"/>
        <v>-0.24099999999999999</v>
      </c>
      <c r="EZ77" s="17" t="s">
        <v>176</v>
      </c>
      <c r="FA77" s="16" t="str">
        <f t="shared" si="110"/>
        <v>3</v>
      </c>
      <c r="FC77">
        <v>2</v>
      </c>
      <c r="FD77">
        <v>0</v>
      </c>
    </row>
    <row r="78" spans="1:160" ht="33.75">
      <c r="A78" s="6">
        <v>3572</v>
      </c>
      <c r="B78" s="8">
        <v>2</v>
      </c>
      <c r="C78" s="8" t="s">
        <v>139</v>
      </c>
      <c r="D78" s="8">
        <v>56</v>
      </c>
      <c r="E78" s="8">
        <v>55</v>
      </c>
      <c r="F78" s="8" t="s">
        <v>174</v>
      </c>
      <c r="G78" s="8">
        <v>2</v>
      </c>
      <c r="H78" s="8"/>
      <c r="I78" s="9"/>
      <c r="J78" s="9"/>
      <c r="K78" s="10">
        <v>44475</v>
      </c>
      <c r="L78" s="10"/>
      <c r="M78" s="9" t="e">
        <f t="shared" si="104"/>
        <v>#NUM!</v>
      </c>
      <c r="N78" s="9">
        <f t="shared" ca="1" si="105"/>
        <v>30</v>
      </c>
      <c r="O78" s="9">
        <v>12</v>
      </c>
      <c r="P78" s="9">
        <v>1</v>
      </c>
      <c r="Q78" s="9"/>
      <c r="R78" s="9"/>
      <c r="S78" s="9" t="e">
        <f t="shared" si="106"/>
        <v>#NUM!</v>
      </c>
      <c r="T78" s="9"/>
      <c r="U78" s="8">
        <v>12</v>
      </c>
      <c r="V78" s="11">
        <v>1</v>
      </c>
      <c r="W78" s="8">
        <v>12</v>
      </c>
      <c r="X78" s="9">
        <v>2</v>
      </c>
      <c r="Y78" s="9">
        <v>1</v>
      </c>
      <c r="Z78" s="9"/>
      <c r="AA78" s="9"/>
      <c r="AB78" s="9">
        <v>2</v>
      </c>
      <c r="AC78" s="9">
        <v>12</v>
      </c>
      <c r="AD78" s="9">
        <v>1</v>
      </c>
      <c r="AE78" s="8">
        <f t="shared" ref="AE78:AE83" si="111">IF($O78&lt;36,$O78, IF($O78&gt;36, "36"))</f>
        <v>12</v>
      </c>
      <c r="AF78" s="9">
        <v>2</v>
      </c>
      <c r="AG78" s="9"/>
      <c r="AH78" s="11">
        <f t="shared" si="94"/>
        <v>12</v>
      </c>
      <c r="AI78" s="11">
        <v>1</v>
      </c>
      <c r="AJ78" s="9">
        <v>2</v>
      </c>
      <c r="AK78" s="9">
        <v>0</v>
      </c>
      <c r="AL78" s="9"/>
      <c r="AM78" s="8" t="s">
        <v>360</v>
      </c>
      <c r="AN78" s="8">
        <v>1</v>
      </c>
      <c r="AO78" s="8">
        <v>3.17</v>
      </c>
      <c r="AP78" s="8">
        <v>21</v>
      </c>
      <c r="AQ78" s="8"/>
      <c r="AR78" s="9" t="e">
        <f t="shared" si="100"/>
        <v>#DIV/0!</v>
      </c>
      <c r="AS78" s="9">
        <v>1.29</v>
      </c>
      <c r="AT78" s="9">
        <f t="shared" si="78"/>
        <v>64.616889239953579</v>
      </c>
      <c r="AU78" s="9"/>
      <c r="AV78" s="9" t="e">
        <f t="shared" si="96"/>
        <v>#DIV/0!</v>
      </c>
      <c r="AW78" s="9"/>
      <c r="AX78" s="9"/>
      <c r="AY78" s="12" t="s">
        <v>155</v>
      </c>
      <c r="AZ78" s="12"/>
      <c r="BA78" s="12"/>
      <c r="BB78" s="12"/>
      <c r="BC78" s="8" t="s">
        <v>164</v>
      </c>
      <c r="BD78" s="8"/>
      <c r="BE78" s="8"/>
      <c r="BF78" s="8"/>
      <c r="BG78" s="12"/>
      <c r="BH78" s="8"/>
      <c r="BI78" s="8"/>
      <c r="BJ78" s="8">
        <v>71</v>
      </c>
      <c r="BK78" s="8">
        <v>177</v>
      </c>
      <c r="BL78" s="8">
        <f t="shared" si="107"/>
        <v>1.8746998298809892</v>
      </c>
      <c r="BM78" s="8">
        <f t="shared" si="101"/>
        <v>22.662708672475983</v>
      </c>
      <c r="BN78" s="8">
        <v>1</v>
      </c>
      <c r="BO78" s="7" t="s">
        <v>1483</v>
      </c>
      <c r="BP78" s="8" t="s">
        <v>146</v>
      </c>
      <c r="BQ78" s="8">
        <v>51</v>
      </c>
      <c r="BR78" s="8">
        <v>52</v>
      </c>
      <c r="BS78" s="8">
        <v>160</v>
      </c>
      <c r="BT78" s="8">
        <f t="shared" si="108"/>
        <v>1.5263521126185904</v>
      </c>
      <c r="BU78" s="8">
        <f t="shared" si="102"/>
        <v>20.3125</v>
      </c>
      <c r="BV78" s="8">
        <f t="shared" si="109"/>
        <v>1.2282223835395214</v>
      </c>
      <c r="BW78" s="8">
        <f t="shared" si="109"/>
        <v>1.1157025807988177</v>
      </c>
      <c r="BX78" s="8" t="s">
        <v>158</v>
      </c>
      <c r="BY78" s="8" t="s">
        <v>147</v>
      </c>
      <c r="BZ78" s="8" t="s">
        <v>148</v>
      </c>
      <c r="CA78" s="8" t="s">
        <v>149</v>
      </c>
      <c r="CB78" s="8">
        <v>4</v>
      </c>
      <c r="CC78" s="8" t="s">
        <v>150</v>
      </c>
      <c r="CD78" s="8">
        <v>2</v>
      </c>
      <c r="CE78" s="8" t="s">
        <v>159</v>
      </c>
      <c r="CF78" s="8" t="s">
        <v>150</v>
      </c>
      <c r="CG78" s="8">
        <v>2</v>
      </c>
      <c r="CH78" s="8" t="s">
        <v>150</v>
      </c>
      <c r="CI78" s="8" t="s">
        <v>150</v>
      </c>
      <c r="CJ78" s="8">
        <v>2</v>
      </c>
      <c r="CK78" s="8" t="s">
        <v>159</v>
      </c>
      <c r="CL78" s="8" t="s">
        <v>150</v>
      </c>
      <c r="CM78" s="8">
        <v>2</v>
      </c>
      <c r="CN78" s="8" t="s">
        <v>150</v>
      </c>
      <c r="CO78" s="8">
        <v>91.6</v>
      </c>
      <c r="CP78" s="8">
        <v>20</v>
      </c>
      <c r="CQ78" s="8">
        <v>4</v>
      </c>
      <c r="CR78" s="8" t="s">
        <v>0</v>
      </c>
      <c r="CS78" s="8">
        <v>0</v>
      </c>
      <c r="CT78" s="8"/>
      <c r="CU78" s="8"/>
      <c r="CV78" s="8"/>
      <c r="CW78" s="8"/>
      <c r="CX78" s="8" t="s">
        <v>0</v>
      </c>
      <c r="CY78" s="8">
        <v>0</v>
      </c>
      <c r="CZ78" s="8"/>
      <c r="DA78" s="8"/>
      <c r="DB78" s="8"/>
      <c r="DC78" s="8"/>
      <c r="DD78" s="8" t="s">
        <v>143</v>
      </c>
      <c r="DE78" s="8">
        <v>1</v>
      </c>
      <c r="DF78" s="8">
        <v>64</v>
      </c>
      <c r="DG78" s="8">
        <v>0</v>
      </c>
      <c r="DH78" s="8">
        <v>375</v>
      </c>
      <c r="DI78" s="8">
        <v>1</v>
      </c>
      <c r="DJ78" s="8"/>
      <c r="DK78" s="8">
        <v>2</v>
      </c>
      <c r="DL78" s="8">
        <v>4</v>
      </c>
      <c r="DM78" s="8">
        <v>1</v>
      </c>
      <c r="DN78" s="8" t="s">
        <v>143</v>
      </c>
      <c r="DO78" s="8"/>
      <c r="DP78" s="8" t="str">
        <f t="shared" si="92"/>
        <v>1</v>
      </c>
      <c r="DQ78" s="8" t="s">
        <v>165</v>
      </c>
      <c r="DR78" s="8" t="s">
        <v>165</v>
      </c>
      <c r="DS78" s="8" t="s">
        <v>165</v>
      </c>
      <c r="DT78" s="8" t="s">
        <v>636</v>
      </c>
      <c r="DU78" s="8" t="s">
        <v>150</v>
      </c>
      <c r="DV78" s="8" t="s">
        <v>150</v>
      </c>
      <c r="DW78" s="8" t="s">
        <v>150</v>
      </c>
      <c r="DX78" s="8" t="s">
        <v>150</v>
      </c>
      <c r="DY78" s="8" t="s">
        <v>150</v>
      </c>
      <c r="DZ78" s="8"/>
      <c r="EA78" s="8"/>
      <c r="EB78" s="8" t="s">
        <v>150</v>
      </c>
      <c r="EC78" s="8" t="s">
        <v>150</v>
      </c>
      <c r="ED78" s="8" t="s">
        <v>150</v>
      </c>
      <c r="EE78" s="8"/>
      <c r="EF78" s="8" t="s">
        <v>159</v>
      </c>
      <c r="EG78" s="8" t="s">
        <v>150</v>
      </c>
      <c r="EH78" s="8"/>
      <c r="EI78" s="8" t="s">
        <v>159</v>
      </c>
      <c r="EJ78" s="8" t="s">
        <v>150</v>
      </c>
      <c r="EK78" s="8"/>
      <c r="EL78" s="8"/>
      <c r="EM78" s="8" t="s">
        <v>159</v>
      </c>
      <c r="EN78" s="8"/>
      <c r="EO78" s="8"/>
      <c r="EP78" s="8" t="s">
        <v>187</v>
      </c>
      <c r="EQ78" s="11">
        <f t="shared" si="95"/>
        <v>12</v>
      </c>
      <c r="ER78" s="11">
        <v>1</v>
      </c>
      <c r="ES78" s="11"/>
      <c r="ET78" s="13">
        <f t="shared" si="79"/>
        <v>1</v>
      </c>
      <c r="EU78" s="13">
        <f t="shared" si="80"/>
        <v>0.9</v>
      </c>
      <c r="EV78" s="14">
        <f t="shared" si="103"/>
        <v>-3.2000000000000001E-2</v>
      </c>
      <c r="EW78" s="14">
        <f t="shared" si="81"/>
        <v>-1.2</v>
      </c>
      <c r="EX78" s="14">
        <f t="shared" si="82"/>
        <v>-3.2000000000000001E-2</v>
      </c>
      <c r="EY78" s="11">
        <f t="shared" si="83"/>
        <v>-3.2000000000000001E-2</v>
      </c>
      <c r="EZ78" s="17" t="s">
        <v>152</v>
      </c>
      <c r="FA78" s="16" t="str">
        <f t="shared" si="110"/>
        <v>1</v>
      </c>
      <c r="FB78" t="s">
        <v>1982</v>
      </c>
      <c r="FC78">
        <v>1</v>
      </c>
      <c r="FD78">
        <v>8</v>
      </c>
    </row>
    <row r="79" spans="1:160" ht="33.75">
      <c r="A79" s="6">
        <v>3581</v>
      </c>
      <c r="B79" s="8">
        <v>1</v>
      </c>
      <c r="C79" s="8" t="s">
        <v>146</v>
      </c>
      <c r="D79" s="8">
        <v>58</v>
      </c>
      <c r="E79" s="8">
        <v>57</v>
      </c>
      <c r="F79" s="8" t="s">
        <v>180</v>
      </c>
      <c r="G79" s="8">
        <v>5</v>
      </c>
      <c r="H79" s="8"/>
      <c r="I79" s="9" t="s">
        <v>825</v>
      </c>
      <c r="J79" s="9">
        <v>5</v>
      </c>
      <c r="K79" s="10">
        <v>44497</v>
      </c>
      <c r="L79" s="10"/>
      <c r="M79" s="9" t="e">
        <f>DATEDIF(K79, L79, "m")</f>
        <v>#NUM!</v>
      </c>
      <c r="N79" s="9">
        <f t="shared" ca="1" si="105"/>
        <v>29</v>
      </c>
      <c r="O79" s="9">
        <v>12</v>
      </c>
      <c r="P79" s="9">
        <v>1</v>
      </c>
      <c r="Q79" s="9"/>
      <c r="R79" s="9"/>
      <c r="S79" s="9" t="e">
        <f t="shared" si="106"/>
        <v>#NUM!</v>
      </c>
      <c r="T79" s="9"/>
      <c r="U79" s="8">
        <v>12</v>
      </c>
      <c r="V79" s="11">
        <v>1</v>
      </c>
      <c r="W79" s="8" t="b">
        <f>IF(O79&lt;12,O79, IF(O79&gt;12, "12"))</f>
        <v>0</v>
      </c>
      <c r="X79" s="9">
        <v>2</v>
      </c>
      <c r="Y79" s="9">
        <v>1</v>
      </c>
      <c r="Z79" s="9"/>
      <c r="AA79" s="9"/>
      <c r="AB79" s="9">
        <v>2</v>
      </c>
      <c r="AC79" s="9">
        <v>12</v>
      </c>
      <c r="AD79" s="9">
        <v>1</v>
      </c>
      <c r="AE79" s="8">
        <f t="shared" si="111"/>
        <v>12</v>
      </c>
      <c r="AF79" s="9">
        <v>2</v>
      </c>
      <c r="AG79" s="9"/>
      <c r="AH79" s="11">
        <f t="shared" si="94"/>
        <v>12</v>
      </c>
      <c r="AI79" s="11">
        <v>1</v>
      </c>
      <c r="AJ79" s="9">
        <v>2</v>
      </c>
      <c r="AK79" s="9">
        <v>0</v>
      </c>
      <c r="AL79" s="9"/>
      <c r="AM79" s="8" t="s">
        <v>360</v>
      </c>
      <c r="AN79" s="8">
        <v>1</v>
      </c>
      <c r="AO79" s="8">
        <v>1.7</v>
      </c>
      <c r="AP79" s="8">
        <v>33</v>
      </c>
      <c r="AQ79" s="8"/>
      <c r="AR79" s="9" t="e">
        <f t="shared" si="100"/>
        <v>#DIV/0!</v>
      </c>
      <c r="AS79" s="9">
        <v>0.74</v>
      </c>
      <c r="AT79" s="9">
        <f t="shared" si="78"/>
        <v>93.063797319487819</v>
      </c>
      <c r="AU79" s="9"/>
      <c r="AV79" s="9" t="e">
        <f t="shared" si="96"/>
        <v>#DIV/0!</v>
      </c>
      <c r="AW79" s="9"/>
      <c r="AX79" s="9"/>
      <c r="AY79" s="12" t="s">
        <v>155</v>
      </c>
      <c r="AZ79" s="12"/>
      <c r="BA79" s="12"/>
      <c r="BB79" s="12"/>
      <c r="BC79" s="8" t="s">
        <v>164</v>
      </c>
      <c r="BD79" s="8"/>
      <c r="BE79" s="8"/>
      <c r="BF79" s="8"/>
      <c r="BG79" s="12"/>
      <c r="BH79" s="8"/>
      <c r="BI79" s="8"/>
      <c r="BJ79" s="8">
        <v>47</v>
      </c>
      <c r="BK79" s="8">
        <v>156</v>
      </c>
      <c r="BL79" s="8">
        <f t="shared" si="107"/>
        <v>1.4355662748633766</v>
      </c>
      <c r="BM79" s="8">
        <f t="shared" si="101"/>
        <v>19.312952005259696</v>
      </c>
      <c r="BN79" s="8">
        <v>1</v>
      </c>
      <c r="BO79" s="7" t="s">
        <v>1490</v>
      </c>
      <c r="BP79" s="8" t="s">
        <v>139</v>
      </c>
      <c r="BQ79" s="8">
        <v>59</v>
      </c>
      <c r="BR79" s="8">
        <v>62.5</v>
      </c>
      <c r="BS79" s="8">
        <v>170</v>
      </c>
      <c r="BT79" s="8">
        <f t="shared" si="108"/>
        <v>1.7246095990789432</v>
      </c>
      <c r="BU79" s="8">
        <f t="shared" si="102"/>
        <v>21.626297577854672</v>
      </c>
      <c r="BV79" s="8">
        <f t="shared" si="109"/>
        <v>0.83240072166481327</v>
      </c>
      <c r="BW79" s="8">
        <f t="shared" si="109"/>
        <v>0.89303090072320834</v>
      </c>
      <c r="BX79" s="8" t="s">
        <v>162</v>
      </c>
      <c r="BY79" s="8" t="s">
        <v>158</v>
      </c>
      <c r="BZ79" s="8" t="s">
        <v>148</v>
      </c>
      <c r="CA79" s="8" t="s">
        <v>149</v>
      </c>
      <c r="CB79" s="8">
        <v>6</v>
      </c>
      <c r="CC79" s="8" t="s">
        <v>150</v>
      </c>
      <c r="CD79" s="8">
        <v>2</v>
      </c>
      <c r="CE79" s="8" t="s">
        <v>159</v>
      </c>
      <c r="CF79" s="8" t="s">
        <v>150</v>
      </c>
      <c r="CG79" s="8">
        <v>2</v>
      </c>
      <c r="CH79" s="8" t="s">
        <v>150</v>
      </c>
      <c r="CI79" s="8" t="s">
        <v>159</v>
      </c>
      <c r="CJ79" s="8">
        <v>1</v>
      </c>
      <c r="CK79" s="8" t="s">
        <v>159</v>
      </c>
      <c r="CL79" s="8" t="s">
        <v>159</v>
      </c>
      <c r="CM79" s="8">
        <v>1</v>
      </c>
      <c r="CN79" s="8" t="s">
        <v>150</v>
      </c>
      <c r="CO79" s="8">
        <v>50</v>
      </c>
      <c r="CP79" s="8">
        <v>0</v>
      </c>
      <c r="CQ79" s="8">
        <v>2</v>
      </c>
      <c r="CR79" s="8" t="s">
        <v>0</v>
      </c>
      <c r="CS79" s="8">
        <v>0</v>
      </c>
      <c r="CT79" s="8"/>
      <c r="CU79" s="8"/>
      <c r="CV79" s="8"/>
      <c r="CW79" s="8"/>
      <c r="CX79" s="8" t="s">
        <v>0</v>
      </c>
      <c r="CY79" s="8">
        <v>0</v>
      </c>
      <c r="CZ79" s="8"/>
      <c r="DA79" s="8"/>
      <c r="DB79" s="8"/>
      <c r="DC79" s="8"/>
      <c r="DD79" s="8" t="s">
        <v>165</v>
      </c>
      <c r="DE79" s="8">
        <v>2</v>
      </c>
      <c r="DF79" s="8"/>
      <c r="DG79" s="8"/>
      <c r="DH79" s="8">
        <v>375</v>
      </c>
      <c r="DI79" s="8">
        <v>1</v>
      </c>
      <c r="DJ79" s="8"/>
      <c r="DK79" s="8">
        <v>2</v>
      </c>
      <c r="DL79" s="8">
        <v>3</v>
      </c>
      <c r="DM79" s="8">
        <v>1</v>
      </c>
      <c r="DN79" s="8" t="s">
        <v>143</v>
      </c>
      <c r="DO79" s="8"/>
      <c r="DP79" s="8" t="str">
        <f t="shared" si="92"/>
        <v>1</v>
      </c>
      <c r="DQ79" s="8" t="s">
        <v>165</v>
      </c>
      <c r="DR79" s="8" t="s">
        <v>165</v>
      </c>
      <c r="DS79" s="8" t="s">
        <v>165</v>
      </c>
      <c r="DT79" s="8" t="s">
        <v>636</v>
      </c>
      <c r="DU79" s="8" t="s">
        <v>150</v>
      </c>
      <c r="DV79" s="8" t="s">
        <v>159</v>
      </c>
      <c r="DW79" s="8" t="s">
        <v>150</v>
      </c>
      <c r="DX79" s="8" t="s">
        <v>150</v>
      </c>
      <c r="DY79" s="8" t="s">
        <v>150</v>
      </c>
      <c r="DZ79" s="8" t="s">
        <v>150</v>
      </c>
      <c r="EA79" s="8"/>
      <c r="EB79" s="8" t="s">
        <v>150</v>
      </c>
      <c r="EC79" s="8" t="s">
        <v>150</v>
      </c>
      <c r="ED79" s="8" t="s">
        <v>150</v>
      </c>
      <c r="EE79" s="8"/>
      <c r="EF79" s="8" t="s">
        <v>159</v>
      </c>
      <c r="EG79" s="8" t="s">
        <v>150</v>
      </c>
      <c r="EH79" s="8"/>
      <c r="EI79" s="8" t="s">
        <v>159</v>
      </c>
      <c r="EJ79" s="8" t="s">
        <v>150</v>
      </c>
      <c r="EK79" s="8"/>
      <c r="EL79" s="8"/>
      <c r="EM79" s="8" t="s">
        <v>159</v>
      </c>
      <c r="EN79" s="8"/>
      <c r="EO79" s="8"/>
      <c r="EP79" s="8" t="s">
        <v>187</v>
      </c>
      <c r="EQ79" s="11">
        <f t="shared" si="95"/>
        <v>12</v>
      </c>
      <c r="ER79" s="11">
        <v>1</v>
      </c>
      <c r="ES79" s="11"/>
      <c r="ET79" s="13">
        <f t="shared" si="79"/>
        <v>1.012</v>
      </c>
      <c r="EU79" s="13">
        <f t="shared" si="80"/>
        <v>0.7</v>
      </c>
      <c r="EV79" s="14">
        <f t="shared" si="103"/>
        <v>-0.24099999999999999</v>
      </c>
      <c r="EW79" s="14">
        <f t="shared" si="81"/>
        <v>-1.2</v>
      </c>
      <c r="EX79" s="14">
        <f t="shared" si="82"/>
        <v>-0.24099999999999999</v>
      </c>
      <c r="EY79" s="11">
        <f t="shared" si="83"/>
        <v>-0.24099999999999999</v>
      </c>
      <c r="EZ79" s="15" t="s">
        <v>176</v>
      </c>
      <c r="FA79" s="16" t="str">
        <f t="shared" si="110"/>
        <v>3</v>
      </c>
      <c r="FC79">
        <v>2</v>
      </c>
      <c r="FD79">
        <v>0</v>
      </c>
    </row>
    <row r="80" spans="1:160" ht="258.75">
      <c r="A80" s="6">
        <v>3596</v>
      </c>
      <c r="B80" s="8">
        <v>1</v>
      </c>
      <c r="C80" s="8" t="s">
        <v>146</v>
      </c>
      <c r="D80" s="8">
        <v>49</v>
      </c>
      <c r="E80" s="8">
        <v>48</v>
      </c>
      <c r="F80" s="8" t="s">
        <v>180</v>
      </c>
      <c r="G80" s="8">
        <v>5</v>
      </c>
      <c r="H80" s="8"/>
      <c r="I80" s="9" t="s">
        <v>502</v>
      </c>
      <c r="J80" s="9">
        <v>3</v>
      </c>
      <c r="K80" s="10">
        <v>44536</v>
      </c>
      <c r="L80" s="10"/>
      <c r="M80" s="9" t="e">
        <f t="shared" ref="M80:M86" si="112">DATEDIF(K80,L80,"m")</f>
        <v>#NUM!</v>
      </c>
      <c r="N80" s="9">
        <f t="shared" ca="1" si="105"/>
        <v>28</v>
      </c>
      <c r="O80" s="9">
        <v>10</v>
      </c>
      <c r="P80" s="9">
        <v>1</v>
      </c>
      <c r="Q80" s="9"/>
      <c r="R80" s="9"/>
      <c r="S80" s="9" t="e">
        <f t="shared" si="106"/>
        <v>#NUM!</v>
      </c>
      <c r="T80" s="9"/>
      <c r="U80" s="8">
        <f t="shared" ref="U80:U91" si="113">IF(O80&lt;12,O80, IF(O80&gt;12, "12"))</f>
        <v>10</v>
      </c>
      <c r="V80" s="11">
        <v>1</v>
      </c>
      <c r="W80" s="8">
        <f>IF(O80&lt;12,O80, IF(O80&gt;12, "12"))</f>
        <v>10</v>
      </c>
      <c r="X80" s="9">
        <v>2</v>
      </c>
      <c r="Y80" s="9">
        <v>1</v>
      </c>
      <c r="Z80" s="9"/>
      <c r="AA80" s="9"/>
      <c r="AB80" s="9">
        <v>2</v>
      </c>
      <c r="AC80" s="9">
        <v>10</v>
      </c>
      <c r="AD80" s="9">
        <v>1</v>
      </c>
      <c r="AE80" s="8">
        <f t="shared" si="111"/>
        <v>10</v>
      </c>
      <c r="AF80" s="9">
        <v>2</v>
      </c>
      <c r="AG80" s="9"/>
      <c r="AH80" s="11">
        <f t="shared" si="94"/>
        <v>10</v>
      </c>
      <c r="AI80" s="11">
        <v>1</v>
      </c>
      <c r="AJ80" s="9">
        <v>2</v>
      </c>
      <c r="AK80" s="9">
        <v>0</v>
      </c>
      <c r="AL80" s="9" t="s">
        <v>1494</v>
      </c>
      <c r="AM80" s="8" t="s">
        <v>360</v>
      </c>
      <c r="AN80" s="8">
        <v>1</v>
      </c>
      <c r="AO80" s="8">
        <v>1.8</v>
      </c>
      <c r="AP80" s="8">
        <v>33</v>
      </c>
      <c r="AQ80" s="8"/>
      <c r="AR80" s="9" t="e">
        <f t="shared" si="100"/>
        <v>#DIV/0!</v>
      </c>
      <c r="AS80" s="9">
        <v>0.84</v>
      </c>
      <c r="AT80" s="9">
        <f t="shared" si="78"/>
        <v>84.534260526545523</v>
      </c>
      <c r="AU80" s="9"/>
      <c r="AV80" s="9" t="e">
        <f t="shared" si="96"/>
        <v>#DIV/0!</v>
      </c>
      <c r="AW80" s="9"/>
      <c r="AX80" s="9"/>
      <c r="AY80" s="12" t="s">
        <v>155</v>
      </c>
      <c r="AZ80" s="12"/>
      <c r="BA80" s="12"/>
      <c r="BB80" s="12"/>
      <c r="BC80" s="8" t="s">
        <v>164</v>
      </c>
      <c r="BD80" s="8"/>
      <c r="BE80" s="8"/>
      <c r="BF80" s="8"/>
      <c r="BG80" s="12"/>
      <c r="BH80" s="8"/>
      <c r="BI80" s="8"/>
      <c r="BJ80" s="8">
        <v>43</v>
      </c>
      <c r="BK80" s="8">
        <v>162</v>
      </c>
      <c r="BL80" s="8">
        <f t="shared" si="107"/>
        <v>1.4206555844055901</v>
      </c>
      <c r="BM80" s="8">
        <f t="shared" si="101"/>
        <v>16.384697454656301</v>
      </c>
      <c r="BN80" s="8">
        <v>1</v>
      </c>
      <c r="BO80" s="7" t="s">
        <v>1495</v>
      </c>
      <c r="BP80" s="8" t="s">
        <v>139</v>
      </c>
      <c r="BQ80" s="8">
        <v>52</v>
      </c>
      <c r="BR80" s="8">
        <v>70</v>
      </c>
      <c r="BS80" s="8">
        <v>171</v>
      </c>
      <c r="BT80" s="8">
        <f t="shared" si="108"/>
        <v>1.8174194464186322</v>
      </c>
      <c r="BU80" s="8">
        <f t="shared" si="102"/>
        <v>23.938989774631509</v>
      </c>
      <c r="BV80" s="8">
        <f t="shared" si="109"/>
        <v>0.78168833683666339</v>
      </c>
      <c r="BW80" s="8">
        <f t="shared" si="109"/>
        <v>0.6844356261022928</v>
      </c>
      <c r="BX80" s="8" t="s">
        <v>162</v>
      </c>
      <c r="BY80" s="8" t="s">
        <v>162</v>
      </c>
      <c r="BZ80" s="8" t="s">
        <v>148</v>
      </c>
      <c r="CA80" s="8" t="s">
        <v>149</v>
      </c>
      <c r="CB80" s="8">
        <v>5</v>
      </c>
      <c r="CC80" s="8" t="s">
        <v>159</v>
      </c>
      <c r="CD80" s="8">
        <v>1</v>
      </c>
      <c r="CE80" s="8" t="s">
        <v>159</v>
      </c>
      <c r="CF80" s="8" t="s">
        <v>150</v>
      </c>
      <c r="CG80" s="8">
        <v>2</v>
      </c>
      <c r="CH80" s="8" t="s">
        <v>150</v>
      </c>
      <c r="CI80" s="8" t="s">
        <v>159</v>
      </c>
      <c r="CJ80" s="8">
        <v>1</v>
      </c>
      <c r="CK80" s="8" t="s">
        <v>159</v>
      </c>
      <c r="CL80" s="8" t="s">
        <v>150</v>
      </c>
      <c r="CM80" s="8">
        <v>2</v>
      </c>
      <c r="CN80" s="8" t="s">
        <v>150</v>
      </c>
      <c r="CO80" s="8">
        <v>41.6</v>
      </c>
      <c r="CP80" s="8">
        <v>80</v>
      </c>
      <c r="CQ80" s="8">
        <v>1</v>
      </c>
      <c r="CR80" s="8" t="s">
        <v>0</v>
      </c>
      <c r="CS80" s="8">
        <v>0</v>
      </c>
      <c r="CT80" s="8"/>
      <c r="CU80" s="8"/>
      <c r="CV80" s="8"/>
      <c r="CW80" s="8"/>
      <c r="CX80" s="8" t="s">
        <v>1886</v>
      </c>
      <c r="CY80" s="8">
        <v>1</v>
      </c>
      <c r="CZ80" s="8" t="s">
        <v>1885</v>
      </c>
      <c r="DA80" s="8">
        <v>1958</v>
      </c>
      <c r="DB80" s="8" t="s">
        <v>1857</v>
      </c>
      <c r="DC80" s="8">
        <v>12</v>
      </c>
      <c r="DD80" s="8" t="s">
        <v>165</v>
      </c>
      <c r="DE80" s="8">
        <v>2</v>
      </c>
      <c r="DF80" s="8"/>
      <c r="DG80" s="8"/>
      <c r="DH80" s="8">
        <v>375</v>
      </c>
      <c r="DI80" s="8">
        <v>1</v>
      </c>
      <c r="DJ80" s="8"/>
      <c r="DK80" s="8">
        <v>2</v>
      </c>
      <c r="DL80" s="8">
        <v>4</v>
      </c>
      <c r="DM80" s="8">
        <v>1</v>
      </c>
      <c r="DN80" s="8" t="s">
        <v>143</v>
      </c>
      <c r="DO80" s="8"/>
      <c r="DP80" s="8" t="str">
        <f t="shared" si="92"/>
        <v>1</v>
      </c>
      <c r="DQ80" s="8" t="s">
        <v>636</v>
      </c>
      <c r="DR80" s="8" t="s">
        <v>143</v>
      </c>
      <c r="DS80" s="8" t="s">
        <v>143</v>
      </c>
      <c r="DT80" s="8" t="s">
        <v>636</v>
      </c>
      <c r="DU80" s="8" t="s">
        <v>150</v>
      </c>
      <c r="DV80" s="8" t="s">
        <v>159</v>
      </c>
      <c r="DW80" s="8" t="s">
        <v>150</v>
      </c>
      <c r="DX80" s="8" t="s">
        <v>150</v>
      </c>
      <c r="DY80" s="8" t="s">
        <v>159</v>
      </c>
      <c r="DZ80" s="8" t="s">
        <v>150</v>
      </c>
      <c r="EA80" s="8"/>
      <c r="EB80" s="8" t="s">
        <v>150</v>
      </c>
      <c r="EC80" s="8" t="s">
        <v>150</v>
      </c>
      <c r="ED80" s="8" t="s">
        <v>150</v>
      </c>
      <c r="EE80" s="8"/>
      <c r="EF80" s="8" t="s">
        <v>159</v>
      </c>
      <c r="EG80" s="8" t="s">
        <v>150</v>
      </c>
      <c r="EH80" s="8"/>
      <c r="EI80" s="8" t="s">
        <v>159</v>
      </c>
      <c r="EJ80" s="8" t="s">
        <v>150</v>
      </c>
      <c r="EK80" s="8"/>
      <c r="EL80" s="8"/>
      <c r="EM80" s="8" t="s">
        <v>159</v>
      </c>
      <c r="EN80" s="8"/>
      <c r="EO80" s="8"/>
      <c r="EP80" s="8" t="s">
        <v>189</v>
      </c>
      <c r="EQ80" s="11">
        <f t="shared" si="95"/>
        <v>10</v>
      </c>
      <c r="ER80" s="11">
        <v>1</v>
      </c>
      <c r="ES80" s="11"/>
      <c r="ET80" s="13">
        <f t="shared" si="79"/>
        <v>1.012</v>
      </c>
      <c r="EU80" s="13">
        <f t="shared" si="80"/>
        <v>0.7</v>
      </c>
      <c r="EV80" s="14">
        <f t="shared" si="103"/>
        <v>-0.24099999999999999</v>
      </c>
      <c r="EW80" s="14">
        <f t="shared" si="81"/>
        <v>-1.2</v>
      </c>
      <c r="EX80" s="14">
        <f t="shared" si="82"/>
        <v>-0.24099999999999999</v>
      </c>
      <c r="EY80" s="11">
        <f t="shared" si="83"/>
        <v>-0.24099999999999999</v>
      </c>
      <c r="EZ80" s="17" t="s">
        <v>152</v>
      </c>
      <c r="FA80" s="16" t="str">
        <f t="shared" si="110"/>
        <v>1</v>
      </c>
      <c r="FC80">
        <v>2</v>
      </c>
      <c r="FD80">
        <v>0</v>
      </c>
    </row>
    <row r="81" spans="1:160" ht="90">
      <c r="A81" s="6">
        <v>3609</v>
      </c>
      <c r="B81" s="8">
        <v>2</v>
      </c>
      <c r="C81" s="8" t="s">
        <v>139</v>
      </c>
      <c r="D81" s="8">
        <v>37</v>
      </c>
      <c r="E81" s="8">
        <v>36</v>
      </c>
      <c r="F81" s="8"/>
      <c r="G81" s="8">
        <v>5</v>
      </c>
      <c r="H81" s="8"/>
      <c r="I81" s="9"/>
      <c r="J81" s="9"/>
      <c r="K81" s="10">
        <v>44559</v>
      </c>
      <c r="L81" s="10"/>
      <c r="M81" s="9" t="e">
        <f t="shared" si="112"/>
        <v>#NUM!</v>
      </c>
      <c r="N81" s="9">
        <f t="shared" ca="1" si="105"/>
        <v>27</v>
      </c>
      <c r="O81" s="9">
        <v>10</v>
      </c>
      <c r="P81" s="9">
        <v>1</v>
      </c>
      <c r="Q81" s="9"/>
      <c r="R81" s="9"/>
      <c r="S81" s="9" t="e">
        <f t="shared" si="106"/>
        <v>#NUM!</v>
      </c>
      <c r="T81" s="9"/>
      <c r="U81" s="8">
        <f t="shared" si="113"/>
        <v>10</v>
      </c>
      <c r="V81" s="11">
        <v>1</v>
      </c>
      <c r="W81" s="8">
        <f>IF(O81&lt;12,O81, IF(O81&gt;12, "12"))</f>
        <v>10</v>
      </c>
      <c r="X81" s="9">
        <v>2</v>
      </c>
      <c r="Y81" s="9">
        <v>1</v>
      </c>
      <c r="Z81" s="9"/>
      <c r="AA81" s="9"/>
      <c r="AB81" s="9">
        <v>2</v>
      </c>
      <c r="AC81" s="9">
        <v>10</v>
      </c>
      <c r="AD81" s="9">
        <v>1</v>
      </c>
      <c r="AE81" s="8">
        <f t="shared" si="111"/>
        <v>10</v>
      </c>
      <c r="AF81" s="9">
        <v>2</v>
      </c>
      <c r="AG81" s="9"/>
      <c r="AH81" s="11">
        <f t="shared" si="94"/>
        <v>10</v>
      </c>
      <c r="AI81" s="11">
        <v>1</v>
      </c>
      <c r="AJ81" s="9">
        <v>2</v>
      </c>
      <c r="AK81" s="9">
        <v>0</v>
      </c>
      <c r="AL81" s="9" t="s">
        <v>1502</v>
      </c>
      <c r="AM81" s="8" t="s">
        <v>360</v>
      </c>
      <c r="AN81" s="8">
        <v>1</v>
      </c>
      <c r="AO81" s="8">
        <v>2.79</v>
      </c>
      <c r="AP81" s="8">
        <v>28</v>
      </c>
      <c r="AQ81" s="8"/>
      <c r="AR81" s="9" t="e">
        <f t="shared" si="100"/>
        <v>#DIV/0!</v>
      </c>
      <c r="AS81" s="9"/>
      <c r="AT81" s="9" t="e">
        <f t="shared" si="78"/>
        <v>#DIV/0!</v>
      </c>
      <c r="AU81" s="9"/>
      <c r="AV81" s="9" t="e">
        <f t="shared" si="96"/>
        <v>#DIV/0!</v>
      </c>
      <c r="AW81" s="9"/>
      <c r="AX81" s="9"/>
      <c r="AY81" s="12" t="s">
        <v>155</v>
      </c>
      <c r="AZ81" s="12"/>
      <c r="BA81" s="12"/>
      <c r="BB81" s="12"/>
      <c r="BC81" s="8" t="s">
        <v>164</v>
      </c>
      <c r="BD81" s="8"/>
      <c r="BE81" s="8"/>
      <c r="BF81" s="8"/>
      <c r="BG81" s="12"/>
      <c r="BH81" s="8"/>
      <c r="BI81" s="8"/>
      <c r="BJ81" s="8">
        <v>74</v>
      </c>
      <c r="BK81" s="8">
        <v>189</v>
      </c>
      <c r="BL81" s="8">
        <f t="shared" si="107"/>
        <v>2.0008964448189737</v>
      </c>
      <c r="BM81" s="8">
        <f t="shared" si="101"/>
        <v>20.716105372190029</v>
      </c>
      <c r="BN81" s="8">
        <v>1</v>
      </c>
      <c r="BO81" s="7" t="s">
        <v>1503</v>
      </c>
      <c r="BP81" s="8" t="s">
        <v>146</v>
      </c>
      <c r="BQ81" s="8">
        <v>36</v>
      </c>
      <c r="BR81" s="8">
        <v>69</v>
      </c>
      <c r="BS81" s="8">
        <v>161</v>
      </c>
      <c r="BT81" s="8">
        <f t="shared" si="108"/>
        <v>1.7291232378020422</v>
      </c>
      <c r="BU81" s="8">
        <f t="shared" si="102"/>
        <v>26.619343389529728</v>
      </c>
      <c r="BV81" s="8">
        <f t="shared" si="109"/>
        <v>1.1571739949330582</v>
      </c>
      <c r="BW81" s="8">
        <f t="shared" si="109"/>
        <v>0.77823502514860532</v>
      </c>
      <c r="BX81" s="8" t="s">
        <v>171</v>
      </c>
      <c r="BY81" s="8" t="s">
        <v>162</v>
      </c>
      <c r="BZ81" s="8" t="s">
        <v>148</v>
      </c>
      <c r="CA81" s="8" t="s">
        <v>149</v>
      </c>
      <c r="CB81" s="8">
        <v>3</v>
      </c>
      <c r="CC81" s="8" t="s">
        <v>159</v>
      </c>
      <c r="CD81" s="8">
        <v>1</v>
      </c>
      <c r="CE81" s="8" t="s">
        <v>159</v>
      </c>
      <c r="CF81" s="8" t="s">
        <v>150</v>
      </c>
      <c r="CG81" s="8">
        <v>2</v>
      </c>
      <c r="CH81" s="8" t="s">
        <v>150</v>
      </c>
      <c r="CI81" s="8" t="s">
        <v>159</v>
      </c>
      <c r="CJ81" s="8">
        <v>1</v>
      </c>
      <c r="CK81" s="8" t="s">
        <v>159</v>
      </c>
      <c r="CL81" s="8" t="s">
        <v>159</v>
      </c>
      <c r="CM81" s="8">
        <v>1</v>
      </c>
      <c r="CN81" s="8" t="s">
        <v>150</v>
      </c>
      <c r="CO81" s="8">
        <v>100</v>
      </c>
      <c r="CP81" s="8">
        <v>100</v>
      </c>
      <c r="CQ81" s="8">
        <v>1</v>
      </c>
      <c r="CR81" s="8" t="s">
        <v>1888</v>
      </c>
      <c r="CS81" s="8">
        <v>3</v>
      </c>
      <c r="CT81" s="8" t="s">
        <v>1887</v>
      </c>
      <c r="CU81" s="8">
        <v>5847</v>
      </c>
      <c r="CV81" s="8" t="s">
        <v>1890</v>
      </c>
      <c r="CW81" s="8">
        <v>23</v>
      </c>
      <c r="CX81" s="8" t="s">
        <v>572</v>
      </c>
      <c r="CY81" s="8">
        <v>4</v>
      </c>
      <c r="CZ81" s="8" t="s">
        <v>1889</v>
      </c>
      <c r="DA81" s="8">
        <v>26732</v>
      </c>
      <c r="DB81" s="8" t="s">
        <v>1805</v>
      </c>
      <c r="DC81" s="8">
        <v>2</v>
      </c>
      <c r="DD81" s="8" t="s">
        <v>165</v>
      </c>
      <c r="DE81" s="8">
        <v>2</v>
      </c>
      <c r="DF81" s="8"/>
      <c r="DG81" s="8"/>
      <c r="DH81" s="8">
        <v>375</v>
      </c>
      <c r="DI81" s="8">
        <v>1</v>
      </c>
      <c r="DJ81" s="8"/>
      <c r="DK81" s="8">
        <v>2</v>
      </c>
      <c r="DL81" s="8">
        <v>7</v>
      </c>
      <c r="DM81" s="8">
        <v>1</v>
      </c>
      <c r="DN81" s="8" t="s">
        <v>143</v>
      </c>
      <c r="DO81" s="8"/>
      <c r="DP81" s="8" t="str">
        <f t="shared" si="92"/>
        <v>1</v>
      </c>
      <c r="DQ81" s="8" t="s">
        <v>165</v>
      </c>
      <c r="DR81" s="8" t="s">
        <v>165</v>
      </c>
      <c r="DS81" s="8" t="s">
        <v>165</v>
      </c>
      <c r="DT81" s="8" t="s">
        <v>636</v>
      </c>
      <c r="DU81" s="8" t="s">
        <v>150</v>
      </c>
      <c r="DV81" s="8" t="s">
        <v>150</v>
      </c>
      <c r="DW81" s="8" t="s">
        <v>150</v>
      </c>
      <c r="DX81" s="8" t="s">
        <v>150</v>
      </c>
      <c r="DY81" s="8" t="s">
        <v>150</v>
      </c>
      <c r="DZ81" s="8" t="s">
        <v>150</v>
      </c>
      <c r="EA81" s="8"/>
      <c r="EB81" s="8" t="s">
        <v>150</v>
      </c>
      <c r="EC81" s="8" t="s">
        <v>150</v>
      </c>
      <c r="ED81" s="8" t="s">
        <v>150</v>
      </c>
      <c r="EE81" s="8"/>
      <c r="EF81" s="8" t="s">
        <v>159</v>
      </c>
      <c r="EG81" s="8" t="s">
        <v>150</v>
      </c>
      <c r="EH81" s="8"/>
      <c r="EI81" s="8" t="s">
        <v>159</v>
      </c>
      <c r="EJ81" s="8" t="s">
        <v>150</v>
      </c>
      <c r="EK81" s="8"/>
      <c r="EL81" s="8"/>
      <c r="EM81" s="8" t="s">
        <v>159</v>
      </c>
      <c r="EN81" s="8"/>
      <c r="EO81" s="8"/>
      <c r="EP81" s="8" t="s">
        <v>189</v>
      </c>
      <c r="EQ81" s="11">
        <f t="shared" si="95"/>
        <v>10</v>
      </c>
      <c r="ER81" s="11">
        <v>1</v>
      </c>
      <c r="ES81" s="11"/>
      <c r="ET81" s="13">
        <f t="shared" si="79"/>
        <v>1</v>
      </c>
      <c r="EU81" s="13">
        <f t="shared" si="80"/>
        <v>0.9</v>
      </c>
      <c r="EV81" s="14">
        <f t="shared" si="103"/>
        <v>-3.2000000000000001E-2</v>
      </c>
      <c r="EW81" s="14">
        <f t="shared" si="81"/>
        <v>-3.2000000000000001E-2</v>
      </c>
      <c r="EX81" s="14">
        <f t="shared" si="82"/>
        <v>-3.2000000000000001E-2</v>
      </c>
      <c r="EY81" s="11">
        <f t="shared" si="83"/>
        <v>-3.2000000000000001E-2</v>
      </c>
      <c r="EZ81" s="15" t="s">
        <v>152</v>
      </c>
      <c r="FA81" s="16" t="str">
        <f t="shared" si="110"/>
        <v>1</v>
      </c>
      <c r="FC81">
        <v>2</v>
      </c>
      <c r="FD81">
        <v>0</v>
      </c>
    </row>
    <row r="82" spans="1:160" ht="33.75">
      <c r="A82" s="6">
        <v>3613</v>
      </c>
      <c r="B82" s="8">
        <v>2</v>
      </c>
      <c r="C82" s="8" t="s">
        <v>139</v>
      </c>
      <c r="D82" s="8">
        <v>67</v>
      </c>
      <c r="E82" s="8">
        <v>66</v>
      </c>
      <c r="F82" s="8" t="s">
        <v>153</v>
      </c>
      <c r="G82" s="8">
        <v>5</v>
      </c>
      <c r="H82" s="8" t="s">
        <v>179</v>
      </c>
      <c r="I82" s="9"/>
      <c r="J82" s="9"/>
      <c r="K82" s="10">
        <v>44567</v>
      </c>
      <c r="L82" s="10"/>
      <c r="M82" s="9" t="e">
        <f t="shared" si="112"/>
        <v>#NUM!</v>
      </c>
      <c r="N82" s="9">
        <f t="shared" ca="1" si="105"/>
        <v>27</v>
      </c>
      <c r="O82" s="9">
        <v>9</v>
      </c>
      <c r="P82" s="9">
        <v>1</v>
      </c>
      <c r="Q82" s="9"/>
      <c r="R82" s="9"/>
      <c r="S82" s="9" t="e">
        <f t="shared" si="106"/>
        <v>#NUM!</v>
      </c>
      <c r="T82" s="9"/>
      <c r="U82" s="8">
        <f t="shared" si="113"/>
        <v>9</v>
      </c>
      <c r="V82" s="11">
        <v>1</v>
      </c>
      <c r="W82" s="8">
        <f>IF(O82&lt;12,O82, IF(O82&gt;12, "12"))</f>
        <v>9</v>
      </c>
      <c r="X82" s="9">
        <v>2</v>
      </c>
      <c r="Y82" s="9"/>
      <c r="Z82" s="9"/>
      <c r="AA82" s="9"/>
      <c r="AB82" s="9"/>
      <c r="AC82" s="9">
        <v>9</v>
      </c>
      <c r="AD82" s="9">
        <v>1</v>
      </c>
      <c r="AE82" s="8">
        <f t="shared" si="111"/>
        <v>9</v>
      </c>
      <c r="AF82" s="9">
        <v>2</v>
      </c>
      <c r="AG82" s="9"/>
      <c r="AH82" s="11">
        <f t="shared" si="94"/>
        <v>9</v>
      </c>
      <c r="AI82" s="11">
        <v>1</v>
      </c>
      <c r="AJ82" s="9">
        <v>2</v>
      </c>
      <c r="AK82" s="9">
        <v>0</v>
      </c>
      <c r="AL82" s="9"/>
      <c r="AM82" s="8" t="s">
        <v>360</v>
      </c>
      <c r="AN82" s="8">
        <v>1</v>
      </c>
      <c r="AO82" s="8">
        <v>1.97</v>
      </c>
      <c r="AP82" s="8">
        <v>34</v>
      </c>
      <c r="AQ82" s="8"/>
      <c r="AR82" s="9" t="e">
        <f t="shared" si="100"/>
        <v>#DIV/0!</v>
      </c>
      <c r="AS82" s="9"/>
      <c r="AT82" s="9" t="e">
        <f t="shared" ref="AT82:AT91" si="114">141*((AS82/EU82)^EW82)*0.9938^(E82+1)*ET82</f>
        <v>#DIV/0!</v>
      </c>
      <c r="AU82" s="9"/>
      <c r="AV82" s="9" t="e">
        <f t="shared" si="96"/>
        <v>#DIV/0!</v>
      </c>
      <c r="AW82" s="9"/>
      <c r="AX82" s="9"/>
      <c r="AY82" s="12" t="s">
        <v>155</v>
      </c>
      <c r="AZ82" s="12"/>
      <c r="BA82" s="12"/>
      <c r="BB82" s="12"/>
      <c r="BC82" s="8" t="s">
        <v>164</v>
      </c>
      <c r="BD82" s="8"/>
      <c r="BE82" s="8"/>
      <c r="BF82" s="8"/>
      <c r="BG82" s="12"/>
      <c r="BH82" s="8"/>
      <c r="BI82" s="8"/>
      <c r="BJ82" s="8">
        <v>54</v>
      </c>
      <c r="BK82" s="8">
        <v>164</v>
      </c>
      <c r="BL82" s="8">
        <f t="shared" si="107"/>
        <v>1.579048470843692</v>
      </c>
      <c r="BM82" s="8">
        <f t="shared" si="101"/>
        <v>20.07733491969066</v>
      </c>
      <c r="BN82" s="8">
        <v>1</v>
      </c>
      <c r="BO82" s="7" t="s">
        <v>1507</v>
      </c>
      <c r="BP82" s="8" t="s">
        <v>146</v>
      </c>
      <c r="BQ82" s="8">
        <v>62</v>
      </c>
      <c r="BR82" s="8">
        <v>50</v>
      </c>
      <c r="BS82" s="8">
        <v>150</v>
      </c>
      <c r="BT82" s="8">
        <f t="shared" si="108"/>
        <v>1.4325003551708724</v>
      </c>
      <c r="BU82" s="8">
        <f t="shared" si="102"/>
        <v>22.222222222222221</v>
      </c>
      <c r="BV82" s="8">
        <f t="shared" si="109"/>
        <v>1.1023023241452103</v>
      </c>
      <c r="BW82" s="8">
        <f t="shared" si="109"/>
        <v>0.90348007138607977</v>
      </c>
      <c r="BX82" s="8" t="s">
        <v>158</v>
      </c>
      <c r="BY82" s="8" t="s">
        <v>158</v>
      </c>
      <c r="BZ82" s="8" t="s">
        <v>148</v>
      </c>
      <c r="CA82" s="8" t="s">
        <v>149</v>
      </c>
      <c r="CB82" s="8">
        <v>5</v>
      </c>
      <c r="CC82" s="8" t="s">
        <v>150</v>
      </c>
      <c r="CD82" s="8">
        <v>2</v>
      </c>
      <c r="CE82" s="8" t="s">
        <v>159</v>
      </c>
      <c r="CF82" s="8" t="s">
        <v>150</v>
      </c>
      <c r="CG82" s="8">
        <v>2</v>
      </c>
      <c r="CH82" s="8" t="s">
        <v>150</v>
      </c>
      <c r="CI82" s="8" t="s">
        <v>150</v>
      </c>
      <c r="CJ82" s="8">
        <v>2</v>
      </c>
      <c r="CK82" s="8" t="s">
        <v>159</v>
      </c>
      <c r="CL82" s="8" t="s">
        <v>150</v>
      </c>
      <c r="CM82" s="8">
        <v>2</v>
      </c>
      <c r="CN82" s="8" t="s">
        <v>150</v>
      </c>
      <c r="CO82" s="8">
        <v>0</v>
      </c>
      <c r="CP82" s="8">
        <v>100</v>
      </c>
      <c r="CQ82" s="8">
        <v>4</v>
      </c>
      <c r="CR82" s="8" t="s">
        <v>0</v>
      </c>
      <c r="CS82" s="8">
        <v>0</v>
      </c>
      <c r="CT82" s="8"/>
      <c r="CU82" s="8"/>
      <c r="CV82" s="8"/>
      <c r="CW82" s="8"/>
      <c r="CX82" s="8" t="s">
        <v>0</v>
      </c>
      <c r="CY82" s="8">
        <v>0</v>
      </c>
      <c r="CZ82" s="8"/>
      <c r="DA82" s="8"/>
      <c r="DB82" s="8"/>
      <c r="DC82" s="8"/>
      <c r="DD82" s="8" t="s">
        <v>165</v>
      </c>
      <c r="DE82" s="8">
        <v>2</v>
      </c>
      <c r="DF82" s="8"/>
      <c r="DG82" s="8"/>
      <c r="DH82" s="8">
        <v>375</v>
      </c>
      <c r="DI82" s="8">
        <v>1</v>
      </c>
      <c r="DJ82" s="8"/>
      <c r="DK82" s="8">
        <v>2</v>
      </c>
      <c r="DL82" s="8">
        <v>0</v>
      </c>
      <c r="DM82" s="8">
        <v>2</v>
      </c>
      <c r="DN82" s="8"/>
      <c r="DO82" s="8"/>
      <c r="DP82" s="8" t="str">
        <f t="shared" si="92"/>
        <v>1</v>
      </c>
      <c r="DQ82" s="8" t="s">
        <v>143</v>
      </c>
      <c r="DR82" s="8" t="s">
        <v>165</v>
      </c>
      <c r="DS82" s="8" t="s">
        <v>143</v>
      </c>
      <c r="DT82" s="8" t="s">
        <v>636</v>
      </c>
      <c r="DU82" s="8" t="s">
        <v>150</v>
      </c>
      <c r="DV82" s="8" t="s">
        <v>150</v>
      </c>
      <c r="DW82" s="8" t="s">
        <v>150</v>
      </c>
      <c r="DX82" s="8" t="s">
        <v>150</v>
      </c>
      <c r="DY82" s="8" t="s">
        <v>150</v>
      </c>
      <c r="DZ82" s="8" t="s">
        <v>150</v>
      </c>
      <c r="EA82" s="8"/>
      <c r="EB82" s="8" t="s">
        <v>150</v>
      </c>
      <c r="EC82" s="8" t="s">
        <v>150</v>
      </c>
      <c r="ED82" s="8" t="s">
        <v>150</v>
      </c>
      <c r="EE82" s="8"/>
      <c r="EF82" s="8" t="s">
        <v>159</v>
      </c>
      <c r="EG82" s="8" t="s">
        <v>150</v>
      </c>
      <c r="EH82" s="8"/>
      <c r="EI82" s="8" t="s">
        <v>159</v>
      </c>
      <c r="EJ82" s="8" t="s">
        <v>150</v>
      </c>
      <c r="EK82" s="8"/>
      <c r="EL82" s="8"/>
      <c r="EM82" s="8" t="s">
        <v>159</v>
      </c>
      <c r="EN82" s="8"/>
      <c r="EO82" s="8"/>
      <c r="EP82" s="8" t="s">
        <v>189</v>
      </c>
      <c r="EQ82" s="11">
        <f t="shared" si="95"/>
        <v>9</v>
      </c>
      <c r="ER82" s="11">
        <v>1</v>
      </c>
      <c r="ES82" s="11"/>
      <c r="ET82" s="13">
        <f t="shared" ref="ET82:ET91" si="115">IF(B82=2,1,1.012)</f>
        <v>1</v>
      </c>
      <c r="EU82" s="13">
        <f t="shared" ref="EU82:EU91" si="116">IF(B82=1,0.7,0.9)</f>
        <v>0.9</v>
      </c>
      <c r="EV82" s="14">
        <f t="shared" si="103"/>
        <v>-3.2000000000000001E-2</v>
      </c>
      <c r="EW82" s="14">
        <f t="shared" ref="EW82:EW91" si="117">IF(B82=1,IF(AS82&lt;0.7,-0.241,-1.2),IF(AS82&lt;0.9,-0.032,-1.2))</f>
        <v>-3.2000000000000001E-2</v>
      </c>
      <c r="EX82" s="14">
        <f t="shared" ref="EX82:EX91" si="118">IF(B82=1,IF(AU82&lt;0.7,-0.241,-1.2),IF(AU82&lt;0.9,-0.032,-1.2))</f>
        <v>-3.2000000000000001E-2</v>
      </c>
      <c r="EY82" s="11">
        <f t="shared" ref="EY82:EY91" si="119">IF(B82=1,IF(AW82&lt;0.7,-0.241,-1.2),IF(AW82&lt;0.9,-0.032,-1.2))</f>
        <v>-3.2000000000000001E-2</v>
      </c>
      <c r="EZ82" s="15" t="s">
        <v>152</v>
      </c>
      <c r="FA82" s="16" t="str">
        <f t="shared" si="110"/>
        <v>1</v>
      </c>
      <c r="FC82">
        <v>2</v>
      </c>
      <c r="FD82">
        <v>0</v>
      </c>
    </row>
    <row r="83" spans="1:160" ht="45">
      <c r="A83" s="6">
        <v>3637</v>
      </c>
      <c r="B83" s="8">
        <v>1</v>
      </c>
      <c r="C83" s="8" t="s">
        <v>146</v>
      </c>
      <c r="D83" s="8">
        <v>47</v>
      </c>
      <c r="E83" s="8">
        <v>46</v>
      </c>
      <c r="F83" s="8" t="s">
        <v>153</v>
      </c>
      <c r="G83" s="8">
        <v>3</v>
      </c>
      <c r="H83" s="8" t="s">
        <v>179</v>
      </c>
      <c r="I83" s="9" t="s">
        <v>708</v>
      </c>
      <c r="J83" s="9">
        <v>4</v>
      </c>
      <c r="K83" s="10">
        <v>44630</v>
      </c>
      <c r="L83" s="10"/>
      <c r="M83" s="9" t="e">
        <f t="shared" si="112"/>
        <v>#NUM!</v>
      </c>
      <c r="N83" s="9">
        <f t="shared" ca="1" si="105"/>
        <v>24</v>
      </c>
      <c r="O83" s="9">
        <v>7</v>
      </c>
      <c r="P83" s="9">
        <v>1</v>
      </c>
      <c r="Q83" s="9"/>
      <c r="R83" s="9"/>
      <c r="S83" s="9" t="e">
        <f t="shared" si="106"/>
        <v>#NUM!</v>
      </c>
      <c r="T83" s="9"/>
      <c r="U83" s="8">
        <f t="shared" si="113"/>
        <v>7</v>
      </c>
      <c r="V83" s="11">
        <v>1</v>
      </c>
      <c r="W83" s="8">
        <f>IF(O83&lt;12,O83, IF(O83&gt;12, "12"))</f>
        <v>7</v>
      </c>
      <c r="X83" s="9">
        <v>2</v>
      </c>
      <c r="Y83" s="9"/>
      <c r="Z83" s="9"/>
      <c r="AA83" s="9"/>
      <c r="AB83" s="9"/>
      <c r="AC83" s="9">
        <v>7</v>
      </c>
      <c r="AD83" s="9">
        <v>1</v>
      </c>
      <c r="AE83" s="8">
        <f t="shared" si="111"/>
        <v>7</v>
      </c>
      <c r="AF83" s="9">
        <v>2</v>
      </c>
      <c r="AG83" s="9"/>
      <c r="AH83" s="11">
        <f t="shared" si="94"/>
        <v>7</v>
      </c>
      <c r="AI83" s="11">
        <v>1</v>
      </c>
      <c r="AJ83" s="9">
        <v>2</v>
      </c>
      <c r="AK83" s="9">
        <v>1</v>
      </c>
      <c r="AL83" s="9" t="s">
        <v>1538</v>
      </c>
      <c r="AM83" s="8" t="s">
        <v>360</v>
      </c>
      <c r="AN83" s="8">
        <v>1</v>
      </c>
      <c r="AO83" s="8">
        <v>1.73</v>
      </c>
      <c r="AP83" s="8">
        <v>35</v>
      </c>
      <c r="AQ83" s="8"/>
      <c r="AR83" s="9" t="e">
        <f t="shared" si="100"/>
        <v>#DIV/0!</v>
      </c>
      <c r="AS83" s="9"/>
      <c r="AT83" s="9" t="e">
        <f t="shared" si="114"/>
        <v>#DIV/0!</v>
      </c>
      <c r="AU83" s="9"/>
      <c r="AV83" s="9" t="e">
        <f t="shared" si="96"/>
        <v>#DIV/0!</v>
      </c>
      <c r="AW83" s="9"/>
      <c r="AX83" s="9"/>
      <c r="AY83" s="12" t="s">
        <v>155</v>
      </c>
      <c r="AZ83" s="12"/>
      <c r="BA83" s="12"/>
      <c r="BB83" s="12"/>
      <c r="BC83" s="8" t="s">
        <v>164</v>
      </c>
      <c r="BD83" s="8"/>
      <c r="BE83" s="8"/>
      <c r="BF83" s="8"/>
      <c r="BG83" s="12"/>
      <c r="BH83" s="8"/>
      <c r="BI83" s="8"/>
      <c r="BJ83" s="8">
        <v>46</v>
      </c>
      <c r="BK83" s="8">
        <v>164</v>
      </c>
      <c r="BL83" s="8">
        <f t="shared" si="107"/>
        <v>1.4750277537230267</v>
      </c>
      <c r="BM83" s="8">
        <f t="shared" si="101"/>
        <v>17.102914931588341</v>
      </c>
      <c r="BN83" s="8">
        <v>1</v>
      </c>
      <c r="BO83" s="7" t="s">
        <v>1539</v>
      </c>
      <c r="BP83" s="8" t="s">
        <v>139</v>
      </c>
      <c r="BQ83" s="8">
        <v>52</v>
      </c>
      <c r="BR83" s="8">
        <v>78</v>
      </c>
      <c r="BS83" s="8">
        <v>180</v>
      </c>
      <c r="BT83" s="8">
        <f t="shared" si="108"/>
        <v>1.9750545540121707</v>
      </c>
      <c r="BU83" s="8">
        <f t="shared" si="102"/>
        <v>24.074074074074073</v>
      </c>
      <c r="BV83" s="8">
        <f t="shared" si="109"/>
        <v>0.74682886643643431</v>
      </c>
      <c r="BW83" s="8">
        <f t="shared" si="109"/>
        <v>0.71042877408136185</v>
      </c>
      <c r="BX83" s="8" t="s">
        <v>158</v>
      </c>
      <c r="BY83" s="8" t="s">
        <v>147</v>
      </c>
      <c r="BZ83" s="8" t="s">
        <v>148</v>
      </c>
      <c r="CA83" s="8" t="s">
        <v>149</v>
      </c>
      <c r="CB83" s="8">
        <v>5</v>
      </c>
      <c r="CC83" s="8" t="s">
        <v>150</v>
      </c>
      <c r="CD83" s="8">
        <v>2</v>
      </c>
      <c r="CE83" s="8" t="s">
        <v>159</v>
      </c>
      <c r="CF83" s="8" t="s">
        <v>150</v>
      </c>
      <c r="CG83" s="8">
        <v>2</v>
      </c>
      <c r="CH83" s="8" t="s">
        <v>150</v>
      </c>
      <c r="CI83" s="8" t="s">
        <v>150</v>
      </c>
      <c r="CJ83" s="8">
        <v>2</v>
      </c>
      <c r="CK83" s="8" t="s">
        <v>159</v>
      </c>
      <c r="CL83" s="8" t="s">
        <v>150</v>
      </c>
      <c r="CM83" s="8">
        <v>2</v>
      </c>
      <c r="CN83" s="8" t="s">
        <v>150</v>
      </c>
      <c r="CO83" s="8">
        <v>8.3000000000000007</v>
      </c>
      <c r="CP83" s="8">
        <v>100</v>
      </c>
      <c r="CQ83" s="8">
        <v>3</v>
      </c>
      <c r="CR83" s="8" t="s">
        <v>0</v>
      </c>
      <c r="CS83" s="8">
        <v>0</v>
      </c>
      <c r="CT83" s="8"/>
      <c r="CU83" s="8"/>
      <c r="CV83" s="8"/>
      <c r="CW83" s="8"/>
      <c r="CX83" s="8" t="s">
        <v>562</v>
      </c>
      <c r="CY83" s="8">
        <v>1</v>
      </c>
      <c r="CZ83" s="8" t="s">
        <v>1891</v>
      </c>
      <c r="DA83" s="8">
        <v>1184</v>
      </c>
      <c r="DB83" s="8" t="s">
        <v>1847</v>
      </c>
      <c r="DC83" s="8">
        <v>1</v>
      </c>
      <c r="DD83" s="8" t="s">
        <v>143</v>
      </c>
      <c r="DE83" s="8">
        <v>1</v>
      </c>
      <c r="DF83" s="8">
        <v>64</v>
      </c>
      <c r="DG83" s="8">
        <v>0</v>
      </c>
      <c r="DH83" s="8">
        <v>375</v>
      </c>
      <c r="DI83" s="8">
        <v>1</v>
      </c>
      <c r="DJ83" s="8"/>
      <c r="DK83" s="8">
        <v>2</v>
      </c>
      <c r="DL83" s="8">
        <v>4</v>
      </c>
      <c r="DM83" s="8">
        <v>1</v>
      </c>
      <c r="DN83" s="8" t="s">
        <v>143</v>
      </c>
      <c r="DO83" s="8"/>
      <c r="DP83" s="8" t="str">
        <f t="shared" si="92"/>
        <v>1</v>
      </c>
      <c r="DQ83" s="8" t="s">
        <v>165</v>
      </c>
      <c r="DR83" s="8" t="s">
        <v>165</v>
      </c>
      <c r="DS83" s="8" t="s">
        <v>165</v>
      </c>
      <c r="DT83" s="8" t="s">
        <v>636</v>
      </c>
      <c r="DU83" s="8" t="s">
        <v>150</v>
      </c>
      <c r="DV83" s="8" t="s">
        <v>159</v>
      </c>
      <c r="DW83" s="8" t="s">
        <v>150</v>
      </c>
      <c r="DX83" s="8" t="s">
        <v>150</v>
      </c>
      <c r="DY83" s="8" t="s">
        <v>150</v>
      </c>
      <c r="DZ83" s="8" t="s">
        <v>150</v>
      </c>
      <c r="EA83" s="8"/>
      <c r="EB83" s="8" t="s">
        <v>150</v>
      </c>
      <c r="EC83" s="8" t="s">
        <v>150</v>
      </c>
      <c r="ED83" s="8" t="s">
        <v>150</v>
      </c>
      <c r="EE83" s="8"/>
      <c r="EF83" s="8" t="s">
        <v>159</v>
      </c>
      <c r="EG83" s="8" t="s">
        <v>150</v>
      </c>
      <c r="EH83" s="8"/>
      <c r="EI83" s="8" t="s">
        <v>159</v>
      </c>
      <c r="EJ83" s="8" t="s">
        <v>150</v>
      </c>
      <c r="EK83" s="8"/>
      <c r="EL83" s="8"/>
      <c r="EM83" s="8" t="s">
        <v>159</v>
      </c>
      <c r="EN83" s="8"/>
      <c r="EO83" s="8"/>
      <c r="EP83" s="8" t="s">
        <v>189</v>
      </c>
      <c r="EQ83" s="11">
        <f t="shared" si="95"/>
        <v>7</v>
      </c>
      <c r="ER83" s="11">
        <v>1</v>
      </c>
      <c r="ES83" s="11"/>
      <c r="ET83" s="13">
        <f t="shared" si="115"/>
        <v>1.012</v>
      </c>
      <c r="EU83" s="13">
        <f t="shared" si="116"/>
        <v>0.7</v>
      </c>
      <c r="EV83" s="14">
        <f t="shared" si="103"/>
        <v>-0.24099999999999999</v>
      </c>
      <c r="EW83" s="14">
        <f t="shared" si="117"/>
        <v>-0.24099999999999999</v>
      </c>
      <c r="EX83" s="14">
        <f t="shared" si="118"/>
        <v>-0.24099999999999999</v>
      </c>
      <c r="EY83" s="11">
        <f t="shared" si="119"/>
        <v>-0.24099999999999999</v>
      </c>
      <c r="EZ83" s="15" t="s">
        <v>152</v>
      </c>
      <c r="FA83" s="16" t="str">
        <f t="shared" si="110"/>
        <v>1</v>
      </c>
      <c r="FC83">
        <v>2</v>
      </c>
      <c r="FD83">
        <v>0</v>
      </c>
    </row>
    <row r="84" spans="1:160" ht="168.75">
      <c r="A84" s="6">
        <v>3644</v>
      </c>
      <c r="B84" s="8">
        <v>1</v>
      </c>
      <c r="C84" s="8" t="s">
        <v>146</v>
      </c>
      <c r="D84" s="8">
        <v>49</v>
      </c>
      <c r="E84" s="8">
        <v>49</v>
      </c>
      <c r="F84" s="8" t="s">
        <v>153</v>
      </c>
      <c r="G84" s="8">
        <v>3</v>
      </c>
      <c r="H84" s="8"/>
      <c r="I84" s="9" t="s">
        <v>313</v>
      </c>
      <c r="J84" s="9">
        <v>2</v>
      </c>
      <c r="K84" s="10">
        <v>44650</v>
      </c>
      <c r="L84" s="10">
        <v>44651</v>
      </c>
      <c r="M84" s="9">
        <f t="shared" si="112"/>
        <v>0</v>
      </c>
      <c r="N84" s="9">
        <f t="shared" ca="1" si="105"/>
        <v>24</v>
      </c>
      <c r="O84" s="9">
        <v>7</v>
      </c>
      <c r="P84" s="9">
        <v>0</v>
      </c>
      <c r="Q84" s="10">
        <v>44651</v>
      </c>
      <c r="R84" s="9"/>
      <c r="S84" s="9">
        <f t="shared" si="106"/>
        <v>0</v>
      </c>
      <c r="T84" s="9" t="s">
        <v>334</v>
      </c>
      <c r="U84" s="8">
        <f t="shared" si="113"/>
        <v>7</v>
      </c>
      <c r="V84" s="11">
        <v>1</v>
      </c>
      <c r="W84" s="8">
        <v>0</v>
      </c>
      <c r="X84" s="9">
        <v>1</v>
      </c>
      <c r="Y84" s="9">
        <v>0</v>
      </c>
      <c r="Z84" s="9">
        <v>0</v>
      </c>
      <c r="AA84" s="9">
        <v>0</v>
      </c>
      <c r="AB84" s="9">
        <v>1</v>
      </c>
      <c r="AC84" s="9">
        <v>0</v>
      </c>
      <c r="AD84" s="9">
        <v>0</v>
      </c>
      <c r="AE84" s="8">
        <v>0</v>
      </c>
      <c r="AF84" s="9">
        <v>1</v>
      </c>
      <c r="AG84" s="9">
        <v>1</v>
      </c>
      <c r="AH84" s="11">
        <f t="shared" si="94"/>
        <v>7</v>
      </c>
      <c r="AI84" s="11">
        <v>1</v>
      </c>
      <c r="AJ84" s="9">
        <v>1</v>
      </c>
      <c r="AK84" s="9">
        <v>0</v>
      </c>
      <c r="AL84" s="9"/>
      <c r="AM84" s="8" t="s">
        <v>1545</v>
      </c>
      <c r="AN84" s="8">
        <v>0</v>
      </c>
      <c r="AO84" s="8"/>
      <c r="AP84" s="8"/>
      <c r="AQ84" s="8"/>
      <c r="AR84" s="9" t="e">
        <f t="shared" si="100"/>
        <v>#DIV/0!</v>
      </c>
      <c r="AS84" s="9"/>
      <c r="AT84" s="9" t="e">
        <f t="shared" si="114"/>
        <v>#DIV/0!</v>
      </c>
      <c r="AU84" s="9"/>
      <c r="AV84" s="9" t="e">
        <f t="shared" si="96"/>
        <v>#DIV/0!</v>
      </c>
      <c r="AW84" s="9"/>
      <c r="AX84" s="9"/>
      <c r="AY84" s="12" t="s">
        <v>167</v>
      </c>
      <c r="AZ84" s="12" t="s">
        <v>167</v>
      </c>
      <c r="BA84" s="12" t="s">
        <v>167</v>
      </c>
      <c r="BB84" s="12" t="s">
        <v>167</v>
      </c>
      <c r="BC84" s="8" t="s">
        <v>142</v>
      </c>
      <c r="BD84" s="8" t="s">
        <v>143</v>
      </c>
      <c r="BE84" s="8" t="s">
        <v>178</v>
      </c>
      <c r="BF84" s="8"/>
      <c r="BG84" s="12"/>
      <c r="BH84" s="8"/>
      <c r="BI84" s="8"/>
      <c r="BJ84" s="8">
        <v>49</v>
      </c>
      <c r="BK84" s="8">
        <v>156</v>
      </c>
      <c r="BL84" s="8">
        <f t="shared" si="107"/>
        <v>1.4612179261578815</v>
      </c>
      <c r="BM84" s="8">
        <f t="shared" si="101"/>
        <v>20.134779750164363</v>
      </c>
      <c r="BN84" s="8">
        <v>1</v>
      </c>
      <c r="BO84" s="7" t="s">
        <v>1546</v>
      </c>
      <c r="BP84" s="8" t="s">
        <v>139</v>
      </c>
      <c r="BQ84" s="8">
        <v>58</v>
      </c>
      <c r="BR84" s="8">
        <v>84</v>
      </c>
      <c r="BS84" s="8">
        <v>175</v>
      </c>
      <c r="BT84" s="8">
        <f t="shared" si="108"/>
        <v>1.9970438709513985</v>
      </c>
      <c r="BU84" s="8">
        <f t="shared" si="102"/>
        <v>27.428571428571427</v>
      </c>
      <c r="BV84" s="8">
        <f t="shared" si="109"/>
        <v>0.73169044877404332</v>
      </c>
      <c r="BW84" s="8">
        <f t="shared" si="109"/>
        <v>0.73408051172474242</v>
      </c>
      <c r="BX84" s="8" t="s">
        <v>158</v>
      </c>
      <c r="BY84" s="8" t="s">
        <v>171</v>
      </c>
      <c r="BZ84" s="8" t="s">
        <v>148</v>
      </c>
      <c r="CA84" s="8" t="s">
        <v>149</v>
      </c>
      <c r="CB84" s="8">
        <v>4</v>
      </c>
      <c r="CC84" s="8" t="s">
        <v>150</v>
      </c>
      <c r="CD84" s="8">
        <v>2</v>
      </c>
      <c r="CE84" s="8" t="s">
        <v>159</v>
      </c>
      <c r="CF84" s="8" t="s">
        <v>159</v>
      </c>
      <c r="CG84" s="8">
        <v>1</v>
      </c>
      <c r="CH84" s="8" t="s">
        <v>150</v>
      </c>
      <c r="CI84" s="8" t="s">
        <v>159</v>
      </c>
      <c r="CJ84" s="8">
        <v>1</v>
      </c>
      <c r="CK84" s="8" t="s">
        <v>159</v>
      </c>
      <c r="CL84" s="8" t="s">
        <v>159</v>
      </c>
      <c r="CM84" s="8">
        <v>1</v>
      </c>
      <c r="CN84" s="8" t="s">
        <v>159</v>
      </c>
      <c r="CO84" s="8">
        <v>92</v>
      </c>
      <c r="CP84" s="8">
        <v>20</v>
      </c>
      <c r="CQ84" s="8">
        <v>1</v>
      </c>
      <c r="CR84" s="8" t="s">
        <v>561</v>
      </c>
      <c r="CS84" s="8">
        <v>3</v>
      </c>
      <c r="CT84" s="8" t="s">
        <v>1892</v>
      </c>
      <c r="CU84" s="8">
        <v>8682</v>
      </c>
      <c r="CV84" s="8" t="s">
        <v>1893</v>
      </c>
      <c r="CW84" s="8">
        <v>12</v>
      </c>
      <c r="CX84" s="8" t="s">
        <v>0</v>
      </c>
      <c r="CY84" s="8">
        <v>0</v>
      </c>
      <c r="CZ84" s="8"/>
      <c r="DA84" s="8"/>
      <c r="DB84" s="8"/>
      <c r="DC84" s="8"/>
      <c r="DD84" s="8" t="s">
        <v>143</v>
      </c>
      <c r="DE84" s="8">
        <v>1</v>
      </c>
      <c r="DF84" s="8">
        <v>128</v>
      </c>
      <c r="DG84" s="8">
        <v>128</v>
      </c>
      <c r="DH84" s="8">
        <v>375</v>
      </c>
      <c r="DI84" s="8">
        <v>1</v>
      </c>
      <c r="DJ84" s="8"/>
      <c r="DK84" s="8">
        <v>2</v>
      </c>
      <c r="DL84" s="8">
        <v>13</v>
      </c>
      <c r="DM84" s="8">
        <v>1</v>
      </c>
      <c r="DN84" s="8"/>
      <c r="DO84" s="8"/>
      <c r="DP84" s="8"/>
      <c r="DQ84" s="8" t="s">
        <v>165</v>
      </c>
      <c r="DR84" s="8" t="s">
        <v>165</v>
      </c>
      <c r="DS84" s="8" t="s">
        <v>165</v>
      </c>
      <c r="DT84" s="8" t="s">
        <v>636</v>
      </c>
      <c r="DU84" s="8" t="s">
        <v>150</v>
      </c>
      <c r="DV84" s="8" t="s">
        <v>159</v>
      </c>
      <c r="DW84" s="8" t="s">
        <v>150</v>
      </c>
      <c r="DX84" s="8" t="s">
        <v>150</v>
      </c>
      <c r="DY84" s="8" t="s">
        <v>150</v>
      </c>
      <c r="DZ84" s="8" t="s">
        <v>150</v>
      </c>
      <c r="EA84" s="8"/>
      <c r="EB84" s="8" t="s">
        <v>150</v>
      </c>
      <c r="EC84" s="8" t="s">
        <v>150</v>
      </c>
      <c r="ED84" s="8" t="s">
        <v>150</v>
      </c>
      <c r="EE84" s="8"/>
      <c r="EF84" s="8" t="s">
        <v>159</v>
      </c>
      <c r="EG84" s="8" t="s">
        <v>150</v>
      </c>
      <c r="EH84" s="8"/>
      <c r="EI84" s="8" t="s">
        <v>159</v>
      </c>
      <c r="EJ84" s="8" t="s">
        <v>150</v>
      </c>
      <c r="EK84" s="8"/>
      <c r="EL84" s="8"/>
      <c r="EM84" s="8"/>
      <c r="EN84" s="8"/>
      <c r="EO84" s="8"/>
      <c r="EP84" s="8" t="s">
        <v>189</v>
      </c>
      <c r="EQ84" s="11">
        <f t="shared" si="95"/>
        <v>7</v>
      </c>
      <c r="ER84" s="11">
        <v>1</v>
      </c>
      <c r="ES84" s="11"/>
      <c r="ET84" s="13">
        <f t="shared" si="115"/>
        <v>1.012</v>
      </c>
      <c r="EU84" s="13">
        <f t="shared" si="116"/>
        <v>0.7</v>
      </c>
      <c r="EV84" s="14">
        <f t="shared" si="103"/>
        <v>-0.24099999999999999</v>
      </c>
      <c r="EW84" s="14">
        <f t="shared" si="117"/>
        <v>-0.24099999999999999</v>
      </c>
      <c r="EX84" s="14">
        <f t="shared" si="118"/>
        <v>-0.24099999999999999</v>
      </c>
      <c r="EY84" s="11">
        <f t="shared" si="119"/>
        <v>-0.24099999999999999</v>
      </c>
      <c r="EZ84" s="15" t="s">
        <v>152</v>
      </c>
      <c r="FA84" s="16" t="str">
        <f t="shared" si="110"/>
        <v>1</v>
      </c>
      <c r="FC84">
        <v>2</v>
      </c>
      <c r="FD84">
        <v>0</v>
      </c>
    </row>
    <row r="85" spans="1:160" ht="33.75">
      <c r="A85" s="6">
        <v>3653</v>
      </c>
      <c r="B85" s="8">
        <v>2</v>
      </c>
      <c r="C85" s="8" t="s">
        <v>139</v>
      </c>
      <c r="D85" s="8">
        <v>72</v>
      </c>
      <c r="E85" s="8">
        <v>71</v>
      </c>
      <c r="F85" s="8" t="s">
        <v>140</v>
      </c>
      <c r="G85" s="8">
        <v>1</v>
      </c>
      <c r="H85" s="8" t="s">
        <v>188</v>
      </c>
      <c r="I85" s="9"/>
      <c r="J85" s="9"/>
      <c r="K85" s="10">
        <v>44669</v>
      </c>
      <c r="L85" s="10"/>
      <c r="M85" s="9" t="e">
        <f t="shared" si="112"/>
        <v>#NUM!</v>
      </c>
      <c r="N85" s="9">
        <f t="shared" ca="1" si="105"/>
        <v>23</v>
      </c>
      <c r="O85" s="9">
        <v>6</v>
      </c>
      <c r="P85" s="9">
        <v>1</v>
      </c>
      <c r="Q85" s="9"/>
      <c r="R85" s="9"/>
      <c r="S85" s="9" t="e">
        <f t="shared" si="106"/>
        <v>#NUM!</v>
      </c>
      <c r="T85" s="9"/>
      <c r="U85" s="8">
        <f t="shared" si="113"/>
        <v>6</v>
      </c>
      <c r="V85" s="11">
        <v>1</v>
      </c>
      <c r="W85" s="8">
        <f t="shared" ref="W85:W91" si="120">IF(O85&lt;12,O85, IF(O85&gt;12, "12"))</f>
        <v>6</v>
      </c>
      <c r="X85" s="9">
        <v>2</v>
      </c>
      <c r="Y85" s="9"/>
      <c r="Z85" s="9"/>
      <c r="AA85" s="9"/>
      <c r="AB85" s="9"/>
      <c r="AC85" s="9">
        <v>6</v>
      </c>
      <c r="AD85" s="9">
        <v>1</v>
      </c>
      <c r="AE85" s="8">
        <f t="shared" ref="AE85:AE91" si="121">IF($O85&lt;36,$O85, IF($O85&gt;36, "36"))</f>
        <v>6</v>
      </c>
      <c r="AF85" s="9">
        <v>2</v>
      </c>
      <c r="AG85" s="9"/>
      <c r="AH85" s="11">
        <f t="shared" si="94"/>
        <v>6</v>
      </c>
      <c r="AI85" s="11">
        <v>1</v>
      </c>
      <c r="AJ85" s="9">
        <v>2</v>
      </c>
      <c r="AK85" s="9">
        <v>0</v>
      </c>
      <c r="AL85" s="9"/>
      <c r="AM85" s="8" t="s">
        <v>360</v>
      </c>
      <c r="AN85" s="8">
        <v>1</v>
      </c>
      <c r="AO85" s="8">
        <v>2.2799999999999998</v>
      </c>
      <c r="AP85" s="8">
        <v>28</v>
      </c>
      <c r="AQ85" s="8"/>
      <c r="AR85" s="9" t="e">
        <f t="shared" si="100"/>
        <v>#DIV/0!</v>
      </c>
      <c r="AS85" s="9"/>
      <c r="AT85" s="9" t="e">
        <f t="shared" si="114"/>
        <v>#DIV/0!</v>
      </c>
      <c r="AU85" s="9"/>
      <c r="AV85" s="9" t="e">
        <f t="shared" si="96"/>
        <v>#DIV/0!</v>
      </c>
      <c r="AW85" s="9"/>
      <c r="AX85" s="9"/>
      <c r="AY85" s="12"/>
      <c r="AZ85" s="12"/>
      <c r="BA85" s="12"/>
      <c r="BB85" s="12"/>
      <c r="BC85" s="8" t="s">
        <v>164</v>
      </c>
      <c r="BD85" s="8"/>
      <c r="BE85" s="8"/>
      <c r="BF85" s="8"/>
      <c r="BG85" s="12"/>
      <c r="BH85" s="8"/>
      <c r="BI85" s="8"/>
      <c r="BJ85" s="8">
        <v>68</v>
      </c>
      <c r="BK85" s="8">
        <v>176</v>
      </c>
      <c r="BL85" s="8">
        <f t="shared" si="107"/>
        <v>1.8330710379400292</v>
      </c>
      <c r="BM85" s="8">
        <f t="shared" si="101"/>
        <v>21.952479338842977</v>
      </c>
      <c r="BN85" s="8">
        <v>1</v>
      </c>
      <c r="BO85" s="7" t="s">
        <v>1550</v>
      </c>
      <c r="BP85" s="8" t="s">
        <v>146</v>
      </c>
      <c r="BQ85" s="8">
        <v>67</v>
      </c>
      <c r="BR85" s="8">
        <v>64.400000000000006</v>
      </c>
      <c r="BS85" s="8">
        <v>164.5</v>
      </c>
      <c r="BT85" s="8">
        <f t="shared" si="108"/>
        <v>1.7055446618515573</v>
      </c>
      <c r="BU85" s="8">
        <f t="shared" si="102"/>
        <v>23.798745392226607</v>
      </c>
      <c r="BV85" s="8">
        <f t="shared" si="109"/>
        <v>1.0747716427138461</v>
      </c>
      <c r="BW85" s="8">
        <f t="shared" si="109"/>
        <v>0.92242170656665468</v>
      </c>
      <c r="BX85" s="8" t="s">
        <v>147</v>
      </c>
      <c r="BY85" s="8" t="s">
        <v>158</v>
      </c>
      <c r="BZ85" s="8" t="s">
        <v>148</v>
      </c>
      <c r="CA85" s="8" t="s">
        <v>149</v>
      </c>
      <c r="CB85" s="8">
        <v>4</v>
      </c>
      <c r="CC85" s="8" t="s">
        <v>150</v>
      </c>
      <c r="CD85" s="8">
        <v>2</v>
      </c>
      <c r="CE85" s="8" t="s">
        <v>159</v>
      </c>
      <c r="CF85" s="8" t="s">
        <v>150</v>
      </c>
      <c r="CG85" s="8">
        <v>2</v>
      </c>
      <c r="CH85" s="8" t="s">
        <v>150</v>
      </c>
      <c r="CI85" s="8" t="s">
        <v>150</v>
      </c>
      <c r="CJ85" s="8">
        <v>2</v>
      </c>
      <c r="CK85" s="8" t="s">
        <v>159</v>
      </c>
      <c r="CL85" s="8" t="s">
        <v>150</v>
      </c>
      <c r="CM85" s="8">
        <v>2</v>
      </c>
      <c r="CN85" s="8" t="s">
        <v>150</v>
      </c>
      <c r="CO85" s="8">
        <v>100</v>
      </c>
      <c r="CP85" s="8">
        <v>80</v>
      </c>
      <c r="CQ85" s="8">
        <v>4</v>
      </c>
      <c r="CR85" s="8" t="s">
        <v>0</v>
      </c>
      <c r="CS85" s="8">
        <v>0</v>
      </c>
      <c r="CT85" s="8"/>
      <c r="CU85" s="8"/>
      <c r="CV85" s="8"/>
      <c r="CW85" s="8"/>
      <c r="CX85" s="8" t="s">
        <v>0</v>
      </c>
      <c r="CY85" s="8">
        <v>0</v>
      </c>
      <c r="CZ85" s="8"/>
      <c r="DA85" s="8"/>
      <c r="DB85" s="8"/>
      <c r="DC85" s="8"/>
      <c r="DD85" s="8" t="s">
        <v>165</v>
      </c>
      <c r="DE85" s="8">
        <v>2</v>
      </c>
      <c r="DF85" s="8"/>
      <c r="DG85" s="8"/>
      <c r="DH85" s="8">
        <v>375</v>
      </c>
      <c r="DI85" s="8">
        <v>1</v>
      </c>
      <c r="DJ85" s="8"/>
      <c r="DK85" s="8">
        <v>2</v>
      </c>
      <c r="DL85" s="8">
        <v>0</v>
      </c>
      <c r="DM85" s="8">
        <v>2</v>
      </c>
      <c r="DN85" s="8" t="s">
        <v>143</v>
      </c>
      <c r="DO85" s="8"/>
      <c r="DP85" s="8" t="str">
        <f t="shared" ref="DP85:DP91" si="122">IF(DO85= "Y", "2","1")</f>
        <v>1</v>
      </c>
      <c r="DQ85" s="8" t="s">
        <v>165</v>
      </c>
      <c r="DR85" s="8" t="s">
        <v>165</v>
      </c>
      <c r="DS85" s="8" t="s">
        <v>165</v>
      </c>
      <c r="DT85" s="8" t="s">
        <v>636</v>
      </c>
      <c r="DU85" s="8" t="s">
        <v>150</v>
      </c>
      <c r="DV85" s="8" t="s">
        <v>159</v>
      </c>
      <c r="DW85" s="8" t="s">
        <v>150</v>
      </c>
      <c r="DX85" s="8" t="s">
        <v>150</v>
      </c>
      <c r="DY85" s="8" t="s">
        <v>159</v>
      </c>
      <c r="DZ85" s="8" t="s">
        <v>150</v>
      </c>
      <c r="EA85" s="8"/>
      <c r="EB85" s="8" t="s">
        <v>150</v>
      </c>
      <c r="EC85" s="8" t="s">
        <v>150</v>
      </c>
      <c r="ED85" s="8" t="s">
        <v>150</v>
      </c>
      <c r="EE85" s="8"/>
      <c r="EF85" s="8" t="s">
        <v>159</v>
      </c>
      <c r="EG85" s="8" t="s">
        <v>150</v>
      </c>
      <c r="EH85" s="8"/>
      <c r="EI85" s="8" t="s">
        <v>159</v>
      </c>
      <c r="EJ85" s="8" t="s">
        <v>150</v>
      </c>
      <c r="EK85" s="8"/>
      <c r="EL85" s="8"/>
      <c r="EM85" s="8" t="s">
        <v>159</v>
      </c>
      <c r="EN85" s="8"/>
      <c r="EO85" s="8"/>
      <c r="EP85" s="8" t="s">
        <v>189</v>
      </c>
      <c r="EQ85" s="11">
        <f t="shared" si="95"/>
        <v>6</v>
      </c>
      <c r="ER85" s="11">
        <v>1</v>
      </c>
      <c r="ES85" s="11"/>
      <c r="ET85" s="13">
        <f t="shared" si="115"/>
        <v>1</v>
      </c>
      <c r="EU85" s="13">
        <f t="shared" si="116"/>
        <v>0.9</v>
      </c>
      <c r="EV85" s="14">
        <f t="shared" si="103"/>
        <v>-3.2000000000000001E-2</v>
      </c>
      <c r="EW85" s="14">
        <f t="shared" si="117"/>
        <v>-3.2000000000000001E-2</v>
      </c>
      <c r="EX85" s="14">
        <f t="shared" si="118"/>
        <v>-3.2000000000000001E-2</v>
      </c>
      <c r="EY85" s="11">
        <f t="shared" si="119"/>
        <v>-3.2000000000000001E-2</v>
      </c>
      <c r="EZ85" s="15" t="s">
        <v>152</v>
      </c>
      <c r="FA85" s="16" t="str">
        <f t="shared" si="110"/>
        <v>1</v>
      </c>
      <c r="FC85">
        <v>2</v>
      </c>
      <c r="FD85">
        <v>0</v>
      </c>
    </row>
    <row r="86" spans="1:160" ht="67.5">
      <c r="A86" s="6">
        <v>3677</v>
      </c>
      <c r="B86" s="8">
        <v>2</v>
      </c>
      <c r="C86" s="8" t="s">
        <v>139</v>
      </c>
      <c r="D86" s="8">
        <v>53</v>
      </c>
      <c r="E86" s="8">
        <v>53</v>
      </c>
      <c r="F86" s="8" t="s">
        <v>140</v>
      </c>
      <c r="G86" s="8">
        <v>1</v>
      </c>
      <c r="H86" s="8"/>
      <c r="I86" s="9"/>
      <c r="J86" s="9"/>
      <c r="K86" s="10">
        <v>44748</v>
      </c>
      <c r="L86" s="10"/>
      <c r="M86" s="9" t="e">
        <f t="shared" si="112"/>
        <v>#NUM!</v>
      </c>
      <c r="N86" s="9">
        <f t="shared" ca="1" si="105"/>
        <v>21</v>
      </c>
      <c r="O86" s="9">
        <v>3</v>
      </c>
      <c r="P86" s="9">
        <v>1</v>
      </c>
      <c r="Q86" s="9"/>
      <c r="R86" s="9"/>
      <c r="S86" s="9" t="e">
        <f t="shared" si="106"/>
        <v>#NUM!</v>
      </c>
      <c r="T86" s="9"/>
      <c r="U86" s="8">
        <f t="shared" si="113"/>
        <v>3</v>
      </c>
      <c r="V86" s="11">
        <v>1</v>
      </c>
      <c r="W86" s="8">
        <f t="shared" si="120"/>
        <v>3</v>
      </c>
      <c r="X86" s="9">
        <v>2</v>
      </c>
      <c r="Y86" s="9"/>
      <c r="Z86" s="9"/>
      <c r="AA86" s="9"/>
      <c r="AB86" s="9"/>
      <c r="AC86" s="9">
        <v>3</v>
      </c>
      <c r="AD86" s="9">
        <v>1</v>
      </c>
      <c r="AE86" s="8">
        <f t="shared" si="121"/>
        <v>3</v>
      </c>
      <c r="AF86" s="9">
        <v>2</v>
      </c>
      <c r="AG86" s="9"/>
      <c r="AH86" s="11">
        <f t="shared" si="94"/>
        <v>3</v>
      </c>
      <c r="AI86" s="11">
        <v>1</v>
      </c>
      <c r="AJ86" s="9"/>
      <c r="AK86" s="9">
        <v>0</v>
      </c>
      <c r="AL86" s="9"/>
      <c r="AM86" s="8" t="s">
        <v>360</v>
      </c>
      <c r="AN86" s="8">
        <v>1</v>
      </c>
      <c r="AO86" s="8">
        <v>2.39</v>
      </c>
      <c r="AP86" s="8">
        <v>26</v>
      </c>
      <c r="AQ86" s="8"/>
      <c r="AR86" s="9" t="e">
        <f t="shared" si="100"/>
        <v>#DIV/0!</v>
      </c>
      <c r="AS86" s="9"/>
      <c r="AT86" s="9" t="e">
        <f t="shared" si="114"/>
        <v>#DIV/0!</v>
      </c>
      <c r="AU86" s="9"/>
      <c r="AV86" s="9" t="e">
        <f t="shared" si="96"/>
        <v>#DIV/0!</v>
      </c>
      <c r="AW86" s="9"/>
      <c r="AX86" s="9"/>
      <c r="AY86" s="12"/>
      <c r="AZ86" s="12"/>
      <c r="BA86" s="12"/>
      <c r="BB86" s="12"/>
      <c r="BC86" s="8" t="s">
        <v>164</v>
      </c>
      <c r="BD86" s="8"/>
      <c r="BE86" s="8"/>
      <c r="BF86" s="8"/>
      <c r="BG86" s="12"/>
      <c r="BH86" s="8"/>
      <c r="BI86" s="8"/>
      <c r="BJ86" s="8">
        <v>75</v>
      </c>
      <c r="BK86" s="8">
        <v>174</v>
      </c>
      <c r="BL86" s="8">
        <f t="shared" si="107"/>
        <v>1.8952458991514696</v>
      </c>
      <c r="BM86" s="8">
        <f t="shared" si="101"/>
        <v>24.772096710265558</v>
      </c>
      <c r="BN86" s="8">
        <v>1</v>
      </c>
      <c r="BO86" s="7" t="s">
        <v>1576</v>
      </c>
      <c r="BP86" s="8" t="s">
        <v>146</v>
      </c>
      <c r="BQ86" s="8">
        <v>51</v>
      </c>
      <c r="BR86" s="8">
        <v>80</v>
      </c>
      <c r="BS86" s="8">
        <v>168</v>
      </c>
      <c r="BT86" s="8">
        <f t="shared" si="108"/>
        <v>1.8990167587325684</v>
      </c>
      <c r="BU86" s="8">
        <f t="shared" si="102"/>
        <v>28.344671201814059</v>
      </c>
      <c r="BV86" s="8">
        <f t="shared" si="109"/>
        <v>0.99801430947686032</v>
      </c>
      <c r="BW86" s="8">
        <f t="shared" si="109"/>
        <v>0.87395957193816887</v>
      </c>
      <c r="BX86" s="8" t="s">
        <v>162</v>
      </c>
      <c r="BY86" s="8" t="s">
        <v>147</v>
      </c>
      <c r="BZ86" s="8" t="s">
        <v>148</v>
      </c>
      <c r="CA86" s="8" t="s">
        <v>149</v>
      </c>
      <c r="CB86" s="8">
        <v>4</v>
      </c>
      <c r="CC86" s="8" t="s">
        <v>150</v>
      </c>
      <c r="CD86" s="8">
        <v>2</v>
      </c>
      <c r="CE86" s="8" t="s">
        <v>159</v>
      </c>
      <c r="CF86" s="8" t="s">
        <v>150</v>
      </c>
      <c r="CG86" s="8">
        <v>2</v>
      </c>
      <c r="CH86" s="8" t="s">
        <v>150</v>
      </c>
      <c r="CI86" s="8" t="s">
        <v>150</v>
      </c>
      <c r="CJ86" s="8">
        <v>2</v>
      </c>
      <c r="CK86" s="8" t="s">
        <v>159</v>
      </c>
      <c r="CL86" s="8" t="s">
        <v>150</v>
      </c>
      <c r="CM86" s="8">
        <v>2</v>
      </c>
      <c r="CN86" s="8" t="s">
        <v>150</v>
      </c>
      <c r="CO86" s="8">
        <v>100</v>
      </c>
      <c r="CP86" s="8">
        <v>60</v>
      </c>
      <c r="CQ86" s="8">
        <v>3</v>
      </c>
      <c r="CR86" s="8" t="s">
        <v>562</v>
      </c>
      <c r="CS86" s="8">
        <v>1</v>
      </c>
      <c r="CT86" s="8" t="s">
        <v>1894</v>
      </c>
      <c r="CU86" s="8">
        <v>1480</v>
      </c>
      <c r="CV86" s="8" t="s">
        <v>1895</v>
      </c>
      <c r="CW86" s="8">
        <v>3</v>
      </c>
      <c r="CX86" s="8" t="s">
        <v>0</v>
      </c>
      <c r="CY86" s="8">
        <v>0</v>
      </c>
      <c r="CZ86" s="8"/>
      <c r="DA86" s="8"/>
      <c r="DB86" s="8"/>
      <c r="DC86" s="8"/>
      <c r="DD86" s="8" t="s">
        <v>143</v>
      </c>
      <c r="DE86" s="8">
        <v>1</v>
      </c>
      <c r="DF86" s="8">
        <v>16</v>
      </c>
      <c r="DG86" s="8">
        <v>0</v>
      </c>
      <c r="DH86" s="8">
        <v>375</v>
      </c>
      <c r="DI86" s="8">
        <v>1</v>
      </c>
      <c r="DJ86" s="8"/>
      <c r="DK86" s="8">
        <v>2</v>
      </c>
      <c r="DL86" s="8">
        <v>2</v>
      </c>
      <c r="DM86" s="8">
        <v>1</v>
      </c>
      <c r="DN86" s="8" t="s">
        <v>143</v>
      </c>
      <c r="DO86" s="8"/>
      <c r="DP86" s="8" t="str">
        <f t="shared" si="122"/>
        <v>1</v>
      </c>
      <c r="DQ86" s="8" t="s">
        <v>165</v>
      </c>
      <c r="DR86" s="8" t="s">
        <v>165</v>
      </c>
      <c r="DS86" s="8" t="s">
        <v>165</v>
      </c>
      <c r="DT86" s="8" t="s">
        <v>636</v>
      </c>
      <c r="DU86" s="8" t="s">
        <v>150</v>
      </c>
      <c r="DV86" s="8" t="s">
        <v>150</v>
      </c>
      <c r="DW86" s="8" t="s">
        <v>150</v>
      </c>
      <c r="DX86" s="8" t="s">
        <v>150</v>
      </c>
      <c r="DY86" s="8" t="s">
        <v>150</v>
      </c>
      <c r="DZ86" s="8" t="s">
        <v>150</v>
      </c>
      <c r="EA86" s="8"/>
      <c r="EB86" s="8" t="s">
        <v>150</v>
      </c>
      <c r="EC86" s="8" t="s">
        <v>150</v>
      </c>
      <c r="ED86" s="8" t="s">
        <v>150</v>
      </c>
      <c r="EE86" s="8"/>
      <c r="EF86" s="8" t="s">
        <v>159</v>
      </c>
      <c r="EG86" s="8" t="s">
        <v>150</v>
      </c>
      <c r="EH86" s="8"/>
      <c r="EI86" s="8" t="s">
        <v>159</v>
      </c>
      <c r="EJ86" s="8" t="s">
        <v>150</v>
      </c>
      <c r="EK86" s="8"/>
      <c r="EL86" s="8"/>
      <c r="EM86" s="8" t="s">
        <v>159</v>
      </c>
      <c r="EN86" s="8"/>
      <c r="EO86" s="8"/>
      <c r="EP86" s="8" t="s">
        <v>189</v>
      </c>
      <c r="EQ86" s="11">
        <f t="shared" si="95"/>
        <v>3</v>
      </c>
      <c r="ER86" s="11">
        <v>1</v>
      </c>
      <c r="ES86" s="11"/>
      <c r="ET86" s="13">
        <f t="shared" si="115"/>
        <v>1</v>
      </c>
      <c r="EU86" s="13">
        <f t="shared" si="116"/>
        <v>0.9</v>
      </c>
      <c r="EV86" s="14">
        <f t="shared" si="103"/>
        <v>-3.2000000000000001E-2</v>
      </c>
      <c r="EW86" s="14">
        <f t="shared" si="117"/>
        <v>-3.2000000000000001E-2</v>
      </c>
      <c r="EX86" s="14">
        <f t="shared" si="118"/>
        <v>-3.2000000000000001E-2</v>
      </c>
      <c r="EY86" s="11">
        <f t="shared" si="119"/>
        <v>-3.2000000000000001E-2</v>
      </c>
      <c r="EZ86" s="15" t="s">
        <v>152</v>
      </c>
      <c r="FA86" s="16" t="str">
        <f t="shared" si="110"/>
        <v>1</v>
      </c>
      <c r="FC86">
        <v>2</v>
      </c>
      <c r="FD86">
        <v>0</v>
      </c>
    </row>
    <row r="87" spans="1:160" ht="78.75">
      <c r="A87" s="6">
        <v>3687</v>
      </c>
      <c r="B87" s="8">
        <v>1</v>
      </c>
      <c r="C87" s="8" t="s">
        <v>146</v>
      </c>
      <c r="D87" s="8">
        <v>62</v>
      </c>
      <c r="E87" s="8">
        <v>61</v>
      </c>
      <c r="F87" s="8" t="s">
        <v>140</v>
      </c>
      <c r="G87" s="8">
        <v>1</v>
      </c>
      <c r="H87" s="8"/>
      <c r="I87" s="9" t="s">
        <v>708</v>
      </c>
      <c r="J87" s="9">
        <v>4</v>
      </c>
      <c r="K87" s="10">
        <v>44774</v>
      </c>
      <c r="L87" s="10"/>
      <c r="M87" s="9" t="e">
        <f>DATEDIF(K87, L87, "m")</f>
        <v>#NUM!</v>
      </c>
      <c r="N87" s="9">
        <f t="shared" ca="1" si="105"/>
        <v>20</v>
      </c>
      <c r="O87" s="9">
        <v>3</v>
      </c>
      <c r="P87" s="9">
        <v>1</v>
      </c>
      <c r="Q87" s="9"/>
      <c r="R87" s="10">
        <v>44851</v>
      </c>
      <c r="S87" s="9" t="e">
        <f t="shared" si="106"/>
        <v>#NUM!</v>
      </c>
      <c r="T87" s="9" t="s">
        <v>1439</v>
      </c>
      <c r="U87" s="8">
        <f t="shared" si="113"/>
        <v>3</v>
      </c>
      <c r="V87" s="11">
        <v>1</v>
      </c>
      <c r="W87" s="8">
        <f t="shared" si="120"/>
        <v>3</v>
      </c>
      <c r="X87" s="9">
        <v>2</v>
      </c>
      <c r="Y87" s="9"/>
      <c r="Z87" s="9"/>
      <c r="AA87" s="9"/>
      <c r="AB87" s="9"/>
      <c r="AC87" s="9">
        <v>3</v>
      </c>
      <c r="AD87" s="9">
        <v>1</v>
      </c>
      <c r="AE87" s="8">
        <f t="shared" si="121"/>
        <v>3</v>
      </c>
      <c r="AF87" s="9">
        <v>2</v>
      </c>
      <c r="AG87" s="9"/>
      <c r="AH87" s="11">
        <f t="shared" si="94"/>
        <v>3</v>
      </c>
      <c r="AI87" s="11">
        <v>1</v>
      </c>
      <c r="AJ87" s="9"/>
      <c r="AK87" s="9">
        <v>1</v>
      </c>
      <c r="AL87" s="9" t="s">
        <v>1586</v>
      </c>
      <c r="AM87" s="8" t="s">
        <v>360</v>
      </c>
      <c r="AN87" s="8">
        <v>1</v>
      </c>
      <c r="AO87" s="8">
        <v>2.12</v>
      </c>
      <c r="AP87" s="8">
        <v>25</v>
      </c>
      <c r="AQ87" s="8"/>
      <c r="AR87" s="9" t="e">
        <f t="shared" si="100"/>
        <v>#DIV/0!</v>
      </c>
      <c r="AS87" s="9"/>
      <c r="AT87" s="9" t="e">
        <f t="shared" si="114"/>
        <v>#DIV/0!</v>
      </c>
      <c r="AU87" s="9"/>
      <c r="AV87" s="9" t="e">
        <f t="shared" si="96"/>
        <v>#DIV/0!</v>
      </c>
      <c r="AW87" s="9"/>
      <c r="AX87" s="9"/>
      <c r="AY87" s="12"/>
      <c r="AZ87" s="12"/>
      <c r="BA87" s="12"/>
      <c r="BB87" s="12"/>
      <c r="BC87" s="8" t="s">
        <v>164</v>
      </c>
      <c r="BD87" s="8"/>
      <c r="BE87" s="8"/>
      <c r="BF87" s="8"/>
      <c r="BG87" s="12"/>
      <c r="BH87" s="8"/>
      <c r="BI87" s="8"/>
      <c r="BJ87" s="8">
        <v>73.099999999999994</v>
      </c>
      <c r="BK87" s="8">
        <v>152.80000000000001</v>
      </c>
      <c r="BL87" s="8">
        <f t="shared" si="107"/>
        <v>1.7061634758144499</v>
      </c>
      <c r="BM87" s="8">
        <f t="shared" si="101"/>
        <v>31.30910611002987</v>
      </c>
      <c r="BN87" s="8">
        <v>1</v>
      </c>
      <c r="BO87" s="7" t="s">
        <v>1587</v>
      </c>
      <c r="BP87" s="8" t="s">
        <v>139</v>
      </c>
      <c r="BQ87" s="8">
        <v>63</v>
      </c>
      <c r="BR87" s="8">
        <v>70</v>
      </c>
      <c r="BS87" s="8">
        <v>162</v>
      </c>
      <c r="BT87" s="8">
        <f t="shared" si="108"/>
        <v>1.747557105399699</v>
      </c>
      <c r="BU87" s="8">
        <f t="shared" si="102"/>
        <v>26.672763298277701</v>
      </c>
      <c r="BV87" s="8">
        <f t="shared" si="109"/>
        <v>0.97631343235803358</v>
      </c>
      <c r="BW87" s="8">
        <f t="shared" si="109"/>
        <v>1.1738231153594627</v>
      </c>
      <c r="BX87" s="8" t="s">
        <v>147</v>
      </c>
      <c r="BY87" s="8" t="s">
        <v>158</v>
      </c>
      <c r="BZ87" s="8" t="s">
        <v>148</v>
      </c>
      <c r="CA87" s="8" t="s">
        <v>149</v>
      </c>
      <c r="CB87" s="8">
        <v>6</v>
      </c>
      <c r="CC87" s="8" t="s">
        <v>150</v>
      </c>
      <c r="CD87" s="8">
        <v>2</v>
      </c>
      <c r="CE87" s="8" t="s">
        <v>159</v>
      </c>
      <c r="CF87" s="8" t="s">
        <v>150</v>
      </c>
      <c r="CG87" s="8">
        <v>2</v>
      </c>
      <c r="CH87" s="8" t="s">
        <v>150</v>
      </c>
      <c r="CI87" s="8" t="s">
        <v>159</v>
      </c>
      <c r="CJ87" s="8">
        <v>1</v>
      </c>
      <c r="CK87" s="8" t="s">
        <v>159</v>
      </c>
      <c r="CL87" s="8" t="s">
        <v>150</v>
      </c>
      <c r="CM87" s="8">
        <v>2</v>
      </c>
      <c r="CN87" s="8" t="s">
        <v>150</v>
      </c>
      <c r="CO87" s="8">
        <v>8</v>
      </c>
      <c r="CP87" s="8">
        <v>100</v>
      </c>
      <c r="CQ87" s="8">
        <v>2</v>
      </c>
      <c r="CR87" s="8" t="s">
        <v>0</v>
      </c>
      <c r="CS87" s="8">
        <v>0</v>
      </c>
      <c r="CT87" s="8"/>
      <c r="CU87" s="8"/>
      <c r="CV87" s="8"/>
      <c r="CW87" s="8"/>
      <c r="CX87" s="8" t="s">
        <v>561</v>
      </c>
      <c r="CY87" s="8">
        <v>3</v>
      </c>
      <c r="CZ87" s="8" t="s">
        <v>1896</v>
      </c>
      <c r="DA87" s="8">
        <v>7281</v>
      </c>
      <c r="DB87" s="8" t="s">
        <v>1833</v>
      </c>
      <c r="DC87" s="8">
        <v>1</v>
      </c>
      <c r="DD87" s="8" t="s">
        <v>165</v>
      </c>
      <c r="DE87" s="8">
        <v>2</v>
      </c>
      <c r="DF87" s="8"/>
      <c r="DG87" s="8"/>
      <c r="DH87" s="8">
        <v>375</v>
      </c>
      <c r="DI87" s="8">
        <v>1</v>
      </c>
      <c r="DJ87" s="8"/>
      <c r="DK87" s="8">
        <v>2</v>
      </c>
      <c r="DL87" s="8">
        <v>6</v>
      </c>
      <c r="DM87" s="8">
        <v>1</v>
      </c>
      <c r="DN87" s="8" t="s">
        <v>143</v>
      </c>
      <c r="DO87" s="8"/>
      <c r="DP87" s="8" t="str">
        <f t="shared" si="122"/>
        <v>1</v>
      </c>
      <c r="DQ87" s="8" t="s">
        <v>165</v>
      </c>
      <c r="DR87" s="8" t="s">
        <v>165</v>
      </c>
      <c r="DS87" s="8" t="s">
        <v>165</v>
      </c>
      <c r="DT87" s="8" t="s">
        <v>636</v>
      </c>
      <c r="DU87" s="8" t="s">
        <v>150</v>
      </c>
      <c r="DV87" s="8" t="s">
        <v>159</v>
      </c>
      <c r="DW87" s="8" t="s">
        <v>150</v>
      </c>
      <c r="DX87" s="8" t="s">
        <v>150</v>
      </c>
      <c r="DY87" s="8" t="s">
        <v>159</v>
      </c>
      <c r="DZ87" s="8" t="s">
        <v>150</v>
      </c>
      <c r="EA87" s="8"/>
      <c r="EB87" s="8" t="s">
        <v>150</v>
      </c>
      <c r="EC87" s="8" t="s">
        <v>150</v>
      </c>
      <c r="ED87" s="8" t="s">
        <v>150</v>
      </c>
      <c r="EE87" s="8"/>
      <c r="EF87" s="8" t="s">
        <v>159</v>
      </c>
      <c r="EG87" s="8" t="s">
        <v>150</v>
      </c>
      <c r="EH87" s="8"/>
      <c r="EI87" s="8" t="s">
        <v>159</v>
      </c>
      <c r="EJ87" s="8" t="s">
        <v>150</v>
      </c>
      <c r="EK87" s="8"/>
      <c r="EL87" s="8"/>
      <c r="EM87" s="8" t="s">
        <v>159</v>
      </c>
      <c r="EN87" s="8"/>
      <c r="EO87" s="8"/>
      <c r="EP87" s="8" t="s">
        <v>189</v>
      </c>
      <c r="EQ87" s="11">
        <f t="shared" si="95"/>
        <v>3</v>
      </c>
      <c r="ER87" s="11">
        <v>1</v>
      </c>
      <c r="ES87" s="11"/>
      <c r="ET87" s="13">
        <f t="shared" si="115"/>
        <v>1.012</v>
      </c>
      <c r="EU87" s="13">
        <f t="shared" si="116"/>
        <v>0.7</v>
      </c>
      <c r="EV87" s="14">
        <f t="shared" si="103"/>
        <v>-0.24099999999999999</v>
      </c>
      <c r="EW87" s="14">
        <f t="shared" si="117"/>
        <v>-0.24099999999999999</v>
      </c>
      <c r="EX87" s="14">
        <f t="shared" si="118"/>
        <v>-0.24099999999999999</v>
      </c>
      <c r="EY87" s="11">
        <f t="shared" si="119"/>
        <v>-0.24099999999999999</v>
      </c>
      <c r="EZ87" s="15" t="s">
        <v>152</v>
      </c>
      <c r="FA87" s="16" t="str">
        <f t="shared" si="110"/>
        <v>1</v>
      </c>
      <c r="FC87">
        <v>2</v>
      </c>
      <c r="FD87">
        <v>0</v>
      </c>
    </row>
    <row r="88" spans="1:160" ht="90">
      <c r="A88" s="6">
        <v>3694</v>
      </c>
      <c r="B88" s="8">
        <v>1</v>
      </c>
      <c r="C88" s="8" t="s">
        <v>146</v>
      </c>
      <c r="D88" s="8">
        <v>54</v>
      </c>
      <c r="E88" s="8">
        <v>54</v>
      </c>
      <c r="F88" s="8" t="s">
        <v>185</v>
      </c>
      <c r="G88" s="8">
        <v>4</v>
      </c>
      <c r="H88" s="8"/>
      <c r="I88" s="9"/>
      <c r="J88" s="9"/>
      <c r="K88" s="10">
        <v>44790</v>
      </c>
      <c r="L88" s="10"/>
      <c r="M88" s="9" t="e">
        <f t="shared" ref="M88:M91" si="123">DATEDIF(K88,L88,"m")</f>
        <v>#NUM!</v>
      </c>
      <c r="N88" s="9">
        <f t="shared" ca="1" si="105"/>
        <v>19</v>
      </c>
      <c r="O88" s="9">
        <v>2</v>
      </c>
      <c r="P88" s="9">
        <v>1</v>
      </c>
      <c r="Q88" s="9"/>
      <c r="R88" s="9"/>
      <c r="S88" s="9" t="e">
        <f t="shared" si="106"/>
        <v>#NUM!</v>
      </c>
      <c r="T88" s="9"/>
      <c r="U88" s="8">
        <f t="shared" si="113"/>
        <v>2</v>
      </c>
      <c r="V88" s="11">
        <v>1</v>
      </c>
      <c r="W88" s="8">
        <f t="shared" si="120"/>
        <v>2</v>
      </c>
      <c r="X88" s="9">
        <v>2</v>
      </c>
      <c r="Y88" s="9"/>
      <c r="Z88" s="9"/>
      <c r="AA88" s="9"/>
      <c r="AB88" s="9"/>
      <c r="AC88" s="9">
        <v>2</v>
      </c>
      <c r="AD88" s="9">
        <v>1</v>
      </c>
      <c r="AE88" s="8">
        <f t="shared" si="121"/>
        <v>2</v>
      </c>
      <c r="AF88" s="9">
        <v>2</v>
      </c>
      <c r="AG88" s="9"/>
      <c r="AH88" s="11">
        <f t="shared" si="94"/>
        <v>2</v>
      </c>
      <c r="AI88" s="11">
        <v>1</v>
      </c>
      <c r="AJ88" s="9"/>
      <c r="AK88" s="9">
        <v>1</v>
      </c>
      <c r="AL88" s="9" t="s">
        <v>1588</v>
      </c>
      <c r="AM88" s="8" t="s">
        <v>360</v>
      </c>
      <c r="AN88" s="8">
        <v>1</v>
      </c>
      <c r="AO88" s="8">
        <v>1.61</v>
      </c>
      <c r="AP88" s="8">
        <v>36</v>
      </c>
      <c r="AQ88" s="8"/>
      <c r="AR88" s="9" t="e">
        <f t="shared" si="100"/>
        <v>#DIV/0!</v>
      </c>
      <c r="AS88" s="9"/>
      <c r="AT88" s="9" t="e">
        <f t="shared" si="114"/>
        <v>#DIV/0!</v>
      </c>
      <c r="AU88" s="9"/>
      <c r="AV88" s="9" t="e">
        <f t="shared" si="96"/>
        <v>#DIV/0!</v>
      </c>
      <c r="AW88" s="9"/>
      <c r="AX88" s="9"/>
      <c r="AY88" s="12"/>
      <c r="AZ88" s="12"/>
      <c r="BA88" s="12"/>
      <c r="BB88" s="12"/>
      <c r="BC88" s="8" t="s">
        <v>164</v>
      </c>
      <c r="BD88" s="8"/>
      <c r="BE88" s="8"/>
      <c r="BF88" s="8"/>
      <c r="BG88" s="12"/>
      <c r="BH88" s="8"/>
      <c r="BI88" s="8"/>
      <c r="BJ88" s="8">
        <v>63</v>
      </c>
      <c r="BK88" s="8">
        <v>167</v>
      </c>
      <c r="BL88" s="8">
        <f t="shared" si="107"/>
        <v>1.7082660064758177</v>
      </c>
      <c r="BM88" s="8">
        <f t="shared" si="101"/>
        <v>22.589551436050055</v>
      </c>
      <c r="BN88" s="8">
        <v>1</v>
      </c>
      <c r="BO88" s="7" t="s">
        <v>1589</v>
      </c>
      <c r="BP88" s="8" t="s">
        <v>139</v>
      </c>
      <c r="BQ88" s="8">
        <v>55</v>
      </c>
      <c r="BR88" s="8">
        <v>76</v>
      </c>
      <c r="BS88" s="8">
        <v>175</v>
      </c>
      <c r="BT88" s="8">
        <f t="shared" si="108"/>
        <v>1.9138799188389999</v>
      </c>
      <c r="BU88" s="8">
        <f t="shared" si="102"/>
        <v>24.816326530612244</v>
      </c>
      <c r="BV88" s="8">
        <f t="shared" si="109"/>
        <v>0.89256697333032686</v>
      </c>
      <c r="BW88" s="8">
        <f t="shared" si="109"/>
        <v>0.91026975359083284</v>
      </c>
      <c r="BX88" s="8" t="s">
        <v>162</v>
      </c>
      <c r="BY88" s="8" t="s">
        <v>162</v>
      </c>
      <c r="BZ88" s="8" t="s">
        <v>148</v>
      </c>
      <c r="CA88" s="8" t="s">
        <v>149</v>
      </c>
      <c r="CB88" s="8">
        <v>6</v>
      </c>
      <c r="CC88" s="8" t="s">
        <v>150</v>
      </c>
      <c r="CD88" s="8">
        <v>2</v>
      </c>
      <c r="CE88" s="8" t="s">
        <v>159</v>
      </c>
      <c r="CF88" s="8" t="s">
        <v>159</v>
      </c>
      <c r="CG88" s="8">
        <v>1</v>
      </c>
      <c r="CH88" s="8" t="s">
        <v>150</v>
      </c>
      <c r="CI88" s="8" t="s">
        <v>159</v>
      </c>
      <c r="CJ88" s="8">
        <v>1</v>
      </c>
      <c r="CK88" s="8" t="s">
        <v>159</v>
      </c>
      <c r="CL88" s="8" t="s">
        <v>159</v>
      </c>
      <c r="CM88" s="8">
        <v>1</v>
      </c>
      <c r="CN88" s="8" t="s">
        <v>159</v>
      </c>
      <c r="CO88" s="8">
        <v>100</v>
      </c>
      <c r="CP88" s="8">
        <v>100</v>
      </c>
      <c r="CQ88" s="8">
        <v>1</v>
      </c>
      <c r="CR88" s="8" t="s">
        <v>572</v>
      </c>
      <c r="CS88" s="8">
        <v>3</v>
      </c>
      <c r="CT88" s="8"/>
      <c r="CU88" s="8"/>
      <c r="CV88" s="8"/>
      <c r="CW88" s="8"/>
      <c r="CX88" s="8" t="s">
        <v>0</v>
      </c>
      <c r="CY88" s="8">
        <v>0</v>
      </c>
      <c r="CZ88" s="8"/>
      <c r="DA88" s="8"/>
      <c r="DB88" s="8"/>
      <c r="DC88" s="8"/>
      <c r="DD88" s="8" t="s">
        <v>165</v>
      </c>
      <c r="DE88" s="8">
        <v>2</v>
      </c>
      <c r="DF88" s="8"/>
      <c r="DG88" s="8"/>
      <c r="DH88" s="8">
        <v>375</v>
      </c>
      <c r="DI88" s="8">
        <v>1</v>
      </c>
      <c r="DJ88" s="8">
        <v>4</v>
      </c>
      <c r="DK88" s="8">
        <v>1</v>
      </c>
      <c r="DL88" s="8">
        <v>11</v>
      </c>
      <c r="DM88" s="8">
        <v>1</v>
      </c>
      <c r="DN88" s="8" t="s">
        <v>143</v>
      </c>
      <c r="DO88" s="8"/>
      <c r="DP88" s="8" t="str">
        <f t="shared" si="122"/>
        <v>1</v>
      </c>
      <c r="DQ88" s="8" t="s">
        <v>165</v>
      </c>
      <c r="DR88" s="8" t="s">
        <v>165</v>
      </c>
      <c r="DS88" s="8" t="s">
        <v>165</v>
      </c>
      <c r="DT88" s="8" t="s">
        <v>636</v>
      </c>
      <c r="DU88" s="8" t="s">
        <v>150</v>
      </c>
      <c r="DV88" s="8" t="s">
        <v>150</v>
      </c>
      <c r="DW88" s="8" t="s">
        <v>150</v>
      </c>
      <c r="DX88" s="8" t="s">
        <v>150</v>
      </c>
      <c r="DY88" s="8" t="s">
        <v>150</v>
      </c>
      <c r="DZ88" s="8"/>
      <c r="EA88" s="8"/>
      <c r="EB88" s="8" t="s">
        <v>150</v>
      </c>
      <c r="EC88" s="8" t="s">
        <v>150</v>
      </c>
      <c r="ED88" s="8" t="s">
        <v>150</v>
      </c>
      <c r="EE88" s="8"/>
      <c r="EF88" s="8" t="s">
        <v>159</v>
      </c>
      <c r="EG88" s="8" t="s">
        <v>150</v>
      </c>
      <c r="EH88" s="8"/>
      <c r="EI88" s="8" t="s">
        <v>159</v>
      </c>
      <c r="EJ88" s="8" t="s">
        <v>150</v>
      </c>
      <c r="EK88" s="8"/>
      <c r="EL88" s="8"/>
      <c r="EM88" s="8" t="s">
        <v>159</v>
      </c>
      <c r="EN88" s="8"/>
      <c r="EO88" s="8"/>
      <c r="EP88" s="8" t="s">
        <v>189</v>
      </c>
      <c r="EQ88" s="11">
        <f t="shared" si="95"/>
        <v>2</v>
      </c>
      <c r="ER88" s="11">
        <v>1</v>
      </c>
      <c r="ES88" s="11"/>
      <c r="ET88" s="13">
        <f t="shared" si="115"/>
        <v>1.012</v>
      </c>
      <c r="EU88" s="13">
        <f t="shared" si="116"/>
        <v>0.7</v>
      </c>
      <c r="EV88" s="14">
        <f t="shared" si="103"/>
        <v>-0.24099999999999999</v>
      </c>
      <c r="EW88" s="14">
        <f t="shared" si="117"/>
        <v>-0.24099999999999999</v>
      </c>
      <c r="EX88" s="14">
        <f t="shared" si="118"/>
        <v>-0.24099999999999999</v>
      </c>
      <c r="EY88" s="11">
        <f t="shared" si="119"/>
        <v>-0.24099999999999999</v>
      </c>
      <c r="EZ88" s="17" t="s">
        <v>176</v>
      </c>
      <c r="FA88" s="16" t="str">
        <f t="shared" si="110"/>
        <v>3</v>
      </c>
      <c r="FC88">
        <v>2</v>
      </c>
      <c r="FD88">
        <v>0</v>
      </c>
    </row>
    <row r="89" spans="1:160" ht="33.75">
      <c r="A89" s="6">
        <v>3718</v>
      </c>
      <c r="B89" s="8">
        <v>2</v>
      </c>
      <c r="C89" s="8" t="s">
        <v>139</v>
      </c>
      <c r="D89" s="8">
        <v>50</v>
      </c>
      <c r="E89" s="8">
        <v>50</v>
      </c>
      <c r="F89" s="8" t="s">
        <v>140</v>
      </c>
      <c r="G89" s="8">
        <v>1</v>
      </c>
      <c r="H89" s="8"/>
      <c r="I89" s="9"/>
      <c r="J89" s="9"/>
      <c r="K89" s="10">
        <v>44846</v>
      </c>
      <c r="L89" s="10"/>
      <c r="M89" s="9" t="e">
        <f t="shared" si="123"/>
        <v>#NUM!</v>
      </c>
      <c r="N89" s="9">
        <f t="shared" ca="1" si="105"/>
        <v>17</v>
      </c>
      <c r="O89" s="9">
        <v>0</v>
      </c>
      <c r="P89" s="9">
        <v>1</v>
      </c>
      <c r="Q89" s="9"/>
      <c r="R89" s="9"/>
      <c r="S89" s="9" t="e">
        <f t="shared" si="106"/>
        <v>#NUM!</v>
      </c>
      <c r="T89" s="9"/>
      <c r="U89" s="8">
        <f t="shared" si="113"/>
        <v>0</v>
      </c>
      <c r="V89" s="11">
        <v>1</v>
      </c>
      <c r="W89" s="8">
        <f t="shared" si="120"/>
        <v>0</v>
      </c>
      <c r="X89" s="9">
        <v>2</v>
      </c>
      <c r="Y89" s="9"/>
      <c r="Z89" s="9"/>
      <c r="AA89" s="9"/>
      <c r="AB89" s="9"/>
      <c r="AC89" s="9">
        <v>0</v>
      </c>
      <c r="AD89" s="9">
        <v>1</v>
      </c>
      <c r="AE89" s="8">
        <f t="shared" si="121"/>
        <v>0</v>
      </c>
      <c r="AF89" s="9">
        <v>2</v>
      </c>
      <c r="AG89" s="9"/>
      <c r="AH89" s="11">
        <f t="shared" si="94"/>
        <v>0</v>
      </c>
      <c r="AI89" s="11">
        <v>1</v>
      </c>
      <c r="AJ89" s="9"/>
      <c r="AK89" s="9">
        <v>0</v>
      </c>
      <c r="AL89" s="9"/>
      <c r="AM89" s="8" t="s">
        <v>360</v>
      </c>
      <c r="AN89" s="8">
        <v>1</v>
      </c>
      <c r="AO89" s="8">
        <v>2.46</v>
      </c>
      <c r="AP89" s="8">
        <v>29</v>
      </c>
      <c r="AQ89" s="8"/>
      <c r="AR89" s="9" t="e">
        <f t="shared" si="100"/>
        <v>#DIV/0!</v>
      </c>
      <c r="AS89" s="9"/>
      <c r="AT89" s="9" t="e">
        <f t="shared" si="114"/>
        <v>#DIV/0!</v>
      </c>
      <c r="AU89" s="9"/>
      <c r="AV89" s="9" t="e">
        <f t="shared" si="96"/>
        <v>#DIV/0!</v>
      </c>
      <c r="AW89" s="9"/>
      <c r="AX89" s="9"/>
      <c r="AY89" s="12"/>
      <c r="AZ89" s="12"/>
      <c r="BA89" s="12"/>
      <c r="BB89" s="12"/>
      <c r="BC89" s="8" t="s">
        <v>164</v>
      </c>
      <c r="BD89" s="8"/>
      <c r="BE89" s="8"/>
      <c r="BF89" s="8"/>
      <c r="BG89" s="12"/>
      <c r="BH89" s="8"/>
      <c r="BI89" s="8"/>
      <c r="BJ89" s="8">
        <v>55</v>
      </c>
      <c r="BK89" s="8">
        <v>159</v>
      </c>
      <c r="BL89" s="8">
        <f t="shared" si="107"/>
        <v>1.5560852347162786</v>
      </c>
      <c r="BM89" s="8">
        <f t="shared" si="101"/>
        <v>21.755468533681423</v>
      </c>
      <c r="BN89" s="8">
        <v>1</v>
      </c>
      <c r="BO89" s="7" t="s">
        <v>1608</v>
      </c>
      <c r="BP89" s="8" t="s">
        <v>146</v>
      </c>
      <c r="BQ89" s="8">
        <v>51</v>
      </c>
      <c r="BR89" s="8">
        <v>47</v>
      </c>
      <c r="BS89" s="8">
        <v>159</v>
      </c>
      <c r="BT89" s="8">
        <f t="shared" si="108"/>
        <v>1.4555288849034023</v>
      </c>
      <c r="BU89" s="8">
        <f t="shared" si="102"/>
        <v>18.591036746964125</v>
      </c>
      <c r="BV89" s="8">
        <f t="shared" si="109"/>
        <v>1.0690857810214807</v>
      </c>
      <c r="BW89" s="8">
        <f t="shared" si="109"/>
        <v>1.1702127659574468</v>
      </c>
      <c r="BX89" s="8" t="s">
        <v>171</v>
      </c>
      <c r="BY89" s="8" t="s">
        <v>158</v>
      </c>
      <c r="BZ89" s="8" t="s">
        <v>148</v>
      </c>
      <c r="CA89" s="8" t="s">
        <v>149</v>
      </c>
      <c r="CB89" s="8">
        <v>4</v>
      </c>
      <c r="CC89" s="8" t="s">
        <v>150</v>
      </c>
      <c r="CD89" s="8">
        <v>2</v>
      </c>
      <c r="CE89" s="8" t="s">
        <v>150</v>
      </c>
      <c r="CF89" s="8" t="s">
        <v>150</v>
      </c>
      <c r="CG89" s="8">
        <v>2</v>
      </c>
      <c r="CH89" s="8" t="s">
        <v>150</v>
      </c>
      <c r="CI89" s="8" t="s">
        <v>150</v>
      </c>
      <c r="CJ89" s="8">
        <v>2</v>
      </c>
      <c r="CK89" s="8" t="s">
        <v>150</v>
      </c>
      <c r="CL89" s="8" t="s">
        <v>150</v>
      </c>
      <c r="CM89" s="8">
        <v>2</v>
      </c>
      <c r="CN89" s="8" t="s">
        <v>150</v>
      </c>
      <c r="CO89" s="8">
        <v>0</v>
      </c>
      <c r="CP89" s="8">
        <v>60</v>
      </c>
      <c r="CQ89" s="8">
        <v>4</v>
      </c>
      <c r="CR89" s="8" t="s">
        <v>0</v>
      </c>
      <c r="CS89" s="8">
        <v>0</v>
      </c>
      <c r="CT89" s="8"/>
      <c r="CU89" s="8"/>
      <c r="CV89" s="8"/>
      <c r="CW89" s="8"/>
      <c r="CX89" s="8" t="s">
        <v>0</v>
      </c>
      <c r="CY89" s="8">
        <v>0</v>
      </c>
      <c r="CZ89" s="8"/>
      <c r="DA89" s="8"/>
      <c r="DB89" s="8"/>
      <c r="DC89" s="8"/>
      <c r="DD89" s="8" t="s">
        <v>165</v>
      </c>
      <c r="DE89" s="8">
        <v>2</v>
      </c>
      <c r="DF89" s="8"/>
      <c r="DG89" s="8"/>
      <c r="DH89" s="8">
        <v>375</v>
      </c>
      <c r="DI89" s="8">
        <v>1</v>
      </c>
      <c r="DJ89" s="8"/>
      <c r="DK89" s="8">
        <v>2</v>
      </c>
      <c r="DL89" s="8">
        <v>0</v>
      </c>
      <c r="DM89" s="8">
        <v>2</v>
      </c>
      <c r="DN89" s="8" t="s">
        <v>143</v>
      </c>
      <c r="DO89" s="8"/>
      <c r="DP89" s="8" t="str">
        <f t="shared" si="122"/>
        <v>1</v>
      </c>
      <c r="DQ89" s="8" t="s">
        <v>165</v>
      </c>
      <c r="DR89" s="8" t="s">
        <v>165</v>
      </c>
      <c r="DS89" s="8" t="s">
        <v>165</v>
      </c>
      <c r="DT89" s="8" t="s">
        <v>636</v>
      </c>
      <c r="DU89" s="8" t="s">
        <v>150</v>
      </c>
      <c r="DV89" s="8" t="s">
        <v>159</v>
      </c>
      <c r="DW89" s="8" t="s">
        <v>150</v>
      </c>
      <c r="DX89" s="8" t="s">
        <v>159</v>
      </c>
      <c r="DY89" s="8" t="s">
        <v>159</v>
      </c>
      <c r="DZ89" s="8" t="s">
        <v>150</v>
      </c>
      <c r="EA89" s="8"/>
      <c r="EB89" s="8" t="s">
        <v>150</v>
      </c>
      <c r="EC89" s="8" t="s">
        <v>150</v>
      </c>
      <c r="ED89" s="8" t="s">
        <v>150</v>
      </c>
      <c r="EE89" s="8"/>
      <c r="EF89" s="8" t="s">
        <v>159</v>
      </c>
      <c r="EG89" s="8" t="s">
        <v>150</v>
      </c>
      <c r="EH89" s="8"/>
      <c r="EI89" s="8" t="s">
        <v>159</v>
      </c>
      <c r="EJ89" s="8" t="s">
        <v>150</v>
      </c>
      <c r="EK89" s="8"/>
      <c r="EL89" s="8"/>
      <c r="EM89" s="8" t="s">
        <v>159</v>
      </c>
      <c r="EN89" s="8"/>
      <c r="EO89" s="8"/>
      <c r="EP89" s="8" t="s">
        <v>189</v>
      </c>
      <c r="EQ89" s="11">
        <f t="shared" si="95"/>
        <v>0</v>
      </c>
      <c r="ER89" s="11">
        <v>1</v>
      </c>
      <c r="ES89" s="11"/>
      <c r="ET89" s="13">
        <f t="shared" si="115"/>
        <v>1</v>
      </c>
      <c r="EU89" s="13">
        <f t="shared" si="116"/>
        <v>0.9</v>
      </c>
      <c r="EV89" s="14">
        <f t="shared" si="103"/>
        <v>-3.2000000000000001E-2</v>
      </c>
      <c r="EW89" s="14">
        <f t="shared" si="117"/>
        <v>-3.2000000000000001E-2</v>
      </c>
      <c r="EX89" s="14">
        <f t="shared" si="118"/>
        <v>-3.2000000000000001E-2</v>
      </c>
      <c r="EY89" s="11">
        <f t="shared" si="119"/>
        <v>-3.2000000000000001E-2</v>
      </c>
      <c r="EZ89" s="17" t="s">
        <v>152</v>
      </c>
      <c r="FA89" s="16" t="str">
        <f t="shared" si="110"/>
        <v>1</v>
      </c>
      <c r="FC89">
        <v>2</v>
      </c>
      <c r="FD89">
        <v>0</v>
      </c>
    </row>
    <row r="90" spans="1:160" ht="33.75">
      <c r="A90" s="6">
        <v>3935</v>
      </c>
      <c r="B90" s="8">
        <v>2</v>
      </c>
      <c r="C90" s="17" t="s">
        <v>139</v>
      </c>
      <c r="D90" s="17">
        <v>53</v>
      </c>
      <c r="E90" s="17">
        <v>53</v>
      </c>
      <c r="F90" s="17" t="s">
        <v>153</v>
      </c>
      <c r="G90" s="8">
        <v>3</v>
      </c>
      <c r="H90" s="8"/>
      <c r="I90" s="9"/>
      <c r="J90" s="9"/>
      <c r="K90" s="22">
        <v>44867</v>
      </c>
      <c r="L90" s="10"/>
      <c r="M90" s="9" t="e">
        <f t="shared" si="123"/>
        <v>#NUM!</v>
      </c>
      <c r="N90" s="9">
        <f t="shared" ca="1" si="105"/>
        <v>17</v>
      </c>
      <c r="O90" s="9">
        <v>0</v>
      </c>
      <c r="P90" s="9">
        <v>1</v>
      </c>
      <c r="Q90" s="9"/>
      <c r="R90" s="9"/>
      <c r="S90" s="9" t="e">
        <f t="shared" si="106"/>
        <v>#NUM!</v>
      </c>
      <c r="T90" s="9"/>
      <c r="U90" s="8">
        <f t="shared" si="113"/>
        <v>0</v>
      </c>
      <c r="V90" s="11">
        <v>1</v>
      </c>
      <c r="W90" s="8">
        <f t="shared" si="120"/>
        <v>0</v>
      </c>
      <c r="X90" s="9">
        <v>2</v>
      </c>
      <c r="Y90" s="9"/>
      <c r="Z90" s="9"/>
      <c r="AA90" s="9"/>
      <c r="AB90" s="9"/>
      <c r="AC90" s="9">
        <v>0</v>
      </c>
      <c r="AD90" s="9">
        <v>1</v>
      </c>
      <c r="AE90" s="8">
        <f t="shared" si="121"/>
        <v>0</v>
      </c>
      <c r="AF90" s="9">
        <v>2</v>
      </c>
      <c r="AG90" s="9"/>
      <c r="AH90" s="11">
        <f t="shared" si="94"/>
        <v>0</v>
      </c>
      <c r="AI90" s="11">
        <v>1</v>
      </c>
      <c r="AJ90" s="9"/>
      <c r="AK90" s="9"/>
      <c r="AL90" s="9"/>
      <c r="AM90" s="8" t="s">
        <v>360</v>
      </c>
      <c r="AN90" s="8">
        <v>1</v>
      </c>
      <c r="AO90" s="8">
        <v>1.73</v>
      </c>
      <c r="AP90" s="8">
        <v>44</v>
      </c>
      <c r="AQ90" s="8"/>
      <c r="AR90" s="9" t="e">
        <f t="shared" si="100"/>
        <v>#DIV/0!</v>
      </c>
      <c r="AS90" s="9"/>
      <c r="AT90" s="9" t="e">
        <f t="shared" si="114"/>
        <v>#DIV/0!</v>
      </c>
      <c r="AU90" s="9"/>
      <c r="AV90" s="9" t="e">
        <f t="shared" si="96"/>
        <v>#DIV/0!</v>
      </c>
      <c r="AW90" s="9"/>
      <c r="AX90" s="9"/>
      <c r="AY90" s="12"/>
      <c r="AZ90" s="12"/>
      <c r="BA90" s="12"/>
      <c r="BB90" s="12"/>
      <c r="BC90" s="8" t="s">
        <v>164</v>
      </c>
      <c r="BD90" s="8"/>
      <c r="BE90" s="8"/>
      <c r="BF90" s="8"/>
      <c r="BG90" s="12"/>
      <c r="BH90" s="8"/>
      <c r="BI90" s="8"/>
      <c r="BJ90" s="17">
        <v>67</v>
      </c>
      <c r="BK90" s="17">
        <v>174</v>
      </c>
      <c r="BL90" s="8">
        <f t="shared" si="107"/>
        <v>1.8065347494165227</v>
      </c>
      <c r="BM90" s="8">
        <f t="shared" si="101"/>
        <v>22.129739727837229</v>
      </c>
      <c r="BN90" s="8">
        <v>1</v>
      </c>
      <c r="BO90" s="21" t="s">
        <v>1621</v>
      </c>
      <c r="BP90" s="17" t="s">
        <v>146</v>
      </c>
      <c r="BQ90" s="17">
        <v>50</v>
      </c>
      <c r="BR90" s="17">
        <v>55</v>
      </c>
      <c r="BS90" s="17">
        <v>156</v>
      </c>
      <c r="BT90" s="8">
        <f t="shared" si="108"/>
        <v>1.5347434921704106</v>
      </c>
      <c r="BU90" s="8">
        <f t="shared" si="102"/>
        <v>22.600262984878366</v>
      </c>
      <c r="BV90" s="8">
        <f t="shared" si="109"/>
        <v>1.1770923015035881</v>
      </c>
      <c r="BW90" s="8">
        <f t="shared" si="109"/>
        <v>0.9791806291211762</v>
      </c>
      <c r="BX90" s="17" t="s">
        <v>158</v>
      </c>
      <c r="BY90" s="17" t="s">
        <v>171</v>
      </c>
      <c r="BZ90" s="8" t="s">
        <v>148</v>
      </c>
      <c r="CA90" s="8" t="s">
        <v>149</v>
      </c>
      <c r="CB90" s="17">
        <v>5</v>
      </c>
      <c r="CC90" s="17" t="s">
        <v>150</v>
      </c>
      <c r="CD90" s="8">
        <v>2</v>
      </c>
      <c r="CE90" s="17" t="s">
        <v>159</v>
      </c>
      <c r="CF90" s="17" t="s">
        <v>150</v>
      </c>
      <c r="CG90" s="8">
        <v>2</v>
      </c>
      <c r="CH90" s="17" t="s">
        <v>150</v>
      </c>
      <c r="CI90" s="17" t="s">
        <v>150</v>
      </c>
      <c r="CJ90" s="8">
        <v>2</v>
      </c>
      <c r="CK90" s="17" t="s">
        <v>159</v>
      </c>
      <c r="CL90" s="17" t="s">
        <v>150</v>
      </c>
      <c r="CM90" s="8">
        <v>2</v>
      </c>
      <c r="CN90" s="17" t="s">
        <v>150</v>
      </c>
      <c r="CO90" s="17">
        <v>0</v>
      </c>
      <c r="CP90" s="17">
        <v>100</v>
      </c>
      <c r="CQ90" s="17">
        <v>3</v>
      </c>
      <c r="CR90" s="17" t="s">
        <v>0</v>
      </c>
      <c r="CS90" s="8">
        <v>0</v>
      </c>
      <c r="CT90" s="8"/>
      <c r="CU90" s="8"/>
      <c r="CV90" s="8"/>
      <c r="CW90" s="8"/>
      <c r="CX90" s="17" t="s">
        <v>585</v>
      </c>
      <c r="CY90" s="8">
        <v>2</v>
      </c>
      <c r="CZ90" s="8" t="s">
        <v>1897</v>
      </c>
      <c r="DA90" s="8">
        <v>3707</v>
      </c>
      <c r="DB90" s="8" t="s">
        <v>1803</v>
      </c>
      <c r="DC90" s="8">
        <v>1</v>
      </c>
      <c r="DD90" s="17" t="s">
        <v>143</v>
      </c>
      <c r="DE90" s="8">
        <v>1</v>
      </c>
      <c r="DF90" s="17">
        <v>128</v>
      </c>
      <c r="DG90" s="17">
        <v>32</v>
      </c>
      <c r="DH90" s="17">
        <v>375</v>
      </c>
      <c r="DI90" s="8">
        <v>1</v>
      </c>
      <c r="DJ90" s="8"/>
      <c r="DK90" s="8">
        <v>2</v>
      </c>
      <c r="DL90" s="17">
        <v>5</v>
      </c>
      <c r="DM90" s="8">
        <v>1</v>
      </c>
      <c r="DN90" s="17" t="s">
        <v>143</v>
      </c>
      <c r="DO90" s="17"/>
      <c r="DP90" s="8" t="str">
        <f t="shared" si="122"/>
        <v>1</v>
      </c>
      <c r="DQ90" s="17" t="s">
        <v>636</v>
      </c>
      <c r="DR90" s="17" t="s">
        <v>165</v>
      </c>
      <c r="DS90" s="17" t="s">
        <v>143</v>
      </c>
      <c r="DT90" s="17" t="s">
        <v>636</v>
      </c>
      <c r="DU90" s="17" t="s">
        <v>150</v>
      </c>
      <c r="DV90" s="17" t="s">
        <v>159</v>
      </c>
      <c r="DW90" s="17" t="s">
        <v>150</v>
      </c>
      <c r="DX90" s="17" t="s">
        <v>150</v>
      </c>
      <c r="DY90" s="17" t="s">
        <v>150</v>
      </c>
      <c r="DZ90" s="17" t="s">
        <v>150</v>
      </c>
      <c r="EA90" s="17"/>
      <c r="EB90" s="17" t="s">
        <v>150</v>
      </c>
      <c r="EC90" s="17" t="s">
        <v>150</v>
      </c>
      <c r="ED90" s="17" t="s">
        <v>150</v>
      </c>
      <c r="EE90" s="17"/>
      <c r="EF90" s="17" t="s">
        <v>159</v>
      </c>
      <c r="EG90" s="17" t="s">
        <v>150</v>
      </c>
      <c r="EH90" s="17"/>
      <c r="EI90" s="17" t="s">
        <v>159</v>
      </c>
      <c r="EJ90" s="17" t="s">
        <v>150</v>
      </c>
      <c r="EK90" s="17"/>
      <c r="EL90" s="17"/>
      <c r="EM90" s="17" t="s">
        <v>159</v>
      </c>
      <c r="EN90" s="17"/>
      <c r="EO90" s="17"/>
      <c r="EP90" s="17" t="s">
        <v>189</v>
      </c>
      <c r="EQ90" s="11">
        <f t="shared" si="95"/>
        <v>0</v>
      </c>
      <c r="ER90" s="11">
        <v>1</v>
      </c>
      <c r="ES90" s="11"/>
      <c r="ET90" s="13">
        <f t="shared" si="115"/>
        <v>1</v>
      </c>
      <c r="EU90" s="13">
        <f t="shared" si="116"/>
        <v>0.9</v>
      </c>
      <c r="EV90" s="14">
        <f t="shared" si="103"/>
        <v>-3.2000000000000001E-2</v>
      </c>
      <c r="EW90" s="14">
        <f t="shared" si="117"/>
        <v>-3.2000000000000001E-2</v>
      </c>
      <c r="EX90" s="14">
        <f t="shared" si="118"/>
        <v>-3.2000000000000001E-2</v>
      </c>
      <c r="EY90" s="11">
        <f t="shared" si="119"/>
        <v>-3.2000000000000001E-2</v>
      </c>
      <c r="EZ90" s="17" t="s">
        <v>152</v>
      </c>
      <c r="FA90" s="16" t="str">
        <f t="shared" si="110"/>
        <v>1</v>
      </c>
      <c r="FC90">
        <v>2</v>
      </c>
      <c r="FD90">
        <v>0</v>
      </c>
    </row>
    <row r="91" spans="1:160" ht="101.25">
      <c r="A91" s="6">
        <v>3941</v>
      </c>
      <c r="B91" s="8">
        <v>1</v>
      </c>
      <c r="C91" s="17" t="s">
        <v>146</v>
      </c>
      <c r="D91" s="17">
        <v>55</v>
      </c>
      <c r="E91" s="17">
        <v>55</v>
      </c>
      <c r="F91" s="17" t="s">
        <v>140</v>
      </c>
      <c r="G91" s="8">
        <v>1</v>
      </c>
      <c r="H91" s="8"/>
      <c r="I91" s="9" t="s">
        <v>502</v>
      </c>
      <c r="J91" s="9">
        <v>3</v>
      </c>
      <c r="K91" s="22">
        <v>44886</v>
      </c>
      <c r="L91" s="10"/>
      <c r="M91" s="9" t="e">
        <f t="shared" si="123"/>
        <v>#NUM!</v>
      </c>
      <c r="N91" s="9">
        <f t="shared" ca="1" si="105"/>
        <v>16</v>
      </c>
      <c r="O91" s="9">
        <v>0</v>
      </c>
      <c r="P91" s="9">
        <v>1</v>
      </c>
      <c r="Q91" s="9"/>
      <c r="R91" s="9"/>
      <c r="S91" s="9" t="e">
        <f t="shared" si="106"/>
        <v>#NUM!</v>
      </c>
      <c r="T91" s="9"/>
      <c r="U91" s="8">
        <f t="shared" si="113"/>
        <v>0</v>
      </c>
      <c r="V91" s="11">
        <v>1</v>
      </c>
      <c r="W91" s="8">
        <f t="shared" si="120"/>
        <v>0</v>
      </c>
      <c r="X91" s="9">
        <v>2</v>
      </c>
      <c r="Y91" s="9"/>
      <c r="Z91" s="9"/>
      <c r="AA91" s="9"/>
      <c r="AB91" s="9"/>
      <c r="AC91" s="9">
        <v>0</v>
      </c>
      <c r="AD91" s="9">
        <v>1</v>
      </c>
      <c r="AE91" s="8">
        <f t="shared" si="121"/>
        <v>0</v>
      </c>
      <c r="AF91" s="9">
        <v>2</v>
      </c>
      <c r="AG91" s="9"/>
      <c r="AH91" s="11">
        <f t="shared" si="94"/>
        <v>0</v>
      </c>
      <c r="AI91" s="11">
        <v>1</v>
      </c>
      <c r="AJ91" s="9"/>
      <c r="AK91" s="9"/>
      <c r="AL91" s="9"/>
      <c r="AM91" s="8" t="s">
        <v>360</v>
      </c>
      <c r="AN91" s="8">
        <v>1</v>
      </c>
      <c r="AO91" s="8">
        <v>1.99</v>
      </c>
      <c r="AP91" s="8">
        <v>28</v>
      </c>
      <c r="AQ91" s="8"/>
      <c r="AR91" s="9" t="e">
        <f t="shared" si="100"/>
        <v>#DIV/0!</v>
      </c>
      <c r="AS91" s="9"/>
      <c r="AT91" s="9" t="e">
        <f t="shared" si="114"/>
        <v>#DIV/0!</v>
      </c>
      <c r="AU91" s="9"/>
      <c r="AV91" s="9" t="e">
        <f t="shared" si="96"/>
        <v>#DIV/0!</v>
      </c>
      <c r="AW91" s="9"/>
      <c r="AX91" s="9"/>
      <c r="AY91" s="12"/>
      <c r="AZ91" s="12"/>
      <c r="BA91" s="12"/>
      <c r="BB91" s="12"/>
      <c r="BC91" s="8" t="s">
        <v>164</v>
      </c>
      <c r="BD91" s="8"/>
      <c r="BE91" s="8"/>
      <c r="BF91" s="8"/>
      <c r="BG91" s="12"/>
      <c r="BH91" s="8"/>
      <c r="BI91" s="8"/>
      <c r="BJ91" s="17">
        <v>57.2</v>
      </c>
      <c r="BK91" s="17">
        <v>153.30000000000001</v>
      </c>
      <c r="BL91" s="8">
        <f t="shared" si="107"/>
        <v>1.540911506386142</v>
      </c>
      <c r="BM91" s="8">
        <f t="shared" si="101"/>
        <v>24.339503737943541</v>
      </c>
      <c r="BN91" s="8">
        <v>1</v>
      </c>
      <c r="BO91" s="21" t="s">
        <v>1628</v>
      </c>
      <c r="BP91" s="17" t="s">
        <v>139</v>
      </c>
      <c r="BQ91" s="17">
        <v>59</v>
      </c>
      <c r="BR91" s="17">
        <v>82</v>
      </c>
      <c r="BS91" s="17">
        <v>170</v>
      </c>
      <c r="BT91" s="8">
        <f t="shared" si="108"/>
        <v>1.9355869212520531</v>
      </c>
      <c r="BU91" s="8">
        <f t="shared" si="102"/>
        <v>28.373702422145328</v>
      </c>
      <c r="BV91" s="8">
        <f t="shared" si="109"/>
        <v>0.7960952254158592</v>
      </c>
      <c r="BW91" s="8">
        <f t="shared" si="109"/>
        <v>0.85781909515435162</v>
      </c>
      <c r="BX91" s="17" t="s">
        <v>162</v>
      </c>
      <c r="BY91" s="17" t="s">
        <v>147</v>
      </c>
      <c r="BZ91" s="8" t="s">
        <v>148</v>
      </c>
      <c r="CA91" s="8" t="s">
        <v>149</v>
      </c>
      <c r="CB91" s="17">
        <v>6</v>
      </c>
      <c r="CC91" s="17" t="s">
        <v>150</v>
      </c>
      <c r="CD91" s="8">
        <v>2</v>
      </c>
      <c r="CE91" s="17" t="s">
        <v>159</v>
      </c>
      <c r="CF91" s="17" t="s">
        <v>150</v>
      </c>
      <c r="CG91" s="8">
        <v>2</v>
      </c>
      <c r="CH91" s="17" t="s">
        <v>150</v>
      </c>
      <c r="CI91" s="17" t="s">
        <v>159</v>
      </c>
      <c r="CJ91" s="8">
        <v>1</v>
      </c>
      <c r="CK91" s="17" t="s">
        <v>159</v>
      </c>
      <c r="CL91" s="17" t="s">
        <v>159</v>
      </c>
      <c r="CM91" s="8">
        <v>1</v>
      </c>
      <c r="CN91" s="17" t="s">
        <v>150</v>
      </c>
      <c r="CO91" s="17">
        <v>100</v>
      </c>
      <c r="CP91" s="17">
        <v>100</v>
      </c>
      <c r="CQ91" s="17">
        <v>2</v>
      </c>
      <c r="CR91" s="17" t="s">
        <v>585</v>
      </c>
      <c r="CS91" s="8">
        <v>2</v>
      </c>
      <c r="CT91" s="8" t="s">
        <v>1898</v>
      </c>
      <c r="CU91" s="8">
        <v>4318</v>
      </c>
      <c r="CV91" s="8" t="s">
        <v>1899</v>
      </c>
      <c r="CW91" s="8">
        <v>12</v>
      </c>
      <c r="CX91" s="17" t="s">
        <v>562</v>
      </c>
      <c r="CY91" s="8">
        <v>1</v>
      </c>
      <c r="CZ91" s="8" t="s">
        <v>1900</v>
      </c>
      <c r="DA91" s="8">
        <v>2129</v>
      </c>
      <c r="DB91" s="8" t="s">
        <v>1833</v>
      </c>
      <c r="DC91" s="8">
        <v>1</v>
      </c>
      <c r="DD91" s="17" t="s">
        <v>143</v>
      </c>
      <c r="DE91" s="8">
        <v>1</v>
      </c>
      <c r="DF91" s="17">
        <v>64</v>
      </c>
      <c r="DG91" s="17">
        <v>0</v>
      </c>
      <c r="DH91" s="17">
        <v>375</v>
      </c>
      <c r="DI91" s="8">
        <v>1</v>
      </c>
      <c r="DJ91" s="8"/>
      <c r="DK91" s="8">
        <v>2</v>
      </c>
      <c r="DL91" s="17">
        <v>8</v>
      </c>
      <c r="DM91" s="8">
        <v>1</v>
      </c>
      <c r="DN91" s="17" t="s">
        <v>143</v>
      </c>
      <c r="DO91" s="17"/>
      <c r="DP91" s="8" t="str">
        <f t="shared" si="122"/>
        <v>1</v>
      </c>
      <c r="DQ91" s="17" t="s">
        <v>165</v>
      </c>
      <c r="DR91" s="17" t="s">
        <v>165</v>
      </c>
      <c r="DS91" s="17" t="s">
        <v>165</v>
      </c>
      <c r="DT91" s="17" t="s">
        <v>636</v>
      </c>
      <c r="DU91" s="17" t="s">
        <v>150</v>
      </c>
      <c r="DV91" s="17" t="s">
        <v>159</v>
      </c>
      <c r="DW91" s="17" t="s">
        <v>150</v>
      </c>
      <c r="DX91" s="17" t="s">
        <v>150</v>
      </c>
      <c r="DY91" s="17" t="s">
        <v>150</v>
      </c>
      <c r="DZ91" s="17" t="s">
        <v>150</v>
      </c>
      <c r="EA91" s="17"/>
      <c r="EB91" s="17" t="s">
        <v>150</v>
      </c>
      <c r="EC91" s="17" t="s">
        <v>150</v>
      </c>
      <c r="ED91" s="17" t="s">
        <v>150</v>
      </c>
      <c r="EE91" s="17"/>
      <c r="EF91" s="17" t="s">
        <v>159</v>
      </c>
      <c r="EG91" s="17" t="s">
        <v>150</v>
      </c>
      <c r="EH91" s="17"/>
      <c r="EI91" s="17" t="s">
        <v>159</v>
      </c>
      <c r="EJ91" s="17" t="s">
        <v>159</v>
      </c>
      <c r="EK91" s="17"/>
      <c r="EL91" s="17"/>
      <c r="EM91" s="17" t="s">
        <v>159</v>
      </c>
      <c r="EN91" s="17"/>
      <c r="EO91" s="17"/>
      <c r="EP91" s="17" t="s">
        <v>189</v>
      </c>
      <c r="EQ91" s="11">
        <f t="shared" si="95"/>
        <v>0</v>
      </c>
      <c r="ER91" s="11">
        <v>1</v>
      </c>
      <c r="ES91" s="11"/>
      <c r="ET91" s="13">
        <f t="shared" si="115"/>
        <v>1.012</v>
      </c>
      <c r="EU91" s="13">
        <f t="shared" si="116"/>
        <v>0.7</v>
      </c>
      <c r="EV91" s="14">
        <f t="shared" si="103"/>
        <v>-0.24099999999999999</v>
      </c>
      <c r="EW91" s="14">
        <f t="shared" si="117"/>
        <v>-0.24099999999999999</v>
      </c>
      <c r="EX91" s="14">
        <f t="shared" si="118"/>
        <v>-0.24099999999999999</v>
      </c>
      <c r="EY91" s="11">
        <f t="shared" si="119"/>
        <v>-0.24099999999999999</v>
      </c>
      <c r="EZ91" s="17" t="s">
        <v>152</v>
      </c>
      <c r="FA91" s="16" t="str">
        <f t="shared" si="110"/>
        <v>1</v>
      </c>
      <c r="FC91">
        <v>2</v>
      </c>
      <c r="FD91">
        <v>0</v>
      </c>
    </row>
    <row r="92" spans="1:160">
      <c r="AR92" s="9"/>
      <c r="EV92" s="14"/>
    </row>
    <row r="93" spans="1:160">
      <c r="AR93" s="9"/>
    </row>
    <row r="94" spans="1:160">
      <c r="AR94" s="9"/>
    </row>
    <row r="95" spans="1:160">
      <c r="AR95" s="9"/>
    </row>
    <row r="96" spans="1:160">
      <c r="AR96" s="9"/>
    </row>
    <row r="97" spans="44:44">
      <c r="AR97" s="9"/>
    </row>
    <row r="98" spans="44:44">
      <c r="AR98" s="9"/>
    </row>
  </sheetData>
  <sortState ref="A2:EN117">
    <sortCondition ref="K2"/>
  </sortState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total</vt:lpstr>
      <vt:lpstr>PRA&lt;50</vt:lpstr>
      <vt:lpstr>PRA&gt;50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cmc</dc:creator>
  <cp:lastModifiedBy>RIM</cp:lastModifiedBy>
  <dcterms:created xsi:type="dcterms:W3CDTF">2023-01-02T11:19:45Z</dcterms:created>
  <dcterms:modified xsi:type="dcterms:W3CDTF">2024-04-09T03:00:51Z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eyJub2RlMSI6eyJkc2QiOiIwMTAwMDAwMDAwMDAzMTk0IiwibG9nVGltZSI6IjIwMjMtMDctMTBUMDc6MjE6MDZaIiwicElEIjoxLCJ0cmFjZUlkIjoiM0VBQUE5MDRBREFCNEUxNTgyNkJFOTkwNkQzMTYzMkQiLCJ1c2VyQ29kZSI6IjIyMjAxMzM1In0sIm5vZGUyIjp7ImRzZCI6IjAxMDAwMDAwMDAwMDMxOTQiLCJsb2dUaW1lIjoiMjA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