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- 2024 Session\JABFR - 2\"/>
    </mc:Choice>
  </mc:AlternateContent>
  <bookViews>
    <workbookView xWindow="0" yWindow="0" windowWidth="19425" windowHeight="7650" activeTab="1"/>
  </bookViews>
  <sheets>
    <sheet name="ANOVA" sheetId="3" r:id="rId1"/>
    <sheet name="Data &amp; Resul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9" i="2" l="1"/>
  <c r="D110" i="2"/>
  <c r="D108" i="2"/>
  <c r="T42" i="2" l="1"/>
  <c r="S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C79" i="2" l="1"/>
  <c r="D79" i="2"/>
  <c r="C42" i="2"/>
  <c r="D42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50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13" i="2"/>
  <c r="E42" i="2" s="1"/>
  <c r="C7" i="2"/>
  <c r="C8" i="2" s="1"/>
  <c r="D7" i="2"/>
  <c r="D8" i="2" s="1"/>
  <c r="D9" i="2" s="1"/>
  <c r="E7" i="2"/>
  <c r="F7" i="2"/>
  <c r="F8" i="2" s="1"/>
  <c r="F9" i="2" s="1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C44" i="2" l="1"/>
  <c r="AE9" i="2"/>
  <c r="W9" i="2"/>
  <c r="O9" i="2"/>
  <c r="G8" i="2"/>
  <c r="G9" i="2" s="1"/>
  <c r="E8" i="2"/>
  <c r="E9" i="2" s="1"/>
  <c r="C9" i="2"/>
  <c r="AE8" i="2"/>
  <c r="AC8" i="2"/>
  <c r="AC9" i="2" s="1"/>
  <c r="AA8" i="2"/>
  <c r="AA9" i="2" s="1"/>
  <c r="Y8" i="2"/>
  <c r="Y9" i="2" s="1"/>
  <c r="W8" i="2"/>
  <c r="U8" i="2"/>
  <c r="U9" i="2" s="1"/>
  <c r="S8" i="2"/>
  <c r="S9" i="2" s="1"/>
  <c r="Q8" i="2"/>
  <c r="Q9" i="2" s="1"/>
  <c r="O8" i="2"/>
  <c r="M8" i="2"/>
  <c r="M9" i="2" s="1"/>
  <c r="K8" i="2"/>
  <c r="K9" i="2" s="1"/>
  <c r="I8" i="2"/>
  <c r="I9" i="2" s="1"/>
  <c r="H8" i="2"/>
  <c r="H9" i="2" s="1"/>
  <c r="AD8" i="2"/>
  <c r="AD9" i="2" s="1"/>
  <c r="AB8" i="2"/>
  <c r="AB9" i="2" s="1"/>
  <c r="Z8" i="2"/>
  <c r="Z9" i="2" s="1"/>
  <c r="X8" i="2"/>
  <c r="X9" i="2" s="1"/>
  <c r="V8" i="2"/>
  <c r="V9" i="2" s="1"/>
  <c r="T8" i="2"/>
  <c r="T9" i="2" s="1"/>
  <c r="R8" i="2"/>
  <c r="R9" i="2" s="1"/>
  <c r="P8" i="2"/>
  <c r="P9" i="2" s="1"/>
  <c r="N8" i="2"/>
  <c r="N9" i="2" s="1"/>
  <c r="L8" i="2"/>
  <c r="L9" i="2" s="1"/>
  <c r="J8" i="2"/>
  <c r="J9" i="2" s="1"/>
</calcChain>
</file>

<file path=xl/sharedStrings.xml><?xml version="1.0" encoding="utf-8"?>
<sst xmlns="http://schemas.openxmlformats.org/spreadsheetml/2006/main" count="44" uniqueCount="29">
  <si>
    <t>Years</t>
  </si>
  <si>
    <t>State</t>
  </si>
  <si>
    <t>LGs</t>
  </si>
  <si>
    <t>FG</t>
  </si>
  <si>
    <t>Total</t>
  </si>
  <si>
    <t>Actual Vat</t>
  </si>
  <si>
    <t>VAT</t>
  </si>
  <si>
    <t>TGR</t>
  </si>
  <si>
    <t>OR</t>
  </si>
  <si>
    <t>% of VAT
from TGR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</si>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</sst>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B050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0" fontId="4" fillId="0" borderId="0" xfId="0" applyFont="1"/>
    <xf numFmtId="4" fontId="5" fillId="0" borderId="0" xfId="1" applyNumberFormat="1" applyFont="1" applyBorder="1" applyAlignment="1">
      <alignment horizontal="right"/>
    </xf>
    <xf numFmtId="4" fontId="5" fillId="0" borderId="0" xfId="3" applyNumberFormat="1" applyFont="1" applyFill="1" applyBorder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2" xfId="3" applyNumberFormat="1" applyFont="1" applyFill="1" applyBorder="1" applyAlignment="1">
      <alignment horizontal="right"/>
    </xf>
    <xf numFmtId="4" fontId="5" fillId="0" borderId="0" xfId="1" applyNumberFormat="1" applyFont="1" applyFill="1" applyBorder="1" applyAlignment="1">
      <alignment horizontal="right"/>
    </xf>
    <xf numFmtId="43" fontId="5" fillId="0" borderId="2" xfId="1" applyFont="1" applyBorder="1"/>
    <xf numFmtId="4" fontId="5" fillId="0" borderId="0" xfId="3" applyNumberFormat="1" applyFont="1" applyFill="1" applyBorder="1"/>
    <xf numFmtId="4" fontId="5" fillId="0" borderId="0" xfId="3" applyNumberFormat="1" applyFont="1" applyFill="1" applyBorder="1" applyAlignment="1"/>
    <xf numFmtId="4" fontId="5" fillId="0" borderId="2" xfId="3" applyNumberFormat="1" applyFont="1" applyFill="1" applyBorder="1" applyAlignment="1"/>
    <xf numFmtId="4" fontId="5" fillId="0" borderId="3" xfId="3" applyNumberFormat="1" applyFont="1" applyFill="1" applyBorder="1" applyAlignment="1"/>
    <xf numFmtId="4" fontId="4" fillId="0" borderId="0" xfId="0" applyNumberFormat="1" applyFont="1"/>
    <xf numFmtId="43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3" fontId="4" fillId="0" borderId="2" xfId="5" applyNumberFormat="1" applyFont="1" applyFill="1" applyBorder="1" applyAlignment="1">
      <alignment horizontal="right"/>
    </xf>
    <xf numFmtId="3" fontId="4" fillId="0" borderId="1" xfId="5" applyNumberFormat="1" applyFont="1" applyFill="1" applyBorder="1" applyAlignment="1">
      <alignment horizontal="right"/>
    </xf>
    <xf numFmtId="3" fontId="5" fillId="0" borderId="2" xfId="5" applyNumberFormat="1" applyFont="1" applyBorder="1"/>
    <xf numFmtId="3" fontId="5" fillId="0" borderId="0" xfId="5" applyNumberFormat="1" applyFont="1" applyBorder="1"/>
    <xf numFmtId="0" fontId="6" fillId="0" borderId="0" xfId="0" applyFont="1" applyAlignment="1">
      <alignment wrapText="1"/>
    </xf>
    <xf numFmtId="1" fontId="4" fillId="0" borderId="0" xfId="0" applyNumberFormat="1" applyFont="1" applyAlignment="1">
      <alignment horizontal="center"/>
    </xf>
    <xf numFmtId="0" fontId="0" fillId="0" borderId="0" xfId="0" applyAlignment="1"/>
    <xf numFmtId="2" fontId="0" fillId="0" borderId="0" xfId="0" applyNumberFormat="1"/>
    <xf numFmtId="0" fontId="7" fillId="0" borderId="0" xfId="0" applyFont="1"/>
    <xf numFmtId="3" fontId="7" fillId="0" borderId="0" xfId="0" applyNumberFormat="1" applyFont="1"/>
    <xf numFmtId="0" fontId="0" fillId="0" borderId="0" xfId="0" applyFill="1" applyBorder="1" applyAlignment="1"/>
    <xf numFmtId="0" fontId="0" fillId="0" borderId="4" xfId="0" applyFill="1" applyBorder="1" applyAlignment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0" fillId="0" borderId="4" xfId="0" applyBorder="1"/>
    <xf numFmtId="0" fontId="8" fillId="0" borderId="4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6">
    <cellStyle name="Comma" xfId="1" builtinId="3"/>
    <cellStyle name="Comma [0] 2 2" xfId="3"/>
    <cellStyle name="Comma 2" xfId="5"/>
    <cellStyle name="Normal" xfId="0" builtinId="0"/>
    <cellStyle name="Normal 14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/>
              <a:t>Total</a:t>
            </a:r>
            <a:r>
              <a:rPr lang="en-US" sz="1000" b="1" baseline="0"/>
              <a:t> Government Revenue 1994-2022</a:t>
            </a:r>
            <a:endParaRPr lang="en-US" sz="10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&amp; Results'!$B$13:$B$41</c:f>
              <c:numCache>
                <c:formatCode>General</c:formatCod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'Data &amp; Results'!$D$13:$D$41</c:f>
              <c:numCache>
                <c:formatCode>General</c:formatCode>
                <c:ptCount val="29"/>
                <c:pt idx="0" formatCode="#,##0">
                  <c:v>201.91079999999999</c:v>
                </c:pt>
                <c:pt idx="1">
                  <c:v>460</c:v>
                </c:pt>
                <c:pt idx="2">
                  <c:v>524</c:v>
                </c:pt>
                <c:pt idx="3">
                  <c:v>583</c:v>
                </c:pt>
                <c:pt idx="4">
                  <c:v>464</c:v>
                </c:pt>
                <c:pt idx="5">
                  <c:v>949</c:v>
                </c:pt>
                <c:pt idx="6" formatCode="#,##0">
                  <c:v>1906</c:v>
                </c:pt>
                <c:pt idx="7" formatCode="#,##0">
                  <c:v>2232</c:v>
                </c:pt>
                <c:pt idx="8" formatCode="#,##0">
                  <c:v>1732</c:v>
                </c:pt>
                <c:pt idx="9" formatCode="#,##0">
                  <c:v>2575</c:v>
                </c:pt>
                <c:pt idx="10" formatCode="#,##0">
                  <c:v>3921</c:v>
                </c:pt>
                <c:pt idx="11" formatCode="#,##0">
                  <c:v>5548</c:v>
                </c:pt>
                <c:pt idx="12" formatCode="#,##0">
                  <c:v>5965</c:v>
                </c:pt>
                <c:pt idx="13" formatCode="#,##0">
                  <c:v>5728</c:v>
                </c:pt>
                <c:pt idx="14" formatCode="#,##0">
                  <c:v>7867</c:v>
                </c:pt>
                <c:pt idx="15" formatCode="#,##0">
                  <c:v>4845</c:v>
                </c:pt>
                <c:pt idx="16" formatCode="#,##0">
                  <c:v>7304</c:v>
                </c:pt>
                <c:pt idx="17" formatCode="#,##0">
                  <c:v>11117</c:v>
                </c:pt>
                <c:pt idx="18" formatCode="#,##0">
                  <c:v>10654.747190112539</c:v>
                </c:pt>
                <c:pt idx="19" formatCode="#,##0">
                  <c:v>9759.793815489078</c:v>
                </c:pt>
                <c:pt idx="20" formatCode="#,##0">
                  <c:v>10068.851999999999</c:v>
                </c:pt>
                <c:pt idx="21" formatCode="#,##0">
                  <c:v>6912.5015506357504</c:v>
                </c:pt>
                <c:pt idx="22" formatCode="#,##0">
                  <c:v>5616.4</c:v>
                </c:pt>
                <c:pt idx="23" formatCode="#,##0">
                  <c:v>7444.8224482820951</c:v>
                </c:pt>
                <c:pt idx="24" formatCode="#,##0">
                  <c:v>9544.3174088342348</c:v>
                </c:pt>
                <c:pt idx="25" formatCode="#,##0">
                  <c:v>9819.8444325414275</c:v>
                </c:pt>
                <c:pt idx="26" formatCode="#,##0">
                  <c:v>8569.2230935587831</c:v>
                </c:pt>
                <c:pt idx="27" formatCode="#,##0">
                  <c:v>10342.981985420287</c:v>
                </c:pt>
                <c:pt idx="28" formatCode="#,##0">
                  <c:v>12586.528080291449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B-4C0A-B472-12BFE3A20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225408"/>
        <c:axId val="142226944"/>
      </c:lineChart>
      <c:catAx>
        <c:axId val="14222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226944"/>
        <c:crosses val="autoZero"/>
        <c:auto val="1"/>
        <c:lblAlgn val="ctr"/>
        <c:lblOffset val="100"/>
        <c:noMultiLvlLbl val="0"/>
      </c:catAx>
      <c:valAx>
        <c:axId val="14222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Total Government Revenue in Billions of Naira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225408"/>
        <c:crosses val="autoZero"/>
        <c:crossBetween val="between"/>
        <c:majorUnit val="1000"/>
      </c:valAx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TGR</a:t>
            </a:r>
            <a:r>
              <a:rPr lang="en-US" sz="10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broken into VAT and Other Revenue 1994-2022</a:t>
            </a:r>
            <a:endParaRPr lang="en-US" sz="1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50098830238812"/>
          <c:y val="0.12"/>
          <c:w val="0.75263309678882728"/>
          <c:h val="0.75613318335208102"/>
        </c:manualLayout>
      </c:layout>
      <c:barChart>
        <c:barDir val="col"/>
        <c:grouping val="clustered"/>
        <c:varyColors val="0"/>
        <c:ser>
          <c:idx val="0"/>
          <c:order val="0"/>
          <c:tx>
            <c:v>VAT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&amp; Results'!$B$13:$B$41</c:f>
              <c:numCache>
                <c:formatCode>General</c:formatCod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'Data &amp; Results'!$C$13:$C$41</c:f>
              <c:numCache>
                <c:formatCode>General</c:formatCode>
                <c:ptCount val="29"/>
                <c:pt idx="0">
                  <c:v>8</c:v>
                </c:pt>
                <c:pt idx="1">
                  <c:v>15</c:v>
                </c:pt>
                <c:pt idx="2">
                  <c:v>22</c:v>
                </c:pt>
                <c:pt idx="3">
                  <c:v>31</c:v>
                </c:pt>
                <c:pt idx="4">
                  <c:v>40</c:v>
                </c:pt>
                <c:pt idx="5">
                  <c:v>38</c:v>
                </c:pt>
                <c:pt idx="6">
                  <c:v>51</c:v>
                </c:pt>
                <c:pt idx="7">
                  <c:v>75</c:v>
                </c:pt>
                <c:pt idx="8">
                  <c:v>82</c:v>
                </c:pt>
                <c:pt idx="9">
                  <c:v>121</c:v>
                </c:pt>
                <c:pt idx="10">
                  <c:v>164</c:v>
                </c:pt>
                <c:pt idx="11">
                  <c:v>165</c:v>
                </c:pt>
                <c:pt idx="12">
                  <c:v>214</c:v>
                </c:pt>
                <c:pt idx="13">
                  <c:v>287</c:v>
                </c:pt>
                <c:pt idx="14">
                  <c:v>384</c:v>
                </c:pt>
                <c:pt idx="15">
                  <c:v>445</c:v>
                </c:pt>
                <c:pt idx="16">
                  <c:v>534</c:v>
                </c:pt>
                <c:pt idx="17">
                  <c:v>617</c:v>
                </c:pt>
                <c:pt idx="18">
                  <c:v>674</c:v>
                </c:pt>
                <c:pt idx="19">
                  <c:v>775</c:v>
                </c:pt>
                <c:pt idx="20">
                  <c:v>754</c:v>
                </c:pt>
                <c:pt idx="21">
                  <c:v>739</c:v>
                </c:pt>
                <c:pt idx="22">
                  <c:v>770</c:v>
                </c:pt>
                <c:pt idx="23">
                  <c:v>918</c:v>
                </c:pt>
                <c:pt idx="24" formatCode="#,##0">
                  <c:v>1035</c:v>
                </c:pt>
                <c:pt idx="25" formatCode="#,##0">
                  <c:v>1103</c:v>
                </c:pt>
                <c:pt idx="26" formatCode="#,##0">
                  <c:v>1483</c:v>
                </c:pt>
                <c:pt idx="27" formatCode="#,##0">
                  <c:v>1866</c:v>
                </c:pt>
                <c:pt idx="28" formatCode="#,##0">
                  <c:v>2270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F1-45A0-943C-7DA99DB26C9A}"/>
            </c:ext>
          </c:extLst>
        </c:ser>
        <c:ser>
          <c:idx val="1"/>
          <c:order val="1"/>
          <c:tx>
            <c:v>Other Rev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'Data &amp; Results'!$B$13:$B$41</c:f>
              <c:numCache>
                <c:formatCode>General</c:formatCod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'Data &amp; Results'!$E$13:$E$41</c:f>
              <c:numCache>
                <c:formatCode>#,##0</c:formatCode>
                <c:ptCount val="29"/>
                <c:pt idx="0">
                  <c:v>193.91079999999999</c:v>
                </c:pt>
                <c:pt idx="1">
                  <c:v>445</c:v>
                </c:pt>
                <c:pt idx="2">
                  <c:v>502</c:v>
                </c:pt>
                <c:pt idx="3">
                  <c:v>552</c:v>
                </c:pt>
                <c:pt idx="4">
                  <c:v>424</c:v>
                </c:pt>
                <c:pt idx="5">
                  <c:v>911</c:v>
                </c:pt>
                <c:pt idx="6">
                  <c:v>1855</c:v>
                </c:pt>
                <c:pt idx="7">
                  <c:v>2157</c:v>
                </c:pt>
                <c:pt idx="8">
                  <c:v>1650</c:v>
                </c:pt>
                <c:pt idx="9">
                  <c:v>2454</c:v>
                </c:pt>
                <c:pt idx="10">
                  <c:v>3757</c:v>
                </c:pt>
                <c:pt idx="11">
                  <c:v>5383</c:v>
                </c:pt>
                <c:pt idx="12">
                  <c:v>5751</c:v>
                </c:pt>
                <c:pt idx="13">
                  <c:v>5441</c:v>
                </c:pt>
                <c:pt idx="14">
                  <c:v>7483</c:v>
                </c:pt>
                <c:pt idx="15">
                  <c:v>4400</c:v>
                </c:pt>
                <c:pt idx="16">
                  <c:v>6770</c:v>
                </c:pt>
                <c:pt idx="17">
                  <c:v>10500</c:v>
                </c:pt>
                <c:pt idx="18">
                  <c:v>9980.7471901125391</c:v>
                </c:pt>
                <c:pt idx="19">
                  <c:v>8984.793815489078</c:v>
                </c:pt>
                <c:pt idx="20">
                  <c:v>9314.851999999999</c:v>
                </c:pt>
                <c:pt idx="21">
                  <c:v>6173.5015506357504</c:v>
                </c:pt>
                <c:pt idx="22">
                  <c:v>4846.3999999999996</c:v>
                </c:pt>
                <c:pt idx="23">
                  <c:v>6526.8224482820951</c:v>
                </c:pt>
                <c:pt idx="24">
                  <c:v>8509.3174088342348</c:v>
                </c:pt>
                <c:pt idx="25">
                  <c:v>8716.8444325414275</c:v>
                </c:pt>
                <c:pt idx="26">
                  <c:v>7086.2230935587831</c:v>
                </c:pt>
                <c:pt idx="27">
                  <c:v>8476.9819854202869</c:v>
                </c:pt>
                <c:pt idx="28">
                  <c:v>10316.528080291449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F1-45A0-943C-7DA99DB26C9A}"/>
            </c:ext>
          </c:extLst>
        </c:ser>
        <c:ser>
          <c:idx val="2"/>
          <c:order val="2"/>
          <c:tx>
            <c:v>TGR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'Data &amp; Results'!$B$13:$B$41</c:f>
              <c:numCache>
                <c:formatCode>General</c:formatCod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'Data &amp; Results'!$D$13:$D$41</c:f>
              <c:numCache>
                <c:formatCode>General</c:formatCode>
                <c:ptCount val="29"/>
                <c:pt idx="0" formatCode="#,##0">
                  <c:v>201.91079999999999</c:v>
                </c:pt>
                <c:pt idx="1">
                  <c:v>460</c:v>
                </c:pt>
                <c:pt idx="2">
                  <c:v>524</c:v>
                </c:pt>
                <c:pt idx="3">
                  <c:v>583</c:v>
                </c:pt>
                <c:pt idx="4">
                  <c:v>464</c:v>
                </c:pt>
                <c:pt idx="5">
                  <c:v>949</c:v>
                </c:pt>
                <c:pt idx="6" formatCode="#,##0">
                  <c:v>1906</c:v>
                </c:pt>
                <c:pt idx="7" formatCode="#,##0">
                  <c:v>2232</c:v>
                </c:pt>
                <c:pt idx="8" formatCode="#,##0">
                  <c:v>1732</c:v>
                </c:pt>
                <c:pt idx="9" formatCode="#,##0">
                  <c:v>2575</c:v>
                </c:pt>
                <c:pt idx="10" formatCode="#,##0">
                  <c:v>3921</c:v>
                </c:pt>
                <c:pt idx="11" formatCode="#,##0">
                  <c:v>5548</c:v>
                </c:pt>
                <c:pt idx="12" formatCode="#,##0">
                  <c:v>5965</c:v>
                </c:pt>
                <c:pt idx="13" formatCode="#,##0">
                  <c:v>5728</c:v>
                </c:pt>
                <c:pt idx="14" formatCode="#,##0">
                  <c:v>7867</c:v>
                </c:pt>
                <c:pt idx="15" formatCode="#,##0">
                  <c:v>4845</c:v>
                </c:pt>
                <c:pt idx="16" formatCode="#,##0">
                  <c:v>7304</c:v>
                </c:pt>
                <c:pt idx="17" formatCode="#,##0">
                  <c:v>11117</c:v>
                </c:pt>
                <c:pt idx="18" formatCode="#,##0">
                  <c:v>10654.747190112539</c:v>
                </c:pt>
                <c:pt idx="19" formatCode="#,##0">
                  <c:v>9759.793815489078</c:v>
                </c:pt>
                <c:pt idx="20" formatCode="#,##0">
                  <c:v>10068.851999999999</c:v>
                </c:pt>
                <c:pt idx="21" formatCode="#,##0">
                  <c:v>6912.5015506357504</c:v>
                </c:pt>
                <c:pt idx="22" formatCode="#,##0">
                  <c:v>5616.4</c:v>
                </c:pt>
                <c:pt idx="23" formatCode="#,##0">
                  <c:v>7444.8224482820951</c:v>
                </c:pt>
                <c:pt idx="24" formatCode="#,##0">
                  <c:v>9544.3174088342348</c:v>
                </c:pt>
                <c:pt idx="25" formatCode="#,##0">
                  <c:v>9819.8444325414275</c:v>
                </c:pt>
                <c:pt idx="26" formatCode="#,##0">
                  <c:v>8569.2230935587831</c:v>
                </c:pt>
                <c:pt idx="27" formatCode="#,##0">
                  <c:v>10342.981985420287</c:v>
                </c:pt>
                <c:pt idx="28" formatCode="#,##0">
                  <c:v>12586.528080291449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F1-45A0-943C-7DA99DB2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757888"/>
        <c:axId val="146340480"/>
      </c:barChart>
      <c:catAx>
        <c:axId val="14275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340480"/>
        <c:crosses val="autoZero"/>
        <c:auto val="1"/>
        <c:lblAlgn val="ctr"/>
        <c:lblOffset val="100"/>
        <c:noMultiLvlLbl val="0"/>
      </c:catAx>
      <c:valAx>
        <c:axId val="1463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Revenue in Billions of Naira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757888"/>
        <c:crosses val="autoZero"/>
        <c:crossBetween val="between"/>
        <c:majorUnit val="1000"/>
        <c:minorUnit val="200"/>
      </c:valAx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275720164609052"/>
          <c:y val="0.44972838395200609"/>
          <c:w val="9.7242798353909463E-2"/>
          <c:h val="0.19387626546681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bg2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BD4-40E3-9B7D-34D4FE72A8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B67-4EB0-846D-4EC27C9420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'Data &amp; Results'!$G$50:$G$51</c:f>
              <c:strCache>
                <c:ptCount val="2"/>
                <c:pt idx="0">
                  <c:v>TGR</c:v>
                </c:pt>
                <c:pt idx="1">
                  <c:v>VAT</c:v>
                </c:pt>
              </c:strCache>
            </c:strRef>
          </c:cat>
          <c:val>
            <c:numRef>
              <c:f>'Data &amp; Results'!$H$50:$H$51</c:f>
              <c:numCache>
                <c:formatCode>General</c:formatCode>
                <c:ptCount val="2"/>
                <c:pt idx="0">
                  <c:v>149562</c:v>
                </c:pt>
                <c:pt idx="1">
                  <c:v>15680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4-40E3-9B7D-34D4FE72A8D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D64E05-2573-4784-AAC3-D391265E4B1C}" type="doc">
      <dgm:prSet loTypeId="urn:microsoft.com/office/officeart/2005/8/layout/venn1" loCatId="relationship" qsTypeId="urn:microsoft.com/office/officeart/2005/8/quickstyle/simple1" qsCatId="simple" csTypeId="urn:microsoft.com/office/officeart/2005/8/colors/accent1_2" csCatId="accent1" phldr="1"/>
      <dgm:spPr/>
    </dgm:pt>
    <dgm:pt modelId="{1E7B1224-49B1-414B-98F2-CF5B6F2BB6AB}">
      <dgm:prSet phldrT="[Text]" custT="1"/>
      <dgm:spPr>
        <a:xfrm>
          <a:off x="964090" y="10"/>
          <a:ext cx="2084100" cy="2084100"/>
        </a:xfrm>
        <a:prstGeom prst="ellipse">
          <a:avLst/>
        </a:prstGeom>
        <a:solidFill>
          <a:srgbClr val="5B9BD5">
            <a:alpha val="50000"/>
            <a:hueOff val="0"/>
            <a:satOff val="0"/>
            <a:lumOff val="0"/>
            <a:alphaOff val="0"/>
          </a:srgb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dgm:spPr>
      <dgm:t>
        <a:bodyPr/>
        <a:lstStyle/>
        <a:p>
          <a:pPr algn="l"/>
          <a:r>
            <a:rPr lang="en-US" sz="10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Optimal Taxation Theory</a:t>
          </a:r>
        </a:p>
      </dgm:t>
    </dgm:pt>
    <dgm:pt modelId="{6065CD99-2CBD-42BC-9628-792AD4553FFA}" type="parTrans" cxnId="{A593712C-EE3B-42B6-ADDA-FA1CFFB1C26B}">
      <dgm:prSet/>
      <dgm:spPr/>
      <dgm:t>
        <a:bodyPr/>
        <a:lstStyle/>
        <a:p>
          <a:endParaRPr lang="en-US"/>
        </a:p>
      </dgm:t>
    </dgm:pt>
    <dgm:pt modelId="{CF2AF13E-3C48-4A79-8BAF-EC5A14454D4B}" type="sibTrans" cxnId="{A593712C-EE3B-42B6-ADDA-FA1CFFB1C26B}">
      <dgm:prSet/>
      <dgm:spPr/>
      <dgm:t>
        <a:bodyPr/>
        <a:lstStyle/>
        <a:p>
          <a:endParaRPr lang="en-US"/>
        </a:p>
      </dgm:t>
    </dgm:pt>
    <dgm:pt modelId="{4EB04C9D-7463-4674-8DEC-929A58F2795E}">
      <dgm:prSet phldrT="[Text]" custT="1"/>
      <dgm:spPr>
        <a:xfrm>
          <a:off x="2221575" y="0"/>
          <a:ext cx="2072846" cy="2084100"/>
        </a:xfrm>
        <a:prstGeom prst="ellipse">
          <a:avLst/>
        </a:prstGeom>
        <a:solidFill>
          <a:srgbClr val="EEECE1">
            <a:lumMod val="75000"/>
            <a:alpha val="50000"/>
          </a:srgb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dgm:spPr>
      <dgm:t>
        <a:bodyPr/>
        <a:lstStyle/>
        <a:p>
          <a:pPr algn="ctr"/>
          <a:r>
            <a:rPr lang="en-US" sz="10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Laffer Curve Theory </a:t>
          </a:r>
        </a:p>
      </dgm:t>
    </dgm:pt>
    <dgm:pt modelId="{CE1E9319-8DAC-4508-868F-775EA6257EA6}" type="parTrans" cxnId="{81E03A3E-53B3-4637-89ED-18A2B6A1E7D2}">
      <dgm:prSet/>
      <dgm:spPr/>
      <dgm:t>
        <a:bodyPr/>
        <a:lstStyle/>
        <a:p>
          <a:endParaRPr lang="en-US"/>
        </a:p>
      </dgm:t>
    </dgm:pt>
    <dgm:pt modelId="{77619B5A-9733-4CBB-B4A3-D8DB1E6132E3}" type="sibTrans" cxnId="{81E03A3E-53B3-4637-89ED-18A2B6A1E7D2}">
      <dgm:prSet/>
      <dgm:spPr/>
      <dgm:t>
        <a:bodyPr/>
        <a:lstStyle/>
        <a:p>
          <a:endParaRPr lang="en-US"/>
        </a:p>
      </dgm:t>
    </dgm:pt>
    <dgm:pt modelId="{69D1228B-A0C2-416A-A803-8011CDDEA143}" type="pres">
      <dgm:prSet presAssocID="{FBD64E05-2573-4784-AAC3-D391265E4B1C}" presName="compositeShape" presStyleCnt="0">
        <dgm:presLayoutVars>
          <dgm:chMax val="7"/>
          <dgm:dir/>
          <dgm:resizeHandles val="exact"/>
        </dgm:presLayoutVars>
      </dgm:prSet>
      <dgm:spPr/>
    </dgm:pt>
    <dgm:pt modelId="{F84A4CEE-0C77-40E8-9246-24B47E7B9889}" type="pres">
      <dgm:prSet presAssocID="{1E7B1224-49B1-414B-98F2-CF5B6F2BB6AB}" presName="circ1" presStyleLbl="vennNode1" presStyleIdx="0" presStyleCnt="2" custLinFactNeighborX="4877" custLinFactNeighborY="-273"/>
      <dgm:spPr/>
      <dgm:t>
        <a:bodyPr/>
        <a:lstStyle/>
        <a:p>
          <a:endParaRPr lang="en-US"/>
        </a:p>
      </dgm:t>
    </dgm:pt>
    <dgm:pt modelId="{BEA63B82-C5A1-4EEC-B7D8-3427D66A9552}" type="pres">
      <dgm:prSet presAssocID="{1E7B1224-49B1-414B-98F2-CF5B6F2BB6AB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63773D7A-6B82-4787-B6AE-1564BC3589AC}" type="pres">
      <dgm:prSet presAssocID="{4EB04C9D-7463-4674-8DEC-929A58F2795E}" presName="circ2" presStyleLbl="vennNode1" presStyleIdx="1" presStyleCnt="2" custScaleX="99460" custLinFactNeighborX="-7128" custLinFactNeighborY="-1023"/>
      <dgm:spPr/>
      <dgm:t>
        <a:bodyPr/>
        <a:lstStyle/>
        <a:p>
          <a:endParaRPr lang="en-US"/>
        </a:p>
      </dgm:t>
    </dgm:pt>
    <dgm:pt modelId="{F122E22B-9CD5-4E1D-B199-0C3982949B22}" type="pres">
      <dgm:prSet presAssocID="{4EB04C9D-7463-4674-8DEC-929A58F2795E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4C5180D1-A720-43B3-86AA-0015BB54A08F}" type="presOf" srcId="{1E7B1224-49B1-414B-98F2-CF5B6F2BB6AB}" destId="{F84A4CEE-0C77-40E8-9246-24B47E7B9889}" srcOrd="0" destOrd="0" presId="urn:microsoft.com/office/officeart/2005/8/layout/venn1"/>
    <dgm:cxn modelId="{CD98359D-FC10-40FA-B8FC-4A86A6BC39F2}" type="presOf" srcId="{FBD64E05-2573-4784-AAC3-D391265E4B1C}" destId="{69D1228B-A0C2-416A-A803-8011CDDEA143}" srcOrd="0" destOrd="0" presId="urn:microsoft.com/office/officeart/2005/8/layout/venn1"/>
    <dgm:cxn modelId="{A593712C-EE3B-42B6-ADDA-FA1CFFB1C26B}" srcId="{FBD64E05-2573-4784-AAC3-D391265E4B1C}" destId="{1E7B1224-49B1-414B-98F2-CF5B6F2BB6AB}" srcOrd="0" destOrd="0" parTransId="{6065CD99-2CBD-42BC-9628-792AD4553FFA}" sibTransId="{CF2AF13E-3C48-4A79-8BAF-EC5A14454D4B}"/>
    <dgm:cxn modelId="{81E03A3E-53B3-4637-89ED-18A2B6A1E7D2}" srcId="{FBD64E05-2573-4784-AAC3-D391265E4B1C}" destId="{4EB04C9D-7463-4674-8DEC-929A58F2795E}" srcOrd="1" destOrd="0" parTransId="{CE1E9319-8DAC-4508-868F-775EA6257EA6}" sibTransId="{77619B5A-9733-4CBB-B4A3-D8DB1E6132E3}"/>
    <dgm:cxn modelId="{850542C1-97CF-40BA-9837-7D4CC77F3A5A}" type="presOf" srcId="{4EB04C9D-7463-4674-8DEC-929A58F2795E}" destId="{F122E22B-9CD5-4E1D-B199-0C3982949B22}" srcOrd="1" destOrd="0" presId="urn:microsoft.com/office/officeart/2005/8/layout/venn1"/>
    <dgm:cxn modelId="{48F3DBDF-FFEE-4CF4-9421-31CEA17FA92F}" type="presOf" srcId="{4EB04C9D-7463-4674-8DEC-929A58F2795E}" destId="{63773D7A-6B82-4787-B6AE-1564BC3589AC}" srcOrd="0" destOrd="0" presId="urn:microsoft.com/office/officeart/2005/8/layout/venn1"/>
    <dgm:cxn modelId="{F293C131-5ECC-4F10-8A32-5282167AA54A}" type="presOf" srcId="{1E7B1224-49B1-414B-98F2-CF5B6F2BB6AB}" destId="{BEA63B82-C5A1-4EEC-B7D8-3427D66A9552}" srcOrd="1" destOrd="0" presId="urn:microsoft.com/office/officeart/2005/8/layout/venn1"/>
    <dgm:cxn modelId="{9191F2E2-5E51-4EB9-B9CD-520D6F1B8BA5}" type="presParOf" srcId="{69D1228B-A0C2-416A-A803-8011CDDEA143}" destId="{F84A4CEE-0C77-40E8-9246-24B47E7B9889}" srcOrd="0" destOrd="0" presId="urn:microsoft.com/office/officeart/2005/8/layout/venn1"/>
    <dgm:cxn modelId="{9F2943E0-B4DE-4A0E-A31C-F71A7274A715}" type="presParOf" srcId="{69D1228B-A0C2-416A-A803-8011CDDEA143}" destId="{BEA63B82-C5A1-4EEC-B7D8-3427D66A9552}" srcOrd="1" destOrd="0" presId="urn:microsoft.com/office/officeart/2005/8/layout/venn1"/>
    <dgm:cxn modelId="{9ADCE057-1E01-43A7-B9B4-AEBB089112AE}" type="presParOf" srcId="{69D1228B-A0C2-416A-A803-8011CDDEA143}" destId="{63773D7A-6B82-4787-B6AE-1564BC3589AC}" srcOrd="2" destOrd="0" presId="urn:microsoft.com/office/officeart/2005/8/layout/venn1"/>
    <dgm:cxn modelId="{1B8C2CA2-6A88-466E-A4E6-BF93BA048E19}" type="presParOf" srcId="{69D1228B-A0C2-416A-A803-8011CDDEA143}" destId="{F122E22B-9CD5-4E1D-B199-0C3982949B22}" srcOrd="3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84A4CEE-0C77-40E8-9246-24B47E7B9889}">
      <dsp:nvSpPr>
        <dsp:cNvPr id="0" name=""/>
        <dsp:cNvSpPr/>
      </dsp:nvSpPr>
      <dsp:spPr>
        <a:xfrm>
          <a:off x="925712" y="10"/>
          <a:ext cx="2131466" cy="2131466"/>
        </a:xfrm>
        <a:prstGeom prst="ellipse">
          <a:avLst/>
        </a:prstGeom>
        <a:solidFill>
          <a:srgbClr val="5B9BD5">
            <a:alpha val="50000"/>
            <a:hueOff val="0"/>
            <a:satOff val="0"/>
            <a:lumOff val="0"/>
            <a:alphaOff val="0"/>
          </a:srgb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Optimal Taxation Theory</a:t>
          </a:r>
        </a:p>
      </dsp:txBody>
      <dsp:txXfrm>
        <a:off x="1403325" y="489885"/>
        <a:ext cx="869001" cy="1151717"/>
      </dsp:txXfrm>
    </dsp:sp>
    <dsp:sp modelId="{63773D7A-6B82-4787-B6AE-1564BC3589AC}">
      <dsp:nvSpPr>
        <dsp:cNvPr id="0" name=""/>
        <dsp:cNvSpPr/>
      </dsp:nvSpPr>
      <dsp:spPr>
        <a:xfrm>
          <a:off x="2211776" y="0"/>
          <a:ext cx="2119956" cy="2131466"/>
        </a:xfrm>
        <a:prstGeom prst="ellipse">
          <a:avLst/>
        </a:prstGeom>
        <a:solidFill>
          <a:srgbClr val="EEECE1">
            <a:lumMod val="75000"/>
            <a:alpha val="50000"/>
          </a:srgb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Laffer Curve Theory </a:t>
          </a:r>
        </a:p>
      </dsp:txBody>
      <dsp:txXfrm>
        <a:off x="2992390" y="489874"/>
        <a:ext cx="864309" cy="115171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11</xdr:row>
      <xdr:rowOff>161924</xdr:rowOff>
    </xdr:from>
    <xdr:to>
      <xdr:col>14</xdr:col>
      <xdr:colOff>561975</xdr:colOff>
      <xdr:row>28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29</xdr:row>
      <xdr:rowOff>180975</xdr:rowOff>
    </xdr:from>
    <xdr:to>
      <xdr:col>15</xdr:col>
      <xdr:colOff>85725</xdr:colOff>
      <xdr:row>46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105</xdr:row>
      <xdr:rowOff>0</xdr:rowOff>
    </xdr:from>
    <xdr:to>
      <xdr:col>13</xdr:col>
      <xdr:colOff>371475</xdr:colOff>
      <xdr:row>116</xdr:row>
      <xdr:rowOff>0</xdr:rowOff>
    </xdr:to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9</xdr:col>
      <xdr:colOff>104776</xdr:colOff>
      <xdr:row>114</xdr:row>
      <xdr:rowOff>161925</xdr:rowOff>
    </xdr:from>
    <xdr:to>
      <xdr:col>9</xdr:col>
      <xdr:colOff>247650</xdr:colOff>
      <xdr:row>117</xdr:row>
      <xdr:rowOff>114301</xdr:rowOff>
    </xdr:to>
    <xdr:sp macro="" textlink="">
      <xdr:nvSpPr>
        <xdr:cNvPr id="9" name="Up-Down Arrow 8"/>
        <xdr:cNvSpPr/>
      </xdr:nvSpPr>
      <xdr:spPr>
        <a:xfrm>
          <a:off x="5114926" y="23136225"/>
          <a:ext cx="142874" cy="523876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419100</xdr:colOff>
      <xdr:row>117</xdr:row>
      <xdr:rowOff>104775</xdr:rowOff>
    </xdr:from>
    <xdr:to>
      <xdr:col>11</xdr:col>
      <xdr:colOff>561975</xdr:colOff>
      <xdr:row>126</xdr:row>
      <xdr:rowOff>0</xdr:rowOff>
    </xdr:to>
    <xdr:sp macro="" textlink="">
      <xdr:nvSpPr>
        <xdr:cNvPr id="10" name="Oval 9"/>
        <xdr:cNvSpPr/>
      </xdr:nvSpPr>
      <xdr:spPr>
        <a:xfrm>
          <a:off x="3581400" y="23650575"/>
          <a:ext cx="3228975" cy="1609725"/>
        </a:xfrm>
        <a:prstGeom prst="ellipse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190500</xdr:colOff>
      <xdr:row>48</xdr:row>
      <xdr:rowOff>790575</xdr:rowOff>
    </xdr:from>
    <xdr:to>
      <xdr:col>15</xdr:col>
      <xdr:colOff>428625</xdr:colOff>
      <xdr:row>62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8" sqref="I8"/>
    </sheetView>
  </sheetViews>
  <sheetFormatPr defaultRowHeight="15" x14ac:dyDescent="0.25"/>
  <cols>
    <col min="1" max="1" width="19.140625" bestFit="1" customWidth="1"/>
    <col min="4" max="4" width="12" bestFit="1" customWidth="1"/>
    <col min="5" max="5" width="9.140625" customWidth="1"/>
  </cols>
  <sheetData>
    <row r="1" spans="1:7" x14ac:dyDescent="0.25">
      <c r="A1" t="s">
        <v>10</v>
      </c>
    </row>
    <row r="3" spans="1:7" ht="15.75" thickBot="1" x14ac:dyDescent="0.3">
      <c r="A3" t="s">
        <v>11</v>
      </c>
    </row>
    <row r="4" spans="1:7" ht="15.75" thickBot="1" x14ac:dyDescent="0.3">
      <c r="A4" s="37" t="s">
        <v>12</v>
      </c>
      <c r="B4" s="38"/>
      <c r="C4" s="37" t="s">
        <v>13</v>
      </c>
      <c r="D4" s="37" t="s">
        <v>14</v>
      </c>
      <c r="E4" s="37" t="s">
        <v>15</v>
      </c>
      <c r="F4" s="39" t="s">
        <v>16</v>
      </c>
      <c r="G4" s="39"/>
    </row>
    <row r="5" spans="1:7" x14ac:dyDescent="0.25">
      <c r="A5" s="34" t="s">
        <v>17</v>
      </c>
      <c r="C5" s="34">
        <v>29</v>
      </c>
      <c r="D5" s="34">
        <v>15680</v>
      </c>
      <c r="E5" s="34">
        <v>540.68965517241384</v>
      </c>
      <c r="F5" s="40">
        <v>338468.15024630539</v>
      </c>
      <c r="G5" s="40"/>
    </row>
    <row r="6" spans="1:7" ht="15.75" thickBot="1" x14ac:dyDescent="0.3">
      <c r="A6" s="35" t="s">
        <v>18</v>
      </c>
      <c r="C6" s="35">
        <v>29</v>
      </c>
      <c r="D6" s="35">
        <v>165241.92280516558</v>
      </c>
      <c r="E6" s="35">
        <v>5697.9973381091577</v>
      </c>
      <c r="F6" s="40">
        <v>15242473.806964666</v>
      </c>
      <c r="G6" s="40"/>
    </row>
    <row r="9" spans="1:7" ht="15.75" thickBot="1" x14ac:dyDescent="0.3">
      <c r="A9" t="s">
        <v>19</v>
      </c>
    </row>
    <row r="10" spans="1:7" x14ac:dyDescent="0.25">
      <c r="A10" s="36" t="s">
        <v>20</v>
      </c>
      <c r="B10" s="36" t="s">
        <v>21</v>
      </c>
      <c r="C10" s="36" t="s">
        <v>22</v>
      </c>
      <c r="D10" s="36" t="s">
        <v>23</v>
      </c>
      <c r="E10" s="36" t="s">
        <v>24</v>
      </c>
      <c r="F10" s="36" t="s">
        <v>25</v>
      </c>
      <c r="G10" s="36" t="s">
        <v>26</v>
      </c>
    </row>
    <row r="11" spans="1:7" x14ac:dyDescent="0.25">
      <c r="A11" s="34" t="s">
        <v>27</v>
      </c>
      <c r="B11" s="34">
        <v>385668426.77893651</v>
      </c>
      <c r="C11" s="34">
        <v>1</v>
      </c>
      <c r="D11" s="34">
        <v>385668426.77893698</v>
      </c>
      <c r="E11" s="34">
        <v>49.505149026044215</v>
      </c>
      <c r="F11" s="34">
        <v>3.0179780911936505E-9</v>
      </c>
      <c r="G11" s="34">
        <v>4.0129733776501437</v>
      </c>
    </row>
    <row r="12" spans="1:7" x14ac:dyDescent="0.25">
      <c r="A12" s="34" t="s">
        <v>28</v>
      </c>
      <c r="B12" s="34">
        <v>436266374.80190659</v>
      </c>
      <c r="C12" s="34">
        <v>56</v>
      </c>
      <c r="D12" s="34">
        <v>7790470.9786054743</v>
      </c>
      <c r="E12" s="34"/>
      <c r="F12" s="34"/>
      <c r="G12" s="34"/>
    </row>
    <row r="13" spans="1:7" x14ac:dyDescent="0.25">
      <c r="A13" s="34"/>
      <c r="B13" s="34"/>
      <c r="C13" s="34"/>
      <c r="D13" s="34"/>
      <c r="E13" s="34"/>
      <c r="F13" s="34"/>
      <c r="G13" s="34"/>
    </row>
    <row r="14" spans="1:7" ht="15.75" thickBot="1" x14ac:dyDescent="0.3">
      <c r="A14" s="35" t="s">
        <v>4</v>
      </c>
      <c r="B14" s="35">
        <v>821934801.58084309</v>
      </c>
      <c r="C14" s="35">
        <v>57</v>
      </c>
      <c r="D14" s="35"/>
      <c r="E14" s="35"/>
      <c r="F14" s="35"/>
      <c r="G14" s="35"/>
    </row>
  </sheetData>
  <mergeCells count="3">
    <mergeCell ref="F4:G4"/>
    <mergeCell ref="F5:G5"/>
    <mergeCell ref="F6:G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topLeftCell="A112" workbookViewId="0">
      <selection activeCell="N123" sqref="N123"/>
    </sheetView>
  </sheetViews>
  <sheetFormatPr defaultRowHeight="15" x14ac:dyDescent="0.25"/>
  <cols>
    <col min="2" max="2" width="10.85546875" customWidth="1"/>
    <col min="8" max="24" width="9.28515625" bestFit="1" customWidth="1"/>
    <col min="25" max="30" width="9.5703125" bestFit="1" customWidth="1"/>
    <col min="31" max="31" width="10.28515625" bestFit="1" customWidth="1"/>
  </cols>
  <sheetData>
    <row r="1" spans="1:41" s="18" customFormat="1" ht="15.75" x14ac:dyDescent="0.25">
      <c r="B1" s="17" t="s">
        <v>0</v>
      </c>
      <c r="C1" s="17">
        <v>1994</v>
      </c>
      <c r="D1" s="17">
        <v>1995</v>
      </c>
      <c r="E1" s="17">
        <v>1996</v>
      </c>
      <c r="F1" s="17">
        <v>1997</v>
      </c>
      <c r="G1" s="17">
        <v>1998</v>
      </c>
      <c r="H1" s="17">
        <v>1999</v>
      </c>
      <c r="I1" s="17">
        <v>2000</v>
      </c>
      <c r="J1" s="17">
        <v>2001</v>
      </c>
      <c r="K1" s="17">
        <v>2002</v>
      </c>
      <c r="L1" s="17">
        <v>2003</v>
      </c>
      <c r="M1" s="17">
        <v>2004</v>
      </c>
      <c r="N1" s="17">
        <v>2005</v>
      </c>
      <c r="O1" s="17">
        <v>2006</v>
      </c>
      <c r="P1" s="17">
        <v>2007</v>
      </c>
      <c r="Q1" s="17">
        <v>2008</v>
      </c>
      <c r="R1" s="17">
        <v>2009</v>
      </c>
      <c r="S1" s="17">
        <v>2010</v>
      </c>
      <c r="T1" s="17">
        <v>2011</v>
      </c>
      <c r="U1" s="17">
        <v>2012</v>
      </c>
      <c r="V1" s="17">
        <v>2013</v>
      </c>
      <c r="W1" s="17">
        <v>2014</v>
      </c>
      <c r="X1" s="17">
        <v>2015</v>
      </c>
      <c r="Y1" s="17">
        <v>2016</v>
      </c>
      <c r="Z1" s="17">
        <v>2017</v>
      </c>
      <c r="AA1" s="17">
        <v>2018</v>
      </c>
      <c r="AB1" s="17">
        <v>2019</v>
      </c>
      <c r="AC1" s="17">
        <v>2020</v>
      </c>
      <c r="AD1" s="17">
        <v>2021</v>
      </c>
      <c r="AE1" s="17">
        <v>2022</v>
      </c>
    </row>
    <row r="2" spans="1:41" s="2" customFormat="1" ht="15.75" x14ac:dyDescent="0.25">
      <c r="B2" s="2" t="s">
        <v>7</v>
      </c>
      <c r="C2" s="22">
        <v>201.91079999999999</v>
      </c>
      <c r="D2" s="22">
        <v>459.9873</v>
      </c>
      <c r="E2" s="22">
        <v>523.59699999999998</v>
      </c>
      <c r="F2" s="22">
        <v>582.81110000000001</v>
      </c>
      <c r="G2" s="22">
        <v>463.60879999999997</v>
      </c>
      <c r="H2" s="22">
        <v>949.18790000000001</v>
      </c>
      <c r="I2" s="22">
        <v>1906.1596999999999</v>
      </c>
      <c r="J2" s="22">
        <v>2231.6</v>
      </c>
      <c r="K2" s="22">
        <v>1731.8375000000001</v>
      </c>
      <c r="L2" s="22">
        <v>2575.0958999999998</v>
      </c>
      <c r="M2" s="21">
        <v>3920.5</v>
      </c>
      <c r="N2" s="21">
        <v>5547.5</v>
      </c>
      <c r="O2" s="21">
        <v>5965.1019000000006</v>
      </c>
      <c r="P2" s="21">
        <v>5727.51</v>
      </c>
      <c r="Q2" s="21">
        <v>7866.6</v>
      </c>
      <c r="R2" s="21">
        <v>4844.5923418000002</v>
      </c>
      <c r="S2" s="23">
        <v>7303.67155</v>
      </c>
      <c r="T2" s="24">
        <v>11116.84695824369</v>
      </c>
      <c r="U2" s="25">
        <v>10654.747190112539</v>
      </c>
      <c r="V2" s="23">
        <v>9759.793815489078</v>
      </c>
      <c r="W2" s="23">
        <v>10068.851999999999</v>
      </c>
      <c r="X2" s="23">
        <v>6912.5015506357504</v>
      </c>
      <c r="Y2" s="23">
        <v>5616.4</v>
      </c>
      <c r="Z2" s="23">
        <v>7444.8224482820951</v>
      </c>
      <c r="AA2" s="23">
        <v>9544.3174088342348</v>
      </c>
      <c r="AB2" s="21">
        <v>9819.8444325414275</v>
      </c>
      <c r="AC2" s="21">
        <v>8569.2230935587831</v>
      </c>
      <c r="AD2" s="21">
        <v>10342.981985420287</v>
      </c>
      <c r="AE2" s="26">
        <v>12586.528080291449</v>
      </c>
    </row>
    <row r="3" spans="1:41" s="2" customFormat="1" ht="15.75" x14ac:dyDescent="0.25">
      <c r="C3" s="21"/>
      <c r="D3" s="21"/>
      <c r="E3" s="21"/>
      <c r="F3" s="21"/>
      <c r="G3" s="21"/>
      <c r="H3" s="21"/>
      <c r="I3" s="21"/>
      <c r="J3" s="21"/>
      <c r="K3" s="21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1"/>
      <c r="X3" s="21"/>
      <c r="Y3" s="21"/>
      <c r="Z3" s="21"/>
      <c r="AA3" s="21"/>
      <c r="AB3" s="21"/>
      <c r="AC3" s="23"/>
      <c r="AD3" s="23"/>
      <c r="AE3" s="23"/>
      <c r="AF3" s="23"/>
      <c r="AG3" s="23"/>
      <c r="AH3" s="23"/>
      <c r="AI3" s="23"/>
      <c r="AJ3" s="23"/>
      <c r="AK3" s="23"/>
      <c r="AL3" s="21"/>
      <c r="AM3" s="21"/>
      <c r="AN3" s="21"/>
      <c r="AO3" s="27"/>
    </row>
    <row r="4" spans="1:41" s="18" customFormat="1" ht="15.75" x14ac:dyDescent="0.25">
      <c r="B4" s="17" t="s">
        <v>0</v>
      </c>
      <c r="C4" s="17">
        <v>1994</v>
      </c>
      <c r="D4" s="17">
        <v>1995</v>
      </c>
      <c r="E4" s="17">
        <v>1996</v>
      </c>
      <c r="F4" s="17">
        <v>1997</v>
      </c>
      <c r="G4" s="17">
        <v>1998</v>
      </c>
      <c r="H4" s="17">
        <v>1999</v>
      </c>
      <c r="I4" s="17">
        <v>2000</v>
      </c>
      <c r="J4" s="17">
        <v>2001</v>
      </c>
      <c r="K4" s="17">
        <v>2002</v>
      </c>
      <c r="L4" s="17">
        <v>2003</v>
      </c>
      <c r="M4" s="17">
        <v>2004</v>
      </c>
      <c r="N4" s="17">
        <v>2005</v>
      </c>
      <c r="O4" s="17">
        <v>2006</v>
      </c>
      <c r="P4" s="17">
        <v>2007</v>
      </c>
      <c r="Q4" s="17">
        <v>2008</v>
      </c>
      <c r="R4" s="17">
        <v>2009</v>
      </c>
      <c r="S4" s="17">
        <v>2010</v>
      </c>
      <c r="T4" s="17">
        <v>2011</v>
      </c>
      <c r="U4" s="17">
        <v>2012</v>
      </c>
      <c r="V4" s="17">
        <v>2013</v>
      </c>
      <c r="W4" s="17">
        <v>2014</v>
      </c>
      <c r="X4" s="17">
        <v>2015</v>
      </c>
      <c r="Y4" s="17">
        <v>2016</v>
      </c>
      <c r="Z4" s="17">
        <v>2017</v>
      </c>
      <c r="AA4" s="17">
        <v>2018</v>
      </c>
      <c r="AB4" s="17">
        <v>2019</v>
      </c>
      <c r="AC4" s="17">
        <v>2020</v>
      </c>
      <c r="AD4" s="17">
        <v>2021</v>
      </c>
      <c r="AE4" s="17">
        <v>2022</v>
      </c>
    </row>
    <row r="5" spans="1:41" ht="15.75" x14ac:dyDescent="0.25">
      <c r="B5" s="2" t="s">
        <v>1</v>
      </c>
      <c r="C5" s="3">
        <v>5.0259999999999998</v>
      </c>
      <c r="D5" s="3">
        <v>6.2568999999999999</v>
      </c>
      <c r="E5" s="3">
        <v>11.286</v>
      </c>
      <c r="F5" s="3">
        <v>13.905299999999999</v>
      </c>
      <c r="G5" s="3">
        <v>16.206799999999998</v>
      </c>
      <c r="H5" s="4">
        <v>23.750499999999999</v>
      </c>
      <c r="I5" s="4">
        <v>30.643799999999999</v>
      </c>
      <c r="J5" s="4">
        <v>44.9129</v>
      </c>
      <c r="K5" s="4">
        <v>52.631999999999998</v>
      </c>
      <c r="L5" s="4">
        <v>65.887600000000006</v>
      </c>
      <c r="M5" s="4">
        <v>96.195599999999999</v>
      </c>
      <c r="N5" s="5">
        <v>87.449799999999996</v>
      </c>
      <c r="O5" s="5">
        <v>110.5668</v>
      </c>
      <c r="P5" s="5">
        <v>144.37278331352002</v>
      </c>
      <c r="Q5" s="5">
        <v>198.06534273527996</v>
      </c>
      <c r="R5" s="5">
        <v>229.32319103658995</v>
      </c>
      <c r="S5" s="4">
        <v>275.57462778067185</v>
      </c>
      <c r="T5" s="6">
        <v>318</v>
      </c>
      <c r="U5" s="4">
        <v>347.68819909895007</v>
      </c>
      <c r="V5" s="4">
        <v>389.52632855566958</v>
      </c>
      <c r="W5" s="4">
        <v>388.8522839753</v>
      </c>
      <c r="X5" s="7">
        <v>381.26520022152289</v>
      </c>
      <c r="Y5" s="7">
        <v>397.06414144546051</v>
      </c>
      <c r="Z5" s="7">
        <v>473.76545756360537</v>
      </c>
      <c r="AA5" s="7">
        <v>533.73964352218229</v>
      </c>
      <c r="AB5" s="7">
        <v>564.44893218230004</v>
      </c>
      <c r="AC5" s="7">
        <v>699.37031799311137</v>
      </c>
      <c r="AD5" s="7">
        <v>964.11405501261083</v>
      </c>
      <c r="AE5" s="8">
        <v>1171.3571603374783</v>
      </c>
    </row>
    <row r="6" spans="1:41" ht="15.75" x14ac:dyDescent="0.25">
      <c r="B6" s="2" t="s">
        <v>2</v>
      </c>
      <c r="C6" s="4">
        <v>0</v>
      </c>
      <c r="D6" s="9">
        <v>3.5581</v>
      </c>
      <c r="E6" s="9">
        <v>3.3069000000000002</v>
      </c>
      <c r="F6" s="9">
        <v>6.8261000000000003</v>
      </c>
      <c r="G6" s="9">
        <v>10.1708</v>
      </c>
      <c r="H6" s="10">
        <v>9.5597999999999992</v>
      </c>
      <c r="I6" s="10">
        <v>13.908700000000001</v>
      </c>
      <c r="J6" s="10">
        <v>20.102700000000002</v>
      </c>
      <c r="K6" s="10">
        <v>18.7272</v>
      </c>
      <c r="L6" s="10">
        <v>39.648400000000002</v>
      </c>
      <c r="M6" s="10">
        <v>45.985199999999999</v>
      </c>
      <c r="N6" s="10">
        <v>55.793599999999998</v>
      </c>
      <c r="O6" s="10">
        <v>75.919989999999999</v>
      </c>
      <c r="P6" s="10">
        <v>105.1</v>
      </c>
      <c r="Q6" s="10">
        <v>135.91810387238101</v>
      </c>
      <c r="R6" s="10">
        <v>157.37863925397593</v>
      </c>
      <c r="S6" s="10">
        <v>189.1</v>
      </c>
      <c r="T6" s="11">
        <v>218.22543573927601</v>
      </c>
      <c r="U6" s="12">
        <v>238.54635628099726</v>
      </c>
      <c r="V6" s="10">
        <v>267.32128997717007</v>
      </c>
      <c r="W6" s="10">
        <v>266.85941057126814</v>
      </c>
      <c r="X6" s="10">
        <v>261.64604095506718</v>
      </c>
      <c r="Y6" s="10">
        <v>272.4949990316959</v>
      </c>
      <c r="Z6" s="10">
        <v>325.13315715090999</v>
      </c>
      <c r="AA6" s="10">
        <v>366.29191222155231</v>
      </c>
      <c r="AB6" s="10">
        <v>395.11425252793015</v>
      </c>
      <c r="AC6" s="10">
        <v>590.20457028935118</v>
      </c>
      <c r="AD6" s="10">
        <v>658.16045068578501</v>
      </c>
      <c r="AE6" s="11">
        <v>802.50001199632482</v>
      </c>
    </row>
    <row r="7" spans="1:41" ht="15.75" x14ac:dyDescent="0.25">
      <c r="B7" s="2" t="s">
        <v>4</v>
      </c>
      <c r="C7" s="13">
        <f t="shared" ref="C7:AE7" si="0">SUM(C5:C6)</f>
        <v>5.0259999999999998</v>
      </c>
      <c r="D7" s="13">
        <f t="shared" si="0"/>
        <v>9.8149999999999995</v>
      </c>
      <c r="E7" s="13">
        <f t="shared" si="0"/>
        <v>14.5929</v>
      </c>
      <c r="F7" s="13">
        <f t="shared" si="0"/>
        <v>20.731400000000001</v>
      </c>
      <c r="G7" s="13">
        <f t="shared" si="0"/>
        <v>26.377599999999997</v>
      </c>
      <c r="H7" s="13">
        <f t="shared" si="0"/>
        <v>33.310299999999998</v>
      </c>
      <c r="I7" s="13">
        <f t="shared" si="0"/>
        <v>44.552500000000002</v>
      </c>
      <c r="J7" s="13">
        <f t="shared" si="0"/>
        <v>65.015600000000006</v>
      </c>
      <c r="K7" s="13">
        <f t="shared" si="0"/>
        <v>71.359200000000001</v>
      </c>
      <c r="L7" s="13">
        <f t="shared" si="0"/>
        <v>105.536</v>
      </c>
      <c r="M7" s="13">
        <f t="shared" si="0"/>
        <v>142.1808</v>
      </c>
      <c r="N7" s="13">
        <f t="shared" si="0"/>
        <v>143.24340000000001</v>
      </c>
      <c r="O7" s="13">
        <f t="shared" si="0"/>
        <v>186.48678999999998</v>
      </c>
      <c r="P7" s="13">
        <f t="shared" si="0"/>
        <v>249.47278331352001</v>
      </c>
      <c r="Q7" s="13">
        <f t="shared" si="0"/>
        <v>333.98344660766099</v>
      </c>
      <c r="R7" s="13">
        <f t="shared" si="0"/>
        <v>386.70183029056591</v>
      </c>
      <c r="S7" s="13">
        <f t="shared" si="0"/>
        <v>464.67462778067181</v>
      </c>
      <c r="T7" s="13">
        <f t="shared" si="0"/>
        <v>536.22543573927601</v>
      </c>
      <c r="U7" s="13">
        <f t="shared" si="0"/>
        <v>586.23455537994732</v>
      </c>
      <c r="V7" s="13">
        <f t="shared" si="0"/>
        <v>656.84761853283965</v>
      </c>
      <c r="W7" s="13">
        <f t="shared" si="0"/>
        <v>655.7116945465682</v>
      </c>
      <c r="X7" s="13">
        <f t="shared" si="0"/>
        <v>642.91124117659001</v>
      </c>
      <c r="Y7" s="13">
        <f t="shared" si="0"/>
        <v>669.55914047715646</v>
      </c>
      <c r="Z7" s="13">
        <f t="shared" si="0"/>
        <v>798.89861471451536</v>
      </c>
      <c r="AA7" s="13">
        <f t="shared" si="0"/>
        <v>900.03155574373454</v>
      </c>
      <c r="AB7" s="13">
        <f t="shared" si="0"/>
        <v>959.56318471023019</v>
      </c>
      <c r="AC7" s="13">
        <f t="shared" si="0"/>
        <v>1289.5748882824626</v>
      </c>
      <c r="AD7" s="13">
        <f t="shared" si="0"/>
        <v>1622.2745056983958</v>
      </c>
      <c r="AE7" s="14">
        <f t="shared" si="0"/>
        <v>1973.8571723338032</v>
      </c>
    </row>
    <row r="8" spans="1:41" ht="15.75" x14ac:dyDescent="0.25">
      <c r="B8" s="2" t="s">
        <v>3</v>
      </c>
      <c r="C8" s="2">
        <f>C7*0.5</f>
        <v>2.5129999999999999</v>
      </c>
      <c r="D8" s="2">
        <f t="shared" ref="D8:G8" si="1">D7*0.5</f>
        <v>4.9074999999999998</v>
      </c>
      <c r="E8" s="2">
        <f t="shared" si="1"/>
        <v>7.2964500000000001</v>
      </c>
      <c r="F8" s="2">
        <f t="shared" si="1"/>
        <v>10.3657</v>
      </c>
      <c r="G8" s="2">
        <f t="shared" si="1"/>
        <v>13.188799999999999</v>
      </c>
      <c r="H8" s="15">
        <f>H7*0.15</f>
        <v>4.9965449999999993</v>
      </c>
      <c r="I8" s="15">
        <f t="shared" ref="I8:AE8" si="2">I7*0.15</f>
        <v>6.6828750000000001</v>
      </c>
      <c r="J8" s="15">
        <f t="shared" si="2"/>
        <v>9.7523400000000002</v>
      </c>
      <c r="K8" s="15">
        <f t="shared" si="2"/>
        <v>10.70388</v>
      </c>
      <c r="L8" s="15">
        <f t="shared" si="2"/>
        <v>15.830399999999999</v>
      </c>
      <c r="M8" s="15">
        <f t="shared" si="2"/>
        <v>21.327120000000001</v>
      </c>
      <c r="N8" s="15">
        <f t="shared" si="2"/>
        <v>21.486509999999999</v>
      </c>
      <c r="O8" s="15">
        <f t="shared" si="2"/>
        <v>27.973018499999998</v>
      </c>
      <c r="P8" s="15">
        <f t="shared" si="2"/>
        <v>37.420917497028</v>
      </c>
      <c r="Q8" s="15">
        <f t="shared" si="2"/>
        <v>50.097516991149149</v>
      </c>
      <c r="R8" s="15">
        <f t="shared" si="2"/>
        <v>58.005274543584882</v>
      </c>
      <c r="S8" s="15">
        <f t="shared" si="2"/>
        <v>69.701194167100766</v>
      </c>
      <c r="T8" s="15">
        <f t="shared" si="2"/>
        <v>80.433815360891401</v>
      </c>
      <c r="U8" s="15">
        <f t="shared" si="2"/>
        <v>87.935183306992101</v>
      </c>
      <c r="V8" s="15">
        <f t="shared" si="2"/>
        <v>98.527142779925938</v>
      </c>
      <c r="W8" s="15">
        <f t="shared" si="2"/>
        <v>98.356754181985224</v>
      </c>
      <c r="X8" s="15">
        <f t="shared" si="2"/>
        <v>96.436686176488493</v>
      </c>
      <c r="Y8" s="15">
        <f t="shared" si="2"/>
        <v>100.43387107157346</v>
      </c>
      <c r="Z8" s="15">
        <f t="shared" si="2"/>
        <v>119.8347922071773</v>
      </c>
      <c r="AA8" s="15">
        <f t="shared" si="2"/>
        <v>135.00473336156017</v>
      </c>
      <c r="AB8" s="15">
        <f t="shared" si="2"/>
        <v>143.93447770653452</v>
      </c>
      <c r="AC8" s="15">
        <f t="shared" si="2"/>
        <v>193.43623324236938</v>
      </c>
      <c r="AD8" s="15">
        <f t="shared" si="2"/>
        <v>243.34117585475937</v>
      </c>
      <c r="AE8" s="15">
        <f t="shared" si="2"/>
        <v>296.07857585007048</v>
      </c>
    </row>
    <row r="9" spans="1:41" ht="15.75" x14ac:dyDescent="0.25">
      <c r="B9" s="2" t="s">
        <v>5</v>
      </c>
      <c r="C9" s="16">
        <f>C7+C8</f>
        <v>7.5389999999999997</v>
      </c>
      <c r="D9" s="16">
        <f t="shared" ref="D9:G9" si="3">D7+D8</f>
        <v>14.7225</v>
      </c>
      <c r="E9" s="16">
        <f t="shared" si="3"/>
        <v>21.88935</v>
      </c>
      <c r="F9" s="16">
        <f t="shared" si="3"/>
        <v>31.097100000000001</v>
      </c>
      <c r="G9" s="16">
        <f t="shared" si="3"/>
        <v>39.566399999999994</v>
      </c>
      <c r="H9" s="16">
        <f>H7+H8</f>
        <v>38.306844999999996</v>
      </c>
      <c r="I9" s="16">
        <f t="shared" ref="I9:AE9" si="4">I7+I8</f>
        <v>51.235375000000005</v>
      </c>
      <c r="J9" s="16">
        <f t="shared" si="4"/>
        <v>74.76794000000001</v>
      </c>
      <c r="K9" s="16">
        <f t="shared" si="4"/>
        <v>82.063079999999999</v>
      </c>
      <c r="L9" s="16">
        <f t="shared" si="4"/>
        <v>121.3664</v>
      </c>
      <c r="M9" s="16">
        <f t="shared" si="4"/>
        <v>163.50792000000001</v>
      </c>
      <c r="N9" s="16">
        <f t="shared" si="4"/>
        <v>164.72991000000002</v>
      </c>
      <c r="O9" s="16">
        <f t="shared" si="4"/>
        <v>214.45980849999998</v>
      </c>
      <c r="P9" s="16">
        <f t="shared" si="4"/>
        <v>286.89370081054801</v>
      </c>
      <c r="Q9" s="16">
        <f t="shared" si="4"/>
        <v>384.08096359881017</v>
      </c>
      <c r="R9" s="16">
        <f t="shared" si="4"/>
        <v>444.70710483415081</v>
      </c>
      <c r="S9" s="16">
        <f t="shared" si="4"/>
        <v>534.37582194777258</v>
      </c>
      <c r="T9" s="16">
        <f t="shared" si="4"/>
        <v>616.65925110016747</v>
      </c>
      <c r="U9" s="16">
        <f t="shared" si="4"/>
        <v>674.16973868693947</v>
      </c>
      <c r="V9" s="16">
        <f t="shared" si="4"/>
        <v>755.3747613127656</v>
      </c>
      <c r="W9" s="16">
        <f t="shared" si="4"/>
        <v>754.06844872855345</v>
      </c>
      <c r="X9" s="16">
        <f t="shared" si="4"/>
        <v>739.34792735307849</v>
      </c>
      <c r="Y9" s="16">
        <f t="shared" si="4"/>
        <v>769.9930115487299</v>
      </c>
      <c r="Z9" s="16">
        <f t="shared" si="4"/>
        <v>918.73340692169268</v>
      </c>
      <c r="AA9" s="16">
        <f t="shared" si="4"/>
        <v>1035.0362891052946</v>
      </c>
      <c r="AB9" s="16">
        <f t="shared" si="4"/>
        <v>1103.4976624167648</v>
      </c>
      <c r="AC9" s="16">
        <f t="shared" si="4"/>
        <v>1483.0111215248319</v>
      </c>
      <c r="AD9" s="16">
        <f t="shared" si="4"/>
        <v>1865.6156815531551</v>
      </c>
      <c r="AE9" s="16">
        <f t="shared" si="4"/>
        <v>2269.9357481838738</v>
      </c>
    </row>
    <row r="12" spans="1:41" ht="15.75" x14ac:dyDescent="0.25">
      <c r="B12" s="20" t="s">
        <v>0</v>
      </c>
      <c r="C12" s="20" t="s">
        <v>6</v>
      </c>
      <c r="D12" s="19" t="s">
        <v>7</v>
      </c>
      <c r="E12" s="19" t="s">
        <v>8</v>
      </c>
      <c r="R12" s="20" t="s">
        <v>0</v>
      </c>
      <c r="S12" s="20" t="s">
        <v>6</v>
      </c>
      <c r="T12" s="19" t="s">
        <v>7</v>
      </c>
      <c r="U12" s="19" t="s">
        <v>8</v>
      </c>
    </row>
    <row r="13" spans="1:41" ht="15.75" x14ac:dyDescent="0.25">
      <c r="A13">
        <v>1</v>
      </c>
      <c r="B13" s="2">
        <v>1994</v>
      </c>
      <c r="C13" s="2">
        <v>8</v>
      </c>
      <c r="D13" s="16">
        <v>201.91079999999999</v>
      </c>
      <c r="E13" s="16">
        <f>D13-C13</f>
        <v>193.91079999999999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>
        <v>1994</v>
      </c>
      <c r="S13" s="2">
        <v>8</v>
      </c>
      <c r="T13" s="16">
        <v>201.91079999999999</v>
      </c>
      <c r="U13" s="16">
        <f>T13-S13</f>
        <v>193.91079999999999</v>
      </c>
    </row>
    <row r="14" spans="1:41" ht="15.75" x14ac:dyDescent="0.25">
      <c r="A14">
        <v>2</v>
      </c>
      <c r="B14" s="2">
        <v>1995</v>
      </c>
      <c r="C14" s="2">
        <v>15</v>
      </c>
      <c r="D14" s="32">
        <v>460</v>
      </c>
      <c r="E14" s="16">
        <f t="shared" ref="E14:E41" si="5">D14-C14</f>
        <v>445</v>
      </c>
      <c r="R14" s="2">
        <v>1995</v>
      </c>
      <c r="S14" s="2">
        <v>15</v>
      </c>
      <c r="T14" s="2">
        <v>460</v>
      </c>
      <c r="U14" s="16">
        <f t="shared" ref="U14:U41" si="6">T14-S14</f>
        <v>445</v>
      </c>
    </row>
    <row r="15" spans="1:41" ht="15.75" x14ac:dyDescent="0.25">
      <c r="A15">
        <v>3</v>
      </c>
      <c r="B15" s="2">
        <v>1996</v>
      </c>
      <c r="C15" s="2">
        <v>22</v>
      </c>
      <c r="D15" s="32">
        <v>524</v>
      </c>
      <c r="E15" s="16">
        <f t="shared" si="5"/>
        <v>502</v>
      </c>
      <c r="R15" s="2">
        <v>1996</v>
      </c>
      <c r="S15" s="2">
        <v>22</v>
      </c>
      <c r="T15" s="2">
        <v>524</v>
      </c>
      <c r="U15" s="16">
        <f t="shared" si="6"/>
        <v>502</v>
      </c>
    </row>
    <row r="16" spans="1:41" ht="15.75" x14ac:dyDescent="0.25">
      <c r="A16">
        <v>4</v>
      </c>
      <c r="B16" s="2">
        <v>1997</v>
      </c>
      <c r="C16" s="2">
        <v>31</v>
      </c>
      <c r="D16" s="32">
        <v>583</v>
      </c>
      <c r="E16" s="16">
        <f t="shared" si="5"/>
        <v>552</v>
      </c>
      <c r="R16" s="2">
        <v>1997</v>
      </c>
      <c r="S16" s="2">
        <v>31</v>
      </c>
      <c r="T16" s="2">
        <v>583</v>
      </c>
      <c r="U16" s="16">
        <f t="shared" si="6"/>
        <v>552</v>
      </c>
    </row>
    <row r="17" spans="1:21" ht="15.75" x14ac:dyDescent="0.25">
      <c r="A17">
        <v>5</v>
      </c>
      <c r="B17" s="2">
        <v>1998</v>
      </c>
      <c r="C17" s="2">
        <v>40</v>
      </c>
      <c r="D17" s="2">
        <v>464</v>
      </c>
      <c r="E17" s="16">
        <f t="shared" si="5"/>
        <v>424</v>
      </c>
      <c r="R17" s="2">
        <v>1998</v>
      </c>
      <c r="S17" s="2">
        <v>40</v>
      </c>
      <c r="T17" s="2">
        <v>464</v>
      </c>
      <c r="U17" s="16">
        <f t="shared" si="6"/>
        <v>424</v>
      </c>
    </row>
    <row r="18" spans="1:21" ht="15.75" x14ac:dyDescent="0.25">
      <c r="A18">
        <v>6</v>
      </c>
      <c r="B18" s="2">
        <v>1999</v>
      </c>
      <c r="C18" s="2">
        <v>38</v>
      </c>
      <c r="D18" s="32">
        <v>949</v>
      </c>
      <c r="E18" s="16">
        <f t="shared" si="5"/>
        <v>911</v>
      </c>
      <c r="R18" s="2">
        <v>1999</v>
      </c>
      <c r="S18" s="2">
        <v>38</v>
      </c>
      <c r="T18" s="2">
        <v>949</v>
      </c>
      <c r="U18" s="16">
        <f t="shared" si="6"/>
        <v>911</v>
      </c>
    </row>
    <row r="19" spans="1:21" ht="15.75" x14ac:dyDescent="0.25">
      <c r="A19">
        <v>7</v>
      </c>
      <c r="B19" s="2">
        <v>2000</v>
      </c>
      <c r="C19" s="2">
        <v>51</v>
      </c>
      <c r="D19" s="33">
        <v>1906</v>
      </c>
      <c r="E19" s="16">
        <f t="shared" si="5"/>
        <v>1855</v>
      </c>
      <c r="R19" s="2">
        <v>2000</v>
      </c>
      <c r="S19" s="2">
        <v>51</v>
      </c>
      <c r="T19" s="16">
        <v>1906</v>
      </c>
      <c r="U19" s="16">
        <f t="shared" si="6"/>
        <v>1855</v>
      </c>
    </row>
    <row r="20" spans="1:21" ht="15.75" x14ac:dyDescent="0.25">
      <c r="A20">
        <v>8</v>
      </c>
      <c r="B20" s="2">
        <v>2001</v>
      </c>
      <c r="C20" s="2">
        <v>75</v>
      </c>
      <c r="D20" s="33">
        <v>2232</v>
      </c>
      <c r="E20" s="16">
        <f t="shared" si="5"/>
        <v>2157</v>
      </c>
      <c r="R20" s="2">
        <v>2001</v>
      </c>
      <c r="S20" s="2">
        <v>75</v>
      </c>
      <c r="T20" s="16">
        <v>2232</v>
      </c>
      <c r="U20" s="16">
        <f t="shared" si="6"/>
        <v>2157</v>
      </c>
    </row>
    <row r="21" spans="1:21" ht="15.75" x14ac:dyDescent="0.25">
      <c r="A21">
        <v>9</v>
      </c>
      <c r="B21" s="2">
        <v>2002</v>
      </c>
      <c r="C21" s="2">
        <v>82</v>
      </c>
      <c r="D21" s="16">
        <v>1732</v>
      </c>
      <c r="E21" s="16">
        <f t="shared" si="5"/>
        <v>1650</v>
      </c>
      <c r="R21" s="2">
        <v>2002</v>
      </c>
      <c r="S21" s="2">
        <v>82</v>
      </c>
      <c r="T21" s="16">
        <v>1732</v>
      </c>
      <c r="U21" s="16">
        <f t="shared" si="6"/>
        <v>1650</v>
      </c>
    </row>
    <row r="22" spans="1:21" ht="15.75" x14ac:dyDescent="0.25">
      <c r="A22">
        <v>10</v>
      </c>
      <c r="B22" s="2">
        <v>2003</v>
      </c>
      <c r="C22" s="2">
        <v>121</v>
      </c>
      <c r="D22" s="33">
        <v>2575</v>
      </c>
      <c r="E22" s="16">
        <f t="shared" si="5"/>
        <v>2454</v>
      </c>
      <c r="R22" s="2">
        <v>2003</v>
      </c>
      <c r="S22" s="2">
        <v>121</v>
      </c>
      <c r="T22" s="16">
        <v>2575</v>
      </c>
      <c r="U22" s="16">
        <f t="shared" si="6"/>
        <v>2454</v>
      </c>
    </row>
    <row r="23" spans="1:21" ht="15.75" x14ac:dyDescent="0.25">
      <c r="A23">
        <v>11</v>
      </c>
      <c r="B23" s="2">
        <v>2004</v>
      </c>
      <c r="C23" s="2">
        <v>164</v>
      </c>
      <c r="D23" s="33">
        <v>3921</v>
      </c>
      <c r="E23" s="16">
        <f t="shared" si="5"/>
        <v>3757</v>
      </c>
      <c r="R23" s="2">
        <v>2004</v>
      </c>
      <c r="S23" s="2">
        <v>164</v>
      </c>
      <c r="T23" s="16">
        <v>3921</v>
      </c>
      <c r="U23" s="16">
        <f t="shared" si="6"/>
        <v>3757</v>
      </c>
    </row>
    <row r="24" spans="1:21" ht="15.75" x14ac:dyDescent="0.25">
      <c r="A24">
        <v>12</v>
      </c>
      <c r="B24" s="2">
        <v>2005</v>
      </c>
      <c r="C24" s="2">
        <v>165</v>
      </c>
      <c r="D24" s="33">
        <v>5548</v>
      </c>
      <c r="E24" s="16">
        <f t="shared" si="5"/>
        <v>5383</v>
      </c>
      <c r="R24" s="2">
        <v>2005</v>
      </c>
      <c r="S24" s="2">
        <v>165</v>
      </c>
      <c r="T24" s="16">
        <v>5548</v>
      </c>
      <c r="U24" s="16">
        <f t="shared" si="6"/>
        <v>5383</v>
      </c>
    </row>
    <row r="25" spans="1:21" ht="15.75" x14ac:dyDescent="0.25">
      <c r="A25">
        <v>13</v>
      </c>
      <c r="B25" s="2">
        <v>2006</v>
      </c>
      <c r="C25" s="2">
        <v>214</v>
      </c>
      <c r="D25" s="33">
        <v>5965</v>
      </c>
      <c r="E25" s="16">
        <f t="shared" si="5"/>
        <v>5751</v>
      </c>
      <c r="R25" s="2">
        <v>2006</v>
      </c>
      <c r="S25" s="2">
        <v>214</v>
      </c>
      <c r="T25" s="16">
        <v>5965</v>
      </c>
      <c r="U25" s="16">
        <f t="shared" si="6"/>
        <v>5751</v>
      </c>
    </row>
    <row r="26" spans="1:21" ht="15.75" x14ac:dyDescent="0.25">
      <c r="A26">
        <v>14</v>
      </c>
      <c r="B26" s="2">
        <v>2007</v>
      </c>
      <c r="C26" s="2">
        <v>287</v>
      </c>
      <c r="D26" s="16">
        <v>5728</v>
      </c>
      <c r="E26" s="16">
        <f t="shared" si="5"/>
        <v>5441</v>
      </c>
      <c r="R26" s="2">
        <v>2007</v>
      </c>
      <c r="S26" s="2">
        <v>287</v>
      </c>
      <c r="T26" s="16">
        <v>5728</v>
      </c>
      <c r="U26" s="16">
        <f t="shared" si="6"/>
        <v>5441</v>
      </c>
    </row>
    <row r="27" spans="1:21" ht="15.75" x14ac:dyDescent="0.25">
      <c r="A27">
        <v>15</v>
      </c>
      <c r="B27" s="2">
        <v>2008</v>
      </c>
      <c r="C27" s="2">
        <v>384</v>
      </c>
      <c r="D27" s="33">
        <v>7867</v>
      </c>
      <c r="E27" s="16">
        <f t="shared" si="5"/>
        <v>7483</v>
      </c>
      <c r="R27" s="2">
        <v>2008</v>
      </c>
      <c r="S27" s="2">
        <v>384</v>
      </c>
      <c r="T27" s="16">
        <v>7867</v>
      </c>
      <c r="U27" s="16">
        <f t="shared" si="6"/>
        <v>7483</v>
      </c>
    </row>
    <row r="28" spans="1:21" ht="15.75" x14ac:dyDescent="0.25">
      <c r="A28">
        <v>16</v>
      </c>
      <c r="B28" s="2">
        <v>2009</v>
      </c>
      <c r="C28" s="2">
        <v>445</v>
      </c>
      <c r="D28" s="16">
        <v>4845</v>
      </c>
      <c r="E28" s="16">
        <f t="shared" si="5"/>
        <v>4400</v>
      </c>
      <c r="R28" s="2">
        <v>2009</v>
      </c>
      <c r="S28" s="2">
        <v>445</v>
      </c>
      <c r="T28" s="16">
        <v>4845</v>
      </c>
      <c r="U28" s="16">
        <f t="shared" si="6"/>
        <v>4400</v>
      </c>
    </row>
    <row r="29" spans="1:21" ht="15.75" x14ac:dyDescent="0.25">
      <c r="A29">
        <v>17</v>
      </c>
      <c r="B29" s="2">
        <v>2010</v>
      </c>
      <c r="C29" s="2">
        <v>534</v>
      </c>
      <c r="D29" s="33">
        <v>7304</v>
      </c>
      <c r="E29" s="16">
        <f t="shared" si="5"/>
        <v>6770</v>
      </c>
      <c r="R29" s="2">
        <v>2010</v>
      </c>
      <c r="S29" s="2">
        <v>534</v>
      </c>
      <c r="T29" s="16">
        <v>7304</v>
      </c>
      <c r="U29" s="16">
        <f t="shared" si="6"/>
        <v>6770</v>
      </c>
    </row>
    <row r="30" spans="1:21" ht="15.75" x14ac:dyDescent="0.25">
      <c r="A30">
        <v>18</v>
      </c>
      <c r="B30" s="2">
        <v>2011</v>
      </c>
      <c r="C30" s="2">
        <v>617</v>
      </c>
      <c r="D30" s="33">
        <v>11117</v>
      </c>
      <c r="E30" s="16">
        <f t="shared" si="5"/>
        <v>10500</v>
      </c>
      <c r="R30" s="2">
        <v>2011</v>
      </c>
      <c r="S30" s="2">
        <v>617</v>
      </c>
      <c r="T30" s="16">
        <v>11117</v>
      </c>
      <c r="U30" s="16">
        <f t="shared" si="6"/>
        <v>10500</v>
      </c>
    </row>
    <row r="31" spans="1:21" ht="15.75" x14ac:dyDescent="0.25">
      <c r="A31">
        <v>19</v>
      </c>
      <c r="B31" s="2">
        <v>2012</v>
      </c>
      <c r="C31" s="2">
        <v>674</v>
      </c>
      <c r="D31" s="16">
        <v>10654.747190112539</v>
      </c>
      <c r="E31" s="16">
        <f t="shared" si="5"/>
        <v>9980.7471901125391</v>
      </c>
      <c r="R31" s="2">
        <v>2012</v>
      </c>
      <c r="S31" s="2">
        <v>674</v>
      </c>
      <c r="T31" s="16">
        <v>10654.747190112539</v>
      </c>
      <c r="U31" s="16">
        <f t="shared" si="6"/>
        <v>9980.7471901125391</v>
      </c>
    </row>
    <row r="32" spans="1:21" ht="15.75" x14ac:dyDescent="0.25">
      <c r="A32">
        <v>20</v>
      </c>
      <c r="B32" s="2">
        <v>2013</v>
      </c>
      <c r="C32" s="2">
        <v>775</v>
      </c>
      <c r="D32" s="16">
        <v>9759.793815489078</v>
      </c>
      <c r="E32" s="16">
        <f t="shared" si="5"/>
        <v>8984.793815489078</v>
      </c>
      <c r="R32" s="2">
        <v>2013</v>
      </c>
      <c r="S32" s="2">
        <v>775</v>
      </c>
      <c r="T32" s="16">
        <v>9759.793815489078</v>
      </c>
      <c r="U32" s="16">
        <f t="shared" si="6"/>
        <v>8984.793815489078</v>
      </c>
    </row>
    <row r="33" spans="1:21" ht="15.75" x14ac:dyDescent="0.25">
      <c r="A33">
        <v>21</v>
      </c>
      <c r="B33" s="2">
        <v>2014</v>
      </c>
      <c r="C33" s="2">
        <v>754</v>
      </c>
      <c r="D33" s="33">
        <v>10068.851999999999</v>
      </c>
      <c r="E33" s="16">
        <f t="shared" si="5"/>
        <v>9314.851999999999</v>
      </c>
      <c r="R33" s="2">
        <v>2014</v>
      </c>
      <c r="S33" s="2">
        <v>754</v>
      </c>
      <c r="T33" s="16">
        <v>10068.851999999999</v>
      </c>
      <c r="U33" s="16">
        <f t="shared" si="6"/>
        <v>9314.851999999999</v>
      </c>
    </row>
    <row r="34" spans="1:21" ht="15.75" x14ac:dyDescent="0.25">
      <c r="A34">
        <v>22</v>
      </c>
      <c r="B34" s="2">
        <v>2015</v>
      </c>
      <c r="C34" s="2">
        <v>739</v>
      </c>
      <c r="D34" s="16">
        <v>6912.5015506357504</v>
      </c>
      <c r="E34" s="16">
        <f t="shared" si="5"/>
        <v>6173.5015506357504</v>
      </c>
      <c r="R34" s="2">
        <v>2015</v>
      </c>
      <c r="S34" s="2">
        <v>739</v>
      </c>
      <c r="T34" s="16">
        <v>6912.5015506357504</v>
      </c>
      <c r="U34" s="16">
        <f t="shared" si="6"/>
        <v>6173.5015506357504</v>
      </c>
    </row>
    <row r="35" spans="1:21" ht="15.75" x14ac:dyDescent="0.25">
      <c r="A35">
        <v>23</v>
      </c>
      <c r="B35" s="2">
        <v>2016</v>
      </c>
      <c r="C35" s="2">
        <v>770</v>
      </c>
      <c r="D35" s="16">
        <v>5616.4</v>
      </c>
      <c r="E35" s="16">
        <f t="shared" si="5"/>
        <v>4846.3999999999996</v>
      </c>
      <c r="R35" s="2">
        <v>2016</v>
      </c>
      <c r="S35" s="2">
        <v>770</v>
      </c>
      <c r="T35" s="16">
        <v>5616.4</v>
      </c>
      <c r="U35" s="16">
        <f t="shared" si="6"/>
        <v>4846.3999999999996</v>
      </c>
    </row>
    <row r="36" spans="1:21" ht="15.75" x14ac:dyDescent="0.25">
      <c r="A36">
        <v>24</v>
      </c>
      <c r="B36" s="2">
        <v>2017</v>
      </c>
      <c r="C36" s="2">
        <v>918</v>
      </c>
      <c r="D36" s="33">
        <v>7444.8224482820951</v>
      </c>
      <c r="E36" s="16">
        <f t="shared" si="5"/>
        <v>6526.8224482820951</v>
      </c>
      <c r="R36" s="2">
        <v>2017</v>
      </c>
      <c r="S36" s="2">
        <v>918</v>
      </c>
      <c r="T36" s="16">
        <v>7444.8224482820951</v>
      </c>
      <c r="U36" s="16">
        <f t="shared" si="6"/>
        <v>6526.8224482820951</v>
      </c>
    </row>
    <row r="37" spans="1:21" ht="15.75" x14ac:dyDescent="0.25">
      <c r="A37">
        <v>25</v>
      </c>
      <c r="B37" s="2">
        <v>2018</v>
      </c>
      <c r="C37" s="16">
        <v>1035</v>
      </c>
      <c r="D37" s="33">
        <v>9544.3174088342348</v>
      </c>
      <c r="E37" s="16">
        <f t="shared" si="5"/>
        <v>8509.3174088342348</v>
      </c>
      <c r="R37" s="2">
        <v>2018</v>
      </c>
      <c r="S37" s="16">
        <v>1035</v>
      </c>
      <c r="T37" s="16">
        <v>9544.3174088342348</v>
      </c>
      <c r="U37" s="16">
        <f t="shared" si="6"/>
        <v>8509.3174088342348</v>
      </c>
    </row>
    <row r="38" spans="1:21" ht="15.75" x14ac:dyDescent="0.25">
      <c r="A38">
        <v>26</v>
      </c>
      <c r="B38" s="2">
        <v>2019</v>
      </c>
      <c r="C38" s="16">
        <v>1103</v>
      </c>
      <c r="D38" s="33">
        <v>9819.8444325414275</v>
      </c>
      <c r="E38" s="16">
        <f t="shared" si="5"/>
        <v>8716.8444325414275</v>
      </c>
      <c r="R38" s="2">
        <v>2019</v>
      </c>
      <c r="S38" s="16">
        <v>1103</v>
      </c>
      <c r="T38" s="16">
        <v>9819.8444325414275</v>
      </c>
      <c r="U38" s="16">
        <f t="shared" si="6"/>
        <v>8716.8444325414275</v>
      </c>
    </row>
    <row r="39" spans="1:21" ht="15.75" x14ac:dyDescent="0.25">
      <c r="A39">
        <v>27</v>
      </c>
      <c r="B39" s="2">
        <v>2020</v>
      </c>
      <c r="C39" s="16">
        <v>1483</v>
      </c>
      <c r="D39" s="16">
        <v>8569.2230935587831</v>
      </c>
      <c r="E39" s="16">
        <f t="shared" si="5"/>
        <v>7086.2230935587831</v>
      </c>
      <c r="R39" s="2">
        <v>2020</v>
      </c>
      <c r="S39" s="16">
        <v>1483</v>
      </c>
      <c r="T39" s="16">
        <v>8569.2230935587831</v>
      </c>
      <c r="U39" s="16">
        <f t="shared" si="6"/>
        <v>7086.2230935587831</v>
      </c>
    </row>
    <row r="40" spans="1:21" ht="15.75" x14ac:dyDescent="0.25">
      <c r="A40">
        <v>28</v>
      </c>
      <c r="B40" s="2">
        <v>2021</v>
      </c>
      <c r="C40" s="16">
        <v>1866</v>
      </c>
      <c r="D40" s="33">
        <v>10342.981985420287</v>
      </c>
      <c r="E40" s="16">
        <f t="shared" si="5"/>
        <v>8476.9819854202869</v>
      </c>
      <c r="R40" s="2">
        <v>2021</v>
      </c>
      <c r="S40" s="16">
        <v>1866</v>
      </c>
      <c r="T40" s="16">
        <v>10342.981985420287</v>
      </c>
      <c r="U40" s="16">
        <f t="shared" si="6"/>
        <v>8476.9819854202869</v>
      </c>
    </row>
    <row r="41" spans="1:21" ht="15.75" x14ac:dyDescent="0.25">
      <c r="A41">
        <v>29</v>
      </c>
      <c r="B41" s="2">
        <v>2022</v>
      </c>
      <c r="C41" s="16">
        <v>2270</v>
      </c>
      <c r="D41" s="33">
        <v>12586.528080291449</v>
      </c>
      <c r="E41" s="16">
        <f t="shared" si="5"/>
        <v>10316.528080291449</v>
      </c>
      <c r="R41" s="2">
        <v>2022</v>
      </c>
      <c r="S41" s="16">
        <v>2270</v>
      </c>
      <c r="T41" s="16">
        <v>12586.528080291449</v>
      </c>
      <c r="U41" s="16">
        <f t="shared" si="6"/>
        <v>10316.528080291449</v>
      </c>
    </row>
    <row r="42" spans="1:21" x14ac:dyDescent="0.25">
      <c r="C42">
        <f>SUM(C13:C41)</f>
        <v>15680</v>
      </c>
      <c r="D42" s="1">
        <f>SUM(D13:D41)</f>
        <v>165241.92280516558</v>
      </c>
      <c r="E42" s="1">
        <f>SUM(E13:E41)</f>
        <v>149561.92280516564</v>
      </c>
      <c r="S42">
        <f>SUM(S13:S41)</f>
        <v>15680</v>
      </c>
      <c r="T42" s="1">
        <f>SUM(T13:T41)</f>
        <v>165241.92280516558</v>
      </c>
    </row>
    <row r="44" spans="1:21" x14ac:dyDescent="0.25">
      <c r="C44" s="31">
        <f>C42/E42*100</f>
        <v>10.483951868167903</v>
      </c>
    </row>
    <row r="49" spans="1:8" ht="63" x14ac:dyDescent="0.25">
      <c r="B49" s="20" t="s">
        <v>0</v>
      </c>
      <c r="C49" s="20" t="s">
        <v>6</v>
      </c>
      <c r="D49" s="19" t="s">
        <v>7</v>
      </c>
      <c r="E49" s="28" t="s">
        <v>9</v>
      </c>
    </row>
    <row r="50" spans="1:8" ht="15.75" x14ac:dyDescent="0.25">
      <c r="A50">
        <v>1</v>
      </c>
      <c r="B50" s="2">
        <v>1994</v>
      </c>
      <c r="C50" s="2">
        <v>8</v>
      </c>
      <c r="D50" s="16">
        <v>201.91079999999999</v>
      </c>
      <c r="E50" s="29">
        <f>C50/D50*100</f>
        <v>3.9621456603609122</v>
      </c>
      <c r="G50" t="s">
        <v>7</v>
      </c>
      <c r="H50">
        <v>149562</v>
      </c>
    </row>
    <row r="51" spans="1:8" ht="15.75" x14ac:dyDescent="0.25">
      <c r="A51">
        <v>2</v>
      </c>
      <c r="B51" s="2">
        <v>1995</v>
      </c>
      <c r="C51" s="2">
        <v>15</v>
      </c>
      <c r="D51" s="2">
        <v>460</v>
      </c>
      <c r="E51" s="29">
        <f t="shared" ref="E51:E78" si="7">C51/D51*100</f>
        <v>3.2608695652173911</v>
      </c>
      <c r="G51" t="s">
        <v>6</v>
      </c>
      <c r="H51">
        <v>15680</v>
      </c>
    </row>
    <row r="52" spans="1:8" ht="15.75" x14ac:dyDescent="0.25">
      <c r="A52">
        <v>3</v>
      </c>
      <c r="B52" s="2">
        <v>1996</v>
      </c>
      <c r="C52" s="2">
        <v>22</v>
      </c>
      <c r="D52" s="2">
        <v>524</v>
      </c>
      <c r="E52" s="29">
        <f t="shared" si="7"/>
        <v>4.1984732824427482</v>
      </c>
    </row>
    <row r="53" spans="1:8" ht="15.75" x14ac:dyDescent="0.25">
      <c r="A53">
        <v>4</v>
      </c>
      <c r="B53" s="2">
        <v>1997</v>
      </c>
      <c r="C53" s="2">
        <v>31</v>
      </c>
      <c r="D53" s="2">
        <v>583</v>
      </c>
      <c r="E53" s="29">
        <f t="shared" si="7"/>
        <v>5.3173241852487134</v>
      </c>
    </row>
    <row r="54" spans="1:8" ht="15.75" x14ac:dyDescent="0.25">
      <c r="A54">
        <v>5</v>
      </c>
      <c r="B54" s="2">
        <v>1998</v>
      </c>
      <c r="C54" s="2">
        <v>40</v>
      </c>
      <c r="D54" s="2">
        <v>464</v>
      </c>
      <c r="E54" s="29">
        <f t="shared" si="7"/>
        <v>8.6206896551724146</v>
      </c>
    </row>
    <row r="55" spans="1:8" ht="15.75" x14ac:dyDescent="0.25">
      <c r="A55">
        <v>6</v>
      </c>
      <c r="B55" s="2">
        <v>1999</v>
      </c>
      <c r="C55" s="2">
        <v>38</v>
      </c>
      <c r="D55" s="2">
        <v>949</v>
      </c>
      <c r="E55" s="29">
        <f t="shared" si="7"/>
        <v>4.0042149631190727</v>
      </c>
    </row>
    <row r="56" spans="1:8" ht="15.75" x14ac:dyDescent="0.25">
      <c r="A56">
        <v>7</v>
      </c>
      <c r="B56" s="2">
        <v>2000</v>
      </c>
      <c r="C56" s="2">
        <v>51</v>
      </c>
      <c r="D56" s="16">
        <v>1906</v>
      </c>
      <c r="E56" s="29">
        <f t="shared" si="7"/>
        <v>2.6757607555089193</v>
      </c>
    </row>
    <row r="57" spans="1:8" ht="15.75" x14ac:dyDescent="0.25">
      <c r="A57">
        <v>8</v>
      </c>
      <c r="B57" s="2">
        <v>2001</v>
      </c>
      <c r="C57" s="2">
        <v>75</v>
      </c>
      <c r="D57" s="16">
        <v>2232</v>
      </c>
      <c r="E57" s="29">
        <f t="shared" si="7"/>
        <v>3.3602150537634405</v>
      </c>
    </row>
    <row r="58" spans="1:8" ht="15.75" x14ac:dyDescent="0.25">
      <c r="A58">
        <v>9</v>
      </c>
      <c r="B58" s="2">
        <v>2002</v>
      </c>
      <c r="C58" s="2">
        <v>82</v>
      </c>
      <c r="D58" s="16">
        <v>1732</v>
      </c>
      <c r="E58" s="29">
        <f t="shared" si="7"/>
        <v>4.7344110854503461</v>
      </c>
    </row>
    <row r="59" spans="1:8" ht="15.75" x14ac:dyDescent="0.25">
      <c r="A59">
        <v>10</v>
      </c>
      <c r="B59" s="2">
        <v>2003</v>
      </c>
      <c r="C59" s="2">
        <v>121</v>
      </c>
      <c r="D59" s="16">
        <v>2575</v>
      </c>
      <c r="E59" s="29">
        <f t="shared" si="7"/>
        <v>4.6990291262135919</v>
      </c>
    </row>
    <row r="60" spans="1:8" ht="15.75" x14ac:dyDescent="0.25">
      <c r="A60">
        <v>11</v>
      </c>
      <c r="B60" s="2">
        <v>2004</v>
      </c>
      <c r="C60" s="2">
        <v>164</v>
      </c>
      <c r="D60" s="16">
        <v>3921</v>
      </c>
      <c r="E60" s="29">
        <f t="shared" si="7"/>
        <v>4.1826064779393013</v>
      </c>
    </row>
    <row r="61" spans="1:8" ht="15.75" x14ac:dyDescent="0.25">
      <c r="A61">
        <v>12</v>
      </c>
      <c r="B61" s="2">
        <v>2005</v>
      </c>
      <c r="C61" s="2">
        <v>165</v>
      </c>
      <c r="D61" s="16">
        <v>5548</v>
      </c>
      <c r="E61" s="29">
        <f t="shared" si="7"/>
        <v>2.9740447007930784</v>
      </c>
    </row>
    <row r="62" spans="1:8" ht="15.75" x14ac:dyDescent="0.25">
      <c r="A62">
        <v>13</v>
      </c>
      <c r="B62" s="2">
        <v>2006</v>
      </c>
      <c r="C62" s="2">
        <v>214</v>
      </c>
      <c r="D62" s="16">
        <v>5965</v>
      </c>
      <c r="E62" s="29">
        <f t="shared" si="7"/>
        <v>3.5875943000838224</v>
      </c>
    </row>
    <row r="63" spans="1:8" ht="15.75" x14ac:dyDescent="0.25">
      <c r="A63">
        <v>14</v>
      </c>
      <c r="B63" s="2">
        <v>2007</v>
      </c>
      <c r="C63" s="2">
        <v>287</v>
      </c>
      <c r="D63" s="16">
        <v>5728</v>
      </c>
      <c r="E63" s="29">
        <f t="shared" si="7"/>
        <v>5.0104748603351954</v>
      </c>
    </row>
    <row r="64" spans="1:8" ht="15.75" x14ac:dyDescent="0.25">
      <c r="A64">
        <v>15</v>
      </c>
      <c r="B64" s="2">
        <v>2008</v>
      </c>
      <c r="C64" s="2">
        <v>384</v>
      </c>
      <c r="D64" s="16">
        <v>7867</v>
      </c>
      <c r="E64" s="29">
        <f t="shared" si="7"/>
        <v>4.8811491038515316</v>
      </c>
    </row>
    <row r="65" spans="1:5" ht="15.75" x14ac:dyDescent="0.25">
      <c r="A65">
        <v>16</v>
      </c>
      <c r="B65" s="2">
        <v>2009</v>
      </c>
      <c r="C65" s="2">
        <v>445</v>
      </c>
      <c r="D65" s="16">
        <v>4845</v>
      </c>
      <c r="E65" s="29">
        <f t="shared" si="7"/>
        <v>9.1847265221878214</v>
      </c>
    </row>
    <row r="66" spans="1:5" ht="15.75" x14ac:dyDescent="0.25">
      <c r="A66">
        <v>17</v>
      </c>
      <c r="B66" s="2">
        <v>2010</v>
      </c>
      <c r="C66" s="2">
        <v>534</v>
      </c>
      <c r="D66" s="16">
        <v>7304</v>
      </c>
      <c r="E66" s="29">
        <f t="shared" si="7"/>
        <v>7.3110624315443591</v>
      </c>
    </row>
    <row r="67" spans="1:5" ht="15.75" x14ac:dyDescent="0.25">
      <c r="A67">
        <v>18</v>
      </c>
      <c r="B67" s="2">
        <v>2011</v>
      </c>
      <c r="C67" s="2">
        <v>617</v>
      </c>
      <c r="D67" s="16">
        <v>11117</v>
      </c>
      <c r="E67" s="29">
        <f t="shared" si="7"/>
        <v>5.5500584690114243</v>
      </c>
    </row>
    <row r="68" spans="1:5" ht="15.75" x14ac:dyDescent="0.25">
      <c r="A68">
        <v>19</v>
      </c>
      <c r="B68" s="2">
        <v>2012</v>
      </c>
      <c r="C68" s="2">
        <v>674</v>
      </c>
      <c r="D68" s="16">
        <v>10654.747190112539</v>
      </c>
      <c r="E68" s="29">
        <f t="shared" si="7"/>
        <v>6.3258187920729165</v>
      </c>
    </row>
    <row r="69" spans="1:5" ht="15.75" x14ac:dyDescent="0.25">
      <c r="A69">
        <v>20</v>
      </c>
      <c r="B69" s="2">
        <v>2013</v>
      </c>
      <c r="C69" s="2">
        <v>775</v>
      </c>
      <c r="D69" s="16">
        <v>9759.793815489078</v>
      </c>
      <c r="E69" s="29">
        <f t="shared" si="7"/>
        <v>7.9407415223265509</v>
      </c>
    </row>
    <row r="70" spans="1:5" ht="15.75" x14ac:dyDescent="0.25">
      <c r="A70">
        <v>21</v>
      </c>
      <c r="B70" s="2">
        <v>2014</v>
      </c>
      <c r="C70" s="2">
        <v>754</v>
      </c>
      <c r="D70" s="16">
        <v>10068.851999999999</v>
      </c>
      <c r="E70" s="29">
        <f t="shared" si="7"/>
        <v>7.488440588857598</v>
      </c>
    </row>
    <row r="71" spans="1:5" ht="15.75" x14ac:dyDescent="0.25">
      <c r="A71">
        <v>22</v>
      </c>
      <c r="B71" s="2">
        <v>2015</v>
      </c>
      <c r="C71" s="2">
        <v>739</v>
      </c>
      <c r="D71" s="16">
        <v>6912.5015506357504</v>
      </c>
      <c r="E71" s="29">
        <f t="shared" si="7"/>
        <v>10.690775178662106</v>
      </c>
    </row>
    <row r="72" spans="1:5" ht="15.75" x14ac:dyDescent="0.25">
      <c r="A72">
        <v>23</v>
      </c>
      <c r="B72" s="2">
        <v>2016</v>
      </c>
      <c r="C72" s="2">
        <v>770</v>
      </c>
      <c r="D72" s="16">
        <v>5616.4</v>
      </c>
      <c r="E72" s="29">
        <f t="shared" si="7"/>
        <v>13.709849725803005</v>
      </c>
    </row>
    <row r="73" spans="1:5" ht="15.75" x14ac:dyDescent="0.25">
      <c r="A73">
        <v>24</v>
      </c>
      <c r="B73" s="2">
        <v>2017</v>
      </c>
      <c r="C73" s="2">
        <v>918</v>
      </c>
      <c r="D73" s="16">
        <v>7444.8224482820951</v>
      </c>
      <c r="E73" s="29">
        <f t="shared" si="7"/>
        <v>12.330717171258126</v>
      </c>
    </row>
    <row r="74" spans="1:5" ht="15.75" x14ac:dyDescent="0.25">
      <c r="A74">
        <v>25</v>
      </c>
      <c r="B74" s="2">
        <v>2018</v>
      </c>
      <c r="C74" s="16">
        <v>1035</v>
      </c>
      <c r="D74" s="16">
        <v>9544.3174088342348</v>
      </c>
      <c r="E74" s="29">
        <f t="shared" si="7"/>
        <v>10.84414899112641</v>
      </c>
    </row>
    <row r="75" spans="1:5" ht="15.75" x14ac:dyDescent="0.25">
      <c r="A75">
        <v>26</v>
      </c>
      <c r="B75" s="2">
        <v>2019</v>
      </c>
      <c r="C75" s="16">
        <v>1103</v>
      </c>
      <c r="D75" s="16">
        <v>9819.8444325414275</v>
      </c>
      <c r="E75" s="29">
        <f t="shared" si="7"/>
        <v>11.232357167948919</v>
      </c>
    </row>
    <row r="76" spans="1:5" ht="15.75" x14ac:dyDescent="0.25">
      <c r="A76">
        <v>27</v>
      </c>
      <c r="B76" s="2">
        <v>2020</v>
      </c>
      <c r="C76" s="16">
        <v>1483</v>
      </c>
      <c r="D76" s="16">
        <v>8569.2230935587831</v>
      </c>
      <c r="E76" s="29">
        <f t="shared" si="7"/>
        <v>17.306119630783385</v>
      </c>
    </row>
    <row r="77" spans="1:5" ht="15.75" x14ac:dyDescent="0.25">
      <c r="A77">
        <v>28</v>
      </c>
      <c r="B77" s="2">
        <v>2021</v>
      </c>
      <c r="C77" s="16">
        <v>1866</v>
      </c>
      <c r="D77" s="16">
        <v>10342.981985420287</v>
      </c>
      <c r="E77" s="29">
        <f t="shared" si="7"/>
        <v>18.041218699117508</v>
      </c>
    </row>
    <row r="78" spans="1:5" ht="15.75" x14ac:dyDescent="0.25">
      <c r="A78">
        <v>29</v>
      </c>
      <c r="B78" s="2">
        <v>2022</v>
      </c>
      <c r="C78" s="16">
        <v>2270</v>
      </c>
      <c r="D78" s="16">
        <v>12586.528080291449</v>
      </c>
      <c r="E78" s="29">
        <f t="shared" si="7"/>
        <v>18.035156204469665</v>
      </c>
    </row>
    <row r="79" spans="1:5" x14ac:dyDescent="0.25">
      <c r="C79">
        <f>SUM(C50:C78)</f>
        <v>15680</v>
      </c>
      <c r="D79" s="1">
        <f>SUM(D50:D78)</f>
        <v>165241.92280516558</v>
      </c>
    </row>
    <row r="81" spans="1:3" ht="15.75" x14ac:dyDescent="0.25">
      <c r="B81" s="20" t="s">
        <v>0</v>
      </c>
      <c r="C81" s="20" t="s">
        <v>6</v>
      </c>
    </row>
    <row r="82" spans="1:3" ht="15.75" x14ac:dyDescent="0.25">
      <c r="A82">
        <v>1</v>
      </c>
      <c r="B82" s="2">
        <v>1994</v>
      </c>
      <c r="C82" s="2">
        <v>8</v>
      </c>
    </row>
    <row r="83" spans="1:3" ht="15.75" x14ac:dyDescent="0.25">
      <c r="A83">
        <v>2</v>
      </c>
      <c r="B83" s="2">
        <v>1995</v>
      </c>
      <c r="C83" s="2">
        <v>15</v>
      </c>
    </row>
    <row r="84" spans="1:3" ht="15.75" x14ac:dyDescent="0.25">
      <c r="A84">
        <v>3</v>
      </c>
      <c r="B84" s="2">
        <v>1996</v>
      </c>
      <c r="C84" s="2">
        <v>22</v>
      </c>
    </row>
    <row r="85" spans="1:3" ht="15.75" x14ac:dyDescent="0.25">
      <c r="A85">
        <v>4</v>
      </c>
      <c r="B85" s="2">
        <v>1997</v>
      </c>
      <c r="C85" s="2">
        <v>31</v>
      </c>
    </row>
    <row r="86" spans="1:3" ht="15.75" x14ac:dyDescent="0.25">
      <c r="A86">
        <v>5</v>
      </c>
      <c r="B86" s="2">
        <v>1998</v>
      </c>
      <c r="C86" s="2">
        <v>40</v>
      </c>
    </row>
    <row r="87" spans="1:3" ht="15.75" x14ac:dyDescent="0.25">
      <c r="A87">
        <v>6</v>
      </c>
      <c r="B87" s="2">
        <v>1999</v>
      </c>
      <c r="C87" s="2">
        <v>38</v>
      </c>
    </row>
    <row r="88" spans="1:3" ht="15.75" x14ac:dyDescent="0.25">
      <c r="A88">
        <v>7</v>
      </c>
      <c r="B88" s="2">
        <v>2000</v>
      </c>
      <c r="C88" s="2">
        <v>51</v>
      </c>
    </row>
    <row r="89" spans="1:3" ht="15.75" x14ac:dyDescent="0.25">
      <c r="A89">
        <v>8</v>
      </c>
      <c r="B89" s="2">
        <v>2001</v>
      </c>
      <c r="C89" s="2">
        <v>75</v>
      </c>
    </row>
    <row r="90" spans="1:3" ht="15.75" x14ac:dyDescent="0.25">
      <c r="A90">
        <v>9</v>
      </c>
      <c r="B90" s="2">
        <v>2002</v>
      </c>
      <c r="C90" s="2">
        <v>82</v>
      </c>
    </row>
    <row r="91" spans="1:3" ht="15.75" x14ac:dyDescent="0.25">
      <c r="A91">
        <v>10</v>
      </c>
      <c r="B91" s="2">
        <v>2003</v>
      </c>
      <c r="C91" s="2">
        <v>121</v>
      </c>
    </row>
    <row r="92" spans="1:3" ht="15.75" x14ac:dyDescent="0.25">
      <c r="A92">
        <v>11</v>
      </c>
      <c r="B92" s="2">
        <v>2004</v>
      </c>
      <c r="C92" s="2">
        <v>164</v>
      </c>
    </row>
    <row r="93" spans="1:3" ht="15.75" x14ac:dyDescent="0.25">
      <c r="A93">
        <v>12</v>
      </c>
      <c r="B93" s="2">
        <v>2005</v>
      </c>
      <c r="C93" s="2">
        <v>165</v>
      </c>
    </row>
    <row r="94" spans="1:3" ht="15.75" x14ac:dyDescent="0.25">
      <c r="A94">
        <v>13</v>
      </c>
      <c r="B94" s="2">
        <v>2006</v>
      </c>
      <c r="C94" s="2">
        <v>214</v>
      </c>
    </row>
    <row r="95" spans="1:3" ht="15.75" x14ac:dyDescent="0.25">
      <c r="A95">
        <v>14</v>
      </c>
      <c r="B95" s="2">
        <v>2007</v>
      </c>
      <c r="C95" s="2">
        <v>287</v>
      </c>
    </row>
    <row r="96" spans="1:3" ht="15.75" x14ac:dyDescent="0.25">
      <c r="A96">
        <v>15</v>
      </c>
      <c r="B96" s="2">
        <v>2008</v>
      </c>
      <c r="C96" s="2">
        <v>384</v>
      </c>
    </row>
    <row r="97" spans="1:13" ht="15.75" x14ac:dyDescent="0.25">
      <c r="A97">
        <v>16</v>
      </c>
      <c r="B97" s="2">
        <v>2009</v>
      </c>
      <c r="C97" s="2">
        <v>445</v>
      </c>
    </row>
    <row r="98" spans="1:13" ht="15.75" x14ac:dyDescent="0.25">
      <c r="A98">
        <v>17</v>
      </c>
      <c r="B98" s="2">
        <v>2010</v>
      </c>
      <c r="C98" s="2">
        <v>534</v>
      </c>
    </row>
    <row r="99" spans="1:13" ht="15.75" x14ac:dyDescent="0.25">
      <c r="A99">
        <v>18</v>
      </c>
      <c r="B99" s="2">
        <v>2011</v>
      </c>
      <c r="C99" s="2">
        <v>617</v>
      </c>
    </row>
    <row r="100" spans="1:13" ht="15.75" x14ac:dyDescent="0.25">
      <c r="A100">
        <v>19</v>
      </c>
      <c r="B100" s="2">
        <v>2012</v>
      </c>
      <c r="C100" s="2">
        <v>674</v>
      </c>
    </row>
    <row r="101" spans="1:13" ht="15.75" x14ac:dyDescent="0.25">
      <c r="A101">
        <v>20</v>
      </c>
      <c r="B101" s="2">
        <v>2013</v>
      </c>
      <c r="C101" s="2">
        <v>775</v>
      </c>
    </row>
    <row r="102" spans="1:13" ht="15.75" x14ac:dyDescent="0.25">
      <c r="A102">
        <v>21</v>
      </c>
      <c r="B102" s="2">
        <v>2014</v>
      </c>
      <c r="C102" s="2">
        <v>754</v>
      </c>
    </row>
    <row r="103" spans="1:13" ht="15.75" x14ac:dyDescent="0.25">
      <c r="A103">
        <v>22</v>
      </c>
      <c r="B103" s="2">
        <v>2015</v>
      </c>
      <c r="C103" s="2">
        <v>739</v>
      </c>
    </row>
    <row r="104" spans="1:13" ht="15.75" x14ac:dyDescent="0.25">
      <c r="A104">
        <v>23</v>
      </c>
      <c r="B104" s="2">
        <v>2016</v>
      </c>
      <c r="C104" s="2">
        <v>770</v>
      </c>
    </row>
    <row r="105" spans="1:13" ht="15.75" x14ac:dyDescent="0.25">
      <c r="A105">
        <v>24</v>
      </c>
      <c r="B105" s="2">
        <v>2017</v>
      </c>
      <c r="C105" s="2">
        <v>918</v>
      </c>
      <c r="F105" s="30"/>
      <c r="G105" s="30"/>
      <c r="H105" s="30"/>
      <c r="I105" s="30"/>
      <c r="J105" s="30"/>
      <c r="K105" s="30"/>
      <c r="L105" s="30"/>
      <c r="M105" s="30"/>
    </row>
    <row r="106" spans="1:13" ht="15.75" x14ac:dyDescent="0.25">
      <c r="A106">
        <v>25</v>
      </c>
      <c r="B106" s="2">
        <v>2018</v>
      </c>
      <c r="C106" s="16">
        <v>1035</v>
      </c>
      <c r="F106" s="30"/>
      <c r="G106" s="30"/>
      <c r="H106" s="30"/>
      <c r="I106" s="30"/>
      <c r="J106" s="30"/>
      <c r="K106" s="30"/>
      <c r="L106" s="30"/>
      <c r="M106" s="30"/>
    </row>
    <row r="107" spans="1:13" ht="15.75" x14ac:dyDescent="0.25">
      <c r="A107">
        <v>26</v>
      </c>
      <c r="B107" s="2">
        <v>2019</v>
      </c>
      <c r="C107" s="16">
        <v>1103</v>
      </c>
      <c r="F107" s="30"/>
      <c r="G107" s="30"/>
      <c r="H107" s="30"/>
      <c r="I107" s="30"/>
      <c r="J107" s="30"/>
      <c r="K107" s="30"/>
      <c r="L107" s="30"/>
      <c r="M107" s="30"/>
    </row>
    <row r="108" spans="1:13" ht="15.75" x14ac:dyDescent="0.25">
      <c r="A108">
        <v>27</v>
      </c>
      <c r="B108" s="2">
        <v>2020</v>
      </c>
      <c r="C108" s="16">
        <v>1483</v>
      </c>
      <c r="D108" s="1">
        <f>C108-C107</f>
        <v>380</v>
      </c>
      <c r="F108" s="30"/>
      <c r="G108" s="30"/>
      <c r="H108" s="30"/>
      <c r="I108" s="30"/>
      <c r="J108" s="30"/>
      <c r="K108" s="30"/>
      <c r="L108" s="30"/>
      <c r="M108" s="30"/>
    </row>
    <row r="109" spans="1:13" ht="15.75" x14ac:dyDescent="0.25">
      <c r="A109">
        <v>28</v>
      </c>
      <c r="B109" s="2">
        <v>2021</v>
      </c>
      <c r="C109" s="16">
        <v>1866</v>
      </c>
      <c r="D109" s="1">
        <f t="shared" ref="D109:D110" si="8">C109-C108</f>
        <v>383</v>
      </c>
      <c r="F109" s="30"/>
      <c r="G109" s="30"/>
      <c r="H109" s="30"/>
      <c r="I109" s="30"/>
      <c r="J109" s="30"/>
      <c r="K109" s="30"/>
      <c r="L109" s="30"/>
      <c r="M109" s="30"/>
    </row>
    <row r="110" spans="1:13" ht="15.75" x14ac:dyDescent="0.25">
      <c r="A110">
        <v>29</v>
      </c>
      <c r="B110" s="2">
        <v>2022</v>
      </c>
      <c r="C110" s="16">
        <v>2270</v>
      </c>
      <c r="D110" s="1">
        <f t="shared" si="8"/>
        <v>404</v>
      </c>
      <c r="F110" s="30"/>
      <c r="G110" s="30"/>
      <c r="H110" s="30"/>
      <c r="I110" s="30"/>
      <c r="J110" s="30"/>
      <c r="K110" s="30"/>
      <c r="L110" s="30"/>
      <c r="M110" s="30"/>
    </row>
    <row r="111" spans="1:13" x14ac:dyDescent="0.25">
      <c r="F111" s="30"/>
      <c r="G111" s="30"/>
      <c r="H111" s="30"/>
      <c r="I111" s="30"/>
      <c r="J111" s="30"/>
      <c r="K111" s="30"/>
      <c r="L111" s="30"/>
      <c r="M111" s="30"/>
    </row>
    <row r="112" spans="1:13" x14ac:dyDescent="0.25">
      <c r="F112" s="30"/>
      <c r="G112" s="30"/>
      <c r="H112" s="30"/>
      <c r="I112" s="30"/>
      <c r="J112" s="30"/>
      <c r="K112" s="30"/>
      <c r="L112" s="30"/>
      <c r="M112" s="30"/>
    </row>
    <row r="113" spans="6:13" x14ac:dyDescent="0.25">
      <c r="F113" s="30"/>
      <c r="G113" s="30"/>
      <c r="H113" s="30"/>
      <c r="I113" s="30"/>
      <c r="J113" s="30"/>
      <c r="K113" s="30"/>
      <c r="L113" s="30"/>
      <c r="M113" s="30"/>
    </row>
    <row r="114" spans="6:13" x14ac:dyDescent="0.25">
      <c r="F114" s="30"/>
      <c r="G114" s="30"/>
      <c r="H114" s="30"/>
      <c r="I114" s="30"/>
      <c r="J114" s="30"/>
      <c r="K114" s="30"/>
      <c r="L114" s="30"/>
      <c r="M114" s="30"/>
    </row>
    <row r="115" spans="6:13" x14ac:dyDescent="0.25">
      <c r="F115" s="30"/>
      <c r="G115" s="30"/>
      <c r="H115" s="30"/>
      <c r="I115" s="30"/>
      <c r="J115" s="30"/>
      <c r="K115" s="30"/>
      <c r="L115" s="30"/>
      <c r="M115" s="30"/>
    </row>
    <row r="116" spans="6:13" x14ac:dyDescent="0.25">
      <c r="F116" s="30"/>
      <c r="G116" s="30"/>
      <c r="H116" s="30"/>
      <c r="I116" s="30"/>
      <c r="J116" s="30"/>
      <c r="K116" s="30"/>
      <c r="L116" s="30"/>
      <c r="M116" s="30"/>
    </row>
    <row r="117" spans="6:13" x14ac:dyDescent="0.25">
      <c r="F117" s="30"/>
      <c r="G117" s="30"/>
      <c r="H117" s="30"/>
      <c r="I117" s="30"/>
      <c r="J117" s="30"/>
      <c r="K117" s="30"/>
      <c r="L117" s="30"/>
      <c r="M117" s="30"/>
    </row>
    <row r="118" spans="6:13" x14ac:dyDescent="0.25">
      <c r="F118" s="30"/>
      <c r="G118" s="30"/>
      <c r="H118" s="30"/>
      <c r="I118" s="30"/>
      <c r="J118" s="30"/>
      <c r="K118" s="30"/>
      <c r="L118" s="30"/>
      <c r="M118" s="30"/>
    </row>
    <row r="119" spans="6:13" x14ac:dyDescent="0.25">
      <c r="F119" s="30"/>
      <c r="G119" s="30"/>
      <c r="H119" s="30"/>
      <c r="I119" s="30"/>
      <c r="J119" s="30"/>
      <c r="K119" s="30"/>
      <c r="L119" s="30"/>
      <c r="M119" s="30"/>
    </row>
    <row r="120" spans="6:13" x14ac:dyDescent="0.25">
      <c r="F120" s="30"/>
      <c r="G120" s="30"/>
      <c r="H120" s="30"/>
      <c r="I120" s="30"/>
      <c r="J120" s="30"/>
      <c r="K120" s="30"/>
      <c r="L120" s="30"/>
      <c r="M120" s="30"/>
    </row>
    <row r="121" spans="6:13" x14ac:dyDescent="0.25">
      <c r="F121" s="30"/>
      <c r="G121" s="30"/>
      <c r="H121" s="30"/>
      <c r="I121" s="30"/>
      <c r="J121" s="30"/>
      <c r="K121" s="30"/>
      <c r="L121" s="30"/>
      <c r="M121" s="30"/>
    </row>
    <row r="122" spans="6:13" x14ac:dyDescent="0.25">
      <c r="F122" s="30"/>
      <c r="G122" s="30"/>
      <c r="H122" s="30"/>
      <c r="I122" s="30"/>
      <c r="J122" s="30"/>
      <c r="K122" s="30"/>
      <c r="L122" s="30"/>
      <c r="M122" s="30"/>
    </row>
    <row r="123" spans="6:13" x14ac:dyDescent="0.25">
      <c r="F123" s="30"/>
      <c r="G123" s="30"/>
      <c r="H123" s="30"/>
      <c r="I123" s="30"/>
      <c r="J123" s="30"/>
      <c r="K123" s="30"/>
      <c r="L123" s="30"/>
      <c r="M123" s="30"/>
    </row>
    <row r="124" spans="6:13" x14ac:dyDescent="0.25">
      <c r="F124" s="30"/>
      <c r="G124" s="30"/>
      <c r="H124" s="30"/>
      <c r="I124" s="30"/>
      <c r="J124" s="30"/>
      <c r="K124" s="30"/>
      <c r="L124" s="30"/>
      <c r="M124" s="30"/>
    </row>
    <row r="125" spans="6:13" x14ac:dyDescent="0.25">
      <c r="F125" s="30"/>
      <c r="G125" s="30"/>
      <c r="H125" s="30"/>
      <c r="I125" s="30"/>
      <c r="J125" s="30"/>
      <c r="K125" s="30"/>
      <c r="L125" s="30"/>
      <c r="M125" s="30"/>
    </row>
    <row r="126" spans="6:13" x14ac:dyDescent="0.25">
      <c r="F126" s="30"/>
      <c r="G126" s="30"/>
      <c r="H126" s="30"/>
      <c r="I126" s="30"/>
      <c r="J126" s="30"/>
      <c r="K126" s="30"/>
      <c r="L126" s="30"/>
      <c r="M126" s="30"/>
    </row>
    <row r="127" spans="6:13" x14ac:dyDescent="0.25">
      <c r="F127" s="30"/>
      <c r="G127" s="30"/>
      <c r="H127" s="30"/>
      <c r="I127" s="30"/>
      <c r="J127" s="30"/>
      <c r="K127" s="30"/>
      <c r="L127" s="30"/>
      <c r="M127" s="30"/>
    </row>
  </sheetData>
  <pageMargins left="0.7" right="0.7" top="0.75" bottom="0.75" header="0.3" footer="0.3"/>
  <pageSetup paperSize="9" orientation="portrait" r:id="rId1"/>
  <ignoredErrors>
    <ignoredError sqref="C7:AE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ANOVA</vt:lpstr>
      <vt:lpstr>Data &amp;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2024-03-12T17:05:53Z</dcterms:created>
  <dcterms:modified xsi:type="dcterms:W3CDTF">2024-03-29T16:17:23Z</dcterms:modified>
</cp:coreProperties>
</file>