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immyt-my.sharepoint.com/personal/pk_singh_cimmyt_org/Documents/Desktop/"/>
    </mc:Choice>
  </mc:AlternateContent>
  <xr:revisionPtr revIDLastSave="2" documentId="13_ncr:1_{C47E847D-54FE-44C5-B5BA-CFFDF020D344}" xr6:coauthVersionLast="47" xr6:coauthVersionMax="47" xr10:uidLastSave="{AAF099A9-C723-4993-B829-CC858EC2663C}"/>
  <bookViews>
    <workbookView xWindow="-120" yWindow="-120" windowWidth="29040" windowHeight="15720" activeTab="7" xr2:uid="{A86B1960-59EB-47F9-9F98-B556C0AEFBAA}"/>
  </bookViews>
  <sheets>
    <sheet name="S1" sheetId="10" r:id="rId1"/>
    <sheet name="S2" sheetId="11" r:id="rId2"/>
    <sheet name="S3" sheetId="12" r:id="rId3"/>
    <sheet name="S4" sheetId="4" r:id="rId4"/>
    <sheet name="S5" sheetId="1" r:id="rId5"/>
    <sheet name="S6" sheetId="5" r:id="rId6"/>
    <sheet name="S7" sheetId="18" r:id="rId7"/>
    <sheet name="S8" sheetId="16" r:id="rId8"/>
  </sheets>
  <definedNames>
    <definedName name="_Hlk126673853" localSheetId="5">'S6'!$D$50</definedName>
    <definedName name="_Hlk126673881" localSheetId="5">'S6'!$D$58</definedName>
    <definedName name="_Hlk126673896" localSheetId="5">'S6'!$D$62</definedName>
    <definedName name="_Hlk126673975" localSheetId="5">'S6'!$D$20</definedName>
    <definedName name="_Hlk126673986" localSheetId="5">'S6'!$D$24</definedName>
    <definedName name="_Hlk126673998" localSheetId="5">'S6'!$D$36</definedName>
    <definedName name="_Hlk126674010" localSheetId="5">'S6'!$D$40</definedName>
    <definedName name="_Hlk126674038" localSheetId="5">'S6'!$D$65</definedName>
    <definedName name="_Hlk128348918" localSheetId="5">'S6'!$D$4</definedName>
    <definedName name="_Hlk128348942" localSheetId="5">'S6'!$D$9</definedName>
    <definedName name="_Hlk128348957" localSheetId="5">'S6'!$D$14</definedName>
    <definedName name="_Hlk128349004" localSheetId="5">'S6'!$D$44</definedName>
    <definedName name="_Hlk128349019" localSheetId="5">'S6'!$D$57</definedName>
    <definedName name="_Hlk128349035" localSheetId="5">'S6'!$D$74</definedName>
    <definedName name="_Hlk128349051" localSheetId="5">'S6'!$D$79</definedName>
    <definedName name="_Hlk128349114" localSheetId="5">'S6'!$D$69</definedName>
    <definedName name="_Hlk128349300" localSheetId="5">'S6'!$D$55</definedName>
    <definedName name="_Hlk128349362" localSheetId="5">'S6'!$D$17</definedName>
    <definedName name="_Hlk128349525" localSheetId="5">'S6'!$J$4</definedName>
    <definedName name="_Hlk128349544" localSheetId="5">'S6'!$J$7</definedName>
    <definedName name="_Hlk128349571" localSheetId="5">'S6'!$J$14</definedName>
    <definedName name="_Hlk128349595" localSheetId="5">'S6'!$J$32</definedName>
    <definedName name="_Hlk128349622" localSheetId="5">'S6'!$J$48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8" i="16" l="1"/>
  <c r="I189" i="16" s="1"/>
  <c r="F188" i="16"/>
  <c r="F189" i="16" s="1"/>
  <c r="E188" i="16"/>
  <c r="E189" i="16" s="1"/>
  <c r="G188" i="16"/>
  <c r="G189" i="16" s="1"/>
  <c r="H188" i="16"/>
  <c r="H189" i="16" s="1"/>
  <c r="J188" i="16"/>
  <c r="J189" i="16" s="1"/>
  <c r="L188" i="16"/>
  <c r="L189" i="16" s="1"/>
  <c r="L190" i="16" s="1"/>
  <c r="L191" i="16" s="1"/>
  <c r="M188" i="16"/>
  <c r="M189" i="16" s="1"/>
  <c r="N188" i="16"/>
  <c r="N189" i="16" s="1"/>
  <c r="O188" i="16"/>
  <c r="O189" i="16" s="1"/>
  <c r="P188" i="16"/>
  <c r="P189" i="16" s="1"/>
  <c r="Q188" i="16"/>
  <c r="Q189" i="16" s="1"/>
  <c r="R188" i="16"/>
  <c r="R189" i="16" s="1"/>
  <c r="D188" i="16"/>
  <c r="D189" i="16" s="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G4" i="4"/>
  <c r="G5" i="4"/>
  <c r="G6" i="4"/>
  <c r="G7" i="4"/>
  <c r="G8" i="4"/>
  <c r="G9" i="4"/>
  <c r="G10" i="4"/>
  <c r="G11" i="4"/>
  <c r="G12" i="4"/>
  <c r="G13" i="4"/>
  <c r="G14" i="4"/>
  <c r="G15" i="4"/>
  <c r="G16" i="4"/>
  <c r="G17" i="4"/>
  <c r="G18" i="4"/>
  <c r="G19" i="4"/>
  <c r="G20" i="4"/>
  <c r="G21" i="4"/>
  <c r="G22" i="4"/>
  <c r="G23" i="4"/>
  <c r="G3" i="4"/>
  <c r="M193" i="16"/>
  <c r="S187" i="16"/>
  <c r="S186" i="16"/>
  <c r="U186" i="16" s="1"/>
  <c r="S185" i="16"/>
  <c r="U185" i="16" s="1"/>
  <c r="S184" i="16"/>
  <c r="U184" i="16" s="1"/>
  <c r="S183" i="16"/>
  <c r="U183" i="16" s="1"/>
  <c r="S182" i="16"/>
  <c r="U182" i="16" s="1"/>
  <c r="S181" i="16"/>
  <c r="U181" i="16" s="1"/>
  <c r="S180" i="16"/>
  <c r="U180" i="16" s="1"/>
  <c r="S179" i="16"/>
  <c r="U179" i="16" s="1"/>
  <c r="S178" i="16"/>
  <c r="U178" i="16" s="1"/>
  <c r="S177" i="16"/>
  <c r="U177" i="16" s="1"/>
  <c r="S176" i="16"/>
  <c r="U176" i="16" s="1"/>
  <c r="S175" i="16"/>
  <c r="U175" i="16" s="1"/>
  <c r="S174" i="16"/>
  <c r="U174" i="16" s="1"/>
  <c r="S173" i="16"/>
  <c r="U173" i="16" s="1"/>
  <c r="S172" i="16"/>
  <c r="U172" i="16" s="1"/>
  <c r="S171" i="16"/>
  <c r="U171" i="16" s="1"/>
  <c r="S170" i="16"/>
  <c r="U170" i="16" s="1"/>
  <c r="S169" i="16"/>
  <c r="U169" i="16" s="1"/>
  <c r="S168" i="16"/>
  <c r="U168" i="16" s="1"/>
  <c r="S167" i="16"/>
  <c r="U167" i="16" s="1"/>
  <c r="S166" i="16"/>
  <c r="U166" i="16" s="1"/>
  <c r="S165" i="16"/>
  <c r="U165" i="16" s="1"/>
  <c r="S164" i="16"/>
  <c r="U164" i="16" s="1"/>
  <c r="S163" i="16"/>
  <c r="U163" i="16" s="1"/>
  <c r="S162" i="16"/>
  <c r="U162" i="16" s="1"/>
  <c r="S161" i="16"/>
  <c r="U161" i="16" s="1"/>
  <c r="S160" i="16"/>
  <c r="U160" i="16" s="1"/>
  <c r="S159" i="16"/>
  <c r="U159" i="16" s="1"/>
  <c r="S158" i="16"/>
  <c r="U158" i="16" s="1"/>
  <c r="S157" i="16"/>
  <c r="U157" i="16" s="1"/>
  <c r="S156" i="16"/>
  <c r="U156" i="16" s="1"/>
  <c r="S155" i="16"/>
  <c r="U155" i="16" s="1"/>
  <c r="S154" i="16"/>
  <c r="U154" i="16" s="1"/>
  <c r="S153" i="16"/>
  <c r="U153" i="16" s="1"/>
  <c r="S152" i="16"/>
  <c r="U152" i="16" s="1"/>
  <c r="S151" i="16"/>
  <c r="U151" i="16" s="1"/>
  <c r="S150" i="16"/>
  <c r="U150" i="16" s="1"/>
  <c r="S149" i="16"/>
  <c r="U149" i="16" s="1"/>
  <c r="S148" i="16"/>
  <c r="U148" i="16" s="1"/>
  <c r="S147" i="16"/>
  <c r="U147" i="16" s="1"/>
  <c r="S146" i="16"/>
  <c r="U146" i="16" s="1"/>
  <c r="S145" i="16"/>
  <c r="U145" i="16" s="1"/>
  <c r="S144" i="16"/>
  <c r="U144" i="16" s="1"/>
  <c r="S143" i="16"/>
  <c r="U143" i="16" s="1"/>
  <c r="S142" i="16"/>
  <c r="U142" i="16" s="1"/>
  <c r="S141" i="16"/>
  <c r="U141" i="16" s="1"/>
  <c r="S140" i="16"/>
  <c r="U140" i="16" s="1"/>
  <c r="S139" i="16"/>
  <c r="U139" i="16" s="1"/>
  <c r="S138" i="16"/>
  <c r="U138" i="16" s="1"/>
  <c r="S137" i="16"/>
  <c r="U137" i="16" s="1"/>
  <c r="S136" i="16"/>
  <c r="U136" i="16" s="1"/>
  <c r="S135" i="16"/>
  <c r="U135" i="16" s="1"/>
  <c r="S134" i="16"/>
  <c r="U134" i="16" s="1"/>
  <c r="S133" i="16"/>
  <c r="U133" i="16" s="1"/>
  <c r="S132" i="16"/>
  <c r="U132" i="16" s="1"/>
  <c r="S131" i="16"/>
  <c r="U131" i="16" s="1"/>
  <c r="S130" i="16"/>
  <c r="U130" i="16" s="1"/>
  <c r="S129" i="16"/>
  <c r="U129" i="16" s="1"/>
  <c r="S128" i="16"/>
  <c r="U128" i="16" s="1"/>
  <c r="S127" i="16"/>
  <c r="U127" i="16" s="1"/>
  <c r="S126" i="16"/>
  <c r="U126" i="16" s="1"/>
  <c r="S125" i="16"/>
  <c r="U125" i="16" s="1"/>
  <c r="S124" i="16"/>
  <c r="U124" i="16" s="1"/>
  <c r="S123" i="16"/>
  <c r="U123" i="16" s="1"/>
  <c r="S122" i="16"/>
  <c r="U122" i="16" s="1"/>
  <c r="S121" i="16"/>
  <c r="U121" i="16" s="1"/>
  <c r="S120" i="16"/>
  <c r="U120" i="16" s="1"/>
  <c r="S119" i="16"/>
  <c r="U119" i="16" s="1"/>
  <c r="S118" i="16"/>
  <c r="U118" i="16" s="1"/>
  <c r="S117" i="16"/>
  <c r="U117" i="16" s="1"/>
  <c r="S116" i="16"/>
  <c r="U116" i="16" s="1"/>
  <c r="S115" i="16"/>
  <c r="U115" i="16" s="1"/>
  <c r="S114" i="16"/>
  <c r="U114" i="16" s="1"/>
  <c r="S113" i="16"/>
  <c r="U113" i="16" s="1"/>
  <c r="S112" i="16"/>
  <c r="U112" i="16" s="1"/>
  <c r="S111" i="16"/>
  <c r="U111" i="16" s="1"/>
  <c r="S110" i="16"/>
  <c r="U110" i="16" s="1"/>
  <c r="S109" i="16"/>
  <c r="U109" i="16" s="1"/>
  <c r="S108" i="16"/>
  <c r="U108" i="16" s="1"/>
  <c r="S107" i="16"/>
  <c r="U107" i="16" s="1"/>
  <c r="S106" i="16"/>
  <c r="U106" i="16" s="1"/>
  <c r="S105" i="16"/>
  <c r="U105" i="16" s="1"/>
  <c r="S104" i="16"/>
  <c r="U104" i="16" s="1"/>
  <c r="S103" i="16"/>
  <c r="U103" i="16" s="1"/>
  <c r="S102" i="16"/>
  <c r="U102" i="16" s="1"/>
  <c r="S101" i="16"/>
  <c r="U101" i="16" s="1"/>
  <c r="S100" i="16"/>
  <c r="U100" i="16" s="1"/>
  <c r="S99" i="16"/>
  <c r="U99" i="16" s="1"/>
  <c r="S98" i="16"/>
  <c r="U98" i="16" s="1"/>
  <c r="S97" i="16"/>
  <c r="U97" i="16" s="1"/>
  <c r="S96" i="16"/>
  <c r="U96" i="16" s="1"/>
  <c r="S95" i="16"/>
  <c r="U95" i="16" s="1"/>
  <c r="S94" i="16"/>
  <c r="U94" i="16" s="1"/>
  <c r="S93" i="16"/>
  <c r="U93" i="16" s="1"/>
  <c r="S92" i="16"/>
  <c r="U92" i="16" s="1"/>
  <c r="S91" i="16"/>
  <c r="U91" i="16" s="1"/>
  <c r="S90" i="16"/>
  <c r="U90" i="16" s="1"/>
  <c r="S89" i="16"/>
  <c r="U89" i="16" s="1"/>
  <c r="S88" i="16"/>
  <c r="U88" i="16" s="1"/>
  <c r="S87" i="16"/>
  <c r="U87" i="16" s="1"/>
  <c r="S86" i="16"/>
  <c r="U86" i="16" s="1"/>
  <c r="S85" i="16"/>
  <c r="U85" i="16" s="1"/>
  <c r="S84" i="16"/>
  <c r="U84" i="16" s="1"/>
  <c r="S83" i="16"/>
  <c r="U83" i="16" s="1"/>
  <c r="S82" i="16"/>
  <c r="U82" i="16" s="1"/>
  <c r="S81" i="16"/>
  <c r="U81" i="16" s="1"/>
  <c r="S80" i="16"/>
  <c r="U80" i="16" s="1"/>
  <c r="S79" i="16"/>
  <c r="U79" i="16" s="1"/>
  <c r="S78" i="16"/>
  <c r="U78" i="16" s="1"/>
  <c r="S77" i="16"/>
  <c r="U77" i="16" s="1"/>
  <c r="S76" i="16"/>
  <c r="U76" i="16" s="1"/>
  <c r="S75" i="16"/>
  <c r="U75" i="16" s="1"/>
  <c r="S74" i="16"/>
  <c r="U74" i="16" s="1"/>
  <c r="S73" i="16"/>
  <c r="U73" i="16" s="1"/>
  <c r="S72" i="16"/>
  <c r="U72" i="16" s="1"/>
  <c r="S71" i="16"/>
  <c r="U71" i="16" s="1"/>
  <c r="S70" i="16"/>
  <c r="U70" i="16" s="1"/>
  <c r="S69" i="16"/>
  <c r="U69" i="16" s="1"/>
  <c r="S68" i="16"/>
  <c r="U68" i="16" s="1"/>
  <c r="S67" i="16"/>
  <c r="U67" i="16" s="1"/>
  <c r="S66" i="16"/>
  <c r="U66" i="16" s="1"/>
  <c r="S65" i="16"/>
  <c r="U65" i="16" s="1"/>
  <c r="S64" i="16"/>
  <c r="U64" i="16" s="1"/>
  <c r="S63" i="16"/>
  <c r="U63" i="16" s="1"/>
  <c r="S62" i="16"/>
  <c r="U62" i="16" s="1"/>
  <c r="S61" i="16"/>
  <c r="U61" i="16" s="1"/>
  <c r="S60" i="16"/>
  <c r="U60" i="16" s="1"/>
  <c r="S59" i="16"/>
  <c r="U59" i="16" s="1"/>
  <c r="S58" i="16"/>
  <c r="U58" i="16" s="1"/>
  <c r="S57" i="16"/>
  <c r="U57" i="16" s="1"/>
  <c r="S56" i="16"/>
  <c r="U56" i="16" s="1"/>
  <c r="S55" i="16"/>
  <c r="U55" i="16" s="1"/>
  <c r="S54" i="16"/>
  <c r="U54" i="16" s="1"/>
  <c r="S53" i="16"/>
  <c r="U53" i="16" s="1"/>
  <c r="S52" i="16"/>
  <c r="U52" i="16" s="1"/>
  <c r="S51" i="16"/>
  <c r="U51" i="16" s="1"/>
  <c r="S50" i="16"/>
  <c r="U50" i="16" s="1"/>
  <c r="S49" i="16"/>
  <c r="U49" i="16" s="1"/>
  <c r="S48" i="16"/>
  <c r="U48" i="16" s="1"/>
  <c r="S47" i="16"/>
  <c r="U47" i="16" s="1"/>
  <c r="S46" i="16"/>
  <c r="U46" i="16" s="1"/>
  <c r="S45" i="16"/>
  <c r="U45" i="16" s="1"/>
  <c r="S44" i="16"/>
  <c r="U44" i="16" s="1"/>
  <c r="S43" i="16"/>
  <c r="U43" i="16" s="1"/>
  <c r="S42" i="16"/>
  <c r="U42" i="16" s="1"/>
  <c r="S41" i="16"/>
  <c r="U41" i="16" s="1"/>
  <c r="S40" i="16"/>
  <c r="U40" i="16" s="1"/>
  <c r="S39" i="16"/>
  <c r="U39" i="16" s="1"/>
  <c r="S38" i="16"/>
  <c r="U38" i="16" s="1"/>
  <c r="S37" i="16"/>
  <c r="U37" i="16" s="1"/>
  <c r="S36" i="16"/>
  <c r="U36" i="16" s="1"/>
  <c r="S35" i="16"/>
  <c r="U35" i="16" s="1"/>
  <c r="S34" i="16"/>
  <c r="U34" i="16" s="1"/>
  <c r="S33" i="16"/>
  <c r="U33" i="16" s="1"/>
  <c r="S32" i="16"/>
  <c r="U32" i="16" s="1"/>
  <c r="S31" i="16"/>
  <c r="U31" i="16" s="1"/>
  <c r="S30" i="16"/>
  <c r="U30" i="16" s="1"/>
  <c r="S29" i="16"/>
  <c r="U29" i="16" s="1"/>
  <c r="S28" i="16"/>
  <c r="U28" i="16" s="1"/>
  <c r="S27" i="16"/>
  <c r="U27" i="16" s="1"/>
  <c r="S26" i="16"/>
  <c r="U26" i="16" s="1"/>
  <c r="S25" i="16"/>
  <c r="U25" i="16" s="1"/>
  <c r="S24" i="16"/>
  <c r="U24" i="16" s="1"/>
  <c r="S23" i="16"/>
  <c r="U23" i="16" s="1"/>
  <c r="S22" i="16"/>
  <c r="U22" i="16" s="1"/>
  <c r="S21" i="16"/>
  <c r="U21" i="16" s="1"/>
  <c r="S20" i="16"/>
  <c r="U20" i="16" s="1"/>
  <c r="S19" i="16"/>
  <c r="U19" i="16" s="1"/>
  <c r="S18" i="16"/>
  <c r="U18" i="16" s="1"/>
  <c r="S17" i="16"/>
  <c r="U17" i="16" s="1"/>
  <c r="S16" i="16"/>
  <c r="U16" i="16" s="1"/>
  <c r="S15" i="16"/>
  <c r="U15" i="16" s="1"/>
  <c r="S14" i="16"/>
  <c r="U14" i="16" s="1"/>
  <c r="S13" i="16"/>
  <c r="U13" i="16" s="1"/>
  <c r="S12" i="16"/>
  <c r="U12" i="16" s="1"/>
  <c r="S11" i="16"/>
  <c r="U11" i="16" s="1"/>
  <c r="S10" i="16"/>
  <c r="U10" i="16" s="1"/>
  <c r="S9" i="16"/>
  <c r="U9" i="16" s="1"/>
  <c r="S8" i="16"/>
  <c r="U8" i="16" s="1"/>
  <c r="S7" i="16"/>
  <c r="U7" i="16" s="1"/>
  <c r="L4" i="1"/>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L5" i="1"/>
  <c r="L6" i="1"/>
  <c r="L8" i="1"/>
  <c r="L9" i="1"/>
  <c r="L10" i="1"/>
  <c r="L12" i="1"/>
  <c r="L14" i="1"/>
  <c r="L15" i="1"/>
  <c r="L16" i="1"/>
  <c r="L17" i="1"/>
  <c r="L18" i="1"/>
  <c r="L19" i="1"/>
  <c r="L20" i="1"/>
  <c r="L21" i="1"/>
  <c r="L22" i="1"/>
  <c r="L23" i="1"/>
  <c r="L25" i="1"/>
  <c r="L26" i="1"/>
  <c r="L27" i="1"/>
  <c r="L28" i="1"/>
  <c r="L30" i="1"/>
  <c r="L32" i="1"/>
  <c r="L33" i="1"/>
  <c r="L34" i="1"/>
  <c r="L35" i="1"/>
  <c r="L37" i="1"/>
  <c r="L38" i="1"/>
  <c r="L39" i="1"/>
  <c r="L40" i="1"/>
  <c r="L41" i="1"/>
  <c r="L43" i="1"/>
  <c r="L44" i="1"/>
  <c r="L46" i="1"/>
  <c r="L47" i="1"/>
  <c r="L48" i="1"/>
  <c r="L50" i="1"/>
  <c r="L51" i="1"/>
  <c r="L52" i="1"/>
  <c r="L53" i="1"/>
  <c r="L54" i="1"/>
  <c r="L55" i="1"/>
  <c r="L56" i="1"/>
  <c r="L57" i="1"/>
  <c r="L58" i="1"/>
  <c r="L60" i="1"/>
  <c r="L61" i="1"/>
  <c r="L62" i="1"/>
  <c r="L63" i="1"/>
  <c r="L65" i="1"/>
  <c r="L66" i="1"/>
  <c r="L67" i="1"/>
  <c r="L69" i="1"/>
  <c r="L70" i="1"/>
  <c r="L71" i="1"/>
  <c r="L73" i="1"/>
  <c r="L75" i="1"/>
  <c r="L76" i="1"/>
  <c r="L78" i="1"/>
  <c r="L79" i="1"/>
  <c r="L80" i="1"/>
  <c r="L82" i="1"/>
  <c r="L83" i="1"/>
  <c r="L84" i="1"/>
  <c r="L85" i="1"/>
  <c r="L87" i="1"/>
  <c r="L88" i="1"/>
  <c r="L89" i="1"/>
  <c r="L90" i="1"/>
  <c r="L91" i="1"/>
  <c r="E190" i="16" l="1"/>
  <c r="E191" i="16" s="1"/>
  <c r="D190" i="16"/>
  <c r="D191" i="16" s="1"/>
  <c r="M190" i="16"/>
  <c r="M191" i="16" s="1"/>
  <c r="I190" i="16"/>
  <c r="I191" i="16" s="1"/>
  <c r="P190" i="16"/>
  <c r="P191" i="16" s="1"/>
  <c r="H190" i="16"/>
  <c r="H191" i="16" s="1"/>
  <c r="R190" i="16"/>
  <c r="R191" i="16" s="1"/>
  <c r="J190" i="16"/>
  <c r="J191" i="16" s="1"/>
  <c r="Q190" i="16"/>
  <c r="Q191" i="16" s="1"/>
  <c r="O190" i="16"/>
  <c r="O191" i="16" s="1"/>
  <c r="G190" i="16"/>
  <c r="G191" i="16" s="1"/>
  <c r="N190" i="16"/>
  <c r="N191" i="16" s="1"/>
  <c r="F190" i="16"/>
  <c r="F191" i="16" s="1"/>
  <c r="S193" i="16"/>
  <c r="S195" i="16" s="1"/>
  <c r="U187" i="16"/>
</calcChain>
</file>

<file path=xl/sharedStrings.xml><?xml version="1.0" encoding="utf-8"?>
<sst xmlns="http://schemas.openxmlformats.org/spreadsheetml/2006/main" count="4248" uniqueCount="1210">
  <si>
    <t>Trait</t>
  </si>
  <si>
    <t>Marker</t>
  </si>
  <si>
    <t>Pos</t>
  </si>
  <si>
    <t>F</t>
  </si>
  <si>
    <t>p</t>
  </si>
  <si>
    <t>MarkerR2</t>
  </si>
  <si>
    <t>Genetic Var</t>
  </si>
  <si>
    <t>Residual Var</t>
  </si>
  <si>
    <t>STBm</t>
  </si>
  <si>
    <t>997942|F|0-41:C&gt;T-41:C&gt;T</t>
  </si>
  <si>
    <t>1A</t>
  </si>
  <si>
    <t>STB19</t>
  </si>
  <si>
    <t>STB21</t>
  </si>
  <si>
    <t>1B</t>
  </si>
  <si>
    <t>1093490|F|0-28:G&gt;A-28:G&gt;A</t>
  </si>
  <si>
    <t>STB20</t>
  </si>
  <si>
    <t>1090302|F|0-63:T&gt;C-63:T&gt;C</t>
  </si>
  <si>
    <t>1D</t>
  </si>
  <si>
    <t>2A</t>
  </si>
  <si>
    <t>1091069|F|0-29:G&gt;A-29:G&gt;A</t>
  </si>
  <si>
    <t>1060943|F|0-64:G&gt;T-64:G&gt;T</t>
  </si>
  <si>
    <t>2B</t>
  </si>
  <si>
    <t>3026452|F|0-19:G&gt;A-19:G&gt;A</t>
  </si>
  <si>
    <t>3A</t>
  </si>
  <si>
    <t>1059080|F|0-8:A&gt;G-8:A&gt;G</t>
  </si>
  <si>
    <t>3B</t>
  </si>
  <si>
    <t>3D</t>
  </si>
  <si>
    <t>4A</t>
  </si>
  <si>
    <t>4B</t>
  </si>
  <si>
    <t>995502|F|0-8:C&gt;T-8:C&gt;T</t>
  </si>
  <si>
    <t>5A</t>
  </si>
  <si>
    <t>1122319|F|0-59:G&gt;A-59:G&gt;A</t>
  </si>
  <si>
    <t>5B</t>
  </si>
  <si>
    <t>3222429|F|0-29:C&gt;T-29:C&gt;T</t>
  </si>
  <si>
    <t>5D</t>
  </si>
  <si>
    <t>2258509|F|0-58:A&gt;G-58:A&gt;G</t>
  </si>
  <si>
    <t>6A</t>
  </si>
  <si>
    <t>1089240|F|0-11:A&gt;G-11:A&gt;G</t>
  </si>
  <si>
    <t>6B</t>
  </si>
  <si>
    <t>6D</t>
  </si>
  <si>
    <t>7A</t>
  </si>
  <si>
    <t>7B</t>
  </si>
  <si>
    <t>1228174|F|0-36:C&gt;A-36:C&gt;A</t>
  </si>
  <si>
    <t>7D</t>
  </si>
  <si>
    <t>2273491|F|0-41:G&gt;A-41:G&gt;A</t>
  </si>
  <si>
    <t>UNKNOWN</t>
  </si>
  <si>
    <t>DH</t>
  </si>
  <si>
    <t>PH</t>
  </si>
  <si>
    <t>STB</t>
  </si>
  <si>
    <t>Year</t>
  </si>
  <si>
    <t>Genotypic variance</t>
  </si>
  <si>
    <t>**Significant at p&lt;0.01</t>
  </si>
  <si>
    <t>Chromosome</t>
  </si>
  <si>
    <t>TNMP</t>
  </si>
  <si>
    <r>
      <t>r</t>
    </r>
    <r>
      <rPr>
        <b/>
        <vertAlign val="superscript"/>
        <sz val="11"/>
        <color rgb="FF000000"/>
        <rFont val="Times New Roman"/>
        <family val="1"/>
      </rPr>
      <t>2</t>
    </r>
  </si>
  <si>
    <t>Distance (Mbp)</t>
  </si>
  <si>
    <t>Significant marker pairs at p,0.01 (%)</t>
  </si>
  <si>
    <t>6,544 (45.37)</t>
  </si>
  <si>
    <t>6,443 (34.32)</t>
  </si>
  <si>
    <t>1,880 (29.03)</t>
  </si>
  <si>
    <t>10,086 (44.88)</t>
  </si>
  <si>
    <t>12,740 (44.82)</t>
  </si>
  <si>
    <t>2D</t>
  </si>
  <si>
    <t>4,491 (37.66)</t>
  </si>
  <si>
    <t>5,645 (35.67)</t>
  </si>
  <si>
    <t>7,524 (38.63)</t>
  </si>
  <si>
    <t>8,36 (15.41)</t>
  </si>
  <si>
    <t>5,098 (43.30)</t>
  </si>
  <si>
    <t>2,573 (36.11)</t>
  </si>
  <si>
    <t>4D</t>
  </si>
  <si>
    <t>1,62 (14.99)</t>
  </si>
  <si>
    <t>5,162 (32.52)</t>
  </si>
  <si>
    <t>5,638 (23.47)</t>
  </si>
  <si>
    <t>9,08 (18.82)</t>
  </si>
  <si>
    <t>4,712 (34.33)</t>
  </si>
  <si>
    <t>7,920 (39.45)</t>
  </si>
  <si>
    <t>6,22 (15.65)</t>
  </si>
  <si>
    <t>7,174 (32.57)</t>
  </si>
  <si>
    <t>10,141 (41.02)</t>
  </si>
  <si>
    <t>7,85 (11.42)</t>
  </si>
  <si>
    <t>A genome</t>
  </si>
  <si>
    <t>44,421.00 (38.25)</t>
  </si>
  <si>
    <t>B genome</t>
  </si>
  <si>
    <t>52,979.00 (37.15)</t>
  </si>
  <si>
    <t>D genome</t>
  </si>
  <si>
    <t>9,684.00 (23.86)</t>
  </si>
  <si>
    <t>Total</t>
  </si>
  <si>
    <t>107,084.00 (35.77)</t>
  </si>
  <si>
    <t>TNMP=total number of marker pairs; Mbp=mega-base pair</t>
  </si>
  <si>
    <t>S no.</t>
  </si>
  <si>
    <t>Snp/allele ID</t>
  </si>
  <si>
    <t>Position</t>
  </si>
  <si>
    <t>P. Value</t>
  </si>
  <si>
    <r>
      <t>Marker R</t>
    </r>
    <r>
      <rPr>
        <b/>
        <vertAlign val="superscript"/>
        <sz val="12"/>
        <color rgb="FF000000"/>
        <rFont val="Times New Roman"/>
        <family val="1"/>
      </rPr>
      <t>2</t>
    </r>
  </si>
  <si>
    <t>Experiment</t>
  </si>
  <si>
    <t>Transcript ID</t>
  </si>
  <si>
    <t>Protein/factors/activity</t>
  </si>
  <si>
    <t>Chromosome location</t>
  </si>
  <si>
    <t>Role</t>
  </si>
  <si>
    <t>Reference</t>
  </si>
  <si>
    <t>0.08291 to 0.07845</t>
  </si>
  <si>
    <t>STB19 and STBm</t>
  </si>
  <si>
    <t>TraesCS1A02G208700</t>
  </si>
  <si>
    <t>Guanyl-nucleotide exchange factor activity</t>
  </si>
  <si>
    <t>Chromosome 1A: 370,108,509-370,111,042 reverse strand.</t>
  </si>
  <si>
    <t>Immune response to rice blast disease</t>
  </si>
  <si>
    <t>Potential candidates for wheat powdery mildew resistance</t>
  </si>
  <si>
    <t>Yu et al., 2021</t>
  </si>
  <si>
    <t>Hu et al., 2020</t>
  </si>
  <si>
    <t>TraesCS1A02G208500</t>
  </si>
  <si>
    <t>L-leucine transaminase activity,</t>
  </si>
  <si>
    <t>L-valine transaminase activity, L-isoleucine transaminase activity, catalytic activity, branched-chain-amino-acid transaminase activity, catalytic activity</t>
  </si>
  <si>
    <t>Chromosome 1A: 370,092,549-370,097,701 forward strand.</t>
  </si>
  <si>
    <t>TraesCS1B02G344600</t>
  </si>
  <si>
    <t>Protein binding</t>
  </si>
  <si>
    <t>Chromosome 1B: 573,041,761-573,043,761 forward strand.</t>
  </si>
  <si>
    <t>Pathogenesis Related-1 proteins represent a large family (23 in wheat) of proteins that are upregulated early in the defence response.</t>
  </si>
  <si>
    <t>Breen et al., 2016</t>
  </si>
  <si>
    <t>TraesCS1B02G344900</t>
  </si>
  <si>
    <t>Inositol tetrakisphosphate 1-kinase activity, metal ion binding, magnesium ion binding</t>
  </si>
  <si>
    <t>Chromosome 1B: 573,079,598-573,080,914 reverse strand</t>
  </si>
  <si>
    <t>Murphy et al., 2008</t>
  </si>
  <si>
    <t>TraesCS1B02G345000</t>
  </si>
  <si>
    <t>Serine-type carboxypeptidase activity</t>
  </si>
  <si>
    <t>Chromosome 1B: 573,215,703-573,219,206 forward strand.</t>
  </si>
  <si>
    <t>Broad-spectrum disease resistance in cereals </t>
  </si>
  <si>
    <t>STB20 and STBm</t>
  </si>
  <si>
    <t>TraesCS1B02G349300</t>
  </si>
  <si>
    <t>Translation initiation factor activity, GTPase activity,hydrolase activity, tRNA binding</t>
  </si>
  <si>
    <t>Chromosome 1B: 579,788,398-579,793,281 reverse strand.</t>
  </si>
  <si>
    <t>The transition initiation factors like eIF4E, and eIF4G plays significant roles against virus infection and are involved in resistance against potyviruses, maize rough dwarf disease, tungro spherical virus, and potato virus Y</t>
  </si>
  <si>
    <t>Lee et al. 2010, Duan et al. 2012, Wang and Krishnaswamy 2012</t>
  </si>
  <si>
    <t>TraesCS1B02G349200</t>
  </si>
  <si>
    <t>Regulation of transcription, positive regulation of long-day photoperiodism, flowering</t>
  </si>
  <si>
    <t>Chromosome 1B: 579,782,295-579,788,006 forward strand.</t>
  </si>
  <si>
    <t>Iqbal et al (2022)</t>
  </si>
  <si>
    <t xml:space="preserve">hydrolase activity, tRNA binding, nucleotide binding, translation initiation factor activity, GTPase activity, </t>
  </si>
  <si>
    <t>Different hydrolase families act as pathogen associated molecular patterns which trigger plant immune responses</t>
  </si>
  <si>
    <t>Rafiei et al., 2021</t>
  </si>
  <si>
    <t>TraesCS1D02G064200</t>
  </si>
  <si>
    <t>ADP binding</t>
  </si>
  <si>
    <t>Chromosome 1D: 44,648,152-44,651,988 reverse strand.</t>
  </si>
  <si>
    <t>TraesCS1D02G064000</t>
  </si>
  <si>
    <t>Zinc ion binding</t>
  </si>
  <si>
    <t>Chromosome 1D: 44,641,171-44,642,987 reverse strand.</t>
  </si>
  <si>
    <t xml:space="preserve">RAR1, a zinc binding protein of wheat, confers resistance against the stripe rust pathogen through salicylic acid (SA)-mediated oxidative burst and hypersensitive response </t>
  </si>
  <si>
    <t>Wang et al., 2017</t>
  </si>
  <si>
    <t xml:space="preserve">to </t>
  </si>
  <si>
    <t xml:space="preserve"> </t>
  </si>
  <si>
    <t xml:space="preserve"> to </t>
  </si>
  <si>
    <t>STB19, STB20 and STBm</t>
  </si>
  <si>
    <t>TraesCS2A02G159300</t>
  </si>
  <si>
    <t>4-alpha-glucanotransferase, Glycoside hydrolase superfamily</t>
  </si>
  <si>
    <t>Chromosome 2A: 10,568,358-10,572,443 reverse strand</t>
  </si>
  <si>
    <t>Cheng et al (2021)</t>
  </si>
  <si>
    <t>TraesCS2A02G307700</t>
  </si>
  <si>
    <t>Metal ion binding</t>
  </si>
  <si>
    <t>Chromosome 2A: 528,658,621-528,663,722 reverse strand.</t>
  </si>
  <si>
    <t>Metal ions affect bacterial plant disease</t>
  </si>
  <si>
    <t>Fones and  Preston, 2013</t>
  </si>
  <si>
    <t>TraesCS2A02G561400</t>
  </si>
  <si>
    <t>Chromosome 2A: 763,050,709-763,053,402 forward strand.</t>
  </si>
  <si>
    <t>Zinc role in plant defense against pathogens and herbivores</t>
  </si>
  <si>
    <t>Cabot et al.,2019</t>
  </si>
  <si>
    <t>TraesCS2A02G561300</t>
  </si>
  <si>
    <t>Transcription factor activity, zinc ion binding, sequence-specific DNA binding</t>
  </si>
  <si>
    <t>Chromosome 2A: 763,044,792-763,047,797 forward strand.</t>
  </si>
  <si>
    <t>Trancription factor, TaNAC069 gene plays a positive regulatory role in wheat to leaf rust fungi</t>
  </si>
  <si>
    <t>Zhang et al (2021)</t>
  </si>
  <si>
    <t>TraesCS2A02G563900</t>
  </si>
  <si>
    <t>Serine/threonine kinase activity,  protein kinase activity, protein, protein binding, ATP binding</t>
  </si>
  <si>
    <t>Chromosome 2A: 764,308,981-764,312,225 forward strand.</t>
  </si>
  <si>
    <t>Cao et al (2011)</t>
  </si>
  <si>
    <t>TraesCS2A02G563700</t>
  </si>
  <si>
    <t>Carbohydrate binding</t>
  </si>
  <si>
    <t>Chromosome 2A: 764,217,505-764,219,279 reverse strand.</t>
  </si>
  <si>
    <t>STB19, STB21 and STBm</t>
  </si>
  <si>
    <t>TraesCS2B02G630000</t>
  </si>
  <si>
    <t>Protein kinase activity, ATP binding, protein phosphorylation</t>
  </si>
  <si>
    <t>Chromosome 2B: 801,162,070-801,163,970 forward strand.</t>
  </si>
  <si>
    <t>TraesCS2B02G630100</t>
  </si>
  <si>
    <t>Protein binding, protein ubiquitination</t>
  </si>
  <si>
    <t>  Chromosome 2B: 801,216,576-801,224,385 reverse strand.</t>
  </si>
  <si>
    <t>Protein ubiquitination plays a key role in the modulation of plant immunity</t>
  </si>
  <si>
    <t>Furlan et al., 2012</t>
  </si>
  <si>
    <t>TraesCS2B02G629800</t>
  </si>
  <si>
    <t>Chromosome 2B: 800,855,678-800,866,082 forward strand.</t>
  </si>
  <si>
    <t>STB19 and STB21</t>
  </si>
  <si>
    <t>TraesCS3B02G440800</t>
  </si>
  <si>
    <t>Chromosome 3B: 680,419,785-680,424,974 forward strand.</t>
  </si>
  <si>
    <t>Significant responses to powdery mildew and stripe rust resistance in wheat</t>
  </si>
  <si>
    <t>Tang et al (2023)</t>
  </si>
  <si>
    <t>TraesCS3B02G440700</t>
  </si>
  <si>
    <t>Protein kinase activity, protein tyrosine kinase activity, transmembrane receptor protein tyrosine kinase activity, ATP binding</t>
  </si>
  <si>
    <t>Chromosome 3B: 680,331,336-680,335,556 reverse strand.</t>
  </si>
  <si>
    <t>Perochon et al., 2019</t>
  </si>
  <si>
    <t>TraesCS3B02G442303</t>
  </si>
  <si>
    <t>Zinc ion binding, transferase activity, metal ion binding</t>
  </si>
  <si>
    <t>Chromosome 3B: 681,568,413-681,570,632 reverse strand.</t>
  </si>
  <si>
    <t>Tadayon et al., 2022</t>
  </si>
  <si>
    <t>TraesCS3B02G442400</t>
  </si>
  <si>
    <t>Chromosome 3B: 681,951,967-681,956,788 forward strand.</t>
  </si>
  <si>
    <t>A wheat cysteine-rich receptor-like kinase confers broad-spectrum resistance against Septoria tritici blotch</t>
  </si>
  <si>
    <t>Saintenac et al (2021)</t>
  </si>
  <si>
    <t>TraesCS3B02G442600</t>
  </si>
  <si>
    <t>Protein coding</t>
  </si>
  <si>
    <t>Chromosome 3B: 682,120,362-682,122,690 reverse strand.</t>
  </si>
  <si>
    <t>TraesCS3B02G442100</t>
  </si>
  <si>
    <t>Catalytic activity, aldose 1-epimerase activity, isomerase activity, carbohydrate binding, carbohydrate metabolic process, glucose metabolic process, hexose metabolic process, galactose catabolic process via UDP-galactose</t>
  </si>
  <si>
    <t>Chromosome 3B: 681,210,390-681,211,928 forward strand.</t>
  </si>
  <si>
    <t>Xu et al 2021</t>
  </si>
  <si>
    <t>STB19, STB20, STB21 and STBm</t>
  </si>
  <si>
    <t>TraesCS5A02G040600</t>
  </si>
  <si>
    <t>Chromosome 5A: 36,493,425-36,496,347 reverse strand.</t>
  </si>
  <si>
    <t>TraesCS5A02G040500</t>
  </si>
  <si>
    <t>Chromosome 5A: 36,482,280-36,485,021 reverse strand.</t>
  </si>
  <si>
    <t xml:space="preserve"> STB20 and STBm</t>
  </si>
  <si>
    <t>TraesCS5A02G042200</t>
  </si>
  <si>
    <t>Chromosome 5A: 37,974,793-37,981,428 reverse strand.</t>
  </si>
  <si>
    <t>STB21 and STBm</t>
  </si>
  <si>
    <t>TraesCS5A02G206700</t>
  </si>
  <si>
    <t>Protein kinase activity, ATP binding</t>
  </si>
  <si>
    <t>Chromosome 5A: 417,252,341-417,257,021 forward strand.</t>
  </si>
  <si>
    <t>Wang et al 2022</t>
  </si>
  <si>
    <t>STB19, STM20, STN21 and STBm</t>
  </si>
  <si>
    <t>TraesCS5B02G044500</t>
  </si>
  <si>
    <t>Chromosome 5B: 49,884,821-49,890,254 reverse strand.</t>
  </si>
  <si>
    <t> TraesCS5B02G131500</t>
  </si>
  <si>
    <t>Chromosome 5B: 244,411,412-244,414,663 forward strand.</t>
  </si>
  <si>
    <t>TraesCS6A02G380300</t>
  </si>
  <si>
    <t>Chromosome 6A: 600,693,386-600,698,415 forward strand.</t>
  </si>
  <si>
    <t>TraesCS6A02G380200</t>
  </si>
  <si>
    <t>Chromatin binding, methyltransferase activity</t>
  </si>
  <si>
    <t>Chromosome 6A: 600,670,797-600,676,639 forward strand.</t>
  </si>
  <si>
    <t>Fusarium head blight Type II disease resistance and grain development in wheat</t>
  </si>
  <si>
    <t>Pandelova et al (2009)</t>
  </si>
  <si>
    <t>TraesCS6A02G380500</t>
  </si>
  <si>
    <t>Chromosome 6A: 600,815,627-600,818,007 forward strand.</t>
  </si>
  <si>
    <t>TraesCS6A02G41400</t>
  </si>
  <si>
    <t>Chromosome 6A: 614,673,412-614,678,395 reverse strand.</t>
  </si>
  <si>
    <t xml:space="preserve">NADPH oxidases enzyme responsible for ROS accumulation in the response to pathogen infection </t>
  </si>
  <si>
    <t>Apel &amp; Hirt, 2004)</t>
  </si>
  <si>
    <t>TraesCS6A02G414200</t>
  </si>
  <si>
    <t>Chromosome 6A: 614,691,169-614,697,825 reverse strand.</t>
  </si>
  <si>
    <t>TraesCS6A02G413700</t>
  </si>
  <si>
    <t>Lipid binding</t>
  </si>
  <si>
    <t>Chromosome 6A: 614,645,391-614,650,712 reverse strand.</t>
  </si>
  <si>
    <t>Defence against pathogens </t>
  </si>
  <si>
    <t>Ben et al., 2021</t>
  </si>
  <si>
    <t>TraesCS7B02G063400</t>
  </si>
  <si>
    <t>Sucrose synthase activity, transferase activity, glycosyltransferase activity</t>
  </si>
  <si>
    <t>Chromosome 7B: 68,344,037-68,349,270 reverse strand.</t>
  </si>
  <si>
    <t>Mathan et al (2021)</t>
  </si>
  <si>
    <t>TraesCS7B02G063500</t>
  </si>
  <si>
    <t>Phosphatase activity, phosphoric ester hydrolase activity, phosphatidylinositol-3,5-bisphosphate 5-phosphatase activity</t>
  </si>
  <si>
    <t>Chromosome 7B: 68,535,940-68,545,735 reverse strand.</t>
  </si>
  <si>
    <t>Protein phosphatase, PP2A contributes to plant resistance against necrotrophic fungal pathogens in wheat</t>
  </si>
  <si>
    <t>Durian et al (2020)</t>
  </si>
  <si>
    <t>TraesCS7D02G437000</t>
  </si>
  <si>
    <t>Chromosome 7D: 556,309,722-556,320,433 reverse strand.</t>
  </si>
  <si>
    <t>Ben et al., 2022</t>
  </si>
  <si>
    <t>TraesCS7D02G436800</t>
  </si>
  <si>
    <t>DNA binding, protein binding</t>
  </si>
  <si>
    <t>Chromosome 7D: 556,120,190-556,124,226 forward strand.</t>
  </si>
  <si>
    <t>DNA-binding IDs likely function as signaling domains that help NLRs initiate defense responses</t>
  </si>
  <si>
    <t> Andersen et al., 2020</t>
  </si>
  <si>
    <t>*Bold and red one are pleiotropic MTAs between STB and days to heading</t>
  </si>
  <si>
    <t>M. Yu, Z. Zhou, X. Liu, D. Yin, D. Li, X. Zhao, X. Li, S. Li, R. Chen, L. Lu, D. Yang, D. Tang, L. Zhu</t>
  </si>
  <si>
    <r>
      <t xml:space="preserve">The OsSPK1-OsRac1-RAI1 defense signaling pathway is shared by two distantly related NLR proteins in rice blast resistance </t>
    </r>
    <r>
      <rPr>
        <sz val="12"/>
        <color rgb="FF737373"/>
        <rFont val="Arial"/>
        <family val="2"/>
      </rPr>
      <t>Plant Physiol., 187 (2021), pp. 2852-2864</t>
    </r>
  </si>
  <si>
    <t>WEIGUO HU1,3, QIAOHUI WANG1, SIWEN WANG1, MENGMENG WANG1, CHANGYOU WANG1,2, ZENGRONG TIAN1, XINLUN LIU1, WANQUAN JI1,2* and HONG ZHANG1. 2020. Gene co-expression network analysis provides a novel insight into the dynamic response of wheat to powdery mildew stress. Journal of Genetics (2020) 99:44</t>
  </si>
  <si>
    <t>Breen S, Williams SJ, Winterberg B, Kobe B, Solomon PS. Wheat PR-1 proteins are targeted by necrotrophic pathogen effector proteins. Plant J. 2016 Oct;88(1):13-25. doi: 10.1111/tpj.13228. Epub 2016 Aug 10. PMID: 27258471.</t>
  </si>
  <si>
    <t>Saintenac C, Cambon F, Aouini L, Verstappen E, Ghaffary SMT, Poucet T, Marande W, Berges H, Xu S, Jaouannet M, Favery B, Alassimone J, Sánchez-Vallet A, Faris J, Kema G, Robert O, Langin T. A wheat cysteine-rich receptor-like kinase confers broad-spectrum resistance against Septoria tritici blotch. Nat Commun. 2021 Jan 19;12(1):433</t>
  </si>
  <si>
    <t>Iovanna Pandelova, Melania F. Betts, Viola A. Manning, Larry J. Wilhelm, Todd C. Mockler and Lynda M. Ciuffetti (2009) Analysis of Transcriptome Changes Induced by Ptr ToxA in Wheat Provides Insights into the Mechanisms of Plant Susceptibility. Molecular Plant • Volume 2 • Number 5 • Pages 1067–1083</t>
  </si>
  <si>
    <t>Helen Fones, Gail M. Preston, The impact of transition metals on bacterial plant disease, FEMS Microbiology Reviews, Volume 37, Issue 4, July 2013, Pages 495–519, https://doi.org/10.1111/1574-6976.12004</t>
  </si>
  <si>
    <t>Lee, J.H., Muhsin, M., Atienza, G.A., Kwak, D.Y., Kim, S.M., De, Leon, T.B., Angeles, E.R., Coloquio, E., Kondoh, H., Satoh, K., Cabunagan, R.C., Cabauatan, P.Q., Kikuchi, S., Leung, H., Choi, I.R.: Single nucleotide polymorphisms in a gene for translation initiation factor (eIF4G) of rice (Oryza sativa) associated with resistance to Rice tungro spherical virus. - Mol. Plant Microbe Interact. 23: 29-38, 2010.</t>
  </si>
  <si>
    <t>Duan, H., Richael, C., Rommens, C.M.: Overexpression of the wild potato eIF4E-1 variant Eva1 elicits Potato virus Y resistance in plants silenced for native eIF4E-1. - Transgenic Res. 21: 929-938, 2012.</t>
  </si>
  <si>
    <t>Wang N, Tang C, Fan X, He M, Gan P, Zhang S, Hu Z, Wang X, Yan T, Shu W, Yu L, Zhao J, He J, Li L, Wang J, Huang X, Huang L, Zhou JM, Kang Z, Wang X. Inactivation of a wheat protein kinase gene confers broad-spectrum resistance to rust fungi. Cell. 2022 Aug 4;185(16):2961-2974.</t>
  </si>
  <si>
    <t>Wang, X., Wang, Y., Liu, P., Ding, Y., Mu, X., Liu, X., et al. (2017). TaRar1 is involved in wheat defense against stripe rust pathogen mediated by YrSu. Front. Plant Sci. 8, 156. doi: 10.3389/fpls.2017.00156</t>
  </si>
  <si>
    <t>Cabot C, Martos S, Llugany M, Gallego B, Tolrà R and Poschenrieder C (2019) A Role for Zinc in Plant Defense Against Pathogens and Herbivores. Front. Plant Sci. 10:1171.</t>
  </si>
  <si>
    <t>Mohammad Saeed Tadayon, Sohrab Sadeghi. (2022) Relationships between the incidence of fire blight in apple orchards and plant nutritional imbalance indices. The Journal of Horticultural Science and Biotechnology 0:0, pages 1-14.</t>
  </si>
  <si>
    <t>Mathan J, Singh A, Ranjan A. Sucrose transport and metabolism control carbon partitioning between stem and grain in rice. J Exp Bot. 2021 May 28;72(12):4355-4372. doi: 10.1093/jxb/erab066. PMID: 33587747.</t>
  </si>
  <si>
    <t>Guido Durian, Verena Jeschke, Moona Rahikainen, Katariina Vuorinen, Peter J. Gollan, Mikael Brosché, Jarkko Salojärvi, Erich Glawischnig, Zsófia Winter, Shengchun Li, Graham Noctor, Eva-Mari Aro, Jaakko Kangasjärvi, Kirk Overmyer, Meike Burow, Saijaliisa Kangasjärvi, PROTEIN PHOSPHATASE 2A-B′γ Controls Botrytis cinerea Resistance and Developmental Leaf Senescence  , Plant Physiology, Volume 182, Issue 2, February 2020, Pages 1161–1181, https://doi.org/10.1104/pp.19.00893</t>
  </si>
  <si>
    <t>Alexandre Perochon, Zsolt Váry, Keshav B. Malla, Nigel G. Halford, Matthew J. Paul, Fiona M. Doohan.  2019The wheat SnRK1α family and its contribution to Fusarium toxin tolerance. Plant Science. Volume 288, 110217.</t>
  </si>
  <si>
    <t>Zhang Y, Geng H, Cui Z, Wang H and Liu D (2021) Functional Analysis of Wheat NAC Transcription Factor, TaNAC069, in Regulating Resistance of Wheat to Leaf Rust Fungus. Front. Plant Sci. 12:604797.</t>
  </si>
  <si>
    <t>Rafiei, V.; Vélëz, H.; Tzelepis, G. The Role of Glycoside Hydrolases in Phytopathogenic Fungi and Oomycetes Virulence. Int. J. Mol. Sci. 2021, 22, 9359.</t>
  </si>
  <si>
    <t>Cao A, Xing L, Wang X, Yang X, Wang W, Sun Y, Qian C, Ni J, Chen Y, Liu D, Wang X, Chen P. Serine/threonine kinase gene Stpk-V, a key member of powdery mildew resistance gene Pm21, confers powdery mildew resistance in wheat. Proc Natl Acad Sci U S A. 2011 May 10;108(19):7727-32. </t>
  </si>
  <si>
    <t>Furlan G, Klinkenberg J and Trujillo M (2012) Regulation of plant immune receptors by ubiquitination. Front. Plant Sci. 3:238. doi: 10.3389/fpls.2012.00238</t>
  </si>
  <si>
    <t>2.21E-04 to  3.95E-05</t>
  </si>
  <si>
    <t>0.15921 to 0.20859</t>
  </si>
  <si>
    <t>TraesCS5A02G392300</t>
  </si>
  <si>
    <t>Q.STB.1A.1</t>
  </si>
  <si>
    <t>Q.STB.1B.1</t>
  </si>
  <si>
    <t>Q.STB.1D.1</t>
  </si>
  <si>
    <t>Q.STB.1A.2</t>
  </si>
  <si>
    <t>Q.STB.1A.3</t>
  </si>
  <si>
    <t>Q.STB.1B.2</t>
  </si>
  <si>
    <t>Q.STB.1B3</t>
  </si>
  <si>
    <t>Q.STB.2A.1</t>
  </si>
  <si>
    <t>Q.STB.2A.2</t>
  </si>
  <si>
    <t>Q.STB.2A.3</t>
  </si>
  <si>
    <t>Q.STB.2A.4</t>
  </si>
  <si>
    <t>Q.STB.2A.5</t>
  </si>
  <si>
    <t>Q.STB.2A.6</t>
  </si>
  <si>
    <t>Q.STB.2A.7</t>
  </si>
  <si>
    <t>Q.STB.2A.8</t>
  </si>
  <si>
    <t>Q.STB.2A.9</t>
  </si>
  <si>
    <t>Q.STB.2B.1</t>
  </si>
  <si>
    <t>Q.STB.2B.2</t>
  </si>
  <si>
    <t>Q.STB.2B.3</t>
  </si>
  <si>
    <t>Q.STB.2B.4</t>
  </si>
  <si>
    <t>Q.STB.3A.1</t>
  </si>
  <si>
    <t>Q.STB.3B.1</t>
  </si>
  <si>
    <t>Q.STB.3B.2</t>
  </si>
  <si>
    <t>Q.STB.3B.3</t>
  </si>
  <si>
    <t>Q.STB.3D.1</t>
  </si>
  <si>
    <t>Q.STB.3D.2</t>
  </si>
  <si>
    <t>Q.STB.3D.3</t>
  </si>
  <si>
    <t>Q.STB.3D.4</t>
  </si>
  <si>
    <t>Q.STB.3D.5</t>
  </si>
  <si>
    <t>Q.STB.4A.1</t>
  </si>
  <si>
    <t>Q.STB.4A.2</t>
  </si>
  <si>
    <t>Q.STB.4B.1</t>
  </si>
  <si>
    <t>Q.STB.4B.2</t>
  </si>
  <si>
    <t>Q.STB.4B.3</t>
  </si>
  <si>
    <t>Q.STB.5A.1</t>
  </si>
  <si>
    <t>Q.STB.5A.2</t>
  </si>
  <si>
    <t>Q.STB.5A.3</t>
  </si>
  <si>
    <t>Q.STB.5A.4</t>
  </si>
  <si>
    <t>Q.STB.5A.5</t>
  </si>
  <si>
    <t>Q.STB.5A.6</t>
  </si>
  <si>
    <t>Q.STB.5A.7</t>
  </si>
  <si>
    <t>Q.STB.5A.8</t>
  </si>
  <si>
    <t>Q.STB.5B.1</t>
  </si>
  <si>
    <t>Q.STB.5B.2</t>
  </si>
  <si>
    <t>Q.STB.5B.3</t>
  </si>
  <si>
    <t>Q.STB.5B.4</t>
  </si>
  <si>
    <t>Q.STB.5D.1</t>
  </si>
  <si>
    <t>Q.STB.5D.2</t>
  </si>
  <si>
    <t>Q.STB.6A.1</t>
  </si>
  <si>
    <t>Q.STB.6A.2</t>
  </si>
  <si>
    <t>Q.STB.6A.3</t>
  </si>
  <si>
    <t>Q.STB.6B.1</t>
  </si>
  <si>
    <t>Q.STB.6D.1</t>
  </si>
  <si>
    <t>Q.STB.6D.2</t>
  </si>
  <si>
    <t>Q.STB.7A.1</t>
  </si>
  <si>
    <t>Q.STB.7A.2</t>
  </si>
  <si>
    <t>Q.STB.7A.3</t>
  </si>
  <si>
    <t>Q.STB.7B.1</t>
  </si>
  <si>
    <t>Q.STB.7B.2</t>
  </si>
  <si>
    <t>Q.STB.7B.3</t>
  </si>
  <si>
    <t>Q.STB.7B.4</t>
  </si>
  <si>
    <t>Q.STB.7D.1</t>
  </si>
  <si>
    <t>Q.STB.7D.2</t>
  </si>
  <si>
    <t>Q.STB.7D.3</t>
  </si>
  <si>
    <t>Q.STB.7D.4</t>
  </si>
  <si>
    <t>Q.STB.7D.5</t>
  </si>
  <si>
    <t>Q.STB_DH 2A.1</t>
  </si>
  <si>
    <t>Q.STB_DH.3B.2</t>
  </si>
  <si>
    <t>Q.STB_DH.5A.3</t>
  </si>
  <si>
    <t>Q.STB_DH.5D.4</t>
  </si>
  <si>
    <t>Q.STB_DH.UN.5</t>
  </si>
  <si>
    <t>S No</t>
  </si>
  <si>
    <t>Code</t>
  </si>
  <si>
    <t>Cultivar/breeding line</t>
  </si>
  <si>
    <t>ORIGIN</t>
  </si>
  <si>
    <t>IND1</t>
  </si>
  <si>
    <t>BRW 3792</t>
  </si>
  <si>
    <t>B2017\INT_IND\1</t>
  </si>
  <si>
    <t>IND2</t>
  </si>
  <si>
    <t>BRW 3806</t>
  </si>
  <si>
    <t>B2017\INT_IND\2</t>
  </si>
  <si>
    <t>IND3</t>
  </si>
  <si>
    <t>DBW 14</t>
  </si>
  <si>
    <t>B2017\INT_IND\3</t>
  </si>
  <si>
    <t>IND4</t>
  </si>
  <si>
    <t>DBW 88</t>
  </si>
  <si>
    <t>B2017\INT_IND\4</t>
  </si>
  <si>
    <t>IND5</t>
  </si>
  <si>
    <t>DBW 90</t>
  </si>
  <si>
    <t>B2017\INT_IND\5</t>
  </si>
  <si>
    <t>IND6</t>
  </si>
  <si>
    <t>DBW107</t>
  </si>
  <si>
    <t>B2017\INT_IND\6</t>
  </si>
  <si>
    <t>IND7</t>
  </si>
  <si>
    <t>DBW 150</t>
  </si>
  <si>
    <t>B2017\INT_IND\7</t>
  </si>
  <si>
    <t>IND8</t>
  </si>
  <si>
    <t>DBW 168</t>
  </si>
  <si>
    <t>B2017\INT_IND\8</t>
  </si>
  <si>
    <t>IND9</t>
  </si>
  <si>
    <t>DBW 173</t>
  </si>
  <si>
    <t>B2017\INT_IND\9</t>
  </si>
  <si>
    <t>IND10</t>
  </si>
  <si>
    <t>DBW 187</t>
  </si>
  <si>
    <t>B2017\INT_IND\10</t>
  </si>
  <si>
    <t>IND11</t>
  </si>
  <si>
    <t>DBW 189</t>
  </si>
  <si>
    <t>B2017\INT_IND\11</t>
  </si>
  <si>
    <t>IND12</t>
  </si>
  <si>
    <t>DBW 196</t>
  </si>
  <si>
    <t>B2017\INT_IND\12</t>
  </si>
  <si>
    <t>IND13</t>
  </si>
  <si>
    <t>DBW 221</t>
  </si>
  <si>
    <t>B2017\INT_IND\13</t>
  </si>
  <si>
    <t>IND14</t>
  </si>
  <si>
    <t>DBW 222</t>
  </si>
  <si>
    <t>B2017\INT_IND\14</t>
  </si>
  <si>
    <t>IND15</t>
  </si>
  <si>
    <t>DBW 223</t>
  </si>
  <si>
    <t>B2017\INT_IND\15</t>
  </si>
  <si>
    <t>IND16</t>
  </si>
  <si>
    <t>DBW 233</t>
  </si>
  <si>
    <t>B2017\INT_IND\16</t>
  </si>
  <si>
    <t>IND17</t>
  </si>
  <si>
    <t>DBW 237</t>
  </si>
  <si>
    <t>B2017\INT_IND\17</t>
  </si>
  <si>
    <t>IND18</t>
  </si>
  <si>
    <t>DBW 246</t>
  </si>
  <si>
    <t>B2017\INT_IND\18</t>
  </si>
  <si>
    <t>IND19</t>
  </si>
  <si>
    <t>DBW 247</t>
  </si>
  <si>
    <t>B2017\INT_IND\19</t>
  </si>
  <si>
    <t>IND20</t>
  </si>
  <si>
    <t>DBW 248</t>
  </si>
  <si>
    <t>B2017\INT_IND\20</t>
  </si>
  <si>
    <t>IND21</t>
  </si>
  <si>
    <t>DBW 250</t>
  </si>
  <si>
    <t>B2017\INT_IND\21</t>
  </si>
  <si>
    <t>IND22</t>
  </si>
  <si>
    <t>DBW 252</t>
  </si>
  <si>
    <t>B2017\INT_IND\22</t>
  </si>
  <si>
    <t>IND25</t>
  </si>
  <si>
    <t>GW 322</t>
  </si>
  <si>
    <t>B2017\INT_IND\25</t>
  </si>
  <si>
    <t>IND26</t>
  </si>
  <si>
    <t>HD 2204</t>
  </si>
  <si>
    <t>B2017\INT_IND\26</t>
  </si>
  <si>
    <t>IND27</t>
  </si>
  <si>
    <t>HD 2643</t>
  </si>
  <si>
    <t>B2017\INT_IND\27</t>
  </si>
  <si>
    <t>IND28</t>
  </si>
  <si>
    <t>HD 2824</t>
  </si>
  <si>
    <t>B2017\INT_IND\28</t>
  </si>
  <si>
    <t>IND29</t>
  </si>
  <si>
    <t>HD 2967</t>
  </si>
  <si>
    <t>B2017\INT_IND\29</t>
  </si>
  <si>
    <t>IND30</t>
  </si>
  <si>
    <t>HD 2985</t>
  </si>
  <si>
    <t>B2017\INT_IND\30</t>
  </si>
  <si>
    <t>IND31</t>
  </si>
  <si>
    <t>HD 2987</t>
  </si>
  <si>
    <t>B2017\INT_IND\31</t>
  </si>
  <si>
    <t>IND32</t>
  </si>
  <si>
    <t>HD 3043</t>
  </si>
  <si>
    <t>B2017\INT_IND\32</t>
  </si>
  <si>
    <t>IND33</t>
  </si>
  <si>
    <t>HD 3118</t>
  </si>
  <si>
    <t>B2017\INT_IND\33</t>
  </si>
  <si>
    <t>IND34</t>
  </si>
  <si>
    <t>HD 3171</t>
  </si>
  <si>
    <t>B2017\INT_IND\34</t>
  </si>
  <si>
    <t>IND35</t>
  </si>
  <si>
    <t>HD 3184</t>
  </si>
  <si>
    <t>B2017\INT_IND\35</t>
  </si>
  <si>
    <t>IND36</t>
  </si>
  <si>
    <t>HD 3219</t>
  </si>
  <si>
    <t>B2017\INT_IND\36</t>
  </si>
  <si>
    <t>IND37</t>
  </si>
  <si>
    <t>HD 3226</t>
  </si>
  <si>
    <t>B2017\INT_IND\37</t>
  </si>
  <si>
    <t>IND38</t>
  </si>
  <si>
    <t>HD 3232</t>
  </si>
  <si>
    <t>B2017\INT_IND\38</t>
  </si>
  <si>
    <t>IND39</t>
  </si>
  <si>
    <t>HD 3249</t>
  </si>
  <si>
    <t>B2017\INT_IND\39</t>
  </si>
  <si>
    <t>IND40</t>
  </si>
  <si>
    <t>HD 3254</t>
  </si>
  <si>
    <t>B2017\INT_IND\40</t>
  </si>
  <si>
    <t>IND41</t>
  </si>
  <si>
    <t>HD 3272</t>
  </si>
  <si>
    <t>B2017\INT_IND\41</t>
  </si>
  <si>
    <t>IND42</t>
  </si>
  <si>
    <t>HI 1563</t>
  </si>
  <si>
    <t>B2017\INT_IND\42</t>
  </si>
  <si>
    <t>IND43</t>
  </si>
  <si>
    <t>HI 1612</t>
  </si>
  <si>
    <t>B2017\INT_IND\43</t>
  </si>
  <si>
    <t>IND44</t>
  </si>
  <si>
    <t>HI 1617</t>
  </si>
  <si>
    <t>B2017\INT_IND\44</t>
  </si>
  <si>
    <t>IND45</t>
  </si>
  <si>
    <t>HI 1622</t>
  </si>
  <si>
    <t>B2017\INT_IND\45</t>
  </si>
  <si>
    <t>IND46</t>
  </si>
  <si>
    <t>HI 1628</t>
  </si>
  <si>
    <t>B2017\INT_IND\46</t>
  </si>
  <si>
    <t>IND48</t>
  </si>
  <si>
    <t>K 0307</t>
  </si>
  <si>
    <t>B2017\INT_IND\48</t>
  </si>
  <si>
    <t>IND49</t>
  </si>
  <si>
    <t>K 1315</t>
  </si>
  <si>
    <t>B2017\INT_IND\49</t>
  </si>
  <si>
    <t>IND50</t>
  </si>
  <si>
    <t>K  1601</t>
  </si>
  <si>
    <t>B2017\INT_IND\50</t>
  </si>
  <si>
    <t>IND51</t>
  </si>
  <si>
    <t>K 7903</t>
  </si>
  <si>
    <t>B2017\INT_IND\51</t>
  </si>
  <si>
    <t>IND52</t>
  </si>
  <si>
    <t>MAGHAR</t>
  </si>
  <si>
    <t>B2017\INT_IND\52</t>
  </si>
  <si>
    <t>IND53</t>
  </si>
  <si>
    <t>K 9107</t>
  </si>
  <si>
    <t>B2017\INT_IND\53</t>
  </si>
  <si>
    <t>IND54</t>
  </si>
  <si>
    <t>KRL 19</t>
  </si>
  <si>
    <t>B2017\INT_IND\54</t>
  </si>
  <si>
    <t>IND55</t>
  </si>
  <si>
    <t>KRL 210</t>
  </si>
  <si>
    <t>B2017\INT_IND\55</t>
  </si>
  <si>
    <t>IND56</t>
  </si>
  <si>
    <t>KRL 213</t>
  </si>
  <si>
    <t>B2017\INT_IND\56</t>
  </si>
  <si>
    <t>IND57</t>
  </si>
  <si>
    <t>MACS 9</t>
  </si>
  <si>
    <t>B2017\INT_IND\57</t>
  </si>
  <si>
    <t>IND58</t>
  </si>
  <si>
    <t>MP 1201</t>
  </si>
  <si>
    <t>B2017\INT_IND\58</t>
  </si>
  <si>
    <t>IND59</t>
  </si>
  <si>
    <t>MP 1331</t>
  </si>
  <si>
    <t>B2017\INT_IND\59</t>
  </si>
  <si>
    <t>IND60</t>
  </si>
  <si>
    <t>MP 4010</t>
  </si>
  <si>
    <t>B2017\INT_IND\60</t>
  </si>
  <si>
    <t>IND61</t>
  </si>
  <si>
    <t>NIAW 917</t>
  </si>
  <si>
    <t>B2017\INT_IND\61</t>
  </si>
  <si>
    <t>IND62</t>
  </si>
  <si>
    <t>NW 1014</t>
  </si>
  <si>
    <t>B2017\INT_IND\62</t>
  </si>
  <si>
    <t>IND63</t>
  </si>
  <si>
    <t>NW 2036</t>
  </si>
  <si>
    <t>B2017\INT_IND\63</t>
  </si>
  <si>
    <t>IND64</t>
  </si>
  <si>
    <t>WH 1105</t>
  </si>
  <si>
    <t>B2017\INT_IND\64</t>
  </si>
  <si>
    <t>IND65</t>
  </si>
  <si>
    <t>NW 5054</t>
  </si>
  <si>
    <t>B2017\INT_IND\65</t>
  </si>
  <si>
    <t>IND66</t>
  </si>
  <si>
    <t>PBW 677</t>
  </si>
  <si>
    <t>B2017\INT_IND\66</t>
  </si>
  <si>
    <t>IND67</t>
  </si>
  <si>
    <t>PBW 752</t>
  </si>
  <si>
    <t>B2017\INT_IND\67</t>
  </si>
  <si>
    <t>IND68</t>
  </si>
  <si>
    <t>PBW 762</t>
  </si>
  <si>
    <t>B2017\INT_IND\68</t>
  </si>
  <si>
    <t>IND69</t>
  </si>
  <si>
    <t>PBW 763</t>
  </si>
  <si>
    <t>B2017\INT_IND\69</t>
  </si>
  <si>
    <t>IND70</t>
  </si>
  <si>
    <t>PBW 766</t>
  </si>
  <si>
    <t>B2017\INT_IND\70</t>
  </si>
  <si>
    <t>IND71</t>
  </si>
  <si>
    <t>PBW 769</t>
  </si>
  <si>
    <t>B2017\INT_IND\71</t>
  </si>
  <si>
    <t>IND72</t>
  </si>
  <si>
    <t>PBW 771</t>
  </si>
  <si>
    <t>B2017\INT_IND\72</t>
  </si>
  <si>
    <t>IND73</t>
  </si>
  <si>
    <t>PBW 773</t>
  </si>
  <si>
    <t>B2017\INT_IND\73</t>
  </si>
  <si>
    <t>IND74</t>
  </si>
  <si>
    <t>PBW 778</t>
  </si>
  <si>
    <t>B2017\INT_IND\74</t>
  </si>
  <si>
    <t>IND75</t>
  </si>
  <si>
    <t>PBW 800</t>
  </si>
  <si>
    <t>B2017\INT_IND\75</t>
  </si>
  <si>
    <t>IND76</t>
  </si>
  <si>
    <t>PBW 801</t>
  </si>
  <si>
    <t>B2017\INT_IND\76</t>
  </si>
  <si>
    <t>IND79</t>
  </si>
  <si>
    <t>RAJ3765</t>
  </si>
  <si>
    <t>B2017\INT_IND\79</t>
  </si>
  <si>
    <t>IND80</t>
  </si>
  <si>
    <t>RAJ 4037</t>
  </si>
  <si>
    <t>B2017\INT_IND\80</t>
  </si>
  <si>
    <t>IND81</t>
  </si>
  <si>
    <t>RAJ 4120</t>
  </si>
  <si>
    <t>B2017\INT_IND\81</t>
  </si>
  <si>
    <t>IND82</t>
  </si>
  <si>
    <t>SONALIKA</t>
  </si>
  <si>
    <t>B2017\INT_IND\82</t>
  </si>
  <si>
    <t>IND84</t>
  </si>
  <si>
    <t>UP 2942</t>
  </si>
  <si>
    <t>B2017\INT_IND\84</t>
  </si>
  <si>
    <t>IND85</t>
  </si>
  <si>
    <t>UP 2950</t>
  </si>
  <si>
    <t>B2017\INT_IND\85</t>
  </si>
  <si>
    <t>IND86</t>
  </si>
  <si>
    <t>CBW 38</t>
  </si>
  <si>
    <t>B2017\INT_IND\86</t>
  </si>
  <si>
    <t>IND87</t>
  </si>
  <si>
    <t>UP 2981</t>
  </si>
  <si>
    <t>B2017\INT_IND\87</t>
  </si>
  <si>
    <t>IND88</t>
  </si>
  <si>
    <t>UP 2993</t>
  </si>
  <si>
    <t>B2017\INT_IND\88</t>
  </si>
  <si>
    <t>IND89</t>
  </si>
  <si>
    <t>VL 829</t>
  </si>
  <si>
    <t>B2017\INT_IND\89</t>
  </si>
  <si>
    <t>IND90</t>
  </si>
  <si>
    <t>VL 907</t>
  </si>
  <si>
    <t>B2017\INT_IND\90</t>
  </si>
  <si>
    <t>IND91</t>
  </si>
  <si>
    <t>WB 2</t>
  </si>
  <si>
    <t>B2017\INT_IND\91</t>
  </si>
  <si>
    <t>IND92</t>
  </si>
  <si>
    <t>WH 1218</t>
  </si>
  <si>
    <t>B2017\INT_IND\92</t>
  </si>
  <si>
    <t>IND93</t>
  </si>
  <si>
    <t>WH 1235</t>
  </si>
  <si>
    <t>B2017\INT_IND\93</t>
  </si>
  <si>
    <t>IND94</t>
  </si>
  <si>
    <t>WR 544</t>
  </si>
  <si>
    <t>B2017\INT_IND\94</t>
  </si>
  <si>
    <t>BGD1</t>
  </si>
  <si>
    <t>BAW-1208</t>
  </si>
  <si>
    <t>B2018\INT_BGD\1</t>
  </si>
  <si>
    <t>BGD2</t>
  </si>
  <si>
    <t>BAW-1243</t>
  </si>
  <si>
    <t>B2018\INT_BGD\2</t>
  </si>
  <si>
    <t>BGD3</t>
  </si>
  <si>
    <t>BAW-1254</t>
  </si>
  <si>
    <t>B2018\INT_BGD\3</t>
  </si>
  <si>
    <t>BGD4</t>
  </si>
  <si>
    <t>BAW-1272</t>
  </si>
  <si>
    <t>B2018\INT_BGD\4</t>
  </si>
  <si>
    <t>BGD5</t>
  </si>
  <si>
    <t>BAW-1280</t>
  </si>
  <si>
    <t>B2018\INT_BGD\5</t>
  </si>
  <si>
    <t>BGD6</t>
  </si>
  <si>
    <t>BAW-1286</t>
  </si>
  <si>
    <t>B2018\INT_BGD\6</t>
  </si>
  <si>
    <t>BGD7</t>
  </si>
  <si>
    <t>BAW-1147</t>
  </si>
  <si>
    <t>B2018\INT_BGD\7</t>
  </si>
  <si>
    <t>BGD8</t>
  </si>
  <si>
    <t>BAW-1300</t>
  </si>
  <si>
    <t>B2018\INT_BGD\8</t>
  </si>
  <si>
    <t>BGD9</t>
  </si>
  <si>
    <t>BAW-1290</t>
  </si>
  <si>
    <t>B2018\INT_BGD\9</t>
  </si>
  <si>
    <t>BGD10</t>
  </si>
  <si>
    <t>BAW-1293</t>
  </si>
  <si>
    <t>B2018\INT_BGD\10</t>
  </si>
  <si>
    <t>BGD11</t>
  </si>
  <si>
    <t>BAW-1295</t>
  </si>
  <si>
    <t>B2018\INT_BGD\11</t>
  </si>
  <si>
    <t>BGD12</t>
  </si>
  <si>
    <t>BAW-1296</t>
  </si>
  <si>
    <t>B2018\INT_BGD\12</t>
  </si>
  <si>
    <t>BGD13</t>
  </si>
  <si>
    <t>BAW-1297</t>
  </si>
  <si>
    <t>B2018\INT_BGD\13</t>
  </si>
  <si>
    <t>BGD14</t>
  </si>
  <si>
    <t>BAW-1299</t>
  </si>
  <si>
    <t>B2018\INT_BGD\14</t>
  </si>
  <si>
    <t>BGD15</t>
  </si>
  <si>
    <t>BAW-1303</t>
  </si>
  <si>
    <t>B2018\INT_BGD\15</t>
  </si>
  <si>
    <t>BGD16</t>
  </si>
  <si>
    <t>BAW-1304</t>
  </si>
  <si>
    <t>B2018\INT_BGD\16</t>
  </si>
  <si>
    <t>BGD17</t>
  </si>
  <si>
    <t>BAW-1316</t>
  </si>
  <si>
    <t>B2018\INT_BGD\17</t>
  </si>
  <si>
    <t>BGD19</t>
  </si>
  <si>
    <t>BAW-1318</t>
  </si>
  <si>
    <t>B2018\INT_BGD\19</t>
  </si>
  <si>
    <t>BGD20</t>
  </si>
  <si>
    <t>PRODIP/BAW 972</t>
  </si>
  <si>
    <t>B2018\INT_BGD\20</t>
  </si>
  <si>
    <t>BGD21</t>
  </si>
  <si>
    <t>BL3063/BARI GOM 27</t>
  </si>
  <si>
    <t>B2018\INT_BGD\21</t>
  </si>
  <si>
    <t>BGD22</t>
  </si>
  <si>
    <t>BAW 65//BAW 968/SHTB</t>
  </si>
  <si>
    <t>B2018\INT_BGD\22</t>
  </si>
  <si>
    <t>BGD23</t>
  </si>
  <si>
    <t>BL3503/3/OASIS/3*ANGRA//708E</t>
  </si>
  <si>
    <t>B2018\INT_BGD\23</t>
  </si>
  <si>
    <t>BGD24</t>
  </si>
  <si>
    <t>B2018\INT_BGD\24</t>
  </si>
  <si>
    <t>BGD25</t>
  </si>
  <si>
    <t>B2018\INT_BGD\25</t>
  </si>
  <si>
    <t>BGD26</t>
  </si>
  <si>
    <t>SUFI/PRODIP//BAW 972</t>
  </si>
  <si>
    <t>B2018\INT_BGD\26</t>
  </si>
  <si>
    <t>BGD27</t>
  </si>
  <si>
    <t>BL3503/6/CS/TH.SC//3*PVN/3/MIRLO/BUC/4/MILAN/5/TILHI</t>
  </si>
  <si>
    <t>B2018\INT_BGD\27</t>
  </si>
  <si>
    <t>BGD28</t>
  </si>
  <si>
    <t>BIJOY/GAA</t>
  </si>
  <si>
    <t>B2018\INT_BGD\28</t>
  </si>
  <si>
    <t>BGD29</t>
  </si>
  <si>
    <t>B2018\INT_BGD\29</t>
  </si>
  <si>
    <t>BGD30</t>
  </si>
  <si>
    <t>BIJOY//GOURAB/FANG60</t>
  </si>
  <si>
    <t>B2018\INT_BGD\30</t>
  </si>
  <si>
    <t>BGD31</t>
  </si>
  <si>
    <t>PRODIP/FRANCOLIN #1</t>
  </si>
  <si>
    <t>B2018\INT_BGD\31</t>
  </si>
  <si>
    <t>BGD32</t>
  </si>
  <si>
    <t>B2018\INT_BGD\32</t>
  </si>
  <si>
    <t>BGD33</t>
  </si>
  <si>
    <t>PRODIP/BAW 1059</t>
  </si>
  <si>
    <t>B2018\INT_BGD\33</t>
  </si>
  <si>
    <t>BGD34</t>
  </si>
  <si>
    <t>B2018\INT_BGD\34</t>
  </si>
  <si>
    <t>BGD35</t>
  </si>
  <si>
    <t>BAW 1027/BAW 1059/3/OASIS/3*ANGRA//708E</t>
  </si>
  <si>
    <t>B2018\INT_BGD\35</t>
  </si>
  <si>
    <t>BGD36</t>
  </si>
  <si>
    <t>BAJ #1/CIRO16</t>
  </si>
  <si>
    <t>B2018\INT_BGD\36</t>
  </si>
  <si>
    <t>BGD37</t>
  </si>
  <si>
    <t>ATTILA*2/HUITES//FINSI/3/ATTILA*2/PBW65/4/TRCH/CID352570-0BOL//KACHU</t>
  </si>
  <si>
    <t>B2018\INT_BGD\37</t>
  </si>
  <si>
    <t>BGD38</t>
  </si>
  <si>
    <t>SOURAV/4/PFAU/SERI.1B//AMAD/3/WAXWING</t>
  </si>
  <si>
    <t>B2018\INT_BGD\38</t>
  </si>
  <si>
    <t>BGD39</t>
  </si>
  <si>
    <t>B2018\INT_BGD\39</t>
  </si>
  <si>
    <t>BGD40</t>
  </si>
  <si>
    <t>B2018\INT_BGD\40</t>
  </si>
  <si>
    <t>BGD41</t>
  </si>
  <si>
    <t>B2018\INT_BGD\41</t>
  </si>
  <si>
    <t>BGD42</t>
  </si>
  <si>
    <t>SOURAV/3/HUW234+LR34/PRINIA//KRONSTAD F2004</t>
  </si>
  <si>
    <t>B2018\INT_BGD\42</t>
  </si>
  <si>
    <t>BGD43</t>
  </si>
  <si>
    <t>B2018\INT_BGD\43</t>
  </si>
  <si>
    <t>BGD44</t>
  </si>
  <si>
    <t>B2018\INT_BGD\44</t>
  </si>
  <si>
    <t>BGD45</t>
  </si>
  <si>
    <t>B2018\INT_BGD\45</t>
  </si>
  <si>
    <t>BGD46</t>
  </si>
  <si>
    <t>B2018\INT_BGD\46</t>
  </si>
  <si>
    <t>BGD47</t>
  </si>
  <si>
    <t>B2018\INT_BGD\47</t>
  </si>
  <si>
    <t>BGD48</t>
  </si>
  <si>
    <t>B2018\INT_BGD\48</t>
  </si>
  <si>
    <t>BGD49</t>
  </si>
  <si>
    <t>B2018\INT_BGD\49</t>
  </si>
  <si>
    <t>BGD50</t>
  </si>
  <si>
    <t>GOURAB/3/HUW234+LR34/PRINIA//KRONSTAD F2004</t>
  </si>
  <si>
    <t>B2018\INT_BGD\50</t>
  </si>
  <si>
    <t>BGD51</t>
  </si>
  <si>
    <t>CHIR7/ANB//CHIR1</t>
  </si>
  <si>
    <t>B2018\INT_BGD\51</t>
  </si>
  <si>
    <t>BGD52</t>
  </si>
  <si>
    <t>B2018\INT_BGD\52</t>
  </si>
  <si>
    <t>BGD53</t>
  </si>
  <si>
    <t>B2018\INT_BGD\53</t>
  </si>
  <si>
    <t>BGD54</t>
  </si>
  <si>
    <t>B2018\INT_BGD\54</t>
  </si>
  <si>
    <t>BGD55</t>
  </si>
  <si>
    <t>B2018\INT_BGD\55</t>
  </si>
  <si>
    <t>BGD56</t>
  </si>
  <si>
    <t>BIJOY/SHA3/4/SERI//SHA4/LIRA/3/CHIR1</t>
  </si>
  <si>
    <t>B2018\INT_BGD\56</t>
  </si>
  <si>
    <t>BGD57</t>
  </si>
  <si>
    <t>B2018\INT_BGD\57</t>
  </si>
  <si>
    <t>BGD58</t>
  </si>
  <si>
    <t>BIJOY/3/EMB16/CBRD//CBRD</t>
  </si>
  <si>
    <t>B2018\INT_BGD\58</t>
  </si>
  <si>
    <t>BGD59</t>
  </si>
  <si>
    <t>BIJOY*2/BAW 996</t>
  </si>
  <si>
    <t>B2018\INT_BGD\59</t>
  </si>
  <si>
    <t>BGD60</t>
  </si>
  <si>
    <t>B2018\INT_BGD\60</t>
  </si>
  <si>
    <t>BGD61</t>
  </si>
  <si>
    <t>B2018\INT_BGD\61</t>
  </si>
  <si>
    <t>BGD62</t>
  </si>
  <si>
    <t>BARI GOM 26/BAW 1035</t>
  </si>
  <si>
    <t>B2018\INT_BGD\62</t>
  </si>
  <si>
    <t>BGD63</t>
  </si>
  <si>
    <t>B2018\INT_BGD\63</t>
  </si>
  <si>
    <t>BGD64</t>
  </si>
  <si>
    <t>BAW 1129/BIJOY</t>
  </si>
  <si>
    <t>B2018\INT_BGD\64</t>
  </si>
  <si>
    <t>BGD65</t>
  </si>
  <si>
    <t>PRODIP/4/PFAU/SERI.1B//AMAD/3/WAXWING</t>
  </si>
  <si>
    <t>B2018\INT_BGD\65</t>
  </si>
  <si>
    <t>BGD66</t>
  </si>
  <si>
    <t>B2018\INT_BGD\66</t>
  </si>
  <si>
    <t>BGD67</t>
  </si>
  <si>
    <t>KANCHAN//IAS63/ALDAN</t>
  </si>
  <si>
    <t>B2018\INT_BGD\67</t>
  </si>
  <si>
    <t>BGD68</t>
  </si>
  <si>
    <t>SOURAV/BAW 1037</t>
  </si>
  <si>
    <t>B2018\INT_BGD\68</t>
  </si>
  <si>
    <t>BGD69</t>
  </si>
  <si>
    <t>SOURAV/BAW 1055</t>
  </si>
  <si>
    <t>B2018\INT_BGD\69</t>
  </si>
  <si>
    <t>BGD70</t>
  </si>
  <si>
    <t>B2018\INT_BGD\70</t>
  </si>
  <si>
    <t>BGD71</t>
  </si>
  <si>
    <t>B2018\INT_BGD\71</t>
  </si>
  <si>
    <t>BGD72</t>
  </si>
  <si>
    <t>BIJOY/BARI GOM 28</t>
  </si>
  <si>
    <t>B2018\INT_BGD\72</t>
  </si>
  <si>
    <t>BGD73</t>
  </si>
  <si>
    <t>B2018\INT_BGD\73</t>
  </si>
  <si>
    <t>BGD74</t>
  </si>
  <si>
    <t>B2018\INT_BGD\74</t>
  </si>
  <si>
    <t>BGD75</t>
  </si>
  <si>
    <t>BARI GOM 26/3/OASIS/3*ANGRA//708E</t>
  </si>
  <si>
    <t>B2018\INT_BGD\75</t>
  </si>
  <si>
    <t>BGD76</t>
  </si>
  <si>
    <t>BAW 1064/3/OASIS/3*ANGRA//708E</t>
  </si>
  <si>
    <t>B2018\INT_BGD\76</t>
  </si>
  <si>
    <t>BGD77</t>
  </si>
  <si>
    <t>B2018\INT_BGD\77</t>
  </si>
  <si>
    <t>BGD78</t>
  </si>
  <si>
    <t>GOURAB/FANG60//BAW 1037</t>
  </si>
  <si>
    <t>B2018\INT_BGD\78</t>
  </si>
  <si>
    <t>BGD79</t>
  </si>
  <si>
    <t>B2018\INT_BGD\79</t>
  </si>
  <si>
    <t>BGD80</t>
  </si>
  <si>
    <t>B2018\INT_BGD\80</t>
  </si>
  <si>
    <t>BGD81</t>
  </si>
  <si>
    <t>B2018\INT_BGD\81</t>
  </si>
  <si>
    <t>BGD82</t>
  </si>
  <si>
    <t>BJY/3/OASIS/3*ANGRA//708E</t>
  </si>
  <si>
    <t>B2018\INT_BGD\82</t>
  </si>
  <si>
    <t>BGD83</t>
  </si>
  <si>
    <t>PRODIP/3/BL 1724/BL1887//BL2031</t>
  </si>
  <si>
    <t>B2018\INT_BGD\83</t>
  </si>
  <si>
    <t>BGD84</t>
  </si>
  <si>
    <t>PRODIP/3/BL 3373//BL1923/NL 876</t>
  </si>
  <si>
    <t>B2018\INT_BGD\84</t>
  </si>
  <si>
    <t>BGD85</t>
  </si>
  <si>
    <t>KANCHAN/3/FANG60//RL6043/4*NAC/4/BIJOY</t>
  </si>
  <si>
    <t>B2018\INT_BGD\85</t>
  </si>
  <si>
    <t>BGD86</t>
  </si>
  <si>
    <t>CHIPAK</t>
  </si>
  <si>
    <t>B2018\INT_BGD\86</t>
  </si>
  <si>
    <t>BGD87</t>
  </si>
  <si>
    <t>MUCUY</t>
  </si>
  <si>
    <t>B2018\INT_BGD\87</t>
  </si>
  <si>
    <t>BGD88</t>
  </si>
  <si>
    <t>CAL/NH//H567.71/3/SERI/4/CAL/NH//H567.71/5/2*KAUZ/6/WH576/7/WH 542/8/WAXWING/9/ATTILA*2/PBW65//PIHA/3/ATTILA/2*PASTOR/10/UP2338*2/KKTS*2//YANAC</t>
  </si>
  <si>
    <t>B2018\INT_BGD\88</t>
  </si>
  <si>
    <t>BGD89</t>
  </si>
  <si>
    <t>ELVIRA/CHIBIA//CID391534-0AUS/4/2*MARCHOUCH*4/SAADA/3/2*FRET2/KUKUNA//FRET2</t>
  </si>
  <si>
    <t>B2018\INT_BGD\89</t>
  </si>
  <si>
    <t>BGD90</t>
  </si>
  <si>
    <t>SOKOLL/WESTONIA</t>
  </si>
  <si>
    <t>B2018\INT_BGD\90</t>
  </si>
  <si>
    <t>BGD91</t>
  </si>
  <si>
    <t>PUB94.15.1.12/WBLL1</t>
  </si>
  <si>
    <t>B2018\INT_BGD\91</t>
  </si>
  <si>
    <t>BGD92</t>
  </si>
  <si>
    <t>BORLAUG100 F2014</t>
  </si>
  <si>
    <t>B2018\INT_BGD\92</t>
  </si>
  <si>
    <t>BGD93</t>
  </si>
  <si>
    <t>NAVJ07/4/68.111/RGB-U//WARD/3/AE.SQUARROSA (501)</t>
  </si>
  <si>
    <t>B2018\INT_BGD\93</t>
  </si>
  <si>
    <t>BGD94</t>
  </si>
  <si>
    <t>NAVJ07/3/GARZA/BOY//AE.SQUARROSA (1037)</t>
  </si>
  <si>
    <t>B2018\INT_BGD\94</t>
  </si>
  <si>
    <t>STB 2019</t>
  </si>
  <si>
    <t>STB 2020</t>
  </si>
  <si>
    <t>STB 2021</t>
  </si>
  <si>
    <t>Mean</t>
  </si>
  <si>
    <t>Caterorization</t>
  </si>
  <si>
    <t>MS</t>
  </si>
  <si>
    <t>MR</t>
  </si>
  <si>
    <t>S</t>
  </si>
  <si>
    <t>R</t>
  </si>
  <si>
    <t>R Check</t>
  </si>
  <si>
    <t>S Check</t>
  </si>
  <si>
    <t>Environment</t>
  </si>
  <si>
    <t xml:space="preserve">Mean </t>
  </si>
  <si>
    <t>Minimum</t>
  </si>
  <si>
    <t>Maximum</t>
  </si>
  <si>
    <t>Standard Deviation</t>
  </si>
  <si>
    <t xml:space="preserve">DH (days) </t>
  </si>
  <si>
    <t>PH (cm)</t>
  </si>
  <si>
    <t>STB (AUDPC)</t>
  </si>
  <si>
    <r>
      <t xml:space="preserve">DH= days to heading; PH= plant height; STB= </t>
    </r>
    <r>
      <rPr>
        <i/>
        <sz val="10"/>
        <color rgb="FF000000"/>
        <rFont val="Times New Roman"/>
        <family val="1"/>
      </rPr>
      <t>Septoria tritici</t>
    </r>
    <r>
      <rPr>
        <sz val="10"/>
        <color rgb="FF000000"/>
        <rFont val="Times New Roman"/>
        <family val="1"/>
      </rPr>
      <t xml:space="preserve"> blotch; AUDPC=</t>
    </r>
    <r>
      <rPr>
        <b/>
        <sz val="10"/>
        <color rgb="FF202124"/>
        <rFont val="Times New Roman"/>
        <family val="1"/>
      </rPr>
      <t xml:space="preserve"> </t>
    </r>
    <r>
      <rPr>
        <sz val="10"/>
        <color rgb="FF000000"/>
        <rFont val="Times New Roman"/>
        <family val="1"/>
      </rPr>
      <t>area under the disease progress curve</t>
    </r>
  </si>
  <si>
    <r>
      <t>h</t>
    </r>
    <r>
      <rPr>
        <vertAlign val="superscript"/>
        <sz val="11"/>
        <color rgb="FF000000"/>
        <rFont val="Times New Roman"/>
        <family val="1"/>
      </rPr>
      <t>2</t>
    </r>
  </si>
  <si>
    <t>17.96**</t>
  </si>
  <si>
    <t>6.51**</t>
  </si>
  <si>
    <t>13.16**</t>
  </si>
  <si>
    <t>60.07**</t>
  </si>
  <si>
    <t>35.75**</t>
  </si>
  <si>
    <t>48.37**</t>
  </si>
  <si>
    <t>67044.84**</t>
  </si>
  <si>
    <t>35371.61**</t>
  </si>
  <si>
    <t>26427.29**</t>
  </si>
  <si>
    <r>
      <t xml:space="preserve">DH= days to heading; PH= plant height; STB= </t>
    </r>
    <r>
      <rPr>
        <i/>
        <sz val="10"/>
        <color rgb="FF000000"/>
        <rFont val="Times New Roman"/>
        <family val="1"/>
      </rPr>
      <t>Septoria tritici</t>
    </r>
    <r>
      <rPr>
        <sz val="10"/>
        <color rgb="FF000000"/>
        <rFont val="Times New Roman"/>
        <family val="1"/>
      </rPr>
      <t xml:space="preserve"> blotch; </t>
    </r>
  </si>
  <si>
    <t>QTSs</t>
  </si>
  <si>
    <t>2.25E-04 to 3.52E-04</t>
  </si>
  <si>
    <t>3.65-3.45</t>
  </si>
  <si>
    <t>3.45-3.02</t>
  </si>
  <si>
    <t>3.31-3.00</t>
  </si>
  <si>
    <t>6.68-3.06</t>
  </si>
  <si>
    <t>4.19-4.09</t>
  </si>
  <si>
    <t>2.07E-07 to 8.76E-04</t>
  </si>
  <si>
    <t>0.06042-0.14214</t>
  </si>
  <si>
    <t>6.45E-05 to 8.10E-05</t>
  </si>
  <si>
    <t>0.08697 to 0.0898</t>
  </si>
  <si>
    <t>3.45-3.00</t>
  </si>
  <si>
    <t>3.20-3.14</t>
  </si>
  <si>
    <t>3.55-3.00</t>
  </si>
  <si>
    <t>6.18-3.00</t>
  </si>
  <si>
    <t>0.000397 to 0.000793</t>
  </si>
  <si>
    <t>0.0631 to 0.07068</t>
  </si>
  <si>
    <t>3.40-3.10</t>
  </si>
  <si>
    <t>4.11-3.22</t>
  </si>
  <si>
    <t>4.68-3.26</t>
  </si>
  <si>
    <t>4.16-3.48</t>
  </si>
  <si>
    <t>4.40-3.66</t>
  </si>
  <si>
    <t>0.00111 to 5.07E0.5</t>
  </si>
  <si>
    <t>0.06974 to 0.11234</t>
  </si>
  <si>
    <t>4.11-3.19</t>
  </si>
  <si>
    <t>5.16-3.61</t>
  </si>
  <si>
    <t>3.50-3.00</t>
  </si>
  <si>
    <t>3.42-3.00</t>
  </si>
  <si>
    <t>3.38-3.18</t>
  </si>
  <si>
    <t>4.63-3.00</t>
  </si>
  <si>
    <t xml:space="preserve">Q.STB.5A.1 </t>
  </si>
  <si>
    <t xml:space="preserve">Q.STB.5B.1 </t>
  </si>
  <si>
    <t xml:space="preserve">Q.STB.5B.3 </t>
  </si>
  <si>
    <t>-</t>
  </si>
  <si>
    <t>G/C</t>
  </si>
  <si>
    <t>G/A</t>
  </si>
  <si>
    <t>A/G</t>
  </si>
  <si>
    <t>T/C</t>
  </si>
  <si>
    <t>C/T</t>
  </si>
  <si>
    <t>T/G</t>
  </si>
  <si>
    <t>C/A</t>
  </si>
  <si>
    <t>rs#</t>
  </si>
  <si>
    <t>Total allel screened</t>
  </si>
  <si>
    <t xml:space="preserve">Total resistant allele </t>
  </si>
  <si>
    <t>Percent resistant/favourable allels</t>
  </si>
  <si>
    <t>r2 (%)</t>
  </si>
  <si>
    <t>TraesCS2A02G591300</t>
  </si>
  <si>
    <t xml:space="preserve">Gene ID </t>
  </si>
  <si>
    <t>Gene Ontology (Biological/Molecular process)</t>
  </si>
  <si>
    <t>TraesCS2B02G328900</t>
  </si>
  <si>
    <t>TraesCS4A02G157500</t>
  </si>
  <si>
    <t>TraesCS5A02G091300</t>
  </si>
  <si>
    <t>Chromosome 1A: 582,864,940-582,872,617 reverse strand.</t>
  </si>
  <si>
    <t>H3K4-specific demethylase, JmjC domain-containing protein, Control of stem elongation, Control of transposon activity, Panicle developmen [Source: Projected from Oryza sativa (Os05g0196500)]</t>
  </si>
  <si>
    <t>TraesCS1A02G430400</t>
  </si>
  <si>
    <t>TraesCS1A02G430500</t>
  </si>
  <si>
    <t>Chromosome 1A: 583,114,544-583,117,076 forward strand.</t>
  </si>
  <si>
    <t>Protein activity</t>
  </si>
  <si>
    <t>TraesCS1B02G342500</t>
  </si>
  <si>
    <t>Chromosome 1B: 570,525,909-570,526,718 forward strand.</t>
  </si>
  <si>
    <t>TraesCS1B02G342200</t>
  </si>
  <si>
    <t>TraesCS7D02G334800</t>
  </si>
  <si>
    <t>Chromosome 7D: 426,729,666-426,735,353 forward strand.</t>
  </si>
  <si>
    <t>rRNA processing</t>
  </si>
  <si>
    <t>TraesCS7D02G270600</t>
  </si>
  <si>
    <t>Chromosome 7D: 256,442,952-256,444,816 reverse strand.</t>
  </si>
  <si>
    <t>TraesCS7D02G221600</t>
  </si>
  <si>
    <t>Chromosome 7D: 182,602,319-182,606,717 forward strand.</t>
  </si>
  <si>
    <t>TraesCS7D02G221700</t>
  </si>
  <si>
    <t>Chromosome 7D: 182,802,743-182,811,919 forward strand.</t>
  </si>
  <si>
    <t>TraesCS7B02G027800</t>
  </si>
  <si>
    <t>Chromosome 7B: 26,644,710-26,646,247 forward strand.</t>
  </si>
  <si>
    <t>TraesCS7B02G177500</t>
  </si>
  <si>
    <t>Chromosome 6A: 606,975,143-606,980,024 forward strand.</t>
  </si>
  <si>
    <t>TraesCS6A02G392500</t>
  </si>
  <si>
    <t>TraesCS6B02G340300</t>
  </si>
  <si>
    <t>Chromosome 6B: 599,685,380-599,686,950 forward strand.</t>
  </si>
  <si>
    <t>TraesCS6B02G340700</t>
  </si>
  <si>
    <t>Chromosome 6B: 599,755,819-599,759,186 forward strand.</t>
  </si>
  <si>
    <t>TraesCS6D02G025700</t>
  </si>
  <si>
    <t>Chromosome 6D: 9,870,240-9,880,090 forward strand.</t>
  </si>
  <si>
    <t>TraesCS6D02G025800</t>
  </si>
  <si>
    <t>Chromosome 6D: 9,906,332-9,908,095 reverse strand.</t>
  </si>
  <si>
    <t> TraesCS6D02G137100</t>
  </si>
  <si>
    <t>TraesCS6D02G137200</t>
  </si>
  <si>
    <t>Chromosome 6D: 105,819,999-105,825,261 reverse strand.</t>
  </si>
  <si>
    <t>TraesCS7A02G044100</t>
  </si>
  <si>
    <t>Chromosome 7A: 20,435,962-20,446,626 forward strand.</t>
  </si>
  <si>
    <t>Chromosome 7A: 20,457,921-20,460,497 forward strand.</t>
  </si>
  <si>
    <t>TraesCS7A02G044300</t>
  </si>
  <si>
    <t>Chromosome 7A: 20,482,829-20,486,172 forward strand.</t>
  </si>
  <si>
    <t>TraesCS7A02G128600</t>
  </si>
  <si>
    <t>Chromosome 7A: 82,506,261-82,516,939 reverse strand.</t>
  </si>
  <si>
    <t>TraesCS7A02G128400</t>
  </si>
  <si>
    <t>Chromosome 7A: 82,218,276-82,226,625 reverse strand.</t>
  </si>
  <si>
    <t>ATP hydrolysis activity</t>
  </si>
  <si>
    <t>TraesCS7D02G148000</t>
  </si>
  <si>
    <t>Chromosome 7D: 94,936,389-94,940,380 forward strand.</t>
  </si>
  <si>
    <t>TraesCS7D02G148100</t>
  </si>
  <si>
    <t>Chromosome 7D: 95,053,348-95,060,604 forward strand.</t>
  </si>
  <si>
    <t>TraesCS7A02G523000</t>
  </si>
  <si>
    <t>Chromosome 7A: 705,687,623-705,691,124 reverse strand.</t>
  </si>
  <si>
    <t>TraesCS7A02G522800</t>
  </si>
  <si>
    <t>Chromosome 7A: 705,678,247-705,679,996 forward strand.</t>
  </si>
  <si>
    <t>Cysteine-kinase, deubiquitinase activity, ubiquitin-dependent protein catabolic process, protein deubiquitination</t>
  </si>
  <si>
    <t>S No.</t>
  </si>
  <si>
    <t>0.00143 to 0.00149</t>
  </si>
  <si>
    <t>0.06384 to 0.06498</t>
  </si>
  <si>
    <t>STB 21 and STBm</t>
  </si>
  <si>
    <t>Q.STB_DH.2A.1</t>
  </si>
  <si>
    <t>Frequency of resistant allel</t>
  </si>
  <si>
    <t>TraesCS4B02G030300</t>
  </si>
  <si>
    <t>DNA binding</t>
  </si>
  <si>
    <t>Chromosome 4B: 22,564,475-22,575,232 reverse strand.</t>
  </si>
  <si>
    <t xml:space="preserve">Pleiotropic  QTS between STB and DH found in one year </t>
  </si>
  <si>
    <t> TraesCS5A02G392300</t>
  </si>
  <si>
    <t>TraesCS5D02G622000LC</t>
  </si>
  <si>
    <t>Chromosome 5D: 545,889,079-545,889,936 forward strand.</t>
  </si>
  <si>
    <t>Chromosome 5A: 588,548,725-588,552,987 forward strand.</t>
  </si>
  <si>
    <t>TraesCS2A02G024200</t>
  </si>
  <si>
    <t>Chromosome 2A: 11,743,379-11,773,973 forward strand.</t>
  </si>
  <si>
    <t>TraesCS2A02G186300</t>
  </si>
  <si>
    <t>Chromosome 2A: 148,024,006-148,024,648 forward strand.</t>
  </si>
  <si>
    <t>TraesCS2A02G408800</t>
  </si>
  <si>
    <t>Chromosome 2A: 666,027,213-666,031,416 reverse strand.</t>
  </si>
  <si>
    <t>protein binding</t>
  </si>
  <si>
    <t>TraesCS2A02G512600</t>
  </si>
  <si>
    <t>Chromosome 2A: 737,641,620-737,643,502 forward strand.</t>
  </si>
  <si>
    <t>DNA topoisomerase type II (double strand cut, ATP-hydrolyzing) activity, 	DNA binding, 	ATP binding</t>
  </si>
  <si>
    <t>TraesCS2A02G586500</t>
  </si>
  <si>
    <t>Chromosome 2A: 777,069,651-777,071,193 reverse strand.</t>
  </si>
  <si>
    <t>TraesCS2B02G025500</t>
  </si>
  <si>
    <t>Chromosome 2B: 11,659,503-11,668,668 reverse strand.</t>
  </si>
  <si>
    <t> TraesCS2B02G318000</t>
  </si>
  <si>
    <t>Chromosome 2B: 453,809,195-453,813,696 forward strand.</t>
  </si>
  <si>
    <t>TraesCS5D02G543200</t>
  </si>
  <si>
    <t>Chromosome 5D: 553,625,548-553,627,025 reverse strand.</t>
  </si>
  <si>
    <t>TraesCS5D02G543300</t>
  </si>
  <si>
    <t>Chromosome 5D: 553,654,500-553,656,255 forward strand.</t>
  </si>
  <si>
    <t>O-acyltransferase activity, lipid metabolic process</t>
  </si>
  <si>
    <t>TraesCS5D02G529000</t>
  </si>
  <si>
    <t>Chromosome 5D: 545,921,587-545,923,207 forward strand.</t>
  </si>
  <si>
    <t>TraesCS5D02G529100</t>
  </si>
  <si>
    <t>Chromosome 5D: 545,926,550-545,933,137 forward strand.</t>
  </si>
  <si>
    <t>TraesCS5D02G280600</t>
  </si>
  <si>
    <t>Chromosome 5D: 381,978,841-381,981,151 forward strand.</t>
  </si>
  <si>
    <t>TraesCS5B02G274000</t>
  </si>
  <si>
    <t>Chromosome 5B: 459,476,178-459,493,013 reverse strand.</t>
  </si>
  <si>
    <t>TraesCS5B02G069200</t>
  </si>
  <si>
    <t>Chromosome 5B: 78,961,249-78,967,066 forward strand.</t>
  </si>
  <si>
    <t>6.30E-04 to 0.000721</t>
  </si>
  <si>
    <t>0.07875 to 0.07677</t>
  </si>
  <si>
    <t>0.000358 to 9.47E-04</t>
  </si>
  <si>
    <t>0.06594 to 0.07557</t>
  </si>
  <si>
    <t>0.00146 to 0.00049</t>
  </si>
  <si>
    <t>0.11093 to 0.11724</t>
  </si>
  <si>
    <t>0.000352  to 9.92E-04</t>
  </si>
  <si>
    <t>0.07873 to 0.09192</t>
  </si>
  <si>
    <t>0.00108 to 0.000000655</t>
  </si>
  <si>
    <t>0.07663 to 0.17215</t>
  </si>
  <si>
    <t>0.00109 to 0.000283</t>
  </si>
  <si>
    <t>0.07464 to 0.09122</t>
  </si>
  <si>
    <t>0.000598 to 0.0000782</t>
  </si>
  <si>
    <t>0.06694 to 0.08853</t>
  </si>
  <si>
    <t>0.0000209 to 0.000551</t>
  </si>
  <si>
    <t>0.07149 to 0.10462</t>
  </si>
  <si>
    <t>0.000176 to 7.75E-05</t>
  </si>
  <si>
    <t>0.07687 to 0.10041</t>
  </si>
  <si>
    <t>0.00015 to 0.00000698</t>
  </si>
  <si>
    <t>0.09489 to 0.14017</t>
  </si>
  <si>
    <t>0.00103 to 0.000314</t>
  </si>
  <si>
    <t>0.06105 to 0.07382</t>
  </si>
  <si>
    <t>0.00102 to 0.00038</t>
  </si>
  <si>
    <t>0.06196 to 0.07229</t>
  </si>
  <si>
    <t>3.32E-04 to 0.0000691</t>
  </si>
  <si>
    <t>0.07483 to 0.09046</t>
  </si>
  <si>
    <t>Chromosome 1A: 555,652,920-555,658,642 forward strand.</t>
  </si>
  <si>
    <t>TraesCS3A02G489000</t>
  </si>
  <si>
    <t>Chromosome 3A: 716,756,231-716,759,651 forward strand.</t>
  </si>
  <si>
    <t>TraesCS3A02G489100</t>
  </si>
  <si>
    <t>Chromosome 3A: 716,777,338-716,778,424 forward strand.</t>
  </si>
  <si>
    <t>TraesCS3B02G442700</t>
  </si>
  <si>
    <t>Chromosome 3B: 682,785,954-682,791,967 reverse strand.</t>
  </si>
  <si>
    <t>TraesCS3B02G612900</t>
  </si>
  <si>
    <t>Chromosome 3B: 830,610,808-830,611,874 forward strand.</t>
  </si>
  <si>
    <t>TraesCS3D02G100200</t>
  </si>
  <si>
    <t>Chromosome 3D: 51,786,926-51,789,997 reverse strand.</t>
  </si>
  <si>
    <t>TraesCS3D02G456200</t>
  </si>
  <si>
    <t>Chromosome 3D: 562,348,087-562,350,195 forward strand.</t>
  </si>
  <si>
    <t>TraesCS3D02G491400</t>
  </si>
  <si>
    <t>TraesCS3D02G491500</t>
  </si>
  <si>
    <t>Chromosome 3D: 585,096,328-585,105,676 reverse strand.</t>
  </si>
  <si>
    <t>TraesCS3D02G520000</t>
  </si>
  <si>
    <t>Chromosome 3D: 602,455,009-602,458,105 reverse strand.</t>
  </si>
  <si>
    <t>TraesCS4A02G340300</t>
  </si>
  <si>
    <t>Chromosome 4A: 621,506,611-621,509,442 forward strand.</t>
  </si>
  <si>
    <t>TraesCS4B02G030700</t>
  </si>
  <si>
    <t>Chromosome 4B: 22,893,713-22,898,268 reverse strand.</t>
  </si>
  <si>
    <t>GTPase activity</t>
  </si>
  <si>
    <t>Chromosome 4B: 459,073,746-459,075,725 reverse strand.</t>
  </si>
  <si>
    <t>TraesCS5A02G042500</t>
  </si>
  <si>
    <t>Chromosome 5A: 38,710,850-38,714,632 forward strand.</t>
  </si>
  <si>
    <t>TraesCS5A02G394600</t>
  </si>
  <si>
    <t>Chromosome 5A: 590,294,028-590,295,164 reverse strand.</t>
  </si>
  <si>
    <t>TraesCS5A02G451000</t>
  </si>
  <si>
    <t>Chromosome 5A: 632,873,707-632,875,336 forward strand.</t>
  </si>
  <si>
    <t>TraesCS5A02G533300</t>
  </si>
  <si>
    <t>Chromosome 5A: 690,560,889-690,566,818 forward strand.</t>
  </si>
  <si>
    <t>Chromosome 7B: 253,691,830-253,707,894 reverse strand.</t>
  </si>
  <si>
    <t>Chromosome 1B: 570,291,916-570,303,585 reverse strand.</t>
  </si>
  <si>
    <t>Chromosome 2A: 778,918,761-778,924,088 reverse strand.</t>
  </si>
  <si>
    <t>Chromosome 2B: 471,441,139-471,446,750 reverse strand.</t>
  </si>
  <si>
    <t>Chromosome 3D: 585,084,630-585,086,355 forward strand.</t>
  </si>
  <si>
    <t>Chromosome 4A: 321,185,770-321,195,641 forward strand.</t>
  </si>
  <si>
    <t>Chromosome 5A: 126,099,708-126,101,210 reverse strand.</t>
  </si>
  <si>
    <t>Transmembrane transporter and ATPase activity</t>
  </si>
  <si>
    <r>
      <t>Pilar Corredor-Moreno, Francesca Minter, Phoebe E Davey, Eva Wegel, Baldeep Kular, Paul Brett, Clare M Lewis, Yvie M L Morgan, Luis A Macías Pérez, Andrey V Korolev, Lionel Hill, Diane G O Saunders, The branched-chain amino acid aminotransferase TaBCAT1 modulates amino acid metabolism and positively regulates wheat rust susceptibility, </t>
    </r>
    <r>
      <rPr>
        <i/>
        <sz val="12"/>
        <color rgb="FF2A2A2A"/>
        <rFont val="Source Sans Pro"/>
        <family val="2"/>
      </rPr>
      <t>The Plant Cell</t>
    </r>
    <r>
      <rPr>
        <sz val="12"/>
        <color rgb="FF2A2A2A"/>
        <rFont val="Source Sans Pro"/>
        <family val="2"/>
      </rPr>
      <t>, Volume 33, Issue 5, May 2021, Pages 1728–1747,</t>
    </r>
  </si>
  <si>
    <r>
      <t>Murphy, A. M., Otto, B., Brearley, C. A., Carr, J. P., and Hanke, D. E. (2008). A role for inositol hexakisphosphate in the maintenance of basal resistance to plant pathogens. </t>
    </r>
    <r>
      <rPr>
        <i/>
        <sz val="12"/>
        <color rgb="FF282828"/>
        <rFont val="Arial"/>
        <family val="2"/>
      </rPr>
      <t>Plant J</t>
    </r>
    <r>
      <rPr>
        <sz val="12"/>
        <color rgb="FF282828"/>
        <rFont val="Georgia"/>
        <family val="1"/>
      </rPr>
      <t>. 56, 638–652. doi: 10.1111/j.1365-313X.2008.03629.x</t>
    </r>
  </si>
  <si>
    <r>
      <t> </t>
    </r>
    <r>
      <rPr>
        <sz val="12"/>
        <color rgb="FF2A2A2A"/>
        <rFont val="Times New Roman"/>
        <family val="1"/>
      </rPr>
      <t>Papadopoulou, K., Melton, R., Leggett, M., Daniels, M.J., and Osbourn, A.E.</t>
    </r>
    <r>
      <rPr>
        <sz val="12"/>
        <color rgb="FF2A2A2A"/>
        <rFont val="Source Sans Pro"/>
        <family val="2"/>
      </rPr>
      <t> (1999). Compromised disease resistance in saponin-deficient plants. </t>
    </r>
    <r>
      <rPr>
        <i/>
        <sz val="12"/>
        <color rgb="FF2A2A2A"/>
        <rFont val="Source Sans Pro"/>
        <family val="2"/>
      </rPr>
      <t xml:space="preserve">Proc. Natl. Acad. Sci. USA </t>
    </r>
    <r>
      <rPr>
        <sz val="12"/>
        <color rgb="FF2A2A2A"/>
        <rFont val="Source Sans Pro"/>
        <family val="2"/>
      </rPr>
      <t>96  : 12923–12928.</t>
    </r>
  </si>
  <si>
    <r>
      <t>Tang Y, Yang X, Li H, Shuai Y, Chen W, Ma D and Lü Z (2023) Uncovering the role of wheat magnesium transporter family genes in abiotic responses. </t>
    </r>
    <r>
      <rPr>
        <i/>
        <sz val="12"/>
        <color rgb="FF3E3D40"/>
        <rFont val="Georgia"/>
        <family val="1"/>
      </rPr>
      <t>Front. Plant Sci.</t>
    </r>
    <r>
      <rPr>
        <sz val="12"/>
        <color rgb="FF3E3D40"/>
        <rFont val="Georgia"/>
        <family val="1"/>
      </rPr>
      <t> 14:1078299. doi: 10.3389/fpls.2023.1078299</t>
    </r>
  </si>
  <si>
    <r>
      <t>Yuanpeng Xu, Yunhuan Zhang, Jinyin Zhu, Yujing Sun, Baodian Guo, Fan Liu, Jie Huang, Haonan Wang, Suomeng Dong, Yan Wang, Yuanchao Wang, </t>
    </r>
    <r>
      <rPr>
        <i/>
        <sz val="12"/>
        <color rgb="FF2A2A2A"/>
        <rFont val="Source Sans Pro"/>
        <family val="2"/>
      </rPr>
      <t>Phytophthora sojae </t>
    </r>
    <r>
      <rPr>
        <sz val="12"/>
        <color rgb="FF2A2A2A"/>
        <rFont val="Source Sans Pro"/>
        <family val="2"/>
      </rPr>
      <t>apoplastic effector AEP1 mediates sugar uptake by mutarotation of extracellular aldose and is recognized as a MAMP, </t>
    </r>
    <r>
      <rPr>
        <i/>
        <sz val="12"/>
        <color rgb="FF2A2A2A"/>
        <rFont val="Source Sans Pro"/>
        <family val="2"/>
      </rPr>
      <t>Plant Physiology</t>
    </r>
    <r>
      <rPr>
        <sz val="12"/>
        <color rgb="FF2A2A2A"/>
        <rFont val="Source Sans Pro"/>
        <family val="2"/>
      </rPr>
      <t>, Volume 187, Issue 1, September 2021, Pages 321–335</t>
    </r>
  </si>
  <si>
    <r>
      <t>Apel K, Hirt H, 2004. Reactive oxygen species: metabolism, oxidative stress, and signal transduction. </t>
    </r>
    <r>
      <rPr>
        <i/>
        <sz val="12"/>
        <color rgb="FF1C1D1E"/>
        <rFont val="Open Sans"/>
        <family val="2"/>
      </rPr>
      <t>Annual Review of Plant Biology</t>
    </r>
    <r>
      <rPr>
        <sz val="12"/>
        <color rgb="FF1C1D1E"/>
        <rFont val="Open Sans"/>
        <family val="2"/>
      </rPr>
      <t> </t>
    </r>
    <r>
      <rPr>
        <b/>
        <sz val="12"/>
        <color rgb="FF1C1D1E"/>
        <rFont val="Open Sans"/>
        <family val="2"/>
      </rPr>
      <t>55</t>
    </r>
    <r>
      <rPr>
        <sz val="12"/>
        <color rgb="FF1C1D1E"/>
        <rFont val="Open Sans"/>
        <family val="2"/>
      </rPr>
      <t>, 373–99.</t>
    </r>
  </si>
  <si>
    <r>
      <t>Cheng P, Wang Z, Ren Y, Jin P, Ma K, Li Q and Wang B (2021) Silencing of a Wheat Ortholog of Glucan Synthase-Like Gene Reduced Resistance to </t>
    </r>
    <r>
      <rPr>
        <i/>
        <sz val="12"/>
        <color rgb="FF3E3D40"/>
        <rFont val="Georgia"/>
        <family val="1"/>
      </rPr>
      <t>Blumeria graminis</t>
    </r>
    <r>
      <rPr>
        <sz val="12"/>
        <color rgb="FF3E3D40"/>
        <rFont val="Georgia"/>
        <family val="1"/>
      </rPr>
      <t> f. sp. </t>
    </r>
    <r>
      <rPr>
        <i/>
        <sz val="12"/>
        <color rgb="FF3E3D40"/>
        <rFont val="Georgia"/>
        <family val="1"/>
      </rPr>
      <t>tritici</t>
    </r>
    <r>
      <rPr>
        <sz val="12"/>
        <color rgb="FF3E3D40"/>
        <rFont val="Georgia"/>
        <family val="1"/>
      </rPr>
      <t>. </t>
    </r>
    <r>
      <rPr>
        <i/>
        <sz val="12"/>
        <color rgb="FF3E3D40"/>
        <rFont val="Georgia"/>
        <family val="1"/>
      </rPr>
      <t>Front. Plant Sci.</t>
    </r>
    <r>
      <rPr>
        <sz val="12"/>
        <color rgb="FF3E3D40"/>
        <rFont val="Georgia"/>
        <family val="1"/>
      </rPr>
      <t> 12:800077. doi: 10.3389/fpls.2021.800077</t>
    </r>
  </si>
  <si>
    <r>
      <t>Ben, H.A., Ben, S.R., Dhifi, W., Mnif, W. &amp; Brini, F. (2021) Novel non-specific lipid-transfer protein (TdLTP4) isolated from durum wheat: antimicrobial activities and anti-inflammatory properties in lipopolysaccharide (LPS)-stimulated RAW 264.7 macrophages. </t>
    </r>
    <r>
      <rPr>
        <i/>
        <sz val="12"/>
        <color rgb="FF1C1D1E"/>
        <rFont val="Open Sans"/>
        <family val="2"/>
      </rPr>
      <t>Microbial Pathogenesis</t>
    </r>
    <r>
      <rPr>
        <sz val="12"/>
        <color rgb="FF1C1D1E"/>
        <rFont val="Open Sans"/>
        <family val="2"/>
      </rPr>
      <t>, </t>
    </r>
    <r>
      <rPr>
        <b/>
        <sz val="12"/>
        <color rgb="FF1C1D1E"/>
        <rFont val="Open Sans"/>
        <family val="2"/>
      </rPr>
      <t>154</t>
    </r>
    <r>
      <rPr>
        <sz val="12"/>
        <color rgb="FF1C1D1E"/>
        <rFont val="Open Sans"/>
        <family val="2"/>
      </rPr>
      <t>, 104869.</t>
    </r>
  </si>
  <si>
    <r>
      <t> Andersen EJ, Nepal MP, Purintun JM, Nelson D, Mermigka G and Sarris PF (2020) Wheat Disease Resistance Genes and Their Diversification Through Integrated Domain Fusions. </t>
    </r>
    <r>
      <rPr>
        <i/>
        <sz val="12"/>
        <color rgb="FF3E3D40"/>
        <rFont val="Georgia"/>
        <family val="1"/>
      </rPr>
      <t>Front. Genet.</t>
    </r>
    <r>
      <rPr>
        <sz val="12"/>
        <color rgb="FF3E3D40"/>
        <rFont val="Georgia"/>
        <family val="1"/>
      </rPr>
      <t> 11:898. doi: 10.3389/fgene.2020.00898</t>
    </r>
  </si>
  <si>
    <r>
      <t>Iqbal A, Bocian J, Hameed A, Orczyk W, Nadolska-Orczyk A. </t>
    </r>
    <r>
      <rPr>
        <i/>
        <sz val="12"/>
        <color rgb="FF222222"/>
        <rFont val="Arial"/>
        <family val="2"/>
      </rPr>
      <t>Cis</t>
    </r>
    <r>
      <rPr>
        <sz val="12"/>
        <color rgb="FF222222"/>
        <rFont val="Arial"/>
        <family val="2"/>
      </rPr>
      <t>-Regulation by </t>
    </r>
    <r>
      <rPr>
        <i/>
        <sz val="12"/>
        <color rgb="FF222222"/>
        <rFont val="Arial"/>
        <family val="2"/>
      </rPr>
      <t>NACs</t>
    </r>
    <r>
      <rPr>
        <sz val="12"/>
        <color rgb="FF222222"/>
        <rFont val="Arial"/>
        <family val="2"/>
      </rPr>
      <t>: A Promising Frontier in Wheat Crop Improvement. </t>
    </r>
    <r>
      <rPr>
        <i/>
        <sz val="12"/>
        <color rgb="FF222222"/>
        <rFont val="Arial"/>
        <family val="2"/>
      </rPr>
      <t>International Journal of Molecular Sciences</t>
    </r>
    <r>
      <rPr>
        <sz val="12"/>
        <color rgb="FF222222"/>
        <rFont val="Arial"/>
        <family val="2"/>
      </rPr>
      <t>. 2022; 23(23):15431.</t>
    </r>
  </si>
  <si>
    <t>Zinc ion binding,sequence-specific DNA binding</t>
  </si>
  <si>
    <t>*Blue are pleiotropic</t>
  </si>
  <si>
    <t xml:space="preserve"> TraesCS4B02G217700</t>
  </si>
  <si>
    <t xml:space="preserve"> TraesCS1A02G386500</t>
  </si>
  <si>
    <t>Total haplotypes</t>
  </si>
  <si>
    <t>No of Resistant allele</t>
  </si>
  <si>
    <t>Frequency of Resistant haplotype</t>
  </si>
  <si>
    <t>S. No</t>
  </si>
  <si>
    <t>Alleles</t>
  </si>
  <si>
    <t>Chrom</t>
  </si>
  <si>
    <t>Acetylglucosaminyltransferase activity, glycosyltransferase activity</t>
  </si>
  <si>
    <t>Ethylene-activated signaling pathway, ethylene-activated signaling pathway</t>
  </si>
  <si>
    <t>Proline-tRNA ligase activity, proline-tRNA ligase activity</t>
  </si>
  <si>
    <t>Response to auxin</t>
  </si>
  <si>
    <t>Protein binding, negative regulation of ethylene-activated signaling pathway</t>
  </si>
  <si>
    <t>Protein kinase activity, protein phosphorylatio</t>
  </si>
  <si>
    <t>Ubiquitin-dependent protein catabolic process, protein deubiquitination</t>
  </si>
  <si>
    <t xml:space="preserve">Calmodulin binding, </t>
  </si>
  <si>
    <t>Systemic acquired resistance, salicylic acid mediated, regulation of jasmonic acid mediated signaling pathway, protein binding signaling pathway</t>
  </si>
  <si>
    <t>Plasma membrane</t>
  </si>
  <si>
    <t xml:space="preserve">Xylan biosynthetic process, glycosyltransferase activity, </t>
  </si>
  <si>
    <t>Protein dimerization activity, regulation of DNA-templated transcription</t>
  </si>
  <si>
    <t>Pentose-phosphate shunt, phosphogluconate dehydrogenase (decarboxylating) activity</t>
  </si>
  <si>
    <t>Defense response</t>
  </si>
  <si>
    <r>
      <t xml:space="preserve">Cysteine-type peptidase activity, </t>
    </r>
    <r>
      <rPr>
        <sz val="12"/>
        <rFont val="Arial"/>
        <family val="2"/>
      </rPr>
      <t xml:space="preserve">	</t>
    </r>
    <r>
      <rPr>
        <sz val="12"/>
        <rFont val="Times New Roman"/>
        <family val="1"/>
      </rPr>
      <t>proteolysis</t>
    </r>
  </si>
  <si>
    <t>Integral component of membrane</t>
  </si>
  <si>
    <t xml:space="preserve">Transmembrane transport, mitochondrion, </t>
  </si>
  <si>
    <t>Regulation of transcription by RNA polymerase II, DNA-binding transcription factor activity</t>
  </si>
  <si>
    <t>Protein phosphorylation, protein kinase activity</t>
  </si>
  <si>
    <t>Helicase activity</t>
  </si>
  <si>
    <t>Ubiquitin-protein transferase activator activity, anaphase-promoting complex binding, protein binding</t>
  </si>
  <si>
    <t xml:space="preserve">Aspartic-type endopeptidase activity, </t>
  </si>
  <si>
    <t>Guanyl-nucleotide exchange factor activity, vesicle-mediated transport</t>
  </si>
  <si>
    <t xml:space="preserve">Translation, structural constituent of ribosome, </t>
  </si>
  <si>
    <t>Metalloendopeptidase activity, proteolysis, extracellular matrix</t>
  </si>
  <si>
    <t xml:space="preserve">Transmembrane transport, solute:proton antiporter activity, integral component of membrane	</t>
  </si>
  <si>
    <t>Protein phosphorylation, protein kinase activity, ATP binding</t>
  </si>
  <si>
    <t>Acyltransferase activity, transferring groups other than amino-acyl groups</t>
  </si>
  <si>
    <t>Cysteine-type deubiquitinase activity, shoot system morphogenesis, ubiquitin-dependent protein catabolic process</t>
  </si>
  <si>
    <t>Protein dephosphorylation, protein serine/threonine phosphatase activity, cation binding</t>
  </si>
  <si>
    <t>Defense response, ADP binding</t>
  </si>
  <si>
    <t>Histone-lysine N-methyltransferase activity, protein binding, chromatin remodeling, 	PcG protein complex</t>
  </si>
  <si>
    <t>Protein phosphorylation, protein kinase activity, integral component of membrane</t>
  </si>
  <si>
    <t>Oxidoreductase activity, acting on paired donors, with incorporation or reduction of molecular oxygen, monooxygenase activity, iron ion binding</t>
  </si>
  <si>
    <t>Protein ubiquitination, protein binding</t>
  </si>
  <si>
    <t>Ttranscription coregulator activity, chromatin DNA binding</t>
  </si>
  <si>
    <t>Cytokinin-activated signaling pathway, phosphorelay signal transduction system</t>
  </si>
  <si>
    <t>Phosphorelay signal transduction system, signal transduction, ransferase activity, transferring phosphorus-containing groups, phosphorelay sensor kinase activity, integral component of membrane</t>
  </si>
  <si>
    <t xml:space="preserve">Protein phosphatase regulator activity, </t>
  </si>
  <si>
    <t>Protein binding, deadenylation-independent decapping of nuclear-transcribed mRNA</t>
  </si>
  <si>
    <t>Regulation of DNA-templated transcription, DNA-binding transcription factor activity</t>
  </si>
  <si>
    <t>Chromosome 6D: 105,816,962-105,819,828 forward strand</t>
  </si>
  <si>
    <t>Chromosme Location</t>
  </si>
  <si>
    <t>L-leucine transaminase activity, L-valine transaminase activity</t>
  </si>
  <si>
    <r>
      <t>Association between the levels of Vali</t>
    </r>
    <r>
      <rPr>
        <sz val="12"/>
        <rFont val="Calibri"/>
        <family val="2"/>
        <scheme val="minor"/>
      </rPr>
      <t>ne</t>
    </r>
    <r>
      <rPr>
        <sz val="12"/>
        <rFont val="Merriweather"/>
      </rPr>
      <t>, Leuc</t>
    </r>
    <r>
      <rPr>
        <sz val="12"/>
        <rFont val="Calibri"/>
        <family val="2"/>
        <scheme val="minor"/>
      </rPr>
      <t>ine</t>
    </r>
    <r>
      <rPr>
        <sz val="12"/>
        <rFont val="Merriweather"/>
      </rPr>
      <t>, and Is</t>
    </r>
    <r>
      <rPr>
        <sz val="12"/>
        <rFont val="Calibri"/>
        <family val="2"/>
        <scheme val="minor"/>
      </rPr>
      <t xml:space="preserve">oleucine with </t>
    </r>
    <r>
      <rPr>
        <sz val="12"/>
        <rFont val="Merriweather"/>
      </rPr>
      <t>resistance to </t>
    </r>
    <r>
      <rPr>
        <sz val="12"/>
        <rFont val="Calibri"/>
        <family val="2"/>
        <scheme val="minor"/>
      </rPr>
      <t xml:space="preserve">yellow rust </t>
    </r>
    <r>
      <rPr>
        <sz val="12"/>
        <rFont val="Merriweather"/>
      </rPr>
      <t>infection in wheat.</t>
    </r>
  </si>
  <si>
    <t>Moreno et al., 2021</t>
  </si>
  <si>
    <r>
      <t>Plants defective in synthesis of </t>
    </r>
    <r>
      <rPr>
        <i/>
        <sz val="12"/>
        <rFont val="Arial"/>
        <family val="2"/>
      </rPr>
      <t>myo</t>
    </r>
    <r>
      <rPr>
        <sz val="12"/>
        <rFont val="Georgia"/>
        <family val="1"/>
      </rPr>
      <t xml:space="preserve">-inositol and myo-inositol, hexakisphosphate  are more susceptible to disease, including viral, bacterial and fungal pathogen infection </t>
    </r>
  </si>
  <si>
    <r>
      <t>TaNAC35</t>
    </r>
    <r>
      <rPr>
        <sz val="12"/>
        <rFont val="Arial"/>
        <family val="2"/>
      </rPr>
      <t> transcription factor, plays an important role in the negative regulation of leaf rust resistance against </t>
    </r>
    <r>
      <rPr>
        <i/>
        <sz val="12"/>
        <rFont val="Arial"/>
        <family val="2"/>
      </rPr>
      <t>Puccinia triticina</t>
    </r>
    <r>
      <rPr>
        <sz val="12"/>
        <rFont val="Arial"/>
        <family val="2"/>
      </rPr>
      <t>. </t>
    </r>
    <r>
      <rPr>
        <i/>
        <sz val="12"/>
        <rFont val="Arial"/>
        <family val="2"/>
      </rPr>
      <t>Puccinia striiformis</t>
    </r>
    <r>
      <rPr>
        <sz val="12"/>
        <rFont val="Arial"/>
        <family val="2"/>
      </rPr>
      <t> is another fungal pathogen.</t>
    </r>
  </si>
  <si>
    <r>
      <t>TaGSL22</t>
    </r>
    <r>
      <rPr>
        <sz val="12"/>
        <rFont val="Georgia"/>
        <family val="1"/>
      </rPr>
      <t> aglucan synthase-like (</t>
    </r>
    <r>
      <rPr>
        <i/>
        <sz val="12"/>
        <rFont val="Georgia"/>
        <family val="1"/>
      </rPr>
      <t>GSL</t>
    </r>
    <r>
      <rPr>
        <sz val="12"/>
        <rFont val="Georgia"/>
        <family val="1"/>
      </rPr>
      <t>) orthologs induces a higher resistance to powdery mildew in  wheat.</t>
    </r>
  </si>
  <si>
    <r>
      <t>Serine/threonine</t>
    </r>
    <r>
      <rPr>
        <sz val="12"/>
        <rFont val="Merriweather"/>
      </rPr>
      <t xml:space="preserve"> kinase gene Stpk-V, a key member of powdery mildew resistance gene Pm21, confers powdery mildew resistance in wheat</t>
    </r>
  </si>
  <si>
    <r>
      <t> Zn had a positive effect on the tolerance of wheat to </t>
    </r>
    <r>
      <rPr>
        <i/>
        <sz val="12"/>
        <rFont val="Open Sans"/>
        <family val="2"/>
      </rPr>
      <t>F. solani</t>
    </r>
    <r>
      <rPr>
        <sz val="12"/>
        <rFont val="Open Sans"/>
        <family val="2"/>
      </rPr>
      <t> root rot</t>
    </r>
  </si>
  <si>
    <r>
      <t>Inactivation</t>
    </r>
    <r>
      <rPr>
        <sz val="12"/>
        <rFont val="Merriweather"/>
      </rPr>
      <t xml:space="preserve"> of a wheat protein kinase gene </t>
    </r>
    <r>
      <rPr>
        <sz val="12"/>
        <rFont val="Segoe UI"/>
        <family val="2"/>
      </rPr>
      <t>TaPsIPK1</t>
    </r>
    <r>
      <rPr>
        <sz val="12"/>
        <rFont val="Merriweather"/>
      </rPr>
      <t xml:space="preserve"> confers broad-spectrum resistance to rust fungi</t>
    </r>
  </si>
  <si>
    <r>
      <t>control the</t>
    </r>
    <r>
      <rPr>
        <sz val="12"/>
        <rFont val="Calibri"/>
        <family val="2"/>
        <scheme val="minor"/>
      </rPr>
      <t xml:space="preserve"> source-sink relationship for biomass and grain yield in rice</t>
    </r>
  </si>
  <si>
    <r>
      <t> </t>
    </r>
    <r>
      <rPr>
        <sz val="12"/>
        <rFont val="Times New Roman"/>
        <family val="1"/>
      </rPr>
      <t>Papadopoulou et al (1999)</t>
    </r>
  </si>
  <si>
    <r>
      <t> Induce cell death in </t>
    </r>
    <r>
      <rPr>
        <i/>
        <sz val="12"/>
        <rFont val="Merriweather"/>
      </rPr>
      <t xml:space="preserve">Nicotiana benthamiana </t>
    </r>
    <r>
      <rPr>
        <i/>
        <sz val="12"/>
        <rFont val="Calibri"/>
        <family val="2"/>
        <scheme val="minor"/>
      </rPr>
      <t xml:space="preserve"> in reaction to </t>
    </r>
    <r>
      <rPr>
        <sz val="12"/>
        <rFont val="Merriweather"/>
      </rPr>
      <t xml:space="preserve"> </t>
    </r>
    <r>
      <rPr>
        <i/>
        <sz val="12"/>
        <rFont val="Merriweather"/>
      </rPr>
      <t>Phytophthora sojae</t>
    </r>
  </si>
  <si>
    <t>Wheat  protein kinase 1, SnRK1αs play a role in the Fusarium toxin response and tolerance</t>
  </si>
  <si>
    <t>*Bold and black are stable QTSs</t>
  </si>
  <si>
    <t>References</t>
  </si>
  <si>
    <t>-log10pvalue</t>
  </si>
  <si>
    <r>
      <t>Table S3: Genotypic variance and heritability in the broad sense (h</t>
    </r>
    <r>
      <rPr>
        <b/>
        <vertAlign val="superscript"/>
        <sz val="11"/>
        <color rgb="FF000000"/>
        <rFont val="Times New Roman"/>
        <family val="1"/>
      </rPr>
      <t>2</t>
    </r>
    <r>
      <rPr>
        <b/>
        <sz val="11"/>
        <color rgb="FF000000"/>
        <rFont val="Times New Roman"/>
        <family val="1"/>
      </rPr>
      <t>) for phenotypic traits in 181 wheat genotypes in three years.</t>
    </r>
  </si>
  <si>
    <t>Table S4: Summary of linkage disequilibrium analysis among marker pairs and the number of significant marker pairs per chromosome and genome.</t>
  </si>
  <si>
    <t>Table S1: Mean AUDPC for Septoria tritici blotch (STB) disease across environments (years) in bread wheat genotypes.</t>
  </si>
  <si>
    <r>
      <t>Table S2: Descriptive statistic of Septoria tritici</t>
    </r>
    <r>
      <rPr>
        <b/>
        <i/>
        <sz val="11"/>
        <color rgb="FF000000"/>
        <rFont val="Times New Roman"/>
        <family val="1"/>
      </rPr>
      <t xml:space="preserve"> </t>
    </r>
    <r>
      <rPr>
        <b/>
        <sz val="11"/>
        <color rgb="FF000000"/>
        <rFont val="Times New Roman"/>
        <family val="1"/>
      </rPr>
      <t>Blotch value from GWAS panel evaluated in three years during 2019 to 2021 growing season.</t>
    </r>
  </si>
  <si>
    <t>Table S5: All quantitative trait SNPs (QTNs)  controlling the Septoria tritici blotch  resistance.</t>
  </si>
  <si>
    <t>Table S6: The repetitive quatitative trait SNPs (QTNs) controlling the Septoria tritici blotch resistance  and  the putative candidate genes covering the flanking region of repetitive QTNs</t>
  </si>
  <si>
    <t>Table S7: The unique quantitative trait SNPs (QTNs)  controlling the Septoria tritici blotch and  the putative candidate genes covering the flanking region of repetitive resistance  QTNs</t>
  </si>
  <si>
    <r>
      <t xml:space="preserve">Table S8: Significant Haplotype contributing </t>
    </r>
    <r>
      <rPr>
        <b/>
        <i/>
        <sz val="11"/>
        <color theme="1"/>
        <rFont val="Calibri"/>
        <family val="2"/>
        <scheme val="minor"/>
      </rPr>
      <t xml:space="preserve"> </t>
    </r>
    <r>
      <rPr>
        <b/>
        <sz val="11"/>
        <color theme="1"/>
        <rFont val="Calibri"/>
        <family val="2"/>
        <scheme val="minor"/>
      </rPr>
      <t>Septoria tritici blotch resistance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</si>
</sst>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family val="2"/>
      <scheme val="minor"/>
    </font>
    <font>
      <b/>
      <sz val="11"/>
      <color rgb="FF000000"/>
      <name val="Times New Roman"/>
      <family val="1"/>
    </font>
    <font>
      <sz val="11"/>
      <color rgb="FF000000"/>
      <name val="Times New Roman"/>
      <family val="1"/>
    </font>
    <font>
      <vertAlign val="superscript"/>
      <sz val="11"/>
      <color rgb="FF000000"/>
      <name val="Times New Roman"/>
      <family val="1"/>
    </font>
    <font>
      <b/>
      <vertAlign val="superscript"/>
      <sz val="11"/>
      <color rgb="FF000000"/>
      <name val="Times New Roman"/>
      <family val="1"/>
    </font>
    <font>
      <b/>
      <sz val="11"/>
      <color theme="1"/>
      <name val="Times New Roman"/>
      <family val="1"/>
    </font>
    <font>
      <sz val="10"/>
      <color rgb="FF000000"/>
      <name val="Times New Roman"/>
      <family val="1"/>
    </font>
    <font>
      <b/>
      <sz val="11"/>
      <color theme="1"/>
      <name val="Calibri"/>
      <family val="2"/>
      <scheme val="minor"/>
    </font>
    <font>
      <b/>
      <sz val="12"/>
      <color rgb="FF000000"/>
      <name val="Times New Roman"/>
      <family val="1"/>
    </font>
    <font>
      <b/>
      <vertAlign val="superscript"/>
      <sz val="12"/>
      <color rgb="FF000000"/>
      <name val="Times New Roman"/>
      <family val="1"/>
    </font>
    <font>
      <sz val="12"/>
      <color rgb="FF000000"/>
      <name val="Times New Roman"/>
      <family val="1"/>
    </font>
    <font>
      <i/>
      <sz val="12"/>
      <color rgb="FF000000"/>
      <name val="Times New Roman"/>
      <family val="1"/>
    </font>
    <font>
      <b/>
      <sz val="12"/>
      <color rgb="FFFF0000"/>
      <name val="Times New Roman"/>
      <family val="1"/>
    </font>
    <font>
      <sz val="12"/>
      <color theme="1"/>
      <name val="Times New Roman"/>
      <family val="1"/>
    </font>
    <font>
      <sz val="12"/>
      <color rgb="FF737373"/>
      <name val="Arial"/>
      <family val="2"/>
    </font>
    <font>
      <u/>
      <sz val="11"/>
      <color theme="10"/>
      <name val="Calibri"/>
      <family val="2"/>
      <scheme val="minor"/>
    </font>
    <font>
      <sz val="8"/>
      <name val="Calibri"/>
      <family val="2"/>
      <scheme val="minor"/>
    </font>
    <font>
      <sz val="11"/>
      <color theme="1"/>
      <name val="Calibri"/>
      <family val="2"/>
      <scheme val="minor"/>
    </font>
    <font>
      <sz val="11"/>
      <color theme="1"/>
      <name val="Times New Roman"/>
      <charset val="134"/>
    </font>
    <font>
      <b/>
      <sz val="11"/>
      <color theme="1"/>
      <name val="Times New Roman"/>
      <charset val="134"/>
    </font>
    <font>
      <b/>
      <sz val="11"/>
      <name val="Times New Roman"/>
      <charset val="134"/>
    </font>
    <font>
      <sz val="8"/>
      <color theme="1"/>
      <name val="Arial"/>
      <charset val="134"/>
    </font>
    <font>
      <i/>
      <sz val="10"/>
      <color rgb="FF000000"/>
      <name val="Times New Roman"/>
      <family val="1"/>
    </font>
    <font>
      <b/>
      <sz val="10"/>
      <color rgb="FF202124"/>
      <name val="Times New Roman"/>
      <family val="1"/>
    </font>
    <font>
      <b/>
      <sz val="12"/>
      <name val="Times New Roman"/>
      <family val="1"/>
    </font>
    <font>
      <b/>
      <sz val="11"/>
      <name val="Times New Roman"/>
      <family val="1"/>
    </font>
    <font>
      <b/>
      <i/>
      <sz val="11"/>
      <color rgb="FF000000"/>
      <name val="Times New Roman"/>
      <family val="1"/>
    </font>
    <font>
      <sz val="12"/>
      <color theme="1"/>
      <name val="Calibri"/>
      <family val="2"/>
      <scheme val="minor"/>
    </font>
    <font>
      <sz val="12"/>
      <color rgb="FF2A2A2A"/>
      <name val="Source Sans Pro"/>
      <family val="2"/>
    </font>
    <font>
      <i/>
      <sz val="12"/>
      <color rgb="FF282828"/>
      <name val="Arial"/>
      <family val="2"/>
    </font>
    <font>
      <sz val="12"/>
      <color rgb="FF282828"/>
      <name val="Georgia"/>
      <family val="1"/>
    </font>
    <font>
      <sz val="12"/>
      <color rgb="FF222222"/>
      <name val="Arial"/>
      <family val="2"/>
    </font>
    <font>
      <i/>
      <sz val="12"/>
      <color rgb="FF222222"/>
      <name val="Arial"/>
      <family val="2"/>
    </font>
    <font>
      <sz val="12"/>
      <color rgb="FF3E3D40"/>
      <name val="Georgia"/>
      <family val="1"/>
    </font>
    <font>
      <i/>
      <sz val="12"/>
      <color theme="1"/>
      <name val="Calibri"/>
      <family val="2"/>
      <scheme val="minor"/>
    </font>
    <font>
      <b/>
      <sz val="12"/>
      <color theme="1"/>
      <name val="Times New Roman"/>
      <family val="1"/>
    </font>
    <font>
      <i/>
      <sz val="12"/>
      <color rgb="FF333333"/>
      <name val="Times New Roman"/>
      <family val="1"/>
    </font>
    <font>
      <i/>
      <sz val="12"/>
      <color rgb="FF2A2A2A"/>
      <name val="Source Sans Pro"/>
      <family val="2"/>
    </font>
    <font>
      <sz val="12"/>
      <color rgb="FF2A2A2A"/>
      <name val="Times New Roman"/>
      <family val="1"/>
    </font>
    <font>
      <i/>
      <sz val="12"/>
      <color rgb="FF3E3D40"/>
      <name val="Georgia"/>
      <family val="1"/>
    </font>
    <font>
      <i/>
      <sz val="12"/>
      <color rgb="FF1C1D1E"/>
      <name val="Open Sans"/>
      <family val="2"/>
    </font>
    <font>
      <sz val="12"/>
      <color rgb="FF1C1D1E"/>
      <name val="Open Sans"/>
      <family val="2"/>
    </font>
    <font>
      <b/>
      <sz val="12"/>
      <color rgb="FF1C1D1E"/>
      <name val="Open Sans"/>
      <family val="2"/>
    </font>
    <font>
      <b/>
      <i/>
      <sz val="12"/>
      <color rgb="FFC00000"/>
      <name val="Calibri"/>
      <family val="2"/>
      <scheme val="minor"/>
    </font>
    <font>
      <b/>
      <i/>
      <sz val="12"/>
      <color rgb="FFFF0000"/>
      <name val="Times New Roman"/>
      <family val="1"/>
    </font>
    <font>
      <b/>
      <i/>
      <sz val="12"/>
      <color rgb="FFFF0000"/>
      <name val="Calibri"/>
      <family val="2"/>
      <scheme val="minor"/>
    </font>
    <font>
      <b/>
      <i/>
      <sz val="12"/>
      <name val="Times New Roman"/>
      <family val="1"/>
    </font>
    <font>
      <b/>
      <i/>
      <sz val="12"/>
      <color theme="1"/>
      <name val="Times New Roman"/>
      <family val="1"/>
    </font>
    <font>
      <b/>
      <sz val="11"/>
      <name val="Calibri"/>
      <family val="2"/>
      <scheme val="minor"/>
    </font>
    <font>
      <sz val="11"/>
      <name val="Calibri"/>
      <family val="2"/>
      <scheme val="minor"/>
    </font>
    <font>
      <i/>
      <sz val="11"/>
      <name val="Calibri"/>
      <family val="2"/>
      <scheme val="minor"/>
    </font>
    <font>
      <b/>
      <i/>
      <sz val="16.5"/>
      <name val="Arial"/>
      <family val="2"/>
    </font>
    <font>
      <b/>
      <i/>
      <sz val="11"/>
      <color theme="1"/>
      <name val="Calibri"/>
      <family val="2"/>
      <scheme val="minor"/>
    </font>
    <font>
      <sz val="12"/>
      <name val="Calibri"/>
      <family val="2"/>
      <scheme val="minor"/>
    </font>
    <font>
      <sz val="12"/>
      <name val="Arial"/>
      <family val="2"/>
    </font>
    <font>
      <sz val="12"/>
      <name val="Times New Roman"/>
      <family val="1"/>
    </font>
    <font>
      <sz val="12"/>
      <name val="Merriweather"/>
    </font>
    <font>
      <sz val="12"/>
      <name val="Source Sans Pro"/>
      <family val="2"/>
    </font>
    <font>
      <sz val="12"/>
      <name val="Segoe UI"/>
      <family val="2"/>
    </font>
    <font>
      <i/>
      <sz val="12"/>
      <name val="Arial"/>
      <family val="2"/>
    </font>
    <font>
      <sz val="12"/>
      <name val="Georgia"/>
      <family val="1"/>
    </font>
    <font>
      <i/>
      <sz val="12"/>
      <name val="Georgia"/>
      <family val="1"/>
    </font>
    <font>
      <i/>
      <sz val="12"/>
      <name val="Open Sans"/>
      <family val="2"/>
    </font>
    <font>
      <sz val="12"/>
      <name val="Open Sans"/>
      <family val="2"/>
    </font>
    <font>
      <i/>
      <sz val="12"/>
      <name val="Merriweather"/>
    </font>
    <font>
      <i/>
      <sz val="12"/>
      <name val="Calibri"/>
      <family val="2"/>
      <scheme val="minor"/>
    </font>
    <font>
      <u/>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top style="thin">
        <color auto="1"/>
      </top>
      <bottom style="medium">
        <color auto="1"/>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indexed="64"/>
      </right>
      <top style="medium">
        <color auto="1"/>
      </top>
      <bottom/>
      <diagonal/>
    </border>
    <border>
      <left style="thin">
        <color auto="1"/>
      </left>
      <right style="medium">
        <color auto="1"/>
      </right>
      <top/>
      <bottom style="thin">
        <color auto="1"/>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medium">
        <color indexed="64"/>
      </bottom>
      <diagonal/>
    </border>
  </borders>
  <cellStyleXfs count="3">
    <xf numFmtId="0" fontId="0" fillId="0" borderId="0"/>
    <xf numFmtId="0" fontId="15" fillId="0" borderId="0" applyNumberFormat="0" applyFill="0" applyBorder="0" applyAlignment="0" applyProtection="0"/>
    <xf numFmtId="0" fontId="21" fillId="0" borderId="0"/>
  </cellStyleXfs>
  <cellXfs count="388">
    <xf numFmtId="0" fontId="0" fillId="0" borderId="0" xfId="0"/>
    <xf numFmtId="0" fontId="2" fillId="0" borderId="8" xfId="0" applyFont="1" applyBorder="1" applyAlignment="1">
      <alignment horizontal="justify" vertical="center"/>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0" xfId="0" applyFont="1" applyAlignment="1">
      <alignment vertical="center"/>
    </xf>
    <xf numFmtId="0" fontId="2" fillId="0" borderId="4" xfId="0" applyFont="1" applyBorder="1" applyAlignment="1">
      <alignment horizontal="justify" vertical="center"/>
    </xf>
    <xf numFmtId="0" fontId="1" fillId="0" borderId="1" xfId="0" applyFont="1" applyBorder="1" applyAlignment="1">
      <alignment horizontal="justify" vertical="center"/>
    </xf>
    <xf numFmtId="3" fontId="2" fillId="0" borderId="8" xfId="0" applyNumberFormat="1" applyFont="1" applyBorder="1" applyAlignment="1">
      <alignment horizontal="justify" vertical="center"/>
    </xf>
    <xf numFmtId="0" fontId="7" fillId="0" borderId="0" xfId="0" applyFont="1"/>
    <xf numFmtId="0" fontId="0" fillId="0" borderId="15" xfId="0" applyBorder="1"/>
    <xf numFmtId="0" fontId="18" fillId="0" borderId="0" xfId="0" applyFont="1"/>
    <xf numFmtId="0" fontId="18" fillId="0" borderId="15" xfId="0" applyFont="1" applyBorder="1" applyAlignment="1">
      <alignment wrapText="1"/>
    </xf>
    <xf numFmtId="0" fontId="18" fillId="0" borderId="23" xfId="0" applyFont="1" applyBorder="1"/>
    <xf numFmtId="0" fontId="18" fillId="0" borderId="25" xfId="0" applyFont="1" applyBorder="1" applyAlignment="1">
      <alignment wrapText="1"/>
    </xf>
    <xf numFmtId="0" fontId="18" fillId="0" borderId="26" xfId="0" applyFont="1" applyBorder="1"/>
    <xf numFmtId="0" fontId="19" fillId="0" borderId="15" xfId="0" applyFont="1" applyBorder="1" applyAlignment="1">
      <alignment horizontal="justify"/>
    </xf>
    <xf numFmtId="0" fontId="18" fillId="0" borderId="19" xfId="0" applyFont="1" applyBorder="1" applyAlignment="1">
      <alignment horizontal="justify"/>
    </xf>
    <xf numFmtId="0" fontId="19" fillId="0" borderId="20" xfId="2" applyFont="1" applyBorder="1" applyAlignment="1">
      <alignment horizontal="justify"/>
    </xf>
    <xf numFmtId="0" fontId="5" fillId="0" borderId="15" xfId="0" applyFont="1" applyBorder="1"/>
    <xf numFmtId="0" fontId="18" fillId="0" borderId="22" xfId="0" applyFont="1" applyBorder="1" applyAlignment="1">
      <alignment horizontal="justify"/>
    </xf>
    <xf numFmtId="0" fontId="19" fillId="0" borderId="15" xfId="2" applyFont="1" applyBorder="1" applyAlignment="1">
      <alignment horizontal="justify"/>
    </xf>
    <xf numFmtId="0" fontId="17" fillId="0" borderId="0" xfId="0" applyFont="1"/>
    <xf numFmtId="0" fontId="18" fillId="0" borderId="24" xfId="0" applyFont="1" applyBorder="1" applyAlignment="1">
      <alignment horizontal="justify"/>
    </xf>
    <xf numFmtId="0" fontId="19" fillId="0" borderId="25" xfId="0" applyFont="1" applyBorder="1" applyAlignment="1">
      <alignment horizontal="justify"/>
    </xf>
    <xf numFmtId="0" fontId="19" fillId="0" borderId="0" xfId="0" applyFont="1" applyAlignment="1">
      <alignment horizontal="left"/>
    </xf>
    <xf numFmtId="0" fontId="1" fillId="0" borderId="15" xfId="0" applyFont="1" applyBorder="1" applyAlignment="1">
      <alignment horizontal="justify" vertical="center"/>
    </xf>
    <xf numFmtId="0" fontId="2" fillId="0" borderId="15" xfId="0" applyFont="1" applyBorder="1" applyAlignment="1">
      <alignment horizontal="justify" vertical="center"/>
    </xf>
    <xf numFmtId="0" fontId="0" fillId="0" borderId="29" xfId="0" applyBorder="1"/>
    <xf numFmtId="0" fontId="0" fillId="2" borderId="0" xfId="0" applyFill="1"/>
    <xf numFmtId="2" fontId="18" fillId="0" borderId="20" xfId="0" applyNumberFormat="1" applyFont="1" applyBorder="1" applyAlignment="1">
      <alignment horizontal="justify"/>
    </xf>
    <xf numFmtId="2" fontId="18" fillId="0" borderId="15" xfId="0" applyNumberFormat="1" applyFont="1" applyBorder="1" applyAlignment="1">
      <alignment horizontal="justify"/>
    </xf>
    <xf numFmtId="2" fontId="18" fillId="2" borderId="15" xfId="0" applyNumberFormat="1" applyFont="1" applyFill="1" applyBorder="1" applyAlignment="1">
      <alignment horizontal="justify"/>
    </xf>
    <xf numFmtId="2" fontId="19" fillId="0" borderId="15" xfId="0" applyNumberFormat="1" applyFont="1" applyBorder="1" applyAlignment="1">
      <alignment horizontal="justify"/>
    </xf>
    <xf numFmtId="2" fontId="19" fillId="0" borderId="25" xfId="0" applyNumberFormat="1" applyFont="1" applyBorder="1" applyAlignment="1">
      <alignment horizontal="justify"/>
    </xf>
    <xf numFmtId="2" fontId="5" fillId="0" borderId="25" xfId="0" applyNumberFormat="1" applyFont="1" applyBorder="1" applyAlignment="1">
      <alignment horizontal="justify"/>
    </xf>
    <xf numFmtId="0" fontId="6" fillId="0" borderId="18" xfId="0" applyFont="1" applyBorder="1" applyAlignment="1">
      <alignment vertical="center"/>
    </xf>
    <xf numFmtId="0" fontId="0" fillId="0" borderId="18" xfId="0" applyBorder="1"/>
    <xf numFmtId="0" fontId="1" fillId="0" borderId="22" xfId="0" applyFont="1" applyBorder="1" applyAlignment="1">
      <alignment horizontal="justify" vertical="center"/>
    </xf>
    <xf numFmtId="0" fontId="0" fillId="0" borderId="7" xfId="0" applyBorder="1"/>
    <xf numFmtId="0" fontId="2" fillId="0" borderId="25" xfId="0" applyFont="1" applyBorder="1" applyAlignment="1">
      <alignment horizontal="justify" vertical="center"/>
    </xf>
    <xf numFmtId="0" fontId="0" fillId="0" borderId="25" xfId="0" applyBorder="1"/>
    <xf numFmtId="0" fontId="0" fillId="0" borderId="10" xfId="0" applyBorder="1"/>
    <xf numFmtId="0" fontId="0" fillId="0" borderId="8" xfId="0" applyBorder="1"/>
    <xf numFmtId="0" fontId="1" fillId="0" borderId="1" xfId="0" applyFont="1" applyBorder="1" applyAlignment="1">
      <alignment vertical="top"/>
    </xf>
    <xf numFmtId="0" fontId="1" fillId="0" borderId="30" xfId="0" applyFont="1" applyBorder="1" applyAlignment="1">
      <alignment vertical="top"/>
    </xf>
    <xf numFmtId="0" fontId="1" fillId="0" borderId="30" xfId="0" applyFont="1" applyBorder="1" applyAlignment="1">
      <alignment vertical="center"/>
    </xf>
    <xf numFmtId="0" fontId="1" fillId="0" borderId="5" xfId="0" applyFont="1" applyBorder="1" applyAlignment="1">
      <alignment vertical="center"/>
    </xf>
    <xf numFmtId="0" fontId="1" fillId="0" borderId="14" xfId="0" applyFont="1" applyBorder="1" applyAlignment="1">
      <alignment horizontal="justify" vertical="center"/>
    </xf>
    <xf numFmtId="0" fontId="11" fillId="0" borderId="15" xfId="0" applyFont="1" applyBorder="1" applyAlignment="1">
      <alignment horizontal="justify" vertical="center"/>
    </xf>
    <xf numFmtId="0" fontId="11" fillId="0" borderId="0" xfId="0" applyFont="1" applyAlignment="1">
      <alignment horizontal="justify" vertical="center"/>
    </xf>
    <xf numFmtId="0" fontId="10" fillId="0" borderId="15" xfId="0" applyFont="1" applyBorder="1" applyAlignment="1">
      <alignment horizontal="justify" vertical="center"/>
    </xf>
    <xf numFmtId="0" fontId="11" fillId="0" borderId="15" xfId="0" applyFont="1" applyBorder="1" applyAlignment="1">
      <alignment horizontal="justify" vertical="center" wrapText="1"/>
    </xf>
    <xf numFmtId="0" fontId="10" fillId="0" borderId="15" xfId="0" applyFont="1" applyBorder="1" applyAlignment="1">
      <alignment horizontal="justify" vertical="center" wrapText="1"/>
    </xf>
    <xf numFmtId="11" fontId="10" fillId="0" borderId="15" xfId="0" applyNumberFormat="1" applyFont="1" applyBorder="1" applyAlignment="1">
      <alignment horizontal="justify" vertical="center"/>
    </xf>
    <xf numFmtId="0" fontId="27" fillId="0" borderId="0" xfId="0" applyFont="1"/>
    <xf numFmtId="0" fontId="10" fillId="0" borderId="0" xfId="0" applyFont="1" applyAlignment="1">
      <alignment horizontal="justify" vertical="center" wrapText="1"/>
    </xf>
    <xf numFmtId="0" fontId="10" fillId="0" borderId="0" xfId="0" applyFont="1" applyAlignment="1">
      <alignment horizontal="justify" vertical="center"/>
    </xf>
    <xf numFmtId="11" fontId="10" fillId="0" borderId="0" xfId="0" applyNumberFormat="1" applyFont="1" applyAlignment="1">
      <alignment horizontal="justify" vertical="center"/>
    </xf>
    <xf numFmtId="0" fontId="11" fillId="0" borderId="0" xfId="0" applyFont="1" applyAlignment="1">
      <alignment horizontal="justify" vertical="center" wrapText="1"/>
    </xf>
    <xf numFmtId="0" fontId="30" fillId="0" borderId="0" xfId="0" applyFont="1" applyAlignment="1">
      <alignment horizontal="justify" vertical="center" wrapText="1"/>
    </xf>
    <xf numFmtId="0" fontId="33" fillId="0" borderId="0" xfId="0" applyFont="1" applyAlignment="1">
      <alignment horizontal="justify" vertical="center" wrapText="1"/>
    </xf>
    <xf numFmtId="0" fontId="13" fillId="0" borderId="16" xfId="0" applyFont="1" applyBorder="1" applyAlignment="1">
      <alignment vertical="center"/>
    </xf>
    <xf numFmtId="0" fontId="11" fillId="0" borderId="17" xfId="0" applyFont="1" applyBorder="1" applyAlignment="1">
      <alignment horizontal="justify" vertical="center"/>
    </xf>
    <xf numFmtId="0" fontId="10" fillId="0" borderId="20" xfId="0" applyFont="1" applyBorder="1" applyAlignment="1">
      <alignment horizontal="justify" vertical="center"/>
    </xf>
    <xf numFmtId="0" fontId="11" fillId="0" borderId="20" xfId="0" applyFont="1" applyBorder="1" applyAlignment="1">
      <alignment horizontal="justify" vertical="center"/>
    </xf>
    <xf numFmtId="0" fontId="10" fillId="0" borderId="25" xfId="0" applyFont="1" applyBorder="1" applyAlignment="1">
      <alignment horizontal="justify" vertical="center"/>
    </xf>
    <xf numFmtId="0" fontId="11" fillId="0" borderId="25" xfId="0" applyFont="1" applyBorder="1" applyAlignment="1">
      <alignment horizontal="justify" vertical="center" wrapText="1"/>
    </xf>
    <xf numFmtId="0" fontId="11" fillId="0" borderId="25" xfId="0" applyFont="1" applyBorder="1" applyAlignment="1">
      <alignment horizontal="justify" vertical="center"/>
    </xf>
    <xf numFmtId="0" fontId="27" fillId="0" borderId="25" xfId="0" applyFont="1" applyBorder="1"/>
    <xf numFmtId="0" fontId="36" fillId="0" borderId="18" xfId="0" applyFont="1" applyBorder="1" applyAlignment="1">
      <alignment vertical="center" wrapText="1"/>
    </xf>
    <xf numFmtId="0" fontId="27" fillId="0" borderId="9" xfId="0" applyFont="1" applyBorder="1"/>
    <xf numFmtId="0" fontId="27" fillId="0" borderId="6" xfId="0" applyFont="1" applyBorder="1"/>
    <xf numFmtId="0" fontId="27" fillId="0" borderId="10" xfId="0" applyFont="1" applyBorder="1"/>
    <xf numFmtId="0" fontId="27" fillId="0" borderId="8" xfId="0" applyFont="1" applyBorder="1"/>
    <xf numFmtId="11" fontId="10" fillId="0" borderId="20" xfId="0" applyNumberFormat="1" applyFont="1" applyBorder="1" applyAlignment="1">
      <alignment horizontal="justify" vertical="center"/>
    </xf>
    <xf numFmtId="0" fontId="10" fillId="0" borderId="43" xfId="0" applyFont="1" applyBorder="1" applyAlignment="1">
      <alignment horizontal="justify" vertical="center" wrapText="1"/>
    </xf>
    <xf numFmtId="0" fontId="10" fillId="0" borderId="44" xfId="0" applyFont="1" applyBorder="1" applyAlignment="1">
      <alignment horizontal="justify" vertical="center"/>
    </xf>
    <xf numFmtId="0" fontId="10" fillId="0" borderId="44" xfId="0" applyFont="1" applyBorder="1" applyAlignment="1">
      <alignment horizontal="justify" vertical="center" wrapText="1"/>
    </xf>
    <xf numFmtId="0" fontId="11" fillId="0" borderId="44" xfId="0" applyFont="1" applyBorder="1" applyAlignment="1">
      <alignment horizontal="justify" vertical="center" wrapText="1"/>
    </xf>
    <xf numFmtId="0" fontId="11" fillId="0" borderId="44" xfId="0" applyFont="1" applyBorder="1" applyAlignment="1">
      <alignment horizontal="justify" vertical="center"/>
    </xf>
    <xf numFmtId="0" fontId="27" fillId="0" borderId="25" xfId="0" applyFont="1" applyBorder="1" applyAlignment="1">
      <alignment vertical="center"/>
    </xf>
    <xf numFmtId="0" fontId="27" fillId="0" borderId="44" xfId="0" applyFont="1" applyBorder="1" applyAlignment="1">
      <alignment vertical="center"/>
    </xf>
    <xf numFmtId="0" fontId="27" fillId="0" borderId="44" xfId="0" applyFont="1" applyBorder="1" applyAlignment="1">
      <alignment vertical="center" wrapText="1"/>
    </xf>
    <xf numFmtId="0" fontId="27" fillId="0" borderId="15" xfId="0" applyFont="1" applyBorder="1" applyAlignment="1">
      <alignment vertical="center" wrapText="1"/>
    </xf>
    <xf numFmtId="0" fontId="27" fillId="0" borderId="25" xfId="0" applyFont="1" applyBorder="1" applyAlignment="1">
      <alignment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0" fillId="0" borderId="48" xfId="0" applyFont="1" applyBorder="1" applyAlignment="1">
      <alignment horizontal="justify" wrapText="1"/>
    </xf>
    <xf numFmtId="0" fontId="11" fillId="0" borderId="48" xfId="0" applyFont="1" applyBorder="1" applyAlignment="1">
      <alignment horizontal="justify" vertical="center" wrapText="1"/>
    </xf>
    <xf numFmtId="0" fontId="11" fillId="0" borderId="48" xfId="0" applyFont="1" applyBorder="1" applyAlignment="1">
      <alignment horizontal="justify" vertical="center"/>
    </xf>
    <xf numFmtId="0" fontId="10" fillId="0" borderId="13" xfId="0" applyFont="1" applyBorder="1" applyAlignment="1">
      <alignment horizontal="center" wrapText="1"/>
    </xf>
    <xf numFmtId="0" fontId="27" fillId="0" borderId="7" xfId="0" applyFont="1" applyBorder="1"/>
    <xf numFmtId="0" fontId="10" fillId="0" borderId="13" xfId="0" applyFont="1" applyBorder="1" applyAlignment="1">
      <alignment horizontal="justify" wrapText="1"/>
    </xf>
    <xf numFmtId="0" fontId="10" fillId="0" borderId="11" xfId="0" applyFont="1" applyBorder="1" applyAlignment="1">
      <alignment horizontal="justify" wrapText="1"/>
    </xf>
    <xf numFmtId="0" fontId="43" fillId="0" borderId="0" xfId="0" applyFont="1"/>
    <xf numFmtId="0" fontId="43" fillId="0" borderId="10" xfId="0" applyFont="1" applyBorder="1"/>
    <xf numFmtId="0" fontId="34" fillId="0" borderId="44" xfId="0" applyFont="1" applyBorder="1" applyAlignment="1">
      <alignment vertical="center"/>
    </xf>
    <xf numFmtId="0" fontId="46" fillId="0" borderId="25" xfId="0" applyFont="1" applyBorder="1" applyAlignment="1">
      <alignment vertical="center"/>
    </xf>
    <xf numFmtId="0" fontId="2" fillId="0" borderId="11" xfId="0" applyFont="1" applyBorder="1" applyAlignment="1">
      <alignment horizontal="justify" vertical="center"/>
    </xf>
    <xf numFmtId="0" fontId="1" fillId="0" borderId="40" xfId="0" applyFont="1" applyBorder="1" applyAlignment="1">
      <alignment horizontal="justify" vertical="center"/>
    </xf>
    <xf numFmtId="0" fontId="0" fillId="0" borderId="1" xfId="0" applyBorder="1"/>
    <xf numFmtId="0" fontId="48" fillId="0" borderId="0" xfId="0" applyFont="1"/>
    <xf numFmtId="0" fontId="49" fillId="0" borderId="0" xfId="0" applyFont="1"/>
    <xf numFmtId="1" fontId="49" fillId="0" borderId="0" xfId="0" applyNumberFormat="1" applyFont="1"/>
    <xf numFmtId="0" fontId="49" fillId="3" borderId="0" xfId="0" applyFont="1" applyFill="1"/>
    <xf numFmtId="0" fontId="49" fillId="0" borderId="13" xfId="0" applyFont="1" applyBorder="1"/>
    <xf numFmtId="0" fontId="49" fillId="0" borderId="10" xfId="0" applyFont="1" applyBorder="1"/>
    <xf numFmtId="0" fontId="25" fillId="0" borderId="20" xfId="0" applyFont="1" applyBorder="1" applyAlignment="1">
      <alignment wrapText="1"/>
    </xf>
    <xf numFmtId="0" fontId="25" fillId="0" borderId="21" xfId="0" applyFont="1" applyBorder="1" applyAlignment="1">
      <alignment wrapText="1"/>
    </xf>
    <xf numFmtId="0" fontId="50" fillId="0" borderId="0" xfId="0" applyFont="1"/>
    <xf numFmtId="0" fontId="48" fillId="0" borderId="13" xfId="0" applyFont="1" applyBorder="1"/>
    <xf numFmtId="0" fontId="51" fillId="0" borderId="0" xfId="0" applyFont="1" applyAlignment="1">
      <alignment vertical="center" wrapText="1"/>
    </xf>
    <xf numFmtId="0" fontId="49" fillId="0" borderId="11" xfId="0" applyFont="1" applyBorder="1"/>
    <xf numFmtId="0" fontId="50" fillId="0" borderId="10" xfId="0" applyFont="1" applyBorder="1"/>
    <xf numFmtId="0" fontId="0" fillId="0" borderId="12" xfId="0" applyBorder="1"/>
    <xf numFmtId="0" fontId="0" fillId="0" borderId="13" xfId="0" applyBorder="1"/>
    <xf numFmtId="0" fontId="0" fillId="0" borderId="11" xfId="0" applyBorder="1"/>
    <xf numFmtId="0" fontId="7" fillId="0" borderId="9" xfId="0" applyFont="1" applyBorder="1"/>
    <xf numFmtId="0" fontId="7" fillId="0" borderId="13" xfId="0" applyFont="1" applyBorder="1"/>
    <xf numFmtId="0" fontId="48" fillId="0" borderId="9" xfId="0" applyFont="1" applyBorder="1" applyAlignment="1">
      <alignment horizontal="center"/>
    </xf>
    <xf numFmtId="0" fontId="49" fillId="0" borderId="13" xfId="0" applyFont="1" applyBorder="1" applyAlignment="1">
      <alignment horizontal="center"/>
    </xf>
    <xf numFmtId="0" fontId="49" fillId="0" borderId="0" xfId="0" applyFont="1" applyAlignment="1">
      <alignment horizontal="center"/>
    </xf>
    <xf numFmtId="1" fontId="49" fillId="0" borderId="7" xfId="0" applyNumberFormat="1" applyFont="1" applyBorder="1" applyAlignment="1">
      <alignment horizontal="center"/>
    </xf>
    <xf numFmtId="0" fontId="49" fillId="3" borderId="13" xfId="0" applyFont="1" applyFill="1" applyBorder="1" applyAlignment="1">
      <alignment horizontal="center"/>
    </xf>
    <xf numFmtId="0" fontId="48" fillId="3" borderId="0" xfId="0" applyFont="1" applyFill="1" applyAlignment="1">
      <alignment horizontal="center"/>
    </xf>
    <xf numFmtId="0" fontId="49" fillId="3" borderId="0" xfId="0" applyFont="1" applyFill="1" applyAlignment="1">
      <alignment horizontal="center"/>
    </xf>
    <xf numFmtId="1" fontId="49" fillId="3" borderId="7" xfId="0" applyNumberFormat="1" applyFont="1" applyFill="1" applyBorder="1" applyAlignment="1">
      <alignment horizontal="center"/>
    </xf>
    <xf numFmtId="0" fontId="49" fillId="0" borderId="7" xfId="0" applyFont="1" applyBorder="1" applyAlignment="1">
      <alignment horizontal="center"/>
    </xf>
    <xf numFmtId="0" fontId="48" fillId="0" borderId="0" xfId="0" applyFont="1" applyAlignment="1">
      <alignment horizontal="center"/>
    </xf>
    <xf numFmtId="11" fontId="49" fillId="0" borderId="0" xfId="0" applyNumberFormat="1" applyFont="1" applyAlignment="1">
      <alignment horizontal="center"/>
    </xf>
    <xf numFmtId="0" fontId="49" fillId="0" borderId="10" xfId="0" applyFont="1" applyBorder="1" applyAlignment="1">
      <alignment horizontal="center"/>
    </xf>
    <xf numFmtId="1" fontId="49" fillId="0" borderId="8" xfId="0" applyNumberFormat="1" applyFont="1" applyBorder="1" applyAlignment="1">
      <alignment horizontal="center"/>
    </xf>
    <xf numFmtId="2" fontId="49" fillId="0" borderId="0" xfId="0" applyNumberFormat="1" applyFont="1" applyAlignment="1">
      <alignment horizontal="center"/>
    </xf>
    <xf numFmtId="2" fontId="48" fillId="3" borderId="0" xfId="0" applyNumberFormat="1" applyFont="1" applyFill="1" applyAlignment="1">
      <alignment horizontal="center"/>
    </xf>
    <xf numFmtId="2" fontId="49" fillId="3" borderId="0" xfId="0" applyNumberFormat="1" applyFont="1" applyFill="1" applyAlignment="1">
      <alignment horizontal="center"/>
    </xf>
    <xf numFmtId="2" fontId="49" fillId="0" borderId="10" xfId="0" applyNumberFormat="1" applyFont="1" applyBorder="1" applyAlignment="1">
      <alignment horizontal="center"/>
    </xf>
    <xf numFmtId="2" fontId="49" fillId="0" borderId="0" xfId="0" applyNumberFormat="1" applyFont="1"/>
    <xf numFmtId="2" fontId="49" fillId="0" borderId="10" xfId="0" applyNumberFormat="1" applyFont="1" applyBorder="1"/>
    <xf numFmtId="0" fontId="53" fillId="0" borderId="0" xfId="0" applyFont="1"/>
    <xf numFmtId="0" fontId="53" fillId="0" borderId="10" xfId="0" applyFont="1" applyBorder="1"/>
    <xf numFmtId="0" fontId="25" fillId="0" borderId="20" xfId="0" applyFont="1" applyBorder="1" applyAlignment="1">
      <alignment horizontal="center" wrapText="1"/>
    </xf>
    <xf numFmtId="0" fontId="55" fillId="0" borderId="20" xfId="0" applyFont="1" applyBorder="1" applyAlignment="1">
      <alignment horizontal="justify" vertical="center"/>
    </xf>
    <xf numFmtId="0" fontId="55" fillId="0" borderId="15" xfId="0" applyFont="1" applyBorder="1" applyAlignment="1">
      <alignment horizontal="justify" vertical="center"/>
    </xf>
    <xf numFmtId="0" fontId="55" fillId="0" borderId="25" xfId="0" applyFont="1" applyBorder="1" applyAlignment="1">
      <alignment horizontal="justify" vertical="center"/>
    </xf>
    <xf numFmtId="0" fontId="55" fillId="0" borderId="38" xfId="0" applyFont="1" applyBorder="1" applyAlignment="1">
      <alignment horizontal="left" vertical="center"/>
    </xf>
    <xf numFmtId="0" fontId="53" fillId="0" borderId="23" xfId="0" applyFont="1" applyBorder="1"/>
    <xf numFmtId="0" fontId="53" fillId="0" borderId="26" xfId="0" applyFont="1" applyBorder="1"/>
    <xf numFmtId="0" fontId="55" fillId="0" borderId="38" xfId="0" applyFont="1" applyBorder="1" applyAlignment="1">
      <alignment horizontal="center" vertical="center"/>
    </xf>
    <xf numFmtId="0" fontId="54" fillId="0" borderId="47" xfId="0" applyFont="1" applyBorder="1"/>
    <xf numFmtId="0" fontId="55" fillId="0" borderId="44" xfId="0" applyFont="1" applyBorder="1" applyAlignment="1">
      <alignment horizontal="justify" vertical="center"/>
    </xf>
    <xf numFmtId="0" fontId="55" fillId="0" borderId="15" xfId="0" applyFont="1" applyBorder="1" applyAlignment="1">
      <alignment vertical="center"/>
    </xf>
    <xf numFmtId="0" fontId="55" fillId="0" borderId="25" xfId="0" applyFont="1" applyBorder="1" applyAlignment="1">
      <alignment vertical="center"/>
    </xf>
    <xf numFmtId="0" fontId="55" fillId="0" borderId="0" xfId="0" applyFont="1" applyAlignment="1">
      <alignment vertical="center"/>
    </xf>
    <xf numFmtId="0" fontId="55" fillId="0" borderId="0" xfId="0" applyFont="1" applyAlignment="1">
      <alignment horizontal="center" vertical="center"/>
    </xf>
    <xf numFmtId="0" fontId="53" fillId="0" borderId="0" xfId="0" applyFont="1" applyAlignment="1">
      <alignment horizontal="center"/>
    </xf>
    <xf numFmtId="0" fontId="55" fillId="0" borderId="48" xfId="0" applyFont="1" applyBorder="1" applyAlignment="1">
      <alignment horizontal="justify" vertical="center"/>
    </xf>
    <xf numFmtId="0" fontId="60" fillId="0" borderId="48" xfId="0" applyFont="1" applyBorder="1" applyAlignment="1">
      <alignment horizontal="justify" vertical="center" wrapText="1"/>
    </xf>
    <xf numFmtId="0" fontId="53" fillId="0" borderId="49" xfId="0" applyFont="1" applyBorder="1"/>
    <xf numFmtId="0" fontId="55" fillId="0" borderId="18" xfId="0" applyFont="1" applyBorder="1"/>
    <xf numFmtId="0" fontId="66" fillId="0" borderId="0" xfId="1" applyFont="1" applyFill="1" applyBorder="1"/>
    <xf numFmtId="0" fontId="60" fillId="0" borderId="0" xfId="0" applyFont="1" applyAlignment="1">
      <alignment horizontal="justify" vertical="center" wrapText="1"/>
    </xf>
    <xf numFmtId="0" fontId="53" fillId="0" borderId="7" xfId="0" applyFont="1" applyBorder="1"/>
    <xf numFmtId="0" fontId="55" fillId="0" borderId="0" xfId="0" applyFont="1" applyAlignment="1">
      <alignment horizontal="justify" vertical="center"/>
    </xf>
    <xf numFmtId="0" fontId="55" fillId="0" borderId="10" xfId="0" applyFont="1" applyBorder="1" applyAlignment="1">
      <alignment horizontal="justify" vertical="center"/>
    </xf>
    <xf numFmtId="0" fontId="60" fillId="0" borderId="10" xfId="0" applyFont="1" applyBorder="1" applyAlignment="1">
      <alignment horizontal="justify" vertical="center" wrapText="1"/>
    </xf>
    <xf numFmtId="0" fontId="53" fillId="0" borderId="8" xfId="0" applyFont="1" applyBorder="1"/>
    <xf numFmtId="0" fontId="53" fillId="0" borderId="15" xfId="0" applyFont="1" applyBorder="1" applyAlignment="1">
      <alignment horizontal="left" vertical="center" wrapText="1"/>
    </xf>
    <xf numFmtId="0" fontId="53" fillId="0" borderId="0" xfId="0" applyFont="1" applyAlignment="1">
      <alignment horizontal="left"/>
    </xf>
    <xf numFmtId="0" fontId="53" fillId="0" borderId="20" xfId="0" applyFont="1" applyBorder="1" applyAlignment="1">
      <alignment horizontal="left" vertical="center" wrapText="1"/>
    </xf>
    <xf numFmtId="0" fontId="54" fillId="0" borderId="15" xfId="0" applyFont="1" applyBorder="1" applyAlignment="1">
      <alignment horizontal="left" vertical="center" wrapText="1"/>
    </xf>
    <xf numFmtId="0" fontId="53" fillId="0" borderId="25" xfId="0" applyFont="1" applyBorder="1" applyAlignment="1">
      <alignment horizontal="left" vertical="center" wrapText="1"/>
    </xf>
    <xf numFmtId="0" fontId="55" fillId="0" borderId="38" xfId="0" applyFont="1" applyBorder="1" applyAlignment="1">
      <alignment horizontal="left" vertical="center" wrapText="1"/>
    </xf>
    <xf numFmtId="0" fontId="53" fillId="0" borderId="38" xfId="0" applyFont="1" applyBorder="1" applyAlignment="1">
      <alignment horizontal="left"/>
    </xf>
    <xf numFmtId="0" fontId="53" fillId="0" borderId="31" xfId="0" applyFont="1" applyBorder="1" applyAlignment="1">
      <alignment horizontal="left"/>
    </xf>
    <xf numFmtId="0" fontId="55" fillId="0" borderId="25" xfId="0" applyFont="1" applyBorder="1" applyAlignment="1">
      <alignment horizontal="left" vertical="center"/>
    </xf>
    <xf numFmtId="0" fontId="60" fillId="0" borderId="15" xfId="0" applyFont="1" applyBorder="1" applyAlignment="1">
      <alignment horizontal="left" vertical="center" wrapText="1"/>
    </xf>
    <xf numFmtId="0" fontId="55" fillId="0" borderId="25" xfId="0" applyFont="1" applyBorder="1" applyAlignment="1">
      <alignment horizontal="left" vertical="center" wrapText="1"/>
    </xf>
    <xf numFmtId="0" fontId="63" fillId="0" borderId="20" xfId="0" applyFont="1" applyBorder="1" applyAlignment="1">
      <alignment horizontal="left" vertical="center" wrapText="1"/>
    </xf>
    <xf numFmtId="0" fontId="55" fillId="0" borderId="15" xfId="0" applyFont="1" applyBorder="1" applyAlignment="1">
      <alignment horizontal="left" vertical="center" wrapText="1"/>
    </xf>
    <xf numFmtId="0" fontId="57" fillId="0" borderId="25" xfId="0" applyFont="1" applyBorder="1" applyAlignment="1">
      <alignment horizontal="left" vertical="center" wrapText="1"/>
    </xf>
    <xf numFmtId="0" fontId="57" fillId="0" borderId="44" xfId="0" applyFont="1" applyBorder="1" applyAlignment="1">
      <alignment horizontal="left" vertical="center" wrapText="1"/>
    </xf>
    <xf numFmtId="0" fontId="58" fillId="0" borderId="44" xfId="0" applyFont="1" applyBorder="1" applyAlignment="1">
      <alignment horizontal="left" vertical="center" wrapText="1"/>
    </xf>
    <xf numFmtId="0" fontId="60" fillId="0" borderId="0" xfId="0" applyFont="1" applyAlignment="1">
      <alignment horizontal="left" vertical="center" wrapText="1"/>
    </xf>
    <xf numFmtId="0" fontId="60" fillId="0" borderId="48" xfId="0" applyFont="1" applyBorder="1" applyAlignment="1">
      <alignment horizontal="left" vertical="center" wrapText="1"/>
    </xf>
    <xf numFmtId="0" fontId="60" fillId="0" borderId="10" xfId="0" applyFont="1" applyBorder="1" applyAlignment="1">
      <alignment horizontal="left" vertical="center" wrapText="1"/>
    </xf>
    <xf numFmtId="0" fontId="55" fillId="0" borderId="50" xfId="0" applyFont="1" applyBorder="1" applyAlignment="1">
      <alignment horizontal="left" vertical="center"/>
    </xf>
    <xf numFmtId="0" fontId="55" fillId="0" borderId="28" xfId="0" applyFont="1" applyBorder="1" applyAlignment="1">
      <alignment horizontal="left" vertical="center"/>
    </xf>
    <xf numFmtId="0" fontId="53" fillId="0" borderId="21" xfId="0" applyFont="1" applyBorder="1" applyAlignment="1">
      <alignment vertical="center"/>
    </xf>
    <xf numFmtId="0" fontId="53" fillId="0" borderId="45" xfId="0" applyFont="1" applyBorder="1" applyAlignment="1">
      <alignment vertical="center"/>
    </xf>
    <xf numFmtId="0" fontId="53" fillId="0" borderId="26" xfId="0" applyFont="1" applyBorder="1" applyAlignment="1">
      <alignment vertical="center"/>
    </xf>
    <xf numFmtId="0" fontId="55" fillId="0" borderId="17" xfId="0" applyFont="1" applyBorder="1" applyAlignment="1">
      <alignment vertical="center"/>
    </xf>
    <xf numFmtId="0" fontId="58" fillId="0" borderId="41" xfId="0" applyFont="1" applyBorder="1" applyAlignment="1">
      <alignment horizontal="left" vertical="center" wrapText="1"/>
    </xf>
    <xf numFmtId="0" fontId="13" fillId="0" borderId="0" xfId="0" applyFont="1" applyAlignment="1">
      <alignmen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35" fillId="0" borderId="12" xfId="0" applyFont="1" applyBorder="1" applyAlignment="1">
      <alignment horizontal="left" vertical="center"/>
    </xf>
    <xf numFmtId="0" fontId="13" fillId="0" borderId="13" xfId="0" applyFont="1" applyBorder="1" applyAlignment="1">
      <alignment vertical="center"/>
    </xf>
    <xf numFmtId="0" fontId="13" fillId="0" borderId="34" xfId="0" applyFont="1" applyBorder="1" applyAlignment="1">
      <alignment vertical="center"/>
    </xf>
    <xf numFmtId="0" fontId="13" fillId="0" borderId="33" xfId="0" applyFont="1" applyBorder="1" applyAlignment="1">
      <alignment vertical="center"/>
    </xf>
    <xf numFmtId="0" fontId="13" fillId="0" borderId="53" xfId="0" applyFont="1" applyBorder="1" applyAlignment="1">
      <alignment vertical="center"/>
    </xf>
    <xf numFmtId="49" fontId="25" fillId="0" borderId="20" xfId="0" applyNumberFormat="1" applyFont="1" applyBorder="1" applyAlignment="1">
      <alignment wrapText="1"/>
    </xf>
    <xf numFmtId="49" fontId="48" fillId="0" borderId="6" xfId="0" applyNumberFormat="1" applyFont="1" applyBorder="1" applyAlignment="1">
      <alignment horizontal="center"/>
    </xf>
    <xf numFmtId="0" fontId="19" fillId="0" borderId="22" xfId="0" applyFont="1" applyBorder="1" applyAlignment="1">
      <alignment horizontal="justify" vertical="top"/>
    </xf>
    <xf numFmtId="0" fontId="20" fillId="0" borderId="15" xfId="0" applyFont="1" applyBorder="1" applyAlignment="1">
      <alignment horizontal="justify" vertical="top"/>
    </xf>
    <xf numFmtId="0" fontId="19" fillId="0" borderId="15" xfId="0" applyFont="1" applyBorder="1" applyAlignment="1">
      <alignment vertical="top" wrapText="1"/>
    </xf>
    <xf numFmtId="0" fontId="19" fillId="0" borderId="23" xfId="0" applyFont="1" applyBorder="1" applyAlignment="1">
      <alignment vertical="top"/>
    </xf>
    <xf numFmtId="0" fontId="19" fillId="0" borderId="15" xfId="0" applyFont="1" applyBorder="1" applyAlignment="1">
      <alignment horizontal="justify" vertical="top"/>
    </xf>
    <xf numFmtId="0" fontId="7" fillId="0" borderId="15" xfId="0" applyFont="1" applyBorder="1" applyAlignment="1">
      <alignment vertical="top"/>
    </xf>
    <xf numFmtId="0" fontId="49" fillId="0" borderId="12" xfId="0" applyFont="1" applyBorder="1" applyAlignment="1">
      <alignment horizontal="center"/>
    </xf>
    <xf numFmtId="0" fontId="49" fillId="0" borderId="11" xfId="0" applyFont="1" applyBorder="1" applyAlignment="1">
      <alignment horizontal="center"/>
    </xf>
    <xf numFmtId="0" fontId="7" fillId="0" borderId="10" xfId="0" applyFont="1" applyBorder="1"/>
    <xf numFmtId="2" fontId="0" fillId="0" borderId="0" xfId="0" applyNumberFormat="1"/>
    <xf numFmtId="2" fontId="7" fillId="0" borderId="9" xfId="0" applyNumberFormat="1" applyFont="1" applyBorder="1"/>
    <xf numFmtId="2" fontId="7" fillId="0" borderId="0" xfId="0" applyNumberFormat="1" applyFont="1"/>
    <xf numFmtId="2" fontId="0" fillId="0" borderId="10" xfId="0" applyNumberFormat="1" applyBorder="1"/>
    <xf numFmtId="2" fontId="7" fillId="0" borderId="10" xfId="0" applyNumberFormat="1" applyFont="1" applyBorder="1"/>
    <xf numFmtId="0" fontId="5" fillId="0" borderId="13" xfId="0" applyFont="1" applyBorder="1" applyAlignment="1">
      <alignment vertical="top" wrapText="1"/>
    </xf>
    <xf numFmtId="0" fontId="19" fillId="0" borderId="0" xfId="0" applyFont="1" applyAlignment="1">
      <alignment vertical="top" wrapText="1"/>
    </xf>
    <xf numFmtId="0" fontId="19" fillId="0" borderId="27" xfId="0" applyFont="1" applyBorder="1" applyAlignment="1">
      <alignment vertical="top" wrapText="1"/>
    </xf>
    <xf numFmtId="0" fontId="1" fillId="0" borderId="22" xfId="0" applyFont="1" applyBorder="1" applyAlignment="1">
      <alignment horizontal="justify" vertical="center"/>
    </xf>
    <xf numFmtId="0" fontId="1" fillId="0" borderId="24" xfId="0" applyFont="1" applyBorder="1" applyAlignment="1">
      <alignment horizontal="justify"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6" fillId="0" borderId="0" xfId="0" applyFont="1" applyAlignment="1">
      <alignment horizontal="justify" vertical="center"/>
    </xf>
    <xf numFmtId="0" fontId="1" fillId="0" borderId="3" xfId="0" applyFont="1" applyBorder="1" applyAlignment="1">
      <alignment horizontal="justify" vertical="center"/>
    </xf>
    <xf numFmtId="0" fontId="1" fillId="0" borderId="4" xfId="0" applyFont="1" applyBorder="1" applyAlignment="1">
      <alignment horizontal="justify" vertical="center"/>
    </xf>
    <xf numFmtId="0" fontId="1" fillId="0" borderId="11" xfId="0" applyFont="1" applyBorder="1" applyAlignment="1">
      <alignment horizontal="justify" vertical="center"/>
    </xf>
    <xf numFmtId="0" fontId="1" fillId="0" borderId="8" xfId="0" applyFont="1" applyBorder="1" applyAlignment="1">
      <alignment horizontal="justify" vertical="center"/>
    </xf>
    <xf numFmtId="0" fontId="6" fillId="0" borderId="9" xfId="0" applyFont="1" applyBorder="1" applyAlignment="1">
      <alignment horizontal="justify" vertical="center"/>
    </xf>
    <xf numFmtId="0" fontId="5" fillId="0" borderId="0" xfId="0" applyFont="1" applyAlignment="1">
      <alignment horizontal="left" vertical="center"/>
    </xf>
    <xf numFmtId="0" fontId="8" fillId="0" borderId="21" xfId="0" applyFont="1" applyBorder="1" applyAlignment="1">
      <alignment horizontal="justify" vertical="center" wrapText="1"/>
    </xf>
    <xf numFmtId="0" fontId="8" fillId="0" borderId="26"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5"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0" xfId="0" applyFont="1" applyBorder="1" applyAlignment="1">
      <alignment horizontal="justify" vertical="center"/>
    </xf>
    <xf numFmtId="0" fontId="10" fillId="0" borderId="15" xfId="0" applyFont="1" applyBorder="1" applyAlignment="1">
      <alignment horizontal="justify" vertical="center"/>
    </xf>
    <xf numFmtId="0" fontId="10" fillId="0" borderId="25" xfId="0" applyFont="1" applyBorder="1" applyAlignment="1">
      <alignment horizontal="justify" vertical="center"/>
    </xf>
    <xf numFmtId="0" fontId="10" fillId="0" borderId="2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20"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25" xfId="0" applyFont="1" applyBorder="1" applyAlignment="1">
      <alignment horizontal="justify" vertical="center" wrapText="1"/>
    </xf>
    <xf numFmtId="0" fontId="8" fillId="0" borderId="19"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0" xfId="0" applyFont="1" applyBorder="1" applyAlignment="1">
      <alignment horizontal="justify" vertical="center"/>
    </xf>
    <xf numFmtId="0" fontId="8" fillId="0" borderId="25" xfId="0" applyFont="1" applyBorder="1" applyAlignment="1">
      <alignment horizontal="justify" vertical="center"/>
    </xf>
    <xf numFmtId="0" fontId="11" fillId="0" borderId="38" xfId="0" applyFont="1" applyBorder="1" applyAlignment="1">
      <alignment horizontal="justify" vertical="center"/>
    </xf>
    <xf numFmtId="0" fontId="11" fillId="0" borderId="31" xfId="0" applyFont="1" applyBorder="1" applyAlignment="1">
      <alignment horizontal="justify" vertical="center"/>
    </xf>
    <xf numFmtId="0" fontId="11" fillId="0" borderId="18" xfId="0" applyFont="1" applyBorder="1" applyAlignment="1">
      <alignment horizontal="justify" vertical="center"/>
    </xf>
    <xf numFmtId="0" fontId="55" fillId="0" borderId="38" xfId="0" applyFont="1" applyBorder="1" applyAlignment="1">
      <alignment horizontal="justify" vertical="center"/>
    </xf>
    <xf numFmtId="0" fontId="55" fillId="0" borderId="31" xfId="0" applyFont="1" applyBorder="1" applyAlignment="1">
      <alignment horizontal="justify" vertical="center"/>
    </xf>
    <xf numFmtId="0" fontId="55" fillId="0" borderId="18" xfId="0" applyFont="1" applyBorder="1" applyAlignment="1">
      <alignment horizontal="justify" vertical="center"/>
    </xf>
    <xf numFmtId="0" fontId="57" fillId="0" borderId="17" xfId="0" applyFont="1" applyBorder="1" applyAlignment="1">
      <alignment horizontal="left" vertical="center" wrapText="1"/>
    </xf>
    <xf numFmtId="0" fontId="57" fillId="0" borderId="41" xfId="0" applyFont="1" applyBorder="1" applyAlignment="1">
      <alignment horizontal="left" vertical="center" wrapText="1"/>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4" fillId="0" borderId="20" xfId="0" applyFont="1" applyBorder="1" applyAlignment="1">
      <alignment horizontal="center" vertical="center"/>
    </xf>
    <xf numFmtId="0" fontId="34" fillId="0" borderId="15" xfId="0" applyFont="1" applyBorder="1" applyAlignment="1">
      <alignment horizontal="center" vertical="center"/>
    </xf>
    <xf numFmtId="0" fontId="34" fillId="0" borderId="25" xfId="0" applyFont="1" applyBorder="1" applyAlignment="1">
      <alignment horizontal="center" vertical="center"/>
    </xf>
    <xf numFmtId="0" fontId="55" fillId="0" borderId="38" xfId="0" applyFont="1" applyBorder="1" applyAlignment="1">
      <alignment horizontal="left" vertical="center"/>
    </xf>
    <xf numFmtId="0" fontId="55" fillId="0" borderId="18" xfId="0" applyFont="1" applyBorder="1" applyAlignment="1">
      <alignment horizontal="left" vertical="center"/>
    </xf>
    <xf numFmtId="0" fontId="60" fillId="0" borderId="38" xfId="0" applyFont="1" applyBorder="1" applyAlignment="1">
      <alignment horizontal="left" vertical="center" wrapText="1"/>
    </xf>
    <xf numFmtId="0" fontId="60" fillId="0" borderId="31" xfId="0" applyFont="1" applyBorder="1" applyAlignment="1">
      <alignment horizontal="left" vertical="center" wrapText="1"/>
    </xf>
    <xf numFmtId="0" fontId="60" fillId="0" borderId="41" xfId="0" applyFont="1" applyBorder="1" applyAlignment="1">
      <alignment horizontal="left" vertical="center" wrapText="1"/>
    </xf>
    <xf numFmtId="0" fontId="44" fillId="0" borderId="20" xfId="0" applyFont="1" applyBorder="1" applyAlignment="1">
      <alignment horizontal="justify" vertical="center"/>
    </xf>
    <xf numFmtId="0" fontId="44" fillId="0" borderId="15" xfId="0" applyFont="1" applyBorder="1" applyAlignment="1">
      <alignment horizontal="justify" vertical="center"/>
    </xf>
    <xf numFmtId="0" fontId="44" fillId="0" borderId="25" xfId="0" applyFont="1" applyBorder="1" applyAlignment="1">
      <alignment horizontal="justify" vertical="center"/>
    </xf>
    <xf numFmtId="11" fontId="10" fillId="0" borderId="20" xfId="0" applyNumberFormat="1" applyFont="1" applyBorder="1" applyAlignment="1">
      <alignment horizontal="center" vertical="center"/>
    </xf>
    <xf numFmtId="11" fontId="10" fillId="0" borderId="15" xfId="0" applyNumberFormat="1" applyFont="1" applyBorder="1" applyAlignment="1">
      <alignment horizontal="center" vertical="center"/>
    </xf>
    <xf numFmtId="11" fontId="10" fillId="0" borderId="25" xfId="0" applyNumberFormat="1" applyFont="1" applyBorder="1" applyAlignment="1">
      <alignment horizontal="center" vertical="center"/>
    </xf>
    <xf numFmtId="0" fontId="11" fillId="0" borderId="20" xfId="0" applyFont="1" applyBorder="1" applyAlignment="1">
      <alignment horizontal="justify" vertical="center"/>
    </xf>
    <xf numFmtId="0" fontId="11" fillId="0" borderId="15" xfId="0" applyFont="1" applyBorder="1" applyAlignment="1">
      <alignment horizontal="justify" vertical="center"/>
    </xf>
    <xf numFmtId="0" fontId="58" fillId="0" borderId="38" xfId="0" applyFont="1" applyBorder="1" applyAlignment="1">
      <alignment horizontal="left" vertical="center" wrapText="1"/>
    </xf>
    <xf numFmtId="0" fontId="58" fillId="0" borderId="18" xfId="0" applyFont="1" applyBorder="1" applyAlignment="1">
      <alignment horizontal="left" vertical="center" wrapText="1"/>
    </xf>
    <xf numFmtId="0" fontId="11" fillId="0" borderId="25" xfId="0" applyFont="1" applyBorder="1" applyAlignment="1">
      <alignment horizontal="justify" vertical="center"/>
    </xf>
    <xf numFmtId="0" fontId="55" fillId="0" borderId="17" xfId="0" applyFont="1" applyBorder="1" applyAlignment="1">
      <alignment horizontal="justify" vertical="center"/>
    </xf>
    <xf numFmtId="0" fontId="55" fillId="0" borderId="41" xfId="0" applyFont="1" applyBorder="1" applyAlignment="1">
      <alignment horizontal="justify" vertical="center"/>
    </xf>
    <xf numFmtId="0" fontId="55" fillId="0" borderId="38" xfId="0" applyFont="1" applyBorder="1" applyAlignment="1">
      <alignment horizontal="left" vertical="center" wrapText="1"/>
    </xf>
    <xf numFmtId="0" fontId="55" fillId="0" borderId="18" xfId="0" applyFont="1" applyBorder="1" applyAlignment="1">
      <alignment horizontal="left" vertical="center" wrapText="1"/>
    </xf>
    <xf numFmtId="0" fontId="55" fillId="0" borderId="38" xfId="0" applyFont="1" applyBorder="1" applyAlignment="1">
      <alignment horizontal="center" vertical="center"/>
    </xf>
    <xf numFmtId="0" fontId="55" fillId="0" borderId="18" xfId="0" applyFont="1" applyBorder="1" applyAlignment="1">
      <alignment horizontal="center" vertical="center"/>
    </xf>
    <xf numFmtId="0" fontId="53" fillId="0" borderId="38" xfId="0" applyFont="1" applyBorder="1" applyAlignment="1">
      <alignment horizontal="left" vertical="center" wrapText="1"/>
    </xf>
    <xf numFmtId="0" fontId="53" fillId="0" borderId="31" xfId="0" applyFont="1" applyBorder="1" applyAlignment="1">
      <alignment horizontal="left" vertical="center" wrapText="1"/>
    </xf>
    <xf numFmtId="0" fontId="53" fillId="0" borderId="18" xfId="0" applyFont="1" applyBorder="1" applyAlignment="1">
      <alignment horizontal="left" vertical="center" wrapText="1"/>
    </xf>
    <xf numFmtId="0" fontId="58" fillId="0" borderId="31" xfId="0" applyFont="1" applyBorder="1" applyAlignment="1">
      <alignment horizontal="left" vertical="center" wrapText="1"/>
    </xf>
    <xf numFmtId="0" fontId="55" fillId="0" borderId="31" xfId="0" applyFont="1" applyBorder="1" applyAlignment="1">
      <alignment horizontal="left" vertical="center"/>
    </xf>
    <xf numFmtId="0" fontId="55" fillId="0" borderId="31" xfId="0" applyFont="1" applyBorder="1" applyAlignment="1">
      <alignment horizontal="center" vertical="center"/>
    </xf>
    <xf numFmtId="0" fontId="55" fillId="0" borderId="41" xfId="0" applyFont="1" applyBorder="1" applyAlignment="1">
      <alignment horizontal="left" vertical="center" wrapText="1"/>
    </xf>
    <xf numFmtId="0" fontId="58" fillId="0" borderId="17" xfId="0" applyFont="1" applyBorder="1" applyAlignment="1">
      <alignment horizontal="left" vertical="center" wrapText="1"/>
    </xf>
    <xf numFmtId="0" fontId="24" fillId="0" borderId="20" xfId="0" applyFont="1" applyBorder="1" applyAlignment="1">
      <alignment horizontal="justify" vertical="center"/>
    </xf>
    <xf numFmtId="0" fontId="24" fillId="0" borderId="15" xfId="0" applyFont="1" applyBorder="1" applyAlignment="1">
      <alignment horizontal="justify" vertical="center"/>
    </xf>
    <xf numFmtId="0" fontId="24" fillId="0" borderId="25" xfId="0" applyFont="1" applyBorder="1" applyAlignment="1">
      <alignment horizontal="justify" vertical="center"/>
    </xf>
    <xf numFmtId="0" fontId="8" fillId="0" borderId="15" xfId="0" applyFont="1" applyBorder="1" applyAlignment="1">
      <alignment horizontal="justify" vertical="center"/>
    </xf>
    <xf numFmtId="0" fontId="47" fillId="0" borderId="38" xfId="0" applyFont="1" applyBorder="1" applyAlignment="1">
      <alignment horizontal="center" vertical="center"/>
    </xf>
    <xf numFmtId="0" fontId="47" fillId="0" borderId="31" xfId="0" applyFont="1" applyBorder="1" applyAlignment="1">
      <alignment horizontal="center" vertical="center"/>
    </xf>
    <xf numFmtId="0" fontId="47" fillId="0" borderId="41" xfId="0" applyFont="1" applyBorder="1" applyAlignment="1">
      <alignment horizontal="center" vertical="center"/>
    </xf>
    <xf numFmtId="0" fontId="46" fillId="0" borderId="38" xfId="0" applyFont="1" applyBorder="1" applyAlignment="1">
      <alignment horizontal="center" vertical="center"/>
    </xf>
    <xf numFmtId="0" fontId="46" fillId="0" borderId="18" xfId="0" applyFont="1" applyBorder="1" applyAlignment="1">
      <alignment horizontal="center" vertical="center"/>
    </xf>
    <xf numFmtId="11" fontId="10" fillId="0" borderId="38" xfId="0" applyNumberFormat="1" applyFont="1" applyBorder="1" applyAlignment="1">
      <alignment horizontal="center" vertical="center"/>
    </xf>
    <xf numFmtId="11" fontId="10" fillId="0" borderId="18" xfId="0" applyNumberFormat="1" applyFont="1" applyBorder="1" applyAlignment="1">
      <alignment horizontal="center" vertical="center"/>
    </xf>
    <xf numFmtId="0" fontId="10" fillId="0" borderId="38" xfId="0" applyFont="1" applyBorder="1" applyAlignment="1">
      <alignment horizontal="center" vertical="center"/>
    </xf>
    <xf numFmtId="0" fontId="10" fillId="0" borderId="18" xfId="0" applyFont="1" applyBorder="1" applyAlignment="1">
      <alignment horizontal="center" vertical="center"/>
    </xf>
    <xf numFmtId="0" fontId="55" fillId="0" borderId="41" xfId="0" applyFont="1" applyBorder="1" applyAlignment="1">
      <alignment horizontal="center" vertical="center"/>
    </xf>
    <xf numFmtId="0" fontId="55" fillId="0" borderId="41" xfId="0" applyFont="1" applyBorder="1" applyAlignment="1">
      <alignment horizontal="left" vertical="center"/>
    </xf>
    <xf numFmtId="0" fontId="10" fillId="0" borderId="31" xfId="0" applyFont="1" applyBorder="1" applyAlignment="1">
      <alignment horizontal="center" vertical="center"/>
    </xf>
    <xf numFmtId="0" fontId="10" fillId="0" borderId="41" xfId="0" applyFont="1" applyBorder="1" applyAlignment="1">
      <alignment horizontal="center" vertical="center"/>
    </xf>
    <xf numFmtId="0" fontId="58" fillId="0" borderId="38" xfId="0" applyFont="1" applyBorder="1" applyAlignment="1">
      <alignment horizontal="center" vertical="center" wrapText="1"/>
    </xf>
    <xf numFmtId="0" fontId="58" fillId="0" borderId="41" xfId="0" applyFont="1" applyBorder="1" applyAlignment="1">
      <alignment horizontal="center" vertical="center" wrapText="1"/>
    </xf>
    <xf numFmtId="0" fontId="55" fillId="0" borderId="17" xfId="0" applyFont="1" applyBorder="1" applyAlignment="1">
      <alignment horizontal="left" vertical="center"/>
    </xf>
    <xf numFmtId="0" fontId="11" fillId="0" borderId="2" xfId="0" applyFont="1" applyBorder="1" applyAlignment="1">
      <alignment horizontal="justify" vertical="center"/>
    </xf>
    <xf numFmtId="0" fontId="11" fillId="0" borderId="4" xfId="0" applyFont="1" applyBorder="1" applyAlignment="1">
      <alignment horizontal="justify" vertical="center"/>
    </xf>
    <xf numFmtId="0" fontId="58" fillId="0" borderId="31" xfId="0" applyFont="1" applyBorder="1" applyAlignment="1">
      <alignment horizontal="center" vertical="center" wrapText="1"/>
    </xf>
    <xf numFmtId="0" fontId="10" fillId="0" borderId="35"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7" xfId="0" applyFont="1" applyBorder="1" applyAlignment="1">
      <alignment horizontal="justify" vertical="center" wrapText="1"/>
    </xf>
    <xf numFmtId="0" fontId="11" fillId="0" borderId="19" xfId="0" applyFont="1" applyBorder="1" applyAlignment="1">
      <alignment horizontal="justify" vertical="center"/>
    </xf>
    <xf numFmtId="0" fontId="11" fillId="0" borderId="22" xfId="0" applyFont="1" applyBorder="1" applyAlignment="1">
      <alignment horizontal="justify" vertical="center"/>
    </xf>
    <xf numFmtId="0" fontId="34" fillId="0" borderId="19" xfId="0" applyFont="1" applyBorder="1" applyAlignment="1">
      <alignment horizontal="center" vertical="center"/>
    </xf>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13" fillId="0" borderId="12" xfId="0" applyFont="1" applyBorder="1" applyAlignment="1">
      <alignment horizontal="left" vertical="center"/>
    </xf>
    <xf numFmtId="0" fontId="13" fillId="0" borderId="9" xfId="0" applyFont="1" applyBorder="1" applyAlignment="1">
      <alignment horizontal="left" vertical="center"/>
    </xf>
    <xf numFmtId="0" fontId="13" fillId="0" borderId="6" xfId="0" applyFont="1" applyBorder="1" applyAlignment="1">
      <alignment horizontal="left" vertical="center"/>
    </xf>
    <xf numFmtId="0" fontId="12" fillId="0" borderId="20" xfId="0" applyFont="1" applyBorder="1" applyAlignment="1">
      <alignment horizontal="justify" vertical="center"/>
    </xf>
    <xf numFmtId="0" fontId="12" fillId="0" borderId="15" xfId="0" applyFont="1" applyBorder="1" applyAlignment="1">
      <alignment horizontal="justify" vertical="center"/>
    </xf>
    <xf numFmtId="0" fontId="12" fillId="0" borderId="25" xfId="0" applyFont="1" applyBorder="1" applyAlignment="1">
      <alignment horizontal="justify" vertical="center"/>
    </xf>
    <xf numFmtId="0" fontId="12" fillId="0" borderId="19" xfId="0" applyFont="1" applyBorder="1" applyAlignment="1">
      <alignment horizontal="justify" vertical="center"/>
    </xf>
    <xf numFmtId="0" fontId="12" fillId="0" borderId="22" xfId="0" applyFont="1" applyBorder="1" applyAlignment="1">
      <alignment horizontal="justify" vertical="center"/>
    </xf>
    <xf numFmtId="0" fontId="12" fillId="0" borderId="24" xfId="0" applyFont="1" applyBorder="1" applyAlignment="1">
      <alignment horizontal="justify" vertical="center"/>
    </xf>
    <xf numFmtId="0" fontId="13" fillId="0" borderId="0" xfId="0" applyFont="1" applyAlignment="1">
      <alignment horizontal="left" vertical="center"/>
    </xf>
    <xf numFmtId="0" fontId="13" fillId="0" borderId="16" xfId="0" applyFont="1" applyBorder="1" applyAlignment="1">
      <alignment horizontal="left" vertical="center"/>
    </xf>
    <xf numFmtId="0" fontId="8" fillId="0" borderId="32" xfId="0" applyFont="1" applyBorder="1" applyAlignment="1">
      <alignment horizontal="center" wrapText="1"/>
    </xf>
    <xf numFmtId="0" fontId="8" fillId="0" borderId="48" xfId="0" applyFont="1" applyBorder="1" applyAlignment="1">
      <alignment horizontal="center" wrapText="1"/>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53" fillId="0" borderId="40" xfId="0" applyFont="1" applyBorder="1" applyAlignment="1">
      <alignment horizontal="center" vertical="center"/>
    </xf>
    <xf numFmtId="0" fontId="53" fillId="0" borderId="46" xfId="0" applyFont="1" applyBorder="1" applyAlignment="1">
      <alignment horizontal="center" vertical="center"/>
    </xf>
    <xf numFmtId="0" fontId="53" fillId="0" borderId="42" xfId="0" applyFont="1" applyBorder="1" applyAlignment="1">
      <alignment horizontal="center" vertical="center"/>
    </xf>
    <xf numFmtId="0" fontId="53" fillId="0" borderId="39" xfId="0" applyFont="1" applyBorder="1" applyAlignment="1">
      <alignment horizontal="center" vertical="center"/>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0" fontId="34" fillId="0" borderId="38" xfId="0" applyFont="1" applyBorder="1" applyAlignment="1">
      <alignment horizontal="center" vertical="center"/>
    </xf>
    <xf numFmtId="0" fontId="34" fillId="0" borderId="31" xfId="0" applyFont="1" applyBorder="1" applyAlignment="1">
      <alignment horizontal="center" vertical="center"/>
    </xf>
    <xf numFmtId="0" fontId="34" fillId="0" borderId="41" xfId="0" applyFont="1" applyBorder="1" applyAlignment="1">
      <alignment horizontal="center" vertical="center"/>
    </xf>
    <xf numFmtId="0" fontId="10" fillId="0" borderId="3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1" xfId="0" applyFont="1" applyBorder="1" applyAlignment="1">
      <alignment horizontal="center" vertical="center" wrapText="1"/>
    </xf>
    <xf numFmtId="0" fontId="8" fillId="0" borderId="0" xfId="0" applyFont="1" applyAlignment="1">
      <alignment horizontal="left" vertical="center"/>
    </xf>
    <xf numFmtId="0" fontId="8" fillId="0" borderId="38" xfId="0" applyFont="1" applyBorder="1" applyAlignment="1">
      <alignment horizontal="center" vertical="center" wrapText="1"/>
    </xf>
    <xf numFmtId="0" fontId="8" fillId="0" borderId="41" xfId="0" applyFont="1" applyBorder="1" applyAlignment="1">
      <alignment horizontal="center" vertical="center" wrapText="1"/>
    </xf>
    <xf numFmtId="0" fontId="45" fillId="0" borderId="38" xfId="0" applyFont="1" applyBorder="1" applyAlignment="1">
      <alignment horizontal="center" vertical="center"/>
    </xf>
    <xf numFmtId="0" fontId="45" fillId="0" borderId="31" xfId="0" applyFont="1" applyBorder="1" applyAlignment="1">
      <alignment horizontal="center" vertical="center"/>
    </xf>
    <xf numFmtId="0" fontId="45" fillId="0" borderId="41" xfId="0" applyFont="1" applyBorder="1" applyAlignment="1">
      <alignment horizontal="center" vertical="center"/>
    </xf>
    <xf numFmtId="11" fontId="10" fillId="0" borderId="31" xfId="0" applyNumberFormat="1" applyFont="1" applyBorder="1" applyAlignment="1">
      <alignment horizontal="center" vertical="center"/>
    </xf>
    <xf numFmtId="11" fontId="10" fillId="0" borderId="41" xfId="0" applyNumberFormat="1" applyFont="1" applyBorder="1" applyAlignment="1">
      <alignment horizontal="center" vertical="center"/>
    </xf>
    <xf numFmtId="0" fontId="46" fillId="0" borderId="31" xfId="0" applyFont="1" applyBorder="1" applyAlignment="1">
      <alignment horizontal="center" vertical="center"/>
    </xf>
    <xf numFmtId="0" fontId="46" fillId="0" borderId="41" xfId="0" applyFont="1" applyBorder="1" applyAlignment="1">
      <alignment horizontal="center" vertical="center"/>
    </xf>
    <xf numFmtId="0" fontId="55" fillId="0" borderId="50" xfId="0" applyFont="1" applyBorder="1" applyAlignment="1">
      <alignment horizontal="left" vertical="center"/>
    </xf>
    <xf numFmtId="0" fontId="55" fillId="0" borderId="51" xfId="0" applyFont="1" applyBorder="1" applyAlignment="1">
      <alignment horizontal="left" vertical="center"/>
    </xf>
    <xf numFmtId="0" fontId="55" fillId="0" borderId="52" xfId="0" applyFont="1" applyBorder="1" applyAlignment="1">
      <alignment horizontal="left"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5" fillId="0" borderId="15" xfId="0" applyFont="1" applyBorder="1" applyAlignment="1">
      <alignment horizontal="left" vertical="center"/>
    </xf>
    <xf numFmtId="0" fontId="55" fillId="0" borderId="25" xfId="0" applyFont="1" applyBorder="1" applyAlignment="1">
      <alignment horizontal="lef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57" fillId="0" borderId="38" xfId="0" applyFont="1" applyBorder="1" applyAlignment="1">
      <alignment horizontal="left" vertical="center" wrapText="1"/>
    </xf>
    <xf numFmtId="0" fontId="57" fillId="0" borderId="31" xfId="0" applyFont="1" applyBorder="1" applyAlignment="1">
      <alignment horizontal="left" vertical="center" wrapText="1"/>
    </xf>
    <xf numFmtId="0" fontId="60" fillId="0" borderId="18" xfId="0" applyFont="1" applyBorder="1" applyAlignment="1">
      <alignment horizontal="left" vertical="center" wrapText="1"/>
    </xf>
    <xf numFmtId="0" fontId="0" fillId="0" borderId="0" xfId="0"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2" fontId="0" fillId="0" borderId="7"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3">
    <cellStyle name="Hyperlink" xfId="1" builtinId="8"/>
    <cellStyle name="Normal" xfId="0" builtinId="0"/>
    <cellStyle name="Normal 2" xfId="2" xr:uid="{BAE15746-2E34-439E-8FD7-8440771ACB37}"/>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doi.org/10.1104/pp.19.00893" TargetMode="External"/><Relationship Id="rId3" Type="http://schemas.openxmlformats.org/officeDocument/2006/relationships/hyperlink" Target="https://plants.ensembl.org/Triticum_aestivum/Location/View?db=core;g=TraesCS2B02G629800;r=2B:800855678-800866082;t=TraesCS2B02G629800.1" TargetMode="External"/><Relationship Id="rId7" Type="http://schemas.openxmlformats.org/officeDocument/2006/relationships/hyperlink" Target="https://www.tandfonline.com/doi/abs/10.1080/14620316.2022.2147100" TargetMode="External"/><Relationship Id="rId12" Type="http://schemas.openxmlformats.org/officeDocument/2006/relationships/printerSettings" Target="../printerSettings/printerSettings3.bin"/><Relationship Id="rId2" Type="http://schemas.openxmlformats.org/officeDocument/2006/relationships/hyperlink" Target="https://plants.ensembl.org/Triticum_aestivum/Location/View?db=core;g=TraesCS2B02G630100;r=2B:801216576-801224385;t=TraesCS2B02G630100.1" TargetMode="External"/><Relationship Id="rId1" Type="http://schemas.openxmlformats.org/officeDocument/2006/relationships/hyperlink" Target="https://plants.ensembl.org/Triticum_aestivum/Location/View?db=core;g=TraesCS2B02G630000;r=2B:801162070-801163970;t=TraesCS2B02G630000.1" TargetMode="External"/><Relationship Id="rId6" Type="http://schemas.openxmlformats.org/officeDocument/2006/relationships/hyperlink" Target="https://doi.org/10.1111/1574-6976.12004" TargetMode="External"/><Relationship Id="rId11" Type="http://schemas.openxmlformats.org/officeDocument/2006/relationships/hyperlink" Target="https://plants.ensembl.org/Triticum_aestivum/Location/View?db=core;g=TraesCS5A02G392300;r=5A:588548725-588552987;t=TraesCS5A02G392300.1" TargetMode="External"/><Relationship Id="rId5" Type="http://schemas.openxmlformats.org/officeDocument/2006/relationships/hyperlink" Target="https://bsppjournals.onlinelibrary.wiley.com/doi/full/10.1111/mpp.13264" TargetMode="External"/><Relationship Id="rId10" Type="http://schemas.openxmlformats.org/officeDocument/2006/relationships/hyperlink" Target="https://plants.ensembl.org/Triticum_aestivum/Location/View?db=otherfeatures;g=TraesCS5D02G622000LC;r=5D:545889079-545889936;t=TraesCS5D02G622000LC.1" TargetMode="External"/><Relationship Id="rId4" Type="http://schemas.openxmlformats.org/officeDocument/2006/relationships/hyperlink" Target="https://plants.ensembl.org/Triticum_aestivum/Location/View?db=core;g=TraesCS3B02G442100;r=3B:681210390-681211928;t=TraesCS3B02G442100.1" TargetMode="External"/><Relationship Id="rId9" Type="http://schemas.openxmlformats.org/officeDocument/2006/relationships/hyperlink" Target="http://dx.doi.org/10.3389/fpls.2012.00238"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lants.ensembl.org/Triticum_aestivum/Location/View?db=core;g=TraesCS6D02G025700;r=6D:9870240-9880090;t=TraesCS6D02G025700.1" TargetMode="External"/><Relationship Id="rId18" Type="http://schemas.openxmlformats.org/officeDocument/2006/relationships/hyperlink" Target="https://plants.ensembl.org/Triticum_aestivum/Location/View?db=core;g=TraesCS7A02G044200;r=7A:20457921-20460497;t=TraesCS7A02G044200.1" TargetMode="External"/><Relationship Id="rId26" Type="http://schemas.openxmlformats.org/officeDocument/2006/relationships/hyperlink" Target="https://plants.ensembl.org/Triticum_aestivum/Location/View?db=core;g=TraesCS2A02G024200;r=2A:11743379-11773973;t=TraesCS2A02G024200.1" TargetMode="External"/><Relationship Id="rId39" Type="http://schemas.openxmlformats.org/officeDocument/2006/relationships/hyperlink" Target="https://plants.ensembl.org/Triticum_aestivum/Location/View?db=core;g=TraesCS5B02G069200;r=5B:78961249-78967066;t=TraesCS5B02G069200.7" TargetMode="External"/><Relationship Id="rId21" Type="http://schemas.openxmlformats.org/officeDocument/2006/relationships/hyperlink" Target="https://plants.ensembl.org/Triticum_aestivum/Location/View?db=core;g=TraesCS7A02G128400;mr=7A:82260803-82508549;r=7A:82218276-82226625;t=TraesCS7A02G128400.2" TargetMode="External"/><Relationship Id="rId34" Type="http://schemas.openxmlformats.org/officeDocument/2006/relationships/hyperlink" Target="https://plants.ensembl.org/Triticum_aestivum/Location/View?db=core;g=TraesCS5D02G543300;r=5D:553654500-553656255;t=TraesCS5D02G543300.1" TargetMode="External"/><Relationship Id="rId42" Type="http://schemas.openxmlformats.org/officeDocument/2006/relationships/hyperlink" Target="https://plants.ensembl.org/Triticum_aestivum/Location/View?db=core;g=TraesCS3B02G442700;r=3B:682785954-682791967;t=TraesCS3B02G442700.2" TargetMode="External"/><Relationship Id="rId47" Type="http://schemas.openxmlformats.org/officeDocument/2006/relationships/hyperlink" Target="https://plants.ensembl.org/Triticum_aestivum/Location/View?db=core;g=TraesCS3D02G520000;r=3D:602455009-602458105;t=TraesCS3D02G520000.1" TargetMode="External"/><Relationship Id="rId50" Type="http://schemas.openxmlformats.org/officeDocument/2006/relationships/hyperlink" Target="https://plants.ensembl.org/Triticum_aestivum/Location/View?db=core;g=TraesCS4B02G217700;r=4B:459073746-459075725;t=TraesCS4B02G217700.1" TargetMode="External"/><Relationship Id="rId55" Type="http://schemas.openxmlformats.org/officeDocument/2006/relationships/hyperlink" Target="https://plants.ensembl.org/Triticum_aestivum/Location/View?db=core;g=TraesCS5A02G533300;r=5A:690560889-690566818;t=TraesCS5A02G533300.1" TargetMode="External"/><Relationship Id="rId7" Type="http://schemas.openxmlformats.org/officeDocument/2006/relationships/hyperlink" Target="https://plants.ensembl.org/Triticum_aestivum/Location/View?db=core;g=TraesCS7D02G221600;r=7D:182602319-182606717;t=TraesCS7D02G221600.1" TargetMode="External"/><Relationship Id="rId2" Type="http://schemas.openxmlformats.org/officeDocument/2006/relationships/hyperlink" Target="https://plants.ensembl.org/Triticum_aestivum/Location/View?db=core;g=TraesCS1A02G430400;r=1A:582864940-582872617;t=TraesCS1A02G430400.3" TargetMode="External"/><Relationship Id="rId16" Type="http://schemas.openxmlformats.org/officeDocument/2006/relationships/hyperlink" Target="https://plants.ensembl.org/Triticum_aestivum/Location/View?db=core;g=TraesCS7A02G044100;r=7A:20435962-20446626;t=TraesCS7A02G044100.1" TargetMode="External"/><Relationship Id="rId29" Type="http://schemas.openxmlformats.org/officeDocument/2006/relationships/hyperlink" Target="https://plants.ensembl.org/Triticum_aestivum/Location/View?db=core;g=TraesCS2A02G512600;r=2A:737641620-737643502;t=TraesCS2A02G512600.1" TargetMode="External"/><Relationship Id="rId11" Type="http://schemas.openxmlformats.org/officeDocument/2006/relationships/hyperlink" Target="https://plants.ensembl.org/Triticum_aestivum/Location/View?db=core;g=TraesCS6B02G340300;r=6B:599685380-599686950;t=TraesCS6B02G340300.1" TargetMode="External"/><Relationship Id="rId24" Type="http://schemas.openxmlformats.org/officeDocument/2006/relationships/hyperlink" Target="https://plants.ensembl.org/Triticum_aestivum/Location/View?db=core;g=TraesCS7A02G523000;r=7A:705687623-705691124;t=TraesCS7A02G523000.2" TargetMode="External"/><Relationship Id="rId32" Type="http://schemas.openxmlformats.org/officeDocument/2006/relationships/hyperlink" Target="https://plants.ensembl.org/Triticum_aestivum/Location/View?db=core;g=TraesCS2B02G318000;r=2B:453809195-453813696;t=TraesCS2B02G318000.2" TargetMode="External"/><Relationship Id="rId37" Type="http://schemas.openxmlformats.org/officeDocument/2006/relationships/hyperlink" Target="https://plants.ensembl.org/Triticum_aestivum/Location/View?db=core;g=TraesCS5D02G280600;r=5D:381978841-381981151;t=TraesCS5D02G280600.1" TargetMode="External"/><Relationship Id="rId40" Type="http://schemas.openxmlformats.org/officeDocument/2006/relationships/hyperlink" Target="https://plants.ensembl.org/Triticum_aestivum/Location/View?db=core;g=TraesCS3A02G489000;r=3A:716756231-716759651;t=TraesCS3A02G489000.1" TargetMode="External"/><Relationship Id="rId45" Type="http://schemas.openxmlformats.org/officeDocument/2006/relationships/hyperlink" Target="https://plants.ensembl.org/Triticum_aestivum/Location/View?db=core;g=TraesCS3D02G456200;r=3D:562348087-562350195;t=TraesCS3D02G456200.1" TargetMode="External"/><Relationship Id="rId53" Type="http://schemas.openxmlformats.org/officeDocument/2006/relationships/hyperlink" Target="https://plants.ensembl.org/Triticum_aestivum/Location/View?db=core;g=TraesCS5A02G394600;r=5A:590294028-590295164;t=TraesCS5A02G394600.1" TargetMode="External"/><Relationship Id="rId58" Type="http://schemas.openxmlformats.org/officeDocument/2006/relationships/hyperlink" Target="https://plants.ensembl.org/Triticum_aestivum/Location/View?db=core;g=TraesCS3D02G491400;r=3D:585084630-585086355;t=TraesCS3D02G491400.1" TargetMode="External"/><Relationship Id="rId5" Type="http://schemas.openxmlformats.org/officeDocument/2006/relationships/hyperlink" Target="https://plants.ensembl.org/Triticum_aestivum/Location/View?db=core;g=TraesCS7D02G334800;r=7D:426729666-426735353;t=TraesCS7D02G334800.3" TargetMode="External"/><Relationship Id="rId61" Type="http://schemas.openxmlformats.org/officeDocument/2006/relationships/printerSettings" Target="../printerSettings/printerSettings4.bin"/><Relationship Id="rId19" Type="http://schemas.openxmlformats.org/officeDocument/2006/relationships/hyperlink" Target="https://plants.ensembl.org/Triticum_aestivum/Location/View?db=core;g=TraesCS7A02G044300;r=7A:20482829-20486172;t=TraesCS7A02G044300.2" TargetMode="External"/><Relationship Id="rId14" Type="http://schemas.openxmlformats.org/officeDocument/2006/relationships/hyperlink" Target="https://plants.ensembl.org/Triticum_aestivum/Location/View?db=core;g=TraesCS6D02G025800;r=6D:9906332-9908095;t=TraesCS6D02G025800.1" TargetMode="External"/><Relationship Id="rId22" Type="http://schemas.openxmlformats.org/officeDocument/2006/relationships/hyperlink" Target="https://plants.ensembl.org/Triticum_aestivum/Location/View?db=core;g=TraesCS7D02G148000;r=7D:94936389-94940380;t=TraesCS7D02G148000.1" TargetMode="External"/><Relationship Id="rId27" Type="http://schemas.openxmlformats.org/officeDocument/2006/relationships/hyperlink" Target="https://plants.ensembl.org/Triticum_aestivum/Location/View?db=core;g=TraesCS2A02G186300;r=2A:148024006-148024648;t=TraesCS2A02G186300.1" TargetMode="External"/><Relationship Id="rId30" Type="http://schemas.openxmlformats.org/officeDocument/2006/relationships/hyperlink" Target="https://plants.ensembl.org/Triticum_aestivum/Location/View?db=core;g=TraesCS2A02G586500;r=2A:777069651-777071193;t=TraesCS2A02G586500.1" TargetMode="External"/><Relationship Id="rId35" Type="http://schemas.openxmlformats.org/officeDocument/2006/relationships/hyperlink" Target="https://plants.ensembl.org/Triticum_aestivum/Location/View?db=core;g=TraesCS5D02G529000;r=5D:545921587-545923207;t=TraesCS5D02G529000.1" TargetMode="External"/><Relationship Id="rId43" Type="http://schemas.openxmlformats.org/officeDocument/2006/relationships/hyperlink" Target="https://plants.ensembl.org/Triticum_aestivum/Location/View?db=core;g=TraesCS3B02G612900;r=3B:830610808-830611874;t=TraesCS3B02G612900.1" TargetMode="External"/><Relationship Id="rId48" Type="http://schemas.openxmlformats.org/officeDocument/2006/relationships/hyperlink" Target="https://plants.ensembl.org/Triticum_aestivum/Location/View?db=core;g=TraesCS4A02G340300;r=4A:621506611-621509442;t=TraesCS4A02G340300.1" TargetMode="External"/><Relationship Id="rId56" Type="http://schemas.openxmlformats.org/officeDocument/2006/relationships/hyperlink" Target="https://plants.ensembl.org/Triticum_aestivum/Location/View?db=core;g=TraesCS7B02G177500;r=7B:253691830-253707894" TargetMode="External"/><Relationship Id="rId8" Type="http://schemas.openxmlformats.org/officeDocument/2006/relationships/hyperlink" Target="https://plants.ensembl.org/Triticum_aestivum/Location/View?db=core;g=TraesCS7D02G221700;r=7D:182802743-182811919;t=TraesCS7D02G221700.1" TargetMode="External"/><Relationship Id="rId51" Type="http://schemas.openxmlformats.org/officeDocument/2006/relationships/hyperlink" Target="https://plants.ensembl.org/Triticum_aestivum/Location/View?db=core;g=TraesCS5A02G042500;r=5A:38710850-38714632;t=TraesCS5A02G042500.1" TargetMode="External"/><Relationship Id="rId3" Type="http://schemas.openxmlformats.org/officeDocument/2006/relationships/hyperlink" Target="https://plants.ensembl.org/Triticum_aestivum/Location/View?db=core;g=TraesCS1A02G430500;r=1A:583114544-583117076;t=TraesCS1A02G430500.1" TargetMode="External"/><Relationship Id="rId12" Type="http://schemas.openxmlformats.org/officeDocument/2006/relationships/hyperlink" Target="https://plants.ensembl.org/Triticum_aestivum/Location/View?db=core;g=TraesCS6B02G340700;r=6B:599755819-599759186;t=TraesCS6B02G340700.1" TargetMode="External"/><Relationship Id="rId17" Type="http://schemas.openxmlformats.org/officeDocument/2006/relationships/hyperlink" Target="https://plants.ensembl.org/Triticum_aestivum/Location/View?db=core;g=TraesCS7A02G044200;r=7A:20457921-20460497;t=TraesCS7A02G044200.1" TargetMode="External"/><Relationship Id="rId25" Type="http://schemas.openxmlformats.org/officeDocument/2006/relationships/hyperlink" Target="https://plants.ensembl.org/Triticum_aestivum/Location/View?db=core;g=TraesCS7A02G522800;r=7A:705678247-705679996;t=TraesCS7A02G522800.1" TargetMode="External"/><Relationship Id="rId33" Type="http://schemas.openxmlformats.org/officeDocument/2006/relationships/hyperlink" Target="https://plants.ensembl.org/Triticum_aestivum/Location/View?db=core;g=TraesCS5D02G543200;r=5D:553625548-553627025;t=TraesCS5D02G543200.1" TargetMode="External"/><Relationship Id="rId38" Type="http://schemas.openxmlformats.org/officeDocument/2006/relationships/hyperlink" Target="https://plants.ensembl.org/Triticum_aestivum/Location/View?db=core;g=TraesCS5B02G274000;r=5B:459476178-459493013;t=TraesCS5B02G274000.1" TargetMode="External"/><Relationship Id="rId46" Type="http://schemas.openxmlformats.org/officeDocument/2006/relationships/hyperlink" Target="https://plants.ensembl.org/Triticum_aestivum/Location/View?db=core;g=TraesCS3D02G491500;r=3D:585096328-585105676;t=TraesCS3D02G491500.1" TargetMode="External"/><Relationship Id="rId59" Type="http://schemas.openxmlformats.org/officeDocument/2006/relationships/hyperlink" Target="https://plants.ensembl.org/Triticum_aestivum/Location/View?db=core;g=TraesCS4A02G157500;r=4A:321185770-321195641;t=TraesCS4A02G157500.1" TargetMode="External"/><Relationship Id="rId20" Type="http://schemas.openxmlformats.org/officeDocument/2006/relationships/hyperlink" Target="https://plants.ensembl.org/Triticum_aestivum/Location/View?db=core;g=TraesCS7A02G128600;r=7A:82506261-82516939;t=TraesCS7A02G128600.1" TargetMode="External"/><Relationship Id="rId41" Type="http://schemas.openxmlformats.org/officeDocument/2006/relationships/hyperlink" Target="https://plants.ensembl.org/Triticum_aestivum/Location/View?db=core;g=TraesCS3A02G489100;r=3A:716777338-716778424;t=TraesCS3A02G489100.1" TargetMode="External"/><Relationship Id="rId54" Type="http://schemas.openxmlformats.org/officeDocument/2006/relationships/hyperlink" Target="https://plants.ensembl.org/Triticum_aestivum/Location/View?db=core;g=TraesCS5A02G451000;r=5A:632873707-632875336;t=TraesCS5A02G451000.1" TargetMode="External"/><Relationship Id="rId1" Type="http://schemas.openxmlformats.org/officeDocument/2006/relationships/hyperlink" Target="https://plants.ensembl.org/Triticum_aestivum/Location/View?db=core;g=TraesCS2A02G591300;r=2A:778918761-778924088;t=TraesCS2A02G591300.2" TargetMode="External"/><Relationship Id="rId6" Type="http://schemas.openxmlformats.org/officeDocument/2006/relationships/hyperlink" Target="https://plants.ensembl.org/Triticum_aestivum/Location/View?db=core;g=TraesCS7D02G270600;r=7D:256442952-256444816;t=TraesCS7D02G270600.1" TargetMode="External"/><Relationship Id="rId15" Type="http://schemas.openxmlformats.org/officeDocument/2006/relationships/hyperlink" Target="https://plants.ensembl.org/Triticum_aestivum/Location/View?db=core;g=TraesCS6D02G137200;r=6D:105819999-105825261;t=TraesCS6D02G137200.1" TargetMode="External"/><Relationship Id="rId23" Type="http://schemas.openxmlformats.org/officeDocument/2006/relationships/hyperlink" Target="https://plants.ensembl.org/Triticum_aestivum/Location/View?db=core;g=TraesCS7D02G148100;r=7D:95053348-95060604;t=TraesCS7D02G148100.1" TargetMode="External"/><Relationship Id="rId28" Type="http://schemas.openxmlformats.org/officeDocument/2006/relationships/hyperlink" Target="https://plants.ensembl.org/Triticum_aestivum/Location/View?db=core;g=TraesCS2A02G408800;r=2A:666027213-666031416;t=TraesCS2A02G408800.1" TargetMode="External"/><Relationship Id="rId36" Type="http://schemas.openxmlformats.org/officeDocument/2006/relationships/hyperlink" Target="https://plants.ensembl.org/Triticum_aestivum/Location/View?db=core;g=TraesCS5D02G529100;r=5D:545926550-545933137;t=TraesCS5D02G529100.2" TargetMode="External"/><Relationship Id="rId49" Type="http://schemas.openxmlformats.org/officeDocument/2006/relationships/hyperlink" Target="https://plants.ensembl.org/Triticum_aestivum/Location/View?db=core;g=TraesCS4B02G030700;r=4B:22893713-22898268;t=TraesCS4B02G030700.1" TargetMode="External"/><Relationship Id="rId57" Type="http://schemas.openxmlformats.org/officeDocument/2006/relationships/hyperlink" Target="https://plants.ensembl.org/Triticum_aestivum/Location/View?db=core;g=TraesCS2B02G328900;r=2B:471441139-471446750;t=TraesCS2B02G328900.1" TargetMode="External"/><Relationship Id="rId10" Type="http://schemas.openxmlformats.org/officeDocument/2006/relationships/hyperlink" Target="https://plants.ensembl.org/Triticum_aestivum/Location/View?db=core;g=TraesCS6A02G392500;r=6A:606975143-606980024;t=TraesCS6A02G392500.1" TargetMode="External"/><Relationship Id="rId31" Type="http://schemas.openxmlformats.org/officeDocument/2006/relationships/hyperlink" Target="https://plants.ensembl.org/Triticum_aestivum/Location/View?db=core;g=TraesCS2B02G025500;r=2B:11659503-11668668;t=TraesCS2B02G025500.1" TargetMode="External"/><Relationship Id="rId44" Type="http://schemas.openxmlformats.org/officeDocument/2006/relationships/hyperlink" Target="https://plants.ensembl.org/Triticum_aestivum/Location/View?db=core;g=TraesCS3D02G100200;r=3D:51786926-51789997;t=TraesCS3D02G100200.3" TargetMode="External"/><Relationship Id="rId52" Type="http://schemas.openxmlformats.org/officeDocument/2006/relationships/hyperlink" Target="https://plants.ensembl.org/Triticum_aestivum/Location/View?db=core;g=TraesCS5A02G392300;r=5A:588548725-588552987;t=TraesCS5A02G392300.1" TargetMode="External"/><Relationship Id="rId60" Type="http://schemas.openxmlformats.org/officeDocument/2006/relationships/hyperlink" Target="https://plants.ensembl.org/Triticum_aestivum/Location/View?db=core;g=TraesCS5A02G091300;r=5A:126099708-126101210;t=TraesCS5A02G091300.1" TargetMode="External"/><Relationship Id="rId4" Type="http://schemas.openxmlformats.org/officeDocument/2006/relationships/hyperlink" Target="https://plants.ensembl.org/Triticum_aestivum/Location/View?db=core;g=TraesCS1B02G342500;r=1B:570525909-570526718;t=TraesCS1B02G342500.1" TargetMode="External"/><Relationship Id="rId9" Type="http://schemas.openxmlformats.org/officeDocument/2006/relationships/hyperlink" Target="https://plants.ensembl.org/Triticum_aestivum/Location/View?db=core;g=TraesCS7B02G027800;r=7B:26644710-26646247;t=TraesCS7B02G0278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6D6C3-023F-4B2D-8DEE-FBF30FC66705}">
  <dimension ref="B2:L186"/>
  <sheetViews>
    <sheetView zoomScaleNormal="100" workbookViewId="0">
      <selection activeCell="B2" sqref="B2:J2"/>
    </sheetView>
  </sheetViews>
  <sheetFormatPr defaultColWidth="8.7109375" defaultRowHeight="15"/>
  <cols>
    <col min="1" max="1" width="9" style="10" customWidth="1"/>
    <col min="2" max="2" width="5.85546875" style="10" customWidth="1"/>
    <col min="3" max="5" width="12.5703125" style="24" customWidth="1"/>
    <col min="6" max="9" width="12.85546875" style="10" customWidth="1"/>
    <col min="10" max="10" width="17.140625" style="10" bestFit="1" customWidth="1"/>
    <col min="11" max="11" width="8.7109375" style="10"/>
    <col min="12" max="12" width="15.7109375" style="10" bestFit="1" customWidth="1"/>
    <col min="13" max="16384" width="8.7109375" style="10"/>
  </cols>
  <sheetData>
    <row r="2" spans="2:12" ht="30.95" customHeight="1">
      <c r="B2" s="216" t="s">
        <v>1204</v>
      </c>
      <c r="C2" s="217"/>
      <c r="D2" s="217"/>
      <c r="E2" s="217"/>
      <c r="F2" s="217"/>
      <c r="G2" s="217"/>
      <c r="H2" s="217"/>
      <c r="I2" s="217"/>
      <c r="J2" s="218"/>
    </row>
    <row r="3" spans="2:12" ht="29.25" thickBot="1">
      <c r="B3" s="202" t="s">
        <v>361</v>
      </c>
      <c r="C3" s="203" t="s">
        <v>362</v>
      </c>
      <c r="D3" s="204" t="s">
        <v>363</v>
      </c>
      <c r="E3" s="205" t="s">
        <v>364</v>
      </c>
      <c r="F3" s="206" t="s">
        <v>876</v>
      </c>
      <c r="G3" s="206" t="s">
        <v>877</v>
      </c>
      <c r="H3" s="206" t="s">
        <v>878</v>
      </c>
      <c r="I3" s="206" t="s">
        <v>879</v>
      </c>
      <c r="J3" s="207" t="s">
        <v>880</v>
      </c>
    </row>
    <row r="4" spans="2:12">
      <c r="B4" s="16">
        <v>1</v>
      </c>
      <c r="C4" s="17" t="s">
        <v>365</v>
      </c>
      <c r="D4" s="11" t="s">
        <v>366</v>
      </c>
      <c r="E4" s="12" t="s">
        <v>367</v>
      </c>
      <c r="F4" s="29">
        <v>1019.1358023</v>
      </c>
      <c r="G4" s="29">
        <v>874.07407409999996</v>
      </c>
      <c r="H4" s="29">
        <v>935.49382724999998</v>
      </c>
      <c r="I4" s="29">
        <f t="shared" ref="I4:I35" si="0">AVERAGE(F4:H4)</f>
        <v>942.90123455000003</v>
      </c>
      <c r="J4" s="18" t="s">
        <v>881</v>
      </c>
      <c r="L4" s="8"/>
    </row>
    <row r="5" spans="2:12">
      <c r="B5" s="19">
        <v>2</v>
      </c>
      <c r="C5" s="20" t="s">
        <v>368</v>
      </c>
      <c r="D5" s="11" t="s">
        <v>369</v>
      </c>
      <c r="E5" s="12" t="s">
        <v>370</v>
      </c>
      <c r="F5" s="30">
        <v>618.51851854999995</v>
      </c>
      <c r="G5" s="30">
        <v>818.82716044999995</v>
      </c>
      <c r="H5" s="30">
        <v>805.86419750000005</v>
      </c>
      <c r="I5" s="30">
        <f t="shared" si="0"/>
        <v>747.73662550000006</v>
      </c>
      <c r="J5" s="18" t="s">
        <v>882</v>
      </c>
      <c r="L5" s="8"/>
    </row>
    <row r="6" spans="2:12">
      <c r="B6" s="19">
        <v>3</v>
      </c>
      <c r="C6" s="20" t="s">
        <v>371</v>
      </c>
      <c r="D6" s="11" t="s">
        <v>372</v>
      </c>
      <c r="E6" s="12" t="s">
        <v>373</v>
      </c>
      <c r="F6" s="30">
        <v>1559.8765430000001</v>
      </c>
      <c r="G6" s="30">
        <v>1156.1728395</v>
      </c>
      <c r="H6" s="30">
        <v>1123.4567904999999</v>
      </c>
      <c r="I6" s="30">
        <f t="shared" si="0"/>
        <v>1279.8353910000001</v>
      </c>
      <c r="J6" s="18" t="s">
        <v>883</v>
      </c>
      <c r="L6" s="8"/>
    </row>
    <row r="7" spans="2:12">
      <c r="B7" s="19">
        <v>4</v>
      </c>
      <c r="C7" s="20" t="s">
        <v>374</v>
      </c>
      <c r="D7" s="11" t="s">
        <v>375</v>
      </c>
      <c r="E7" s="12" t="s">
        <v>376</v>
      </c>
      <c r="F7" s="30">
        <v>1465.4320990000001</v>
      </c>
      <c r="G7" s="30">
        <v>1122.839506</v>
      </c>
      <c r="H7" s="30">
        <v>1136.4197529999999</v>
      </c>
      <c r="I7" s="30">
        <f t="shared" si="0"/>
        <v>1241.5637859999999</v>
      </c>
      <c r="J7" s="18" t="s">
        <v>883</v>
      </c>
      <c r="L7" s="8"/>
    </row>
    <row r="8" spans="2:12">
      <c r="B8" s="19">
        <v>5</v>
      </c>
      <c r="C8" s="20" t="s">
        <v>377</v>
      </c>
      <c r="D8" s="11" t="s">
        <v>378</v>
      </c>
      <c r="E8" s="12" t="s">
        <v>379</v>
      </c>
      <c r="F8" s="30">
        <v>974.07407384999999</v>
      </c>
      <c r="G8" s="30">
        <v>966.97530864999999</v>
      </c>
      <c r="H8" s="30">
        <v>1030.5555558000001</v>
      </c>
      <c r="I8" s="30">
        <f t="shared" si="0"/>
        <v>990.53497943333332</v>
      </c>
      <c r="J8" s="18" t="s">
        <v>881</v>
      </c>
      <c r="L8" s="8"/>
    </row>
    <row r="9" spans="2:12">
      <c r="B9" s="19">
        <v>6</v>
      </c>
      <c r="C9" s="20" t="s">
        <v>380</v>
      </c>
      <c r="D9" s="11" t="s">
        <v>381</v>
      </c>
      <c r="E9" s="12" t="s">
        <v>382</v>
      </c>
      <c r="F9" s="30">
        <v>1250</v>
      </c>
      <c r="G9" s="30">
        <v>1106.4814815</v>
      </c>
      <c r="H9" s="30">
        <v>1028.3950616</v>
      </c>
      <c r="I9" s="30">
        <f t="shared" si="0"/>
        <v>1128.2921810333335</v>
      </c>
      <c r="J9" s="18" t="s">
        <v>883</v>
      </c>
      <c r="L9" s="8"/>
    </row>
    <row r="10" spans="2:12">
      <c r="B10" s="19">
        <v>7</v>
      </c>
      <c r="C10" s="20" t="s">
        <v>383</v>
      </c>
      <c r="D10" s="11" t="s">
        <v>384</v>
      </c>
      <c r="E10" s="12" t="s">
        <v>385</v>
      </c>
      <c r="F10" s="30">
        <v>889.50617260000001</v>
      </c>
      <c r="G10" s="30">
        <v>600.61728395</v>
      </c>
      <c r="H10" s="30">
        <v>730.24691355000004</v>
      </c>
      <c r="I10" s="30">
        <f t="shared" si="0"/>
        <v>740.12345670000002</v>
      </c>
      <c r="J10" s="18" t="s">
        <v>882</v>
      </c>
      <c r="L10" s="8"/>
    </row>
    <row r="11" spans="2:12">
      <c r="B11" s="19">
        <v>8</v>
      </c>
      <c r="C11" s="20" t="s">
        <v>386</v>
      </c>
      <c r="D11" s="11" t="s">
        <v>387</v>
      </c>
      <c r="E11" s="12" t="s">
        <v>388</v>
      </c>
      <c r="F11" s="30">
        <v>137.03703705000001</v>
      </c>
      <c r="G11" s="30">
        <v>383.95061729999998</v>
      </c>
      <c r="H11" s="30">
        <v>596.29629629999999</v>
      </c>
      <c r="I11" s="30">
        <f t="shared" si="0"/>
        <v>372.42798354999996</v>
      </c>
      <c r="J11" s="18" t="s">
        <v>884</v>
      </c>
      <c r="L11" s="8"/>
    </row>
    <row r="12" spans="2:12">
      <c r="B12" s="19">
        <v>9</v>
      </c>
      <c r="C12" s="20" t="s">
        <v>389</v>
      </c>
      <c r="D12" s="11" t="s">
        <v>390</v>
      </c>
      <c r="E12" s="12" t="s">
        <v>391</v>
      </c>
      <c r="F12" s="30">
        <v>140.12345680000001</v>
      </c>
      <c r="G12" s="30">
        <v>1014.50617295</v>
      </c>
      <c r="H12" s="30">
        <v>844.75308640000003</v>
      </c>
      <c r="I12" s="30">
        <f t="shared" si="0"/>
        <v>666.4609053833334</v>
      </c>
      <c r="J12" s="18" t="s">
        <v>882</v>
      </c>
      <c r="L12" s="8"/>
    </row>
    <row r="13" spans="2:12">
      <c r="B13" s="19">
        <v>10</v>
      </c>
      <c r="C13" s="20" t="s">
        <v>392</v>
      </c>
      <c r="D13" s="11" t="s">
        <v>393</v>
      </c>
      <c r="E13" s="12" t="s">
        <v>394</v>
      </c>
      <c r="F13" s="30">
        <v>166.66666670000001</v>
      </c>
      <c r="G13" s="30">
        <v>1024.3827159499999</v>
      </c>
      <c r="H13" s="30">
        <v>721.60493825000003</v>
      </c>
      <c r="I13" s="30">
        <f t="shared" si="0"/>
        <v>637.55144029999997</v>
      </c>
      <c r="J13" s="18" t="s">
        <v>882</v>
      </c>
      <c r="L13" s="8"/>
    </row>
    <row r="14" spans="2:12">
      <c r="B14" s="19">
        <v>11</v>
      </c>
      <c r="C14" s="20" t="s">
        <v>395</v>
      </c>
      <c r="D14" s="11" t="s">
        <v>396</v>
      </c>
      <c r="E14" s="12" t="s">
        <v>397</v>
      </c>
      <c r="F14" s="30">
        <v>638.88888874999998</v>
      </c>
      <c r="G14" s="30">
        <v>820.98765434999996</v>
      </c>
      <c r="H14" s="30">
        <v>758.33333334999998</v>
      </c>
      <c r="I14" s="30">
        <f t="shared" si="0"/>
        <v>739.40329214999986</v>
      </c>
      <c r="J14" s="18" t="s">
        <v>882</v>
      </c>
      <c r="L14" s="8"/>
    </row>
    <row r="15" spans="2:12">
      <c r="B15" s="19">
        <v>12</v>
      </c>
      <c r="C15" s="20" t="s">
        <v>398</v>
      </c>
      <c r="D15" s="11" t="s">
        <v>399</v>
      </c>
      <c r="E15" s="12" t="s">
        <v>400</v>
      </c>
      <c r="F15" s="30">
        <v>768.82716049999999</v>
      </c>
      <c r="G15" s="30">
        <v>978.70370375000005</v>
      </c>
      <c r="H15" s="30">
        <v>892.28395060000003</v>
      </c>
      <c r="I15" s="30">
        <f t="shared" si="0"/>
        <v>879.93827161666661</v>
      </c>
      <c r="J15" s="18" t="s">
        <v>882</v>
      </c>
      <c r="L15" s="8"/>
    </row>
    <row r="16" spans="2:12">
      <c r="B16" s="19">
        <v>13</v>
      </c>
      <c r="C16" s="20" t="s">
        <v>401</v>
      </c>
      <c r="D16" s="11" t="s">
        <v>402</v>
      </c>
      <c r="E16" s="12" t="s">
        <v>403</v>
      </c>
      <c r="F16" s="30">
        <v>1166.0493825000001</v>
      </c>
      <c r="G16" s="30">
        <v>1071.9135799999999</v>
      </c>
      <c r="H16" s="30">
        <v>1175.308642</v>
      </c>
      <c r="I16" s="30">
        <f t="shared" si="0"/>
        <v>1137.7572014999998</v>
      </c>
      <c r="J16" s="18" t="s">
        <v>883</v>
      </c>
      <c r="L16" s="8"/>
    </row>
    <row r="17" spans="2:12">
      <c r="B17" s="19">
        <v>14</v>
      </c>
      <c r="C17" s="20" t="s">
        <v>404</v>
      </c>
      <c r="D17" s="11" t="s">
        <v>405</v>
      </c>
      <c r="E17" s="12" t="s">
        <v>406</v>
      </c>
      <c r="F17" s="30">
        <v>1026.54321</v>
      </c>
      <c r="G17" s="30">
        <v>1040.4320984999999</v>
      </c>
      <c r="H17" s="30">
        <v>926.85185185</v>
      </c>
      <c r="I17" s="30">
        <f t="shared" si="0"/>
        <v>997.9423867833334</v>
      </c>
      <c r="J17" s="18" t="s">
        <v>881</v>
      </c>
      <c r="L17" s="8"/>
    </row>
    <row r="18" spans="2:12">
      <c r="B18" s="19">
        <v>15</v>
      </c>
      <c r="C18" s="20" t="s">
        <v>407</v>
      </c>
      <c r="D18" s="11" t="s">
        <v>408</v>
      </c>
      <c r="E18" s="12" t="s">
        <v>409</v>
      </c>
      <c r="F18" s="30">
        <v>1236.1111109999999</v>
      </c>
      <c r="G18" s="30">
        <v>836.41975305000005</v>
      </c>
      <c r="H18" s="30">
        <v>1078.0864194999999</v>
      </c>
      <c r="I18" s="30">
        <f t="shared" si="0"/>
        <v>1050.2057611833332</v>
      </c>
      <c r="J18" s="18" t="s">
        <v>881</v>
      </c>
      <c r="L18" s="8"/>
    </row>
    <row r="19" spans="2:12">
      <c r="B19" s="19">
        <v>16</v>
      </c>
      <c r="C19" s="20" t="s">
        <v>410</v>
      </c>
      <c r="D19" s="11" t="s">
        <v>411</v>
      </c>
      <c r="E19" s="12" t="s">
        <v>412</v>
      </c>
      <c r="F19" s="30">
        <v>530.86419754999997</v>
      </c>
      <c r="G19" s="30">
        <v>579.01234569999997</v>
      </c>
      <c r="H19" s="30">
        <v>656.79012345000001</v>
      </c>
      <c r="I19" s="30">
        <f t="shared" si="0"/>
        <v>588.88888889999998</v>
      </c>
      <c r="J19" s="18" t="s">
        <v>884</v>
      </c>
      <c r="L19" s="8"/>
    </row>
    <row r="20" spans="2:12">
      <c r="B20" s="19">
        <v>17</v>
      </c>
      <c r="C20" s="20" t="s">
        <v>413</v>
      </c>
      <c r="D20" s="11" t="s">
        <v>414</v>
      </c>
      <c r="E20" s="12" t="s">
        <v>415</v>
      </c>
      <c r="F20" s="30">
        <v>1224.3827160000001</v>
      </c>
      <c r="G20" s="30">
        <v>963.58024690000002</v>
      </c>
      <c r="H20" s="30">
        <v>1039.19753105</v>
      </c>
      <c r="I20" s="30">
        <f t="shared" si="0"/>
        <v>1075.72016465</v>
      </c>
      <c r="J20" s="18" t="s">
        <v>881</v>
      </c>
      <c r="L20" s="8"/>
    </row>
    <row r="21" spans="2:12">
      <c r="B21" s="19">
        <v>18</v>
      </c>
      <c r="C21" s="20" t="s">
        <v>416</v>
      </c>
      <c r="D21" s="11" t="s">
        <v>417</v>
      </c>
      <c r="E21" s="12" t="s">
        <v>418</v>
      </c>
      <c r="F21" s="30">
        <v>1047.2222224</v>
      </c>
      <c r="G21" s="30">
        <v>917.28395064999995</v>
      </c>
      <c r="H21" s="30">
        <v>773.45679010000003</v>
      </c>
      <c r="I21" s="30">
        <f t="shared" si="0"/>
        <v>912.65432105000002</v>
      </c>
      <c r="J21" s="18" t="s">
        <v>881</v>
      </c>
      <c r="L21" s="8"/>
    </row>
    <row r="22" spans="2:12">
      <c r="B22" s="19">
        <v>19</v>
      </c>
      <c r="C22" s="20" t="s">
        <v>419</v>
      </c>
      <c r="D22" s="11" t="s">
        <v>420</v>
      </c>
      <c r="E22" s="12" t="s">
        <v>421</v>
      </c>
      <c r="F22" s="30">
        <v>1174.691358</v>
      </c>
      <c r="G22" s="30">
        <v>863.27160494999998</v>
      </c>
      <c r="H22" s="30">
        <v>892.28395060000003</v>
      </c>
      <c r="I22" s="30">
        <f t="shared" si="0"/>
        <v>976.74897118333331</v>
      </c>
      <c r="J22" s="18" t="s">
        <v>881</v>
      </c>
      <c r="L22" s="8"/>
    </row>
    <row r="23" spans="2:12">
      <c r="B23" s="19">
        <v>20</v>
      </c>
      <c r="C23" s="20" t="s">
        <v>422</v>
      </c>
      <c r="D23" s="11" t="s">
        <v>423</v>
      </c>
      <c r="E23" s="12" t="s">
        <v>424</v>
      </c>
      <c r="F23" s="30">
        <v>750.61728395</v>
      </c>
      <c r="G23" s="30">
        <v>830.86419754999997</v>
      </c>
      <c r="H23" s="30">
        <v>998.1481483</v>
      </c>
      <c r="I23" s="30">
        <f t="shared" si="0"/>
        <v>859.87654326666654</v>
      </c>
      <c r="J23" s="18" t="s">
        <v>882</v>
      </c>
      <c r="L23" s="8"/>
    </row>
    <row r="24" spans="2:12">
      <c r="B24" s="19">
        <v>21</v>
      </c>
      <c r="C24" s="20" t="s">
        <v>425</v>
      </c>
      <c r="D24" s="11" t="s">
        <v>426</v>
      </c>
      <c r="E24" s="12" t="s">
        <v>427</v>
      </c>
      <c r="F24" s="30">
        <v>490.7407407</v>
      </c>
      <c r="G24" s="30">
        <v>638.27160494999998</v>
      </c>
      <c r="H24" s="30">
        <v>734.56790120000005</v>
      </c>
      <c r="I24" s="30">
        <f t="shared" si="0"/>
        <v>621.1934156166667</v>
      </c>
      <c r="J24" s="18" t="s">
        <v>882</v>
      </c>
      <c r="L24" s="8"/>
    </row>
    <row r="25" spans="2:12">
      <c r="B25" s="19">
        <v>22</v>
      </c>
      <c r="C25" s="20" t="s">
        <v>428</v>
      </c>
      <c r="D25" s="11" t="s">
        <v>429</v>
      </c>
      <c r="E25" s="12" t="s">
        <v>430</v>
      </c>
      <c r="F25" s="30">
        <v>748.45679014999996</v>
      </c>
      <c r="G25" s="30">
        <v>747.5308642</v>
      </c>
      <c r="H25" s="30">
        <v>695.67901234999999</v>
      </c>
      <c r="I25" s="30">
        <f t="shared" si="0"/>
        <v>730.55555556666661</v>
      </c>
      <c r="J25" s="18" t="s">
        <v>882</v>
      </c>
      <c r="L25" s="8"/>
    </row>
    <row r="26" spans="2:12">
      <c r="B26" s="19">
        <v>23</v>
      </c>
      <c r="C26" s="20" t="s">
        <v>431</v>
      </c>
      <c r="D26" s="11" t="s">
        <v>432</v>
      </c>
      <c r="E26" s="12" t="s">
        <v>433</v>
      </c>
      <c r="F26" s="30">
        <v>1200</v>
      </c>
      <c r="G26" s="30">
        <v>1017.9012344499999</v>
      </c>
      <c r="H26" s="30">
        <v>1242.2839504999999</v>
      </c>
      <c r="I26" s="30">
        <f t="shared" si="0"/>
        <v>1153.3950616499999</v>
      </c>
      <c r="J26" s="18" t="s">
        <v>883</v>
      </c>
      <c r="L26" s="8"/>
    </row>
    <row r="27" spans="2:12">
      <c r="B27" s="19">
        <v>24</v>
      </c>
      <c r="C27" s="20" t="s">
        <v>434</v>
      </c>
      <c r="D27" s="11" t="s">
        <v>435</v>
      </c>
      <c r="E27" s="12" t="s">
        <v>436</v>
      </c>
      <c r="F27" s="30">
        <v>1383.3333335</v>
      </c>
      <c r="G27" s="30">
        <v>1172.839506</v>
      </c>
      <c r="H27" s="30">
        <v>1084.5679012999999</v>
      </c>
      <c r="I27" s="30">
        <f t="shared" si="0"/>
        <v>1213.5802469333332</v>
      </c>
      <c r="J27" s="18" t="s">
        <v>883</v>
      </c>
      <c r="L27" s="8"/>
    </row>
    <row r="28" spans="2:12">
      <c r="B28" s="19">
        <v>25</v>
      </c>
      <c r="C28" s="20" t="s">
        <v>437</v>
      </c>
      <c r="D28" s="11" t="s">
        <v>438</v>
      </c>
      <c r="E28" s="12" t="s">
        <v>439</v>
      </c>
      <c r="F28" s="30">
        <v>707.40740745000005</v>
      </c>
      <c r="G28" s="30">
        <v>734.56790120000005</v>
      </c>
      <c r="H28" s="30">
        <v>639.50617284999998</v>
      </c>
      <c r="I28" s="30">
        <f t="shared" si="0"/>
        <v>693.82716049999999</v>
      </c>
      <c r="J28" s="18" t="s">
        <v>882</v>
      </c>
      <c r="L28" s="8"/>
    </row>
    <row r="29" spans="2:12">
      <c r="B29" s="19">
        <v>26</v>
      </c>
      <c r="C29" s="20" t="s">
        <v>440</v>
      </c>
      <c r="D29" s="11" t="s">
        <v>441</v>
      </c>
      <c r="E29" s="12" t="s">
        <v>442</v>
      </c>
      <c r="F29" s="30">
        <v>666.04938270000002</v>
      </c>
      <c r="G29" s="30">
        <v>724.69135800000004</v>
      </c>
      <c r="H29" s="30">
        <v>829.62962960000004</v>
      </c>
      <c r="I29" s="30">
        <f t="shared" si="0"/>
        <v>740.12345676666666</v>
      </c>
      <c r="J29" s="18" t="s">
        <v>882</v>
      </c>
      <c r="L29" s="8"/>
    </row>
    <row r="30" spans="2:12">
      <c r="B30" s="19">
        <v>27</v>
      </c>
      <c r="C30" s="20" t="s">
        <v>443</v>
      </c>
      <c r="D30" s="11" t="s">
        <v>444</v>
      </c>
      <c r="E30" s="12" t="s">
        <v>445</v>
      </c>
      <c r="F30" s="30">
        <v>457.09876539999999</v>
      </c>
      <c r="G30" s="30">
        <v>635.18518515000005</v>
      </c>
      <c r="H30" s="30">
        <v>553.08641975</v>
      </c>
      <c r="I30" s="30">
        <f t="shared" si="0"/>
        <v>548.45679010000003</v>
      </c>
      <c r="J30" s="18" t="s">
        <v>884</v>
      </c>
      <c r="L30" s="8"/>
    </row>
    <row r="31" spans="2:12">
      <c r="B31" s="19">
        <v>28</v>
      </c>
      <c r="C31" s="20" t="s">
        <v>446</v>
      </c>
      <c r="D31" s="11" t="s">
        <v>447</v>
      </c>
      <c r="E31" s="12" t="s">
        <v>448</v>
      </c>
      <c r="F31" s="30">
        <v>1258.0246910000001</v>
      </c>
      <c r="G31" s="30">
        <v>1114.197531</v>
      </c>
      <c r="H31" s="30">
        <v>1183.9506174999999</v>
      </c>
      <c r="I31" s="30">
        <f t="shared" si="0"/>
        <v>1185.3909464999999</v>
      </c>
      <c r="J31" s="18" t="s">
        <v>883</v>
      </c>
      <c r="L31" s="8"/>
    </row>
    <row r="32" spans="2:12">
      <c r="B32" s="19">
        <v>29</v>
      </c>
      <c r="C32" s="20" t="s">
        <v>449</v>
      </c>
      <c r="D32" s="11" t="s">
        <v>450</v>
      </c>
      <c r="E32" s="12" t="s">
        <v>451</v>
      </c>
      <c r="F32" s="30">
        <v>1224.3827160000001</v>
      </c>
      <c r="G32" s="30">
        <v>1169.4444444999999</v>
      </c>
      <c r="H32" s="30">
        <v>1253.0864200000001</v>
      </c>
      <c r="I32" s="30">
        <f t="shared" si="0"/>
        <v>1215.6378601666668</v>
      </c>
      <c r="J32" s="18" t="s">
        <v>883</v>
      </c>
      <c r="L32" s="8"/>
    </row>
    <row r="33" spans="2:12">
      <c r="B33" s="19">
        <v>30</v>
      </c>
      <c r="C33" s="20" t="s">
        <v>452</v>
      </c>
      <c r="D33" s="11" t="s">
        <v>453</v>
      </c>
      <c r="E33" s="12" t="s">
        <v>454</v>
      </c>
      <c r="F33" s="30">
        <v>654.32098765000001</v>
      </c>
      <c r="G33" s="30">
        <v>724.69135800000004</v>
      </c>
      <c r="H33" s="30">
        <v>622.22222220000003</v>
      </c>
      <c r="I33" s="30">
        <f t="shared" si="0"/>
        <v>667.07818928333336</v>
      </c>
      <c r="J33" s="18" t="s">
        <v>882</v>
      </c>
      <c r="L33" s="8"/>
    </row>
    <row r="34" spans="2:12">
      <c r="B34" s="19">
        <v>31</v>
      </c>
      <c r="C34" s="20" t="s">
        <v>455</v>
      </c>
      <c r="D34" s="11" t="s">
        <v>456</v>
      </c>
      <c r="E34" s="12" t="s">
        <v>457</v>
      </c>
      <c r="F34" s="30">
        <v>874.99999994999996</v>
      </c>
      <c r="G34" s="30">
        <v>737.03703704999998</v>
      </c>
      <c r="H34" s="30">
        <v>823.14814815</v>
      </c>
      <c r="I34" s="30">
        <f t="shared" si="0"/>
        <v>811.72839505000002</v>
      </c>
      <c r="J34" s="18" t="s">
        <v>882</v>
      </c>
      <c r="L34" s="8"/>
    </row>
    <row r="35" spans="2:12">
      <c r="B35" s="19">
        <v>32</v>
      </c>
      <c r="C35" s="20" t="s">
        <v>458</v>
      </c>
      <c r="D35" s="11" t="s">
        <v>459</v>
      </c>
      <c r="E35" s="12" t="s">
        <v>460</v>
      </c>
      <c r="F35" s="30">
        <v>762.03703704999998</v>
      </c>
      <c r="G35" s="30">
        <v>778.70370370000001</v>
      </c>
      <c r="H35" s="30">
        <v>730.24691355000004</v>
      </c>
      <c r="I35" s="30">
        <f t="shared" si="0"/>
        <v>756.99588476666668</v>
      </c>
      <c r="J35" s="18" t="s">
        <v>882</v>
      </c>
      <c r="L35" s="8"/>
    </row>
    <row r="36" spans="2:12">
      <c r="B36" s="19">
        <v>33</v>
      </c>
      <c r="C36" s="20" t="s">
        <v>461</v>
      </c>
      <c r="D36" s="11" t="s">
        <v>462</v>
      </c>
      <c r="E36" s="12" t="s">
        <v>463</v>
      </c>
      <c r="F36" s="30">
        <v>692.90123455000003</v>
      </c>
      <c r="G36" s="30">
        <v>782.09876544999997</v>
      </c>
      <c r="H36" s="30">
        <v>725.92592590000004</v>
      </c>
      <c r="I36" s="30">
        <f t="shared" ref="I36:I67" si="1">AVERAGE(F36:H36)</f>
        <v>733.64197530000001</v>
      </c>
      <c r="J36" s="18" t="s">
        <v>882</v>
      </c>
      <c r="L36" s="8"/>
    </row>
    <row r="37" spans="2:12">
      <c r="B37" s="19">
        <v>34</v>
      </c>
      <c r="C37" s="20" t="s">
        <v>464</v>
      </c>
      <c r="D37" s="11" t="s">
        <v>465</v>
      </c>
      <c r="E37" s="12" t="s">
        <v>466</v>
      </c>
      <c r="F37" s="30">
        <v>1029.0123457</v>
      </c>
      <c r="G37" s="30">
        <v>734.56790120000005</v>
      </c>
      <c r="H37" s="30">
        <v>760.49382715000002</v>
      </c>
      <c r="I37" s="30">
        <f t="shared" si="1"/>
        <v>841.35802468333338</v>
      </c>
      <c r="J37" s="18" t="s">
        <v>882</v>
      </c>
      <c r="L37" s="8"/>
    </row>
    <row r="38" spans="2:12">
      <c r="B38" s="19">
        <v>35</v>
      </c>
      <c r="C38" s="20" t="s">
        <v>467</v>
      </c>
      <c r="D38" s="11" t="s">
        <v>468</v>
      </c>
      <c r="E38" s="12" t="s">
        <v>469</v>
      </c>
      <c r="F38" s="30">
        <v>832.71604939999997</v>
      </c>
      <c r="G38" s="30">
        <v>786.41975309999998</v>
      </c>
      <c r="H38" s="30">
        <v>805.86419754999997</v>
      </c>
      <c r="I38" s="30">
        <f t="shared" si="1"/>
        <v>808.33333334999998</v>
      </c>
      <c r="J38" s="18" t="s">
        <v>882</v>
      </c>
      <c r="L38" s="8"/>
    </row>
    <row r="39" spans="2:12">
      <c r="B39" s="19">
        <v>36</v>
      </c>
      <c r="C39" s="20" t="s">
        <v>470</v>
      </c>
      <c r="D39" s="11" t="s">
        <v>471</v>
      </c>
      <c r="E39" s="12" t="s">
        <v>472</v>
      </c>
      <c r="F39" s="30">
        <v>907.40740734999997</v>
      </c>
      <c r="G39" s="30">
        <v>850.30864195000004</v>
      </c>
      <c r="H39" s="30">
        <v>639.50617284999998</v>
      </c>
      <c r="I39" s="30">
        <f t="shared" si="1"/>
        <v>799.07407405000004</v>
      </c>
      <c r="J39" s="18" t="s">
        <v>882</v>
      </c>
      <c r="L39" s="8"/>
    </row>
    <row r="40" spans="2:12">
      <c r="B40" s="19">
        <v>37</v>
      </c>
      <c r="C40" s="20" t="s">
        <v>473</v>
      </c>
      <c r="D40" s="11" t="s">
        <v>474</v>
      </c>
      <c r="E40" s="12" t="s">
        <v>475</v>
      </c>
      <c r="F40" s="30">
        <v>1266.666667</v>
      </c>
      <c r="G40" s="30">
        <v>1078.3950615000001</v>
      </c>
      <c r="H40" s="30">
        <v>1058.6419752500001</v>
      </c>
      <c r="I40" s="30">
        <f t="shared" si="1"/>
        <v>1134.56790125</v>
      </c>
      <c r="J40" s="18" t="s">
        <v>883</v>
      </c>
      <c r="L40" s="8"/>
    </row>
    <row r="41" spans="2:12">
      <c r="B41" s="19">
        <v>38</v>
      </c>
      <c r="C41" s="20" t="s">
        <v>476</v>
      </c>
      <c r="D41" s="11" t="s">
        <v>477</v>
      </c>
      <c r="E41" s="12" t="s">
        <v>478</v>
      </c>
      <c r="F41" s="30">
        <v>837.96296295000002</v>
      </c>
      <c r="G41" s="30">
        <v>867.90123455000003</v>
      </c>
      <c r="H41" s="30">
        <v>769.13580245000003</v>
      </c>
      <c r="I41" s="30">
        <f t="shared" si="1"/>
        <v>824.9999999833334</v>
      </c>
      <c r="J41" s="18" t="s">
        <v>882</v>
      </c>
      <c r="L41" s="8"/>
    </row>
    <row r="42" spans="2:12">
      <c r="B42" s="19">
        <v>39</v>
      </c>
      <c r="C42" s="20" t="s">
        <v>479</v>
      </c>
      <c r="D42" s="11" t="s">
        <v>480</v>
      </c>
      <c r="E42" s="12" t="s">
        <v>481</v>
      </c>
      <c r="F42" s="30">
        <v>458.64197530000001</v>
      </c>
      <c r="G42" s="30">
        <v>555.24691359999997</v>
      </c>
      <c r="H42" s="30">
        <v>671.91358025</v>
      </c>
      <c r="I42" s="30">
        <f t="shared" si="1"/>
        <v>561.93415638333329</v>
      </c>
      <c r="J42" s="18" t="s">
        <v>884</v>
      </c>
      <c r="L42" s="8"/>
    </row>
    <row r="43" spans="2:12">
      <c r="B43" s="19">
        <v>40</v>
      </c>
      <c r="C43" s="20" t="s">
        <v>482</v>
      </c>
      <c r="D43" s="11" t="s">
        <v>483</v>
      </c>
      <c r="E43" s="12" t="s">
        <v>484</v>
      </c>
      <c r="F43" s="30">
        <v>1182.7160495000001</v>
      </c>
      <c r="G43" s="30">
        <v>976.54320974999996</v>
      </c>
      <c r="H43" s="30">
        <v>894.44444444999999</v>
      </c>
      <c r="I43" s="30">
        <f t="shared" si="1"/>
        <v>1017.9012345666666</v>
      </c>
      <c r="J43" s="18" t="s">
        <v>881</v>
      </c>
      <c r="L43" s="8"/>
    </row>
    <row r="44" spans="2:12">
      <c r="B44" s="19">
        <v>41</v>
      </c>
      <c r="C44" s="20" t="s">
        <v>485</v>
      </c>
      <c r="D44" s="11" t="s">
        <v>486</v>
      </c>
      <c r="E44" s="12" t="s">
        <v>487</v>
      </c>
      <c r="F44" s="30">
        <v>527.16049384999997</v>
      </c>
      <c r="G44" s="30">
        <v>561.41975305000005</v>
      </c>
      <c r="H44" s="30">
        <v>639.50617284999998</v>
      </c>
      <c r="I44" s="30">
        <f t="shared" si="1"/>
        <v>576.02880658333333</v>
      </c>
      <c r="J44" s="18" t="s">
        <v>884</v>
      </c>
      <c r="L44" s="8"/>
    </row>
    <row r="45" spans="2:12">
      <c r="B45" s="19">
        <v>42</v>
      </c>
      <c r="C45" s="20" t="s">
        <v>488</v>
      </c>
      <c r="D45" s="11" t="s">
        <v>489</v>
      </c>
      <c r="E45" s="12" t="s">
        <v>490</v>
      </c>
      <c r="F45" s="30">
        <v>972.8395064</v>
      </c>
      <c r="G45" s="30">
        <v>971.29629629999999</v>
      </c>
      <c r="H45" s="30">
        <v>1004.62962945</v>
      </c>
      <c r="I45" s="30">
        <f t="shared" si="1"/>
        <v>982.92181071666676</v>
      </c>
      <c r="J45" s="18" t="s">
        <v>881</v>
      </c>
      <c r="L45" s="8"/>
    </row>
    <row r="46" spans="2:12">
      <c r="B46" s="19">
        <v>43</v>
      </c>
      <c r="C46" s="20" t="s">
        <v>491</v>
      </c>
      <c r="D46" s="11" t="s">
        <v>492</v>
      </c>
      <c r="E46" s="12" t="s">
        <v>493</v>
      </c>
      <c r="F46" s="30">
        <v>1174.691358</v>
      </c>
      <c r="G46" s="30">
        <v>922.22222214999999</v>
      </c>
      <c r="H46" s="30">
        <v>1140.7407404999999</v>
      </c>
      <c r="I46" s="30">
        <f t="shared" si="1"/>
        <v>1079.2181068833333</v>
      </c>
      <c r="J46" s="18" t="s">
        <v>881</v>
      </c>
      <c r="L46" s="8"/>
    </row>
    <row r="47" spans="2:12">
      <c r="B47" s="19">
        <v>44</v>
      </c>
      <c r="C47" s="20" t="s">
        <v>494</v>
      </c>
      <c r="D47" s="11" t="s">
        <v>495</v>
      </c>
      <c r="E47" s="12" t="s">
        <v>496</v>
      </c>
      <c r="F47" s="30">
        <v>857.40740745000005</v>
      </c>
      <c r="G47" s="30">
        <v>779.01234565000004</v>
      </c>
      <c r="H47" s="30">
        <v>995.98765419999995</v>
      </c>
      <c r="I47" s="30">
        <f t="shared" si="1"/>
        <v>877.46913576666668</v>
      </c>
      <c r="J47" s="18" t="s">
        <v>882</v>
      </c>
      <c r="L47" s="8"/>
    </row>
    <row r="48" spans="2:12">
      <c r="B48" s="19">
        <v>45</v>
      </c>
      <c r="C48" s="20" t="s">
        <v>497</v>
      </c>
      <c r="D48" s="11" t="s">
        <v>498</v>
      </c>
      <c r="E48" s="12" t="s">
        <v>499</v>
      </c>
      <c r="F48" s="30">
        <v>1048.7654319999999</v>
      </c>
      <c r="G48" s="30">
        <v>872.83950600000003</v>
      </c>
      <c r="H48" s="30">
        <v>903.08641975</v>
      </c>
      <c r="I48" s="30">
        <f t="shared" si="1"/>
        <v>941.56378591666669</v>
      </c>
      <c r="J48" s="18" t="s">
        <v>881</v>
      </c>
      <c r="L48" s="8"/>
    </row>
    <row r="49" spans="2:12">
      <c r="B49" s="19">
        <v>46</v>
      </c>
      <c r="C49" s="20" t="s">
        <v>500</v>
      </c>
      <c r="D49" s="11" t="s">
        <v>501</v>
      </c>
      <c r="E49" s="12" t="s">
        <v>502</v>
      </c>
      <c r="F49" s="30">
        <v>858.33333349999998</v>
      </c>
      <c r="G49" s="30">
        <v>903.08641975</v>
      </c>
      <c r="H49" s="30">
        <v>987.34567900000002</v>
      </c>
      <c r="I49" s="30">
        <f t="shared" si="1"/>
        <v>916.25514408333345</v>
      </c>
      <c r="J49" s="18" t="s">
        <v>881</v>
      </c>
      <c r="L49" s="8"/>
    </row>
    <row r="50" spans="2:12">
      <c r="B50" s="19">
        <v>47</v>
      </c>
      <c r="C50" s="20" t="s">
        <v>503</v>
      </c>
      <c r="D50" s="11" t="s">
        <v>504</v>
      </c>
      <c r="E50" s="12" t="s">
        <v>505</v>
      </c>
      <c r="F50" s="30">
        <v>891.66666669999995</v>
      </c>
      <c r="G50" s="30">
        <v>820.98765430000003</v>
      </c>
      <c r="H50" s="30">
        <v>875</v>
      </c>
      <c r="I50" s="30">
        <f t="shared" si="1"/>
        <v>862.55144033333329</v>
      </c>
      <c r="J50" s="18" t="s">
        <v>882</v>
      </c>
      <c r="L50" s="8"/>
    </row>
    <row r="51" spans="2:12">
      <c r="B51" s="19">
        <v>48</v>
      </c>
      <c r="C51" s="20" t="s">
        <v>506</v>
      </c>
      <c r="D51" s="11" t="s">
        <v>507</v>
      </c>
      <c r="E51" s="12" t="s">
        <v>508</v>
      </c>
      <c r="F51" s="30">
        <v>1654.3209875</v>
      </c>
      <c r="G51" s="30">
        <v>1127.77777775</v>
      </c>
      <c r="H51" s="30">
        <v>1372.4197529999999</v>
      </c>
      <c r="I51" s="30">
        <f t="shared" si="1"/>
        <v>1384.8395060833334</v>
      </c>
      <c r="J51" s="18" t="s">
        <v>883</v>
      </c>
      <c r="L51"/>
    </row>
    <row r="52" spans="2:12">
      <c r="B52" s="19">
        <v>49</v>
      </c>
      <c r="C52" s="20" t="s">
        <v>509</v>
      </c>
      <c r="D52" s="11" t="s">
        <v>510</v>
      </c>
      <c r="E52" s="12" t="s">
        <v>511</v>
      </c>
      <c r="F52" s="30">
        <v>1266.0493825000001</v>
      </c>
      <c r="G52" s="30">
        <v>989.81481474999998</v>
      </c>
      <c r="H52" s="30">
        <v>900.92592594999996</v>
      </c>
      <c r="I52" s="30">
        <f t="shared" si="1"/>
        <v>1052.2633744</v>
      </c>
      <c r="J52" s="18" t="s">
        <v>881</v>
      </c>
      <c r="L52" s="8"/>
    </row>
    <row r="53" spans="2:12">
      <c r="B53" s="19">
        <v>50</v>
      </c>
      <c r="C53" s="20" t="s">
        <v>512</v>
      </c>
      <c r="D53" s="11" t="s">
        <v>513</v>
      </c>
      <c r="E53" s="12" t="s">
        <v>514</v>
      </c>
      <c r="F53" s="30">
        <v>1097.2222220000001</v>
      </c>
      <c r="G53" s="30">
        <v>949.69135804999996</v>
      </c>
      <c r="H53" s="30">
        <v>991.66666665000002</v>
      </c>
      <c r="I53" s="30">
        <f t="shared" si="1"/>
        <v>1012.8600822333334</v>
      </c>
      <c r="J53" s="18" t="s">
        <v>881</v>
      </c>
      <c r="L53" s="8"/>
    </row>
    <row r="54" spans="2:12">
      <c r="B54" s="19">
        <v>51</v>
      </c>
      <c r="C54" s="20" t="s">
        <v>515</v>
      </c>
      <c r="D54" s="11" t="s">
        <v>516</v>
      </c>
      <c r="E54" s="12" t="s">
        <v>517</v>
      </c>
      <c r="F54" s="30">
        <v>1332.0987654999999</v>
      </c>
      <c r="G54" s="30">
        <v>1062.0370370000001</v>
      </c>
      <c r="H54" s="30">
        <v>1166.6666665</v>
      </c>
      <c r="I54" s="30">
        <f t="shared" si="1"/>
        <v>1186.9341563333335</v>
      </c>
      <c r="J54" s="18" t="s">
        <v>883</v>
      </c>
      <c r="L54" s="8"/>
    </row>
    <row r="55" spans="2:12">
      <c r="B55" s="19">
        <v>52</v>
      </c>
      <c r="C55" s="20" t="s">
        <v>518</v>
      </c>
      <c r="D55" s="11" t="s">
        <v>519</v>
      </c>
      <c r="E55" s="12" t="s">
        <v>520</v>
      </c>
      <c r="F55" s="30">
        <v>1001.5432097</v>
      </c>
      <c r="G55" s="30">
        <v>840.43209875000002</v>
      </c>
      <c r="H55" s="30">
        <v>872.83950615000003</v>
      </c>
      <c r="I55" s="30">
        <f t="shared" si="1"/>
        <v>904.93827153333348</v>
      </c>
      <c r="J55" s="18" t="s">
        <v>881</v>
      </c>
      <c r="L55" s="8"/>
    </row>
    <row r="56" spans="2:12">
      <c r="B56" s="19">
        <v>53</v>
      </c>
      <c r="C56" s="20" t="s">
        <v>521</v>
      </c>
      <c r="D56" s="11" t="s">
        <v>522</v>
      </c>
      <c r="E56" s="12" t="s">
        <v>523</v>
      </c>
      <c r="F56" s="30">
        <v>1047.22222225</v>
      </c>
      <c r="G56" s="30">
        <v>922.5308642</v>
      </c>
      <c r="H56" s="30">
        <v>792.90123455000003</v>
      </c>
      <c r="I56" s="30">
        <f t="shared" si="1"/>
        <v>920.88477366666666</v>
      </c>
      <c r="J56" s="18" t="s">
        <v>881</v>
      </c>
      <c r="L56" s="8"/>
    </row>
    <row r="57" spans="2:12">
      <c r="B57" s="19">
        <v>54</v>
      </c>
      <c r="C57" s="20" t="s">
        <v>524</v>
      </c>
      <c r="D57" s="11" t="s">
        <v>525</v>
      </c>
      <c r="E57" s="12" t="s">
        <v>526</v>
      </c>
      <c r="F57" s="30">
        <v>1206.7901234999999</v>
      </c>
      <c r="G57" s="30">
        <v>1013.2716050499999</v>
      </c>
      <c r="H57" s="30">
        <v>1006.7901234</v>
      </c>
      <c r="I57" s="30">
        <f t="shared" si="1"/>
        <v>1075.6172839833332</v>
      </c>
      <c r="J57" s="18" t="s">
        <v>881</v>
      </c>
      <c r="L57" s="8"/>
    </row>
    <row r="58" spans="2:12">
      <c r="B58" s="19">
        <v>55</v>
      </c>
      <c r="C58" s="20" t="s">
        <v>527</v>
      </c>
      <c r="D58" s="11" t="s">
        <v>528</v>
      </c>
      <c r="E58" s="12" t="s">
        <v>529</v>
      </c>
      <c r="F58" s="30">
        <v>993.82716025000002</v>
      </c>
      <c r="G58" s="30">
        <v>1069.7530865000001</v>
      </c>
      <c r="H58" s="30">
        <v>1106.1728395</v>
      </c>
      <c r="I58" s="30">
        <f t="shared" si="1"/>
        <v>1056.5843620833334</v>
      </c>
      <c r="J58" s="18" t="s">
        <v>881</v>
      </c>
      <c r="L58" s="8"/>
    </row>
    <row r="59" spans="2:12">
      <c r="B59" s="19">
        <v>56</v>
      </c>
      <c r="C59" s="20" t="s">
        <v>530</v>
      </c>
      <c r="D59" s="11" t="s">
        <v>531</v>
      </c>
      <c r="E59" s="12" t="s">
        <v>532</v>
      </c>
      <c r="F59" s="30">
        <v>861.72839505000002</v>
      </c>
      <c r="G59" s="30">
        <v>914.81481480000002</v>
      </c>
      <c r="H59" s="30">
        <v>1104.012346</v>
      </c>
      <c r="I59" s="30">
        <f t="shared" si="1"/>
        <v>960.18518528333334</v>
      </c>
      <c r="J59" s="18" t="s">
        <v>881</v>
      </c>
      <c r="L59" s="8"/>
    </row>
    <row r="60" spans="2:12">
      <c r="B60" s="19">
        <v>57</v>
      </c>
      <c r="C60" s="20" t="s">
        <v>533</v>
      </c>
      <c r="D60" s="11" t="s">
        <v>534</v>
      </c>
      <c r="E60" s="12" t="s">
        <v>535</v>
      </c>
      <c r="F60" s="30">
        <v>1266.049383</v>
      </c>
      <c r="G60" s="30">
        <v>1083.9506171999999</v>
      </c>
      <c r="H60" s="30">
        <v>1244.4444444999999</v>
      </c>
      <c r="I60" s="30">
        <f t="shared" si="1"/>
        <v>1198.1481482333331</v>
      </c>
      <c r="J60" s="18" t="s">
        <v>883</v>
      </c>
      <c r="L60" s="8"/>
    </row>
    <row r="61" spans="2:12">
      <c r="B61" s="19">
        <v>58</v>
      </c>
      <c r="C61" s="20" t="s">
        <v>536</v>
      </c>
      <c r="D61" s="11" t="s">
        <v>537</v>
      </c>
      <c r="E61" s="12" t="s">
        <v>538</v>
      </c>
      <c r="F61" s="30">
        <v>1375.308642</v>
      </c>
      <c r="G61" s="30">
        <v>1138.8888890000001</v>
      </c>
      <c r="H61" s="30">
        <v>1140.7407404999999</v>
      </c>
      <c r="I61" s="30">
        <f t="shared" si="1"/>
        <v>1218.3127571666666</v>
      </c>
      <c r="J61" s="18" t="s">
        <v>883</v>
      </c>
      <c r="L61" s="8"/>
    </row>
    <row r="62" spans="2:12">
      <c r="B62" s="19">
        <v>59</v>
      </c>
      <c r="C62" s="20" t="s">
        <v>539</v>
      </c>
      <c r="D62" s="11" t="s">
        <v>540</v>
      </c>
      <c r="E62" s="12" t="s">
        <v>541</v>
      </c>
      <c r="F62" s="30">
        <v>1046.9135799999999</v>
      </c>
      <c r="G62" s="30">
        <v>887.96296299999995</v>
      </c>
      <c r="H62" s="30">
        <v>1021.9135804</v>
      </c>
      <c r="I62" s="30">
        <f t="shared" si="1"/>
        <v>985.59670779999999</v>
      </c>
      <c r="J62" s="18" t="s">
        <v>881</v>
      </c>
      <c r="L62" s="8"/>
    </row>
    <row r="63" spans="2:12">
      <c r="B63" s="19">
        <v>60</v>
      </c>
      <c r="C63" s="20" t="s">
        <v>542</v>
      </c>
      <c r="D63" s="11" t="s">
        <v>543</v>
      </c>
      <c r="E63" s="12" t="s">
        <v>544</v>
      </c>
      <c r="F63" s="30">
        <v>1175.308642</v>
      </c>
      <c r="G63" s="30">
        <v>1012.9629629</v>
      </c>
      <c r="H63" s="30">
        <v>1183.9506174999999</v>
      </c>
      <c r="I63" s="30">
        <f t="shared" si="1"/>
        <v>1124.0740741333332</v>
      </c>
      <c r="J63" s="18" t="s">
        <v>883</v>
      </c>
      <c r="L63" s="8"/>
    </row>
    <row r="64" spans="2:12">
      <c r="B64" s="19">
        <v>61</v>
      </c>
      <c r="C64" s="20" t="s">
        <v>545</v>
      </c>
      <c r="D64" s="11" t="s">
        <v>546</v>
      </c>
      <c r="E64" s="12" t="s">
        <v>547</v>
      </c>
      <c r="F64" s="30">
        <v>709.25925930000005</v>
      </c>
      <c r="G64" s="30">
        <v>638.27160494999998</v>
      </c>
      <c r="H64" s="30">
        <v>704.32098765000001</v>
      </c>
      <c r="I64" s="30">
        <f t="shared" si="1"/>
        <v>683.95061729999998</v>
      </c>
      <c r="J64" s="18" t="s">
        <v>882</v>
      </c>
      <c r="L64" s="8"/>
    </row>
    <row r="65" spans="2:12">
      <c r="B65" s="19">
        <v>62</v>
      </c>
      <c r="C65" s="20" t="s">
        <v>548</v>
      </c>
      <c r="D65" s="11" t="s">
        <v>549</v>
      </c>
      <c r="E65" s="12" t="s">
        <v>550</v>
      </c>
      <c r="F65" s="30">
        <v>1014.1975307500001</v>
      </c>
      <c r="G65" s="30">
        <v>848.45679014999996</v>
      </c>
      <c r="H65" s="30">
        <v>926.85185179999996</v>
      </c>
      <c r="I65" s="30">
        <f t="shared" si="1"/>
        <v>929.83539090000011</v>
      </c>
      <c r="J65" s="18" t="s">
        <v>881</v>
      </c>
      <c r="L65" s="8"/>
    </row>
    <row r="66" spans="2:12">
      <c r="B66" s="19">
        <v>63</v>
      </c>
      <c r="C66" s="20" t="s">
        <v>551</v>
      </c>
      <c r="D66" s="11" t="s">
        <v>552</v>
      </c>
      <c r="E66" s="12" t="s">
        <v>553</v>
      </c>
      <c r="F66" s="30">
        <v>838.58024694999995</v>
      </c>
      <c r="G66" s="30">
        <v>863.58024690000002</v>
      </c>
      <c r="H66" s="30">
        <v>898.7654321</v>
      </c>
      <c r="I66" s="30">
        <f t="shared" si="1"/>
        <v>866.97530864999999</v>
      </c>
      <c r="J66" s="18" t="s">
        <v>882</v>
      </c>
      <c r="L66" s="8"/>
    </row>
    <row r="67" spans="2:12">
      <c r="B67" s="19">
        <v>64</v>
      </c>
      <c r="C67" s="20" t="s">
        <v>554</v>
      </c>
      <c r="D67" s="11" t="s">
        <v>555</v>
      </c>
      <c r="E67" s="12" t="s">
        <v>556</v>
      </c>
      <c r="F67" s="30">
        <v>1183.9506174999999</v>
      </c>
      <c r="G67" s="30">
        <v>995.37037045</v>
      </c>
      <c r="H67" s="30">
        <v>1082.4074074499999</v>
      </c>
      <c r="I67" s="30">
        <f t="shared" si="1"/>
        <v>1087.2427984666667</v>
      </c>
      <c r="J67" s="18" t="s">
        <v>881</v>
      </c>
      <c r="L67" s="8"/>
    </row>
    <row r="68" spans="2:12">
      <c r="B68" s="19">
        <v>65</v>
      </c>
      <c r="C68" s="20" t="s">
        <v>557</v>
      </c>
      <c r="D68" s="11" t="s">
        <v>558</v>
      </c>
      <c r="E68" s="12" t="s">
        <v>559</v>
      </c>
      <c r="F68" s="30">
        <v>1250</v>
      </c>
      <c r="G68" s="30">
        <v>1029.6296296999999</v>
      </c>
      <c r="H68" s="30">
        <v>926.85185185</v>
      </c>
      <c r="I68" s="30">
        <f t="shared" ref="I68:I99" si="2">AVERAGE(F68:H68)</f>
        <v>1068.8271605166667</v>
      </c>
      <c r="J68" s="18" t="s">
        <v>881</v>
      </c>
      <c r="L68" s="8"/>
    </row>
    <row r="69" spans="2:12">
      <c r="B69" s="19">
        <v>66</v>
      </c>
      <c r="C69" s="20" t="s">
        <v>560</v>
      </c>
      <c r="D69" s="11" t="s">
        <v>561</v>
      </c>
      <c r="E69" s="12" t="s">
        <v>562</v>
      </c>
      <c r="F69" s="30">
        <v>1074.3827160000001</v>
      </c>
      <c r="G69" s="30">
        <v>1024.3827160000001</v>
      </c>
      <c r="H69" s="30">
        <v>1000.3086418</v>
      </c>
      <c r="I69" s="30">
        <f t="shared" si="2"/>
        <v>1033.0246912666669</v>
      </c>
      <c r="J69" s="18" t="s">
        <v>881</v>
      </c>
      <c r="L69" s="8"/>
    </row>
    <row r="70" spans="2:12">
      <c r="B70" s="19">
        <v>67</v>
      </c>
      <c r="C70" s="20" t="s">
        <v>563</v>
      </c>
      <c r="D70" s="11" t="s">
        <v>564</v>
      </c>
      <c r="E70" s="12" t="s">
        <v>565</v>
      </c>
      <c r="F70" s="30">
        <v>997.53086440000004</v>
      </c>
      <c r="G70" s="30">
        <v>781.48148145000005</v>
      </c>
      <c r="H70" s="30">
        <v>820.98765434999996</v>
      </c>
      <c r="I70" s="30">
        <f t="shared" si="2"/>
        <v>866.66666673333339</v>
      </c>
      <c r="J70" s="18" t="s">
        <v>882</v>
      </c>
      <c r="L70" s="8"/>
    </row>
    <row r="71" spans="2:12">
      <c r="B71" s="19">
        <v>68</v>
      </c>
      <c r="C71" s="20" t="s">
        <v>566</v>
      </c>
      <c r="D71" s="11" t="s">
        <v>567</v>
      </c>
      <c r="E71" s="12" t="s">
        <v>568</v>
      </c>
      <c r="F71" s="30">
        <v>1158.6419754999999</v>
      </c>
      <c r="G71" s="30">
        <v>808.95061725000005</v>
      </c>
      <c r="H71" s="30">
        <v>965.74074089999999</v>
      </c>
      <c r="I71" s="30">
        <f t="shared" si="2"/>
        <v>977.77777788333333</v>
      </c>
      <c r="J71" s="18" t="s">
        <v>881</v>
      </c>
      <c r="L71" s="8"/>
    </row>
    <row r="72" spans="2:12">
      <c r="B72" s="19">
        <v>69</v>
      </c>
      <c r="C72" s="20" t="s">
        <v>569</v>
      </c>
      <c r="D72" s="11" t="s">
        <v>570</v>
      </c>
      <c r="E72" s="12" t="s">
        <v>571</v>
      </c>
      <c r="F72" s="30">
        <v>407.40740740000001</v>
      </c>
      <c r="G72" s="30">
        <v>522.83950619999996</v>
      </c>
      <c r="H72" s="30">
        <v>557.40740740000001</v>
      </c>
      <c r="I72" s="30">
        <f t="shared" si="2"/>
        <v>495.88477366666666</v>
      </c>
      <c r="J72" s="18" t="s">
        <v>884</v>
      </c>
      <c r="L72" s="8"/>
    </row>
    <row r="73" spans="2:12">
      <c r="B73" s="19">
        <v>70</v>
      </c>
      <c r="C73" s="20" t="s">
        <v>572</v>
      </c>
      <c r="D73" s="11" t="s">
        <v>573</v>
      </c>
      <c r="E73" s="12" t="s">
        <v>574</v>
      </c>
      <c r="F73" s="30">
        <v>916.04938285000003</v>
      </c>
      <c r="G73" s="30">
        <v>903.08641975</v>
      </c>
      <c r="H73" s="30">
        <v>820.98765430000003</v>
      </c>
      <c r="I73" s="30">
        <f t="shared" si="2"/>
        <v>880.04115229999991</v>
      </c>
      <c r="J73" s="18" t="s">
        <v>882</v>
      </c>
      <c r="L73" s="8"/>
    </row>
    <row r="74" spans="2:12">
      <c r="B74" s="19">
        <v>71</v>
      </c>
      <c r="C74" s="20" t="s">
        <v>575</v>
      </c>
      <c r="D74" s="11" t="s">
        <v>576</v>
      </c>
      <c r="E74" s="12" t="s">
        <v>577</v>
      </c>
      <c r="F74" s="30">
        <v>763.27160494999998</v>
      </c>
      <c r="G74" s="30">
        <v>1052.1604935</v>
      </c>
      <c r="H74" s="30">
        <v>954.93827180000005</v>
      </c>
      <c r="I74" s="30">
        <f t="shared" si="2"/>
        <v>923.45679008333343</v>
      </c>
      <c r="J74" s="18" t="s">
        <v>881</v>
      </c>
      <c r="L74" s="8"/>
    </row>
    <row r="75" spans="2:12">
      <c r="B75" s="19">
        <v>72</v>
      </c>
      <c r="C75" s="20" t="s">
        <v>578</v>
      </c>
      <c r="D75" s="11" t="s">
        <v>579</v>
      </c>
      <c r="E75" s="12" t="s">
        <v>580</v>
      </c>
      <c r="F75" s="30">
        <v>331.48148149999997</v>
      </c>
      <c r="G75" s="30">
        <v>598.14814815</v>
      </c>
      <c r="H75" s="30">
        <v>522.83950615000003</v>
      </c>
      <c r="I75" s="30">
        <f t="shared" si="2"/>
        <v>484.15637859999998</v>
      </c>
      <c r="J75" s="18" t="s">
        <v>884</v>
      </c>
      <c r="L75" s="8"/>
    </row>
    <row r="76" spans="2:12">
      <c r="B76" s="19">
        <v>73</v>
      </c>
      <c r="C76" s="20" t="s">
        <v>581</v>
      </c>
      <c r="D76" s="11" t="s">
        <v>582</v>
      </c>
      <c r="E76" s="12" t="s">
        <v>583</v>
      </c>
      <c r="F76" s="30">
        <v>1192.5925930000001</v>
      </c>
      <c r="G76" s="30">
        <v>941.04938274999995</v>
      </c>
      <c r="H76" s="30">
        <v>983.02469150000002</v>
      </c>
      <c r="I76" s="30">
        <f t="shared" si="2"/>
        <v>1038.8888890833332</v>
      </c>
      <c r="J76" s="18" t="s">
        <v>881</v>
      </c>
      <c r="L76" s="8"/>
    </row>
    <row r="77" spans="2:12">
      <c r="B77" s="19">
        <v>74</v>
      </c>
      <c r="C77" s="20" t="s">
        <v>584</v>
      </c>
      <c r="D77" s="11" t="s">
        <v>585</v>
      </c>
      <c r="E77" s="12" t="s">
        <v>586</v>
      </c>
      <c r="F77" s="30">
        <v>1175.308642</v>
      </c>
      <c r="G77" s="30">
        <v>1106.4814815</v>
      </c>
      <c r="H77" s="30">
        <v>1108.3333335</v>
      </c>
      <c r="I77" s="30">
        <f t="shared" si="2"/>
        <v>1130.0411523333332</v>
      </c>
      <c r="J77" s="18" t="s">
        <v>883</v>
      </c>
      <c r="L77" s="8"/>
    </row>
    <row r="78" spans="2:12">
      <c r="B78" s="19">
        <v>75</v>
      </c>
      <c r="C78" s="20" t="s">
        <v>587</v>
      </c>
      <c r="D78" s="11" t="s">
        <v>588</v>
      </c>
      <c r="E78" s="12" t="s">
        <v>589</v>
      </c>
      <c r="F78" s="30">
        <v>1108.333333</v>
      </c>
      <c r="G78" s="30">
        <v>1124.0740740000001</v>
      </c>
      <c r="H78" s="30">
        <v>1188.2716049999999</v>
      </c>
      <c r="I78" s="30">
        <f t="shared" si="2"/>
        <v>1140.2263373333333</v>
      </c>
      <c r="J78" s="18" t="s">
        <v>883</v>
      </c>
      <c r="L78" s="8"/>
    </row>
    <row r="79" spans="2:12">
      <c r="B79" s="19">
        <v>76</v>
      </c>
      <c r="C79" s="20" t="s">
        <v>590</v>
      </c>
      <c r="D79" s="11" t="s">
        <v>591</v>
      </c>
      <c r="E79" s="12" t="s">
        <v>592</v>
      </c>
      <c r="F79" s="30">
        <v>1108.6419754999999</v>
      </c>
      <c r="G79" s="30">
        <v>932.09876540000005</v>
      </c>
      <c r="H79" s="30">
        <v>1142.901235</v>
      </c>
      <c r="I79" s="30">
        <f t="shared" si="2"/>
        <v>1061.2139919666668</v>
      </c>
      <c r="J79" s="18" t="s">
        <v>881</v>
      </c>
      <c r="L79" s="8"/>
    </row>
    <row r="80" spans="2:12">
      <c r="B80" s="19">
        <v>77</v>
      </c>
      <c r="C80" s="20" t="s">
        <v>593</v>
      </c>
      <c r="D80" s="11" t="s">
        <v>594</v>
      </c>
      <c r="E80" s="12" t="s">
        <v>595</v>
      </c>
      <c r="F80" s="30">
        <v>1287.654321</v>
      </c>
      <c r="G80" s="30">
        <v>1106.4814815</v>
      </c>
      <c r="H80" s="30">
        <v>1175.3086415</v>
      </c>
      <c r="I80" s="30">
        <f t="shared" si="2"/>
        <v>1189.8148146666665</v>
      </c>
      <c r="J80" s="18" t="s">
        <v>883</v>
      </c>
      <c r="L80" s="8"/>
    </row>
    <row r="81" spans="2:12">
      <c r="B81" s="19">
        <v>78</v>
      </c>
      <c r="C81" s="20" t="s">
        <v>596</v>
      </c>
      <c r="D81" s="11" t="s">
        <v>597</v>
      </c>
      <c r="E81" s="12" t="s">
        <v>598</v>
      </c>
      <c r="F81" s="30">
        <v>831.48148149999997</v>
      </c>
      <c r="G81" s="30">
        <v>717.28395060000003</v>
      </c>
      <c r="H81" s="30">
        <v>829.62962960000004</v>
      </c>
      <c r="I81" s="30">
        <f t="shared" si="2"/>
        <v>792.79835390000005</v>
      </c>
      <c r="J81" s="18" t="s">
        <v>882</v>
      </c>
      <c r="L81" s="8"/>
    </row>
    <row r="82" spans="2:12">
      <c r="B82" s="19">
        <v>79</v>
      </c>
      <c r="C82" s="20" t="s">
        <v>599</v>
      </c>
      <c r="D82" s="11" t="s">
        <v>600</v>
      </c>
      <c r="E82" s="12" t="s">
        <v>601</v>
      </c>
      <c r="F82" s="30">
        <v>1030.5555557499999</v>
      </c>
      <c r="G82" s="30">
        <v>856.79012345000001</v>
      </c>
      <c r="H82" s="30">
        <v>833.95061725000005</v>
      </c>
      <c r="I82" s="30">
        <f t="shared" si="2"/>
        <v>907.09876548333341</v>
      </c>
      <c r="J82" s="18" t="s">
        <v>881</v>
      </c>
      <c r="L82" s="8"/>
    </row>
    <row r="83" spans="2:12">
      <c r="B83" s="19">
        <v>80</v>
      </c>
      <c r="C83" s="20" t="s">
        <v>602</v>
      </c>
      <c r="D83" s="11" t="s">
        <v>603</v>
      </c>
      <c r="E83" s="12" t="s">
        <v>604</v>
      </c>
      <c r="F83" s="30">
        <v>716.04938270000002</v>
      </c>
      <c r="G83" s="30">
        <v>510.8024691</v>
      </c>
      <c r="H83" s="30">
        <v>563.88888889999998</v>
      </c>
      <c r="I83" s="30">
        <f t="shared" si="2"/>
        <v>596.91358023333339</v>
      </c>
      <c r="J83" s="18" t="s">
        <v>884</v>
      </c>
      <c r="L83" s="8"/>
    </row>
    <row r="84" spans="2:12">
      <c r="B84" s="19">
        <v>81</v>
      </c>
      <c r="C84" s="20" t="s">
        <v>605</v>
      </c>
      <c r="D84" s="11" t="s">
        <v>606</v>
      </c>
      <c r="E84" s="12" t="s">
        <v>607</v>
      </c>
      <c r="F84" s="30">
        <v>732.71604935000005</v>
      </c>
      <c r="G84" s="30">
        <v>799.07407409999996</v>
      </c>
      <c r="H84" s="30">
        <v>805.86419750000005</v>
      </c>
      <c r="I84" s="30">
        <f t="shared" si="2"/>
        <v>779.21810698333331</v>
      </c>
      <c r="J84" s="18" t="s">
        <v>882</v>
      </c>
      <c r="L84" s="21"/>
    </row>
    <row r="85" spans="2:12">
      <c r="B85" s="19">
        <v>82</v>
      </c>
      <c r="C85" s="20" t="s">
        <v>608</v>
      </c>
      <c r="D85" s="11" t="s">
        <v>609</v>
      </c>
      <c r="E85" s="12" t="s">
        <v>610</v>
      </c>
      <c r="F85" s="30">
        <v>603.70370375000005</v>
      </c>
      <c r="G85" s="30">
        <v>588.27160494999998</v>
      </c>
      <c r="H85" s="30">
        <v>626.54320985000004</v>
      </c>
      <c r="I85" s="30">
        <f t="shared" si="2"/>
        <v>606.17283951666661</v>
      </c>
      <c r="J85" s="18" t="s">
        <v>882</v>
      </c>
      <c r="L85" s="8"/>
    </row>
    <row r="86" spans="2:12">
      <c r="B86" s="19">
        <v>83</v>
      </c>
      <c r="C86" s="20" t="s">
        <v>611</v>
      </c>
      <c r="D86" s="11" t="s">
        <v>612</v>
      </c>
      <c r="E86" s="12" t="s">
        <v>613</v>
      </c>
      <c r="F86" s="30">
        <v>663.88888889999998</v>
      </c>
      <c r="G86" s="30">
        <v>670.67901234999999</v>
      </c>
      <c r="H86" s="30">
        <v>987.34567890000005</v>
      </c>
      <c r="I86" s="30">
        <f t="shared" si="2"/>
        <v>773.97119338333334</v>
      </c>
      <c r="J86" s="18" t="s">
        <v>882</v>
      </c>
      <c r="L86" s="8"/>
    </row>
    <row r="87" spans="2:12">
      <c r="B87" s="19">
        <v>84</v>
      </c>
      <c r="C87" s="20" t="s">
        <v>614</v>
      </c>
      <c r="D87" s="11" t="s">
        <v>615</v>
      </c>
      <c r="E87" s="12" t="s">
        <v>616</v>
      </c>
      <c r="F87" s="30">
        <v>996.91358009999999</v>
      </c>
      <c r="G87" s="30">
        <v>879.93827165000005</v>
      </c>
      <c r="H87" s="30">
        <v>875</v>
      </c>
      <c r="I87" s="30">
        <f t="shared" si="2"/>
        <v>917.28395058333342</v>
      </c>
      <c r="J87" s="18" t="s">
        <v>881</v>
      </c>
      <c r="L87" s="8"/>
    </row>
    <row r="88" spans="2:12">
      <c r="B88" s="19">
        <v>85</v>
      </c>
      <c r="C88" s="20" t="s">
        <v>617</v>
      </c>
      <c r="D88" s="11" t="s">
        <v>618</v>
      </c>
      <c r="E88" s="12" t="s">
        <v>619</v>
      </c>
      <c r="F88" s="30">
        <v>675.61728395</v>
      </c>
      <c r="G88" s="30">
        <v>640.12345679999999</v>
      </c>
      <c r="H88" s="30">
        <v>648.14814815</v>
      </c>
      <c r="I88" s="30">
        <f t="shared" si="2"/>
        <v>654.62962963333337</v>
      </c>
      <c r="J88" s="18" t="s">
        <v>882</v>
      </c>
      <c r="L88" s="8"/>
    </row>
    <row r="89" spans="2:12">
      <c r="B89" s="19">
        <v>86</v>
      </c>
      <c r="C89" s="20" t="s">
        <v>620</v>
      </c>
      <c r="D89" s="11" t="s">
        <v>621</v>
      </c>
      <c r="E89" s="12" t="s">
        <v>622</v>
      </c>
      <c r="F89" s="30">
        <v>377.77777774999998</v>
      </c>
      <c r="G89" s="30">
        <v>277.16049379999998</v>
      </c>
      <c r="H89" s="30">
        <v>455.86419754999997</v>
      </c>
      <c r="I89" s="30">
        <f t="shared" si="2"/>
        <v>370.2674897</v>
      </c>
      <c r="J89" s="18" t="s">
        <v>884</v>
      </c>
      <c r="L89" s="8"/>
    </row>
    <row r="90" spans="2:12">
      <c r="B90" s="19">
        <v>87</v>
      </c>
      <c r="C90" s="20" t="s">
        <v>623</v>
      </c>
      <c r="D90" s="11" t="s">
        <v>624</v>
      </c>
      <c r="E90" s="12" t="s">
        <v>625</v>
      </c>
      <c r="F90" s="30">
        <v>716.66666665000002</v>
      </c>
      <c r="G90" s="30">
        <v>519.75308640000003</v>
      </c>
      <c r="H90" s="30">
        <v>635.18518519999998</v>
      </c>
      <c r="I90" s="30">
        <f t="shared" si="2"/>
        <v>623.86831274999997</v>
      </c>
      <c r="J90" s="18" t="s">
        <v>882</v>
      </c>
      <c r="L90" s="8"/>
    </row>
    <row r="91" spans="2:12">
      <c r="B91" s="19">
        <v>88</v>
      </c>
      <c r="C91" s="20" t="s">
        <v>626</v>
      </c>
      <c r="D91" s="11" t="s">
        <v>627</v>
      </c>
      <c r="E91" s="12" t="s">
        <v>628</v>
      </c>
      <c r="F91" s="30">
        <v>1294.7530865000001</v>
      </c>
      <c r="G91" s="30">
        <v>933.95061714999997</v>
      </c>
      <c r="H91" s="30">
        <v>1266.049383</v>
      </c>
      <c r="I91" s="30">
        <f t="shared" si="2"/>
        <v>1164.91769555</v>
      </c>
      <c r="J91" s="18" t="s">
        <v>883</v>
      </c>
      <c r="L91" s="8"/>
    </row>
    <row r="92" spans="2:12">
      <c r="B92" s="19">
        <v>89</v>
      </c>
      <c r="C92" s="15" t="s">
        <v>629</v>
      </c>
      <c r="D92" s="11" t="s">
        <v>630</v>
      </c>
      <c r="E92" s="12" t="s">
        <v>631</v>
      </c>
      <c r="F92" s="30">
        <v>1162.0370375</v>
      </c>
      <c r="G92" s="30">
        <v>1175.9259259999999</v>
      </c>
      <c r="H92" s="30">
        <v>993.82716065</v>
      </c>
      <c r="I92" s="30">
        <f t="shared" si="2"/>
        <v>1110.5967080500002</v>
      </c>
      <c r="J92" s="18" t="s">
        <v>881</v>
      </c>
      <c r="L92" s="8"/>
    </row>
    <row r="93" spans="2:12">
      <c r="B93" s="19">
        <v>90</v>
      </c>
      <c r="C93" s="15" t="s">
        <v>632</v>
      </c>
      <c r="D93" s="11" t="s">
        <v>633</v>
      </c>
      <c r="E93" s="12" t="s">
        <v>634</v>
      </c>
      <c r="F93" s="30">
        <v>747.5308642</v>
      </c>
      <c r="G93" s="30">
        <v>661.11111110000002</v>
      </c>
      <c r="H93" s="30">
        <v>708.64197530000001</v>
      </c>
      <c r="I93" s="30">
        <f t="shared" si="2"/>
        <v>705.76131686666668</v>
      </c>
      <c r="J93" s="18" t="s">
        <v>882</v>
      </c>
      <c r="L93" s="8"/>
    </row>
    <row r="94" spans="2:12">
      <c r="B94" s="19">
        <v>91</v>
      </c>
      <c r="C94" s="15" t="s">
        <v>635</v>
      </c>
      <c r="D94" s="11" t="s">
        <v>636</v>
      </c>
      <c r="E94" s="12" t="s">
        <v>637</v>
      </c>
      <c r="F94" s="30">
        <v>966.66666680000003</v>
      </c>
      <c r="G94" s="30">
        <v>1118.5185185</v>
      </c>
      <c r="H94" s="30">
        <v>911.72839495000005</v>
      </c>
      <c r="I94" s="30">
        <f t="shared" si="2"/>
        <v>998.97119341666667</v>
      </c>
      <c r="J94" s="18" t="s">
        <v>881</v>
      </c>
      <c r="L94" s="8"/>
    </row>
    <row r="95" spans="2:12">
      <c r="B95" s="19">
        <v>92</v>
      </c>
      <c r="C95" s="15" t="s">
        <v>638</v>
      </c>
      <c r="D95" s="11" t="s">
        <v>639</v>
      </c>
      <c r="E95" s="12" t="s">
        <v>640</v>
      </c>
      <c r="F95" s="30">
        <v>978.70370375000005</v>
      </c>
      <c r="G95" s="30">
        <v>1079.6296299999999</v>
      </c>
      <c r="H95" s="30">
        <v>741.04938270000002</v>
      </c>
      <c r="I95" s="30">
        <f t="shared" si="2"/>
        <v>933.12757214999999</v>
      </c>
      <c r="J95" s="18" t="s">
        <v>881</v>
      </c>
      <c r="L95" s="8"/>
    </row>
    <row r="96" spans="2:12">
      <c r="B96" s="19">
        <v>93</v>
      </c>
      <c r="C96" s="15" t="s">
        <v>641</v>
      </c>
      <c r="D96" s="11" t="s">
        <v>642</v>
      </c>
      <c r="E96" s="12" t="s">
        <v>643</v>
      </c>
      <c r="F96" s="30">
        <v>1040.1234566000001</v>
      </c>
      <c r="G96" s="30">
        <v>951.85185190000004</v>
      </c>
      <c r="H96" s="30">
        <v>591.97530864999999</v>
      </c>
      <c r="I96" s="30">
        <f t="shared" si="2"/>
        <v>861.31687238333336</v>
      </c>
      <c r="J96" s="18" t="s">
        <v>882</v>
      </c>
      <c r="L96" s="8"/>
    </row>
    <row r="97" spans="2:12">
      <c r="B97" s="19">
        <v>94</v>
      </c>
      <c r="C97" s="15" t="s">
        <v>644</v>
      </c>
      <c r="D97" s="11" t="s">
        <v>645</v>
      </c>
      <c r="E97" s="12" t="s">
        <v>646</v>
      </c>
      <c r="F97" s="30">
        <v>1050.308642</v>
      </c>
      <c r="G97" s="30">
        <v>930.24691359999997</v>
      </c>
      <c r="H97" s="30">
        <v>838.27160494999998</v>
      </c>
      <c r="I97" s="30">
        <f t="shared" si="2"/>
        <v>939.60905351666668</v>
      </c>
      <c r="J97" s="18" t="s">
        <v>881</v>
      </c>
      <c r="L97" s="8"/>
    </row>
    <row r="98" spans="2:12">
      <c r="B98" s="19">
        <v>95</v>
      </c>
      <c r="C98" s="15" t="s">
        <v>647</v>
      </c>
      <c r="D98" s="11" t="s">
        <v>648</v>
      </c>
      <c r="E98" s="12" t="s">
        <v>649</v>
      </c>
      <c r="F98" s="30">
        <v>1115.1234565</v>
      </c>
      <c r="G98" s="30">
        <v>1201.851852</v>
      </c>
      <c r="H98" s="30">
        <v>929.01234565000004</v>
      </c>
      <c r="I98" s="30">
        <f t="shared" si="2"/>
        <v>1081.9958847166668</v>
      </c>
      <c r="J98" s="18" t="s">
        <v>881</v>
      </c>
      <c r="L98" s="8"/>
    </row>
    <row r="99" spans="2:12">
      <c r="B99" s="19">
        <v>96</v>
      </c>
      <c r="C99" s="15" t="s">
        <v>650</v>
      </c>
      <c r="D99" s="11" t="s">
        <v>651</v>
      </c>
      <c r="E99" s="12" t="s">
        <v>652</v>
      </c>
      <c r="F99" s="30">
        <v>763.27160490000006</v>
      </c>
      <c r="G99" s="30">
        <v>872.83950619999996</v>
      </c>
      <c r="H99" s="30">
        <v>682.71604939999997</v>
      </c>
      <c r="I99" s="30">
        <f t="shared" si="2"/>
        <v>772.94238683333333</v>
      </c>
      <c r="J99" s="18" t="s">
        <v>882</v>
      </c>
      <c r="L99" s="8"/>
    </row>
    <row r="100" spans="2:12">
      <c r="B100" s="19">
        <v>97</v>
      </c>
      <c r="C100" s="15" t="s">
        <v>653</v>
      </c>
      <c r="D100" s="11" t="s">
        <v>654</v>
      </c>
      <c r="E100" s="12" t="s">
        <v>655</v>
      </c>
      <c r="F100" s="30">
        <v>1102.4691355</v>
      </c>
      <c r="G100" s="30">
        <v>1122.8395065</v>
      </c>
      <c r="H100" s="30">
        <v>993.82716070000004</v>
      </c>
      <c r="I100" s="30">
        <f t="shared" ref="I100:I131" si="3">AVERAGE(F100:H100)</f>
        <v>1073.0452675666668</v>
      </c>
      <c r="J100" s="18" t="s">
        <v>881</v>
      </c>
      <c r="L100" s="8"/>
    </row>
    <row r="101" spans="2:12">
      <c r="B101" s="19">
        <v>98</v>
      </c>
      <c r="C101" s="15" t="s">
        <v>656</v>
      </c>
      <c r="D101" s="11" t="s">
        <v>657</v>
      </c>
      <c r="E101" s="12" t="s">
        <v>658</v>
      </c>
      <c r="F101" s="30">
        <v>1417.901235</v>
      </c>
      <c r="G101" s="30">
        <v>1175.9259259999999</v>
      </c>
      <c r="H101" s="30">
        <v>967.90123455000003</v>
      </c>
      <c r="I101" s="30">
        <f t="shared" si="3"/>
        <v>1187.2427985166667</v>
      </c>
      <c r="J101" s="18" t="s">
        <v>883</v>
      </c>
      <c r="L101" s="8"/>
    </row>
    <row r="102" spans="2:12">
      <c r="B102" s="19">
        <v>99</v>
      </c>
      <c r="C102" s="15" t="s">
        <v>659</v>
      </c>
      <c r="D102" s="11" t="s">
        <v>660</v>
      </c>
      <c r="E102" s="12" t="s">
        <v>661</v>
      </c>
      <c r="F102" s="30">
        <v>954.62962960000004</v>
      </c>
      <c r="G102" s="30">
        <v>684.87654320000001</v>
      </c>
      <c r="H102" s="30">
        <v>674.07407405000004</v>
      </c>
      <c r="I102" s="30">
        <f t="shared" si="3"/>
        <v>771.1934156166667</v>
      </c>
      <c r="J102" s="18" t="s">
        <v>882</v>
      </c>
      <c r="L102" s="8"/>
    </row>
    <row r="103" spans="2:12">
      <c r="B103" s="19">
        <v>100</v>
      </c>
      <c r="C103" s="15" t="s">
        <v>662</v>
      </c>
      <c r="D103" s="11" t="s">
        <v>663</v>
      </c>
      <c r="E103" s="12" t="s">
        <v>664</v>
      </c>
      <c r="F103" s="30">
        <v>1094.444444</v>
      </c>
      <c r="G103" s="30">
        <v>827.4691358</v>
      </c>
      <c r="H103" s="30">
        <v>643.82716044999995</v>
      </c>
      <c r="I103" s="30">
        <f t="shared" si="3"/>
        <v>855.24691341666664</v>
      </c>
      <c r="J103" s="18" t="s">
        <v>882</v>
      </c>
      <c r="L103" s="8"/>
    </row>
    <row r="104" spans="2:12">
      <c r="B104" s="19">
        <v>101</v>
      </c>
      <c r="C104" s="15" t="s">
        <v>665</v>
      </c>
      <c r="D104" s="11" t="s">
        <v>666</v>
      </c>
      <c r="E104" s="12" t="s">
        <v>667</v>
      </c>
      <c r="F104" s="30">
        <v>1298.148148</v>
      </c>
      <c r="G104" s="30">
        <v>1299.3827160000001</v>
      </c>
      <c r="H104" s="30">
        <v>913.88888870000005</v>
      </c>
      <c r="I104" s="30">
        <f t="shared" si="3"/>
        <v>1170.4732509000003</v>
      </c>
      <c r="J104" s="18" t="s">
        <v>883</v>
      </c>
      <c r="L104" s="8"/>
    </row>
    <row r="105" spans="2:12">
      <c r="B105" s="19">
        <v>102</v>
      </c>
      <c r="C105" s="15" t="s">
        <v>668</v>
      </c>
      <c r="D105" s="11" t="s">
        <v>669</v>
      </c>
      <c r="E105" s="12" t="s">
        <v>670</v>
      </c>
      <c r="F105" s="30">
        <v>991.35802469999999</v>
      </c>
      <c r="G105" s="30">
        <v>1008.0246912</v>
      </c>
      <c r="H105" s="30">
        <v>706.48148145000005</v>
      </c>
      <c r="I105" s="30">
        <f t="shared" si="3"/>
        <v>901.95473244999994</v>
      </c>
      <c r="J105" s="18" t="s">
        <v>881</v>
      </c>
      <c r="L105" s="8"/>
    </row>
    <row r="106" spans="2:12">
      <c r="B106" s="19">
        <v>103</v>
      </c>
      <c r="C106" s="15" t="s">
        <v>671</v>
      </c>
      <c r="D106" s="11" t="s">
        <v>672</v>
      </c>
      <c r="E106" s="12" t="s">
        <v>673</v>
      </c>
      <c r="F106" s="30">
        <v>1163.8888890000001</v>
      </c>
      <c r="G106" s="30">
        <v>1016.66666675</v>
      </c>
      <c r="H106" s="30">
        <v>931.17283929999996</v>
      </c>
      <c r="I106" s="30">
        <f t="shared" si="3"/>
        <v>1037.2427983499999</v>
      </c>
      <c r="J106" s="18" t="s">
        <v>881</v>
      </c>
      <c r="L106" s="8"/>
    </row>
    <row r="107" spans="2:12">
      <c r="B107" s="19">
        <v>104</v>
      </c>
      <c r="C107" s="15" t="s">
        <v>674</v>
      </c>
      <c r="D107" s="11" t="s">
        <v>675</v>
      </c>
      <c r="E107" s="12" t="s">
        <v>676</v>
      </c>
      <c r="F107" s="30">
        <v>1047.5308640000001</v>
      </c>
      <c r="G107" s="30">
        <v>1052.1604935</v>
      </c>
      <c r="H107" s="30">
        <v>907.40740740000001</v>
      </c>
      <c r="I107" s="30">
        <f t="shared" si="3"/>
        <v>1002.3662549666666</v>
      </c>
      <c r="J107" s="18" t="s">
        <v>881</v>
      </c>
      <c r="L107" s="8"/>
    </row>
    <row r="108" spans="2:12">
      <c r="B108" s="19">
        <v>105</v>
      </c>
      <c r="C108" s="15" t="s">
        <v>677</v>
      </c>
      <c r="D108" s="11" t="s">
        <v>678</v>
      </c>
      <c r="E108" s="12" t="s">
        <v>679</v>
      </c>
      <c r="F108" s="30">
        <v>1079.0123455</v>
      </c>
      <c r="G108" s="30">
        <v>1125</v>
      </c>
      <c r="H108" s="30">
        <v>1037.0370372</v>
      </c>
      <c r="I108" s="30">
        <f t="shared" si="3"/>
        <v>1080.3497942333333</v>
      </c>
      <c r="J108" s="18" t="s">
        <v>881</v>
      </c>
      <c r="L108" s="8"/>
    </row>
    <row r="109" spans="2:12">
      <c r="B109" s="19">
        <v>106</v>
      </c>
      <c r="C109" s="15" t="s">
        <v>680</v>
      </c>
      <c r="D109" s="11" t="s">
        <v>681</v>
      </c>
      <c r="E109" s="12" t="s">
        <v>682</v>
      </c>
      <c r="F109" s="30">
        <v>689.81481480000002</v>
      </c>
      <c r="G109" s="30">
        <v>871.91358025</v>
      </c>
      <c r="H109" s="30">
        <v>840.43209875000002</v>
      </c>
      <c r="I109" s="30">
        <f t="shared" si="3"/>
        <v>800.72016459999998</v>
      </c>
      <c r="J109" s="18" t="s">
        <v>882</v>
      </c>
      <c r="L109" s="8"/>
    </row>
    <row r="110" spans="2:12" ht="30">
      <c r="B110" s="19">
        <v>107</v>
      </c>
      <c r="C110" s="15" t="s">
        <v>683</v>
      </c>
      <c r="D110" s="11" t="s">
        <v>684</v>
      </c>
      <c r="E110" s="12" t="s">
        <v>685</v>
      </c>
      <c r="F110" s="30">
        <v>937.96296285000005</v>
      </c>
      <c r="G110" s="30">
        <v>1001.5432097</v>
      </c>
      <c r="H110" s="30">
        <v>827.4691358</v>
      </c>
      <c r="I110" s="30">
        <f t="shared" si="3"/>
        <v>922.32510278333336</v>
      </c>
      <c r="J110" s="18" t="s">
        <v>881</v>
      </c>
      <c r="L110" s="8"/>
    </row>
    <row r="111" spans="2:12" ht="30">
      <c r="B111" s="19">
        <v>108</v>
      </c>
      <c r="C111" s="15" t="s">
        <v>686</v>
      </c>
      <c r="D111" s="11" t="s">
        <v>687</v>
      </c>
      <c r="E111" s="12" t="s">
        <v>688</v>
      </c>
      <c r="F111" s="30">
        <v>1135.802469</v>
      </c>
      <c r="G111" s="30">
        <v>966.97530849999998</v>
      </c>
      <c r="H111" s="30">
        <v>712.96296295000002</v>
      </c>
      <c r="I111" s="30">
        <f t="shared" si="3"/>
        <v>938.58024681666666</v>
      </c>
      <c r="J111" s="18" t="s">
        <v>881</v>
      </c>
      <c r="L111" s="8"/>
    </row>
    <row r="112" spans="2:12" ht="45">
      <c r="B112" s="19">
        <v>109</v>
      </c>
      <c r="C112" s="15" t="s">
        <v>689</v>
      </c>
      <c r="D112" s="11" t="s">
        <v>690</v>
      </c>
      <c r="E112" s="12" t="s">
        <v>691</v>
      </c>
      <c r="F112" s="30">
        <v>1123.148148</v>
      </c>
      <c r="G112" s="30">
        <v>1096.6049384999999</v>
      </c>
      <c r="H112" s="30">
        <v>792.90123455000003</v>
      </c>
      <c r="I112" s="30">
        <f t="shared" si="3"/>
        <v>1004.2181070166666</v>
      </c>
      <c r="J112" s="18" t="s">
        <v>881</v>
      </c>
      <c r="L112" s="8"/>
    </row>
    <row r="113" spans="2:12" ht="45">
      <c r="B113" s="19">
        <v>110</v>
      </c>
      <c r="C113" s="15" t="s">
        <v>692</v>
      </c>
      <c r="D113" s="11" t="s">
        <v>693</v>
      </c>
      <c r="E113" s="12" t="s">
        <v>694</v>
      </c>
      <c r="F113" s="30">
        <v>1070.987654</v>
      </c>
      <c r="G113" s="30">
        <v>1162.9629629999999</v>
      </c>
      <c r="H113" s="30">
        <v>993.82716040000003</v>
      </c>
      <c r="I113" s="30">
        <f t="shared" si="3"/>
        <v>1075.9259258</v>
      </c>
      <c r="J113" s="18" t="s">
        <v>881</v>
      </c>
      <c r="L113" s="8"/>
    </row>
    <row r="114" spans="2:12" ht="45">
      <c r="B114" s="19">
        <v>111</v>
      </c>
      <c r="C114" s="15" t="s">
        <v>695</v>
      </c>
      <c r="D114" s="11" t="s">
        <v>693</v>
      </c>
      <c r="E114" s="12" t="s">
        <v>696</v>
      </c>
      <c r="F114" s="30">
        <v>1135.802469</v>
      </c>
      <c r="G114" s="30">
        <v>1150.9259259999999</v>
      </c>
      <c r="H114" s="30">
        <v>931.17283950000001</v>
      </c>
      <c r="I114" s="30">
        <f t="shared" si="3"/>
        <v>1072.6337448333334</v>
      </c>
      <c r="J114" s="18" t="s">
        <v>881</v>
      </c>
      <c r="L114" s="8"/>
    </row>
    <row r="115" spans="2:12" ht="45">
      <c r="B115" s="19">
        <v>112</v>
      </c>
      <c r="C115" s="15" t="s">
        <v>697</v>
      </c>
      <c r="D115" s="11" t="s">
        <v>693</v>
      </c>
      <c r="E115" s="12" t="s">
        <v>698</v>
      </c>
      <c r="F115" s="30">
        <v>1083.641975</v>
      </c>
      <c r="G115" s="30">
        <v>1025.30864185</v>
      </c>
      <c r="H115" s="30">
        <v>929.01234565000004</v>
      </c>
      <c r="I115" s="30">
        <f t="shared" si="3"/>
        <v>1012.6543208333334</v>
      </c>
      <c r="J115" s="18" t="s">
        <v>881</v>
      </c>
      <c r="L115" s="8"/>
    </row>
    <row r="116" spans="2:12" ht="45">
      <c r="B116" s="19">
        <v>113</v>
      </c>
      <c r="C116" s="15" t="s">
        <v>699</v>
      </c>
      <c r="D116" s="11" t="s">
        <v>700</v>
      </c>
      <c r="E116" s="12" t="s">
        <v>701</v>
      </c>
      <c r="F116" s="30">
        <v>1186.7283950000001</v>
      </c>
      <c r="G116" s="30">
        <v>1138.8888890000001</v>
      </c>
      <c r="H116" s="30">
        <v>883.64197530000001</v>
      </c>
      <c r="I116" s="30">
        <f t="shared" si="3"/>
        <v>1069.7530864333332</v>
      </c>
      <c r="J116" s="18" t="s">
        <v>881</v>
      </c>
      <c r="L116" s="8"/>
    </row>
    <row r="117" spans="2:12" ht="90">
      <c r="B117" s="19">
        <v>114</v>
      </c>
      <c r="C117" s="15" t="s">
        <v>702</v>
      </c>
      <c r="D117" s="11" t="s">
        <v>703</v>
      </c>
      <c r="E117" s="12" t="s">
        <v>704</v>
      </c>
      <c r="F117" s="30">
        <v>1167.9012345000001</v>
      </c>
      <c r="G117" s="30">
        <v>1114.197531</v>
      </c>
      <c r="H117" s="30">
        <v>710.80246914999998</v>
      </c>
      <c r="I117" s="30">
        <f t="shared" si="3"/>
        <v>997.63374488333329</v>
      </c>
      <c r="J117" s="18" t="s">
        <v>881</v>
      </c>
      <c r="L117" s="8"/>
    </row>
    <row r="118" spans="2:12">
      <c r="B118" s="19">
        <v>115</v>
      </c>
      <c r="C118" s="15" t="s">
        <v>705</v>
      </c>
      <c r="D118" s="11" t="s">
        <v>706</v>
      </c>
      <c r="E118" s="12" t="s">
        <v>707</v>
      </c>
      <c r="F118" s="30">
        <v>983.33333334999998</v>
      </c>
      <c r="G118" s="30">
        <v>919.44444444999999</v>
      </c>
      <c r="H118" s="30">
        <v>900.92592594999996</v>
      </c>
      <c r="I118" s="30">
        <f t="shared" si="3"/>
        <v>934.56790124999998</v>
      </c>
      <c r="J118" s="18" t="s">
        <v>881</v>
      </c>
      <c r="L118" s="8"/>
    </row>
    <row r="119" spans="2:12">
      <c r="B119" s="19">
        <v>116</v>
      </c>
      <c r="C119" s="15" t="s">
        <v>708</v>
      </c>
      <c r="D119" s="11" t="s">
        <v>706</v>
      </c>
      <c r="E119" s="12" t="s">
        <v>709</v>
      </c>
      <c r="F119" s="30">
        <v>1026.851852</v>
      </c>
      <c r="G119" s="30">
        <v>967.90123459999995</v>
      </c>
      <c r="H119" s="30">
        <v>769.13580245000003</v>
      </c>
      <c r="I119" s="30">
        <f t="shared" si="3"/>
        <v>921.29629635000003</v>
      </c>
      <c r="J119" s="18" t="s">
        <v>881</v>
      </c>
      <c r="L119" s="8"/>
    </row>
    <row r="120" spans="2:12" ht="45">
      <c r="B120" s="19">
        <v>117</v>
      </c>
      <c r="C120" s="15" t="s">
        <v>710</v>
      </c>
      <c r="D120" s="11" t="s">
        <v>711</v>
      </c>
      <c r="E120" s="12" t="s">
        <v>712</v>
      </c>
      <c r="F120" s="30">
        <v>844.13580249999995</v>
      </c>
      <c r="G120" s="30">
        <v>892.28395060000003</v>
      </c>
      <c r="H120" s="30">
        <v>872.83950615000003</v>
      </c>
      <c r="I120" s="30">
        <f t="shared" si="3"/>
        <v>869.75308641666663</v>
      </c>
      <c r="J120" s="18" t="s">
        <v>882</v>
      </c>
      <c r="L120" s="8"/>
    </row>
    <row r="121" spans="2:12" ht="45">
      <c r="B121" s="19">
        <v>118</v>
      </c>
      <c r="C121" s="15" t="s">
        <v>713</v>
      </c>
      <c r="D121" s="11" t="s">
        <v>714</v>
      </c>
      <c r="E121" s="12" t="s">
        <v>715</v>
      </c>
      <c r="F121" s="30">
        <v>898.45679035000001</v>
      </c>
      <c r="G121" s="30">
        <v>862.96296299999995</v>
      </c>
      <c r="H121" s="30">
        <v>689.19753085000002</v>
      </c>
      <c r="I121" s="30">
        <f t="shared" si="3"/>
        <v>816.87242806666666</v>
      </c>
      <c r="J121" s="18" t="s">
        <v>882</v>
      </c>
      <c r="L121" s="8"/>
    </row>
    <row r="122" spans="2:12" ht="45">
      <c r="B122" s="19">
        <v>119</v>
      </c>
      <c r="C122" s="15" t="s">
        <v>716</v>
      </c>
      <c r="D122" s="11" t="s">
        <v>714</v>
      </c>
      <c r="E122" s="12" t="s">
        <v>717</v>
      </c>
      <c r="F122" s="30">
        <v>1063.5802470000001</v>
      </c>
      <c r="G122" s="30">
        <v>1106.4814815</v>
      </c>
      <c r="H122" s="30">
        <v>829.62962960000004</v>
      </c>
      <c r="I122" s="30">
        <f t="shared" si="3"/>
        <v>999.89711936666663</v>
      </c>
      <c r="J122" s="18" t="s">
        <v>881</v>
      </c>
      <c r="L122" s="8"/>
    </row>
    <row r="123" spans="2:12" ht="30">
      <c r="B123" s="19">
        <v>120</v>
      </c>
      <c r="C123" s="15" t="s">
        <v>718</v>
      </c>
      <c r="D123" s="11" t="s">
        <v>719</v>
      </c>
      <c r="E123" s="12" t="s">
        <v>720</v>
      </c>
      <c r="F123" s="30">
        <v>1039.506173</v>
      </c>
      <c r="G123" s="30">
        <v>1014.50617275</v>
      </c>
      <c r="H123" s="30">
        <v>944.13580245000003</v>
      </c>
      <c r="I123" s="30">
        <f t="shared" si="3"/>
        <v>999.3827160666666</v>
      </c>
      <c r="J123" s="18" t="s">
        <v>881</v>
      </c>
      <c r="L123" s="8"/>
    </row>
    <row r="124" spans="2:12" ht="30">
      <c r="B124" s="19">
        <v>121</v>
      </c>
      <c r="C124" s="15" t="s">
        <v>721</v>
      </c>
      <c r="D124" s="11" t="s">
        <v>719</v>
      </c>
      <c r="E124" s="12" t="s">
        <v>722</v>
      </c>
      <c r="F124" s="30">
        <v>777.16049380000004</v>
      </c>
      <c r="G124" s="30">
        <v>895.06172839999999</v>
      </c>
      <c r="H124" s="30">
        <v>849.07407409999996</v>
      </c>
      <c r="I124" s="30">
        <f t="shared" si="3"/>
        <v>840.43209876666663</v>
      </c>
      <c r="J124" s="18" t="s">
        <v>882</v>
      </c>
      <c r="L124" s="8"/>
    </row>
    <row r="125" spans="2:12" ht="75">
      <c r="B125" s="19">
        <v>122</v>
      </c>
      <c r="C125" s="15" t="s">
        <v>723</v>
      </c>
      <c r="D125" s="11" t="s">
        <v>724</v>
      </c>
      <c r="E125" s="12" t="s">
        <v>725</v>
      </c>
      <c r="F125" s="30">
        <v>905.86419745000001</v>
      </c>
      <c r="G125" s="30">
        <v>794.44444444999999</v>
      </c>
      <c r="H125" s="30">
        <v>710.80246914999998</v>
      </c>
      <c r="I125" s="30">
        <f t="shared" si="3"/>
        <v>803.7037036833334</v>
      </c>
      <c r="J125" s="18" t="s">
        <v>882</v>
      </c>
      <c r="L125" s="8"/>
    </row>
    <row r="126" spans="2:12" ht="30">
      <c r="B126" s="19">
        <v>123</v>
      </c>
      <c r="C126" s="15" t="s">
        <v>726</v>
      </c>
      <c r="D126" s="11" t="s">
        <v>727</v>
      </c>
      <c r="E126" s="12" t="s">
        <v>728</v>
      </c>
      <c r="F126" s="30">
        <v>978.08641999999998</v>
      </c>
      <c r="G126" s="30">
        <v>1083.9506174999999</v>
      </c>
      <c r="H126" s="30">
        <v>790.74074069999995</v>
      </c>
      <c r="I126" s="30">
        <f t="shared" si="3"/>
        <v>950.92592606666665</v>
      </c>
      <c r="J126" s="18" t="s">
        <v>881</v>
      </c>
      <c r="L126" s="8"/>
    </row>
    <row r="127" spans="2:12" ht="120">
      <c r="B127" s="19">
        <v>124</v>
      </c>
      <c r="C127" s="15" t="s">
        <v>729</v>
      </c>
      <c r="D127" s="11" t="s">
        <v>730</v>
      </c>
      <c r="E127" s="12" t="s">
        <v>731</v>
      </c>
      <c r="F127" s="30">
        <v>899.07407409999996</v>
      </c>
      <c r="G127" s="30">
        <v>872.83950619999996</v>
      </c>
      <c r="H127" s="30">
        <v>773.45679014999996</v>
      </c>
      <c r="I127" s="30">
        <f t="shared" si="3"/>
        <v>848.45679014999996</v>
      </c>
      <c r="J127" s="18" t="s">
        <v>882</v>
      </c>
      <c r="L127" s="8"/>
    </row>
    <row r="128" spans="2:12" ht="75">
      <c r="B128" s="19">
        <v>125</v>
      </c>
      <c r="C128" s="15" t="s">
        <v>732</v>
      </c>
      <c r="D128" s="11" t="s">
        <v>733</v>
      </c>
      <c r="E128" s="12" t="s">
        <v>734</v>
      </c>
      <c r="F128" s="30">
        <v>923.14814815</v>
      </c>
      <c r="G128" s="30">
        <v>1104.3209875</v>
      </c>
      <c r="H128" s="30">
        <v>1034.8765433000001</v>
      </c>
      <c r="I128" s="30">
        <f t="shared" si="3"/>
        <v>1020.7818929833334</v>
      </c>
      <c r="J128" s="18" t="s">
        <v>881</v>
      </c>
      <c r="L128" s="8"/>
    </row>
    <row r="129" spans="2:12" ht="75">
      <c r="B129" s="19">
        <v>126</v>
      </c>
      <c r="C129" s="15" t="s">
        <v>735</v>
      </c>
      <c r="D129" s="11" t="s">
        <v>733</v>
      </c>
      <c r="E129" s="12" t="s">
        <v>736</v>
      </c>
      <c r="F129" s="30">
        <v>810.80246914999998</v>
      </c>
      <c r="G129" s="30">
        <v>912.65432095000006</v>
      </c>
      <c r="H129" s="30">
        <v>760.49382715000002</v>
      </c>
      <c r="I129" s="30">
        <f t="shared" si="3"/>
        <v>827.98353908333331</v>
      </c>
      <c r="J129" s="18" t="s">
        <v>882</v>
      </c>
      <c r="L129" s="8"/>
    </row>
    <row r="130" spans="2:12" ht="75">
      <c r="B130" s="19">
        <v>127</v>
      </c>
      <c r="C130" s="15" t="s">
        <v>737</v>
      </c>
      <c r="D130" s="11" t="s">
        <v>733</v>
      </c>
      <c r="E130" s="12" t="s">
        <v>738</v>
      </c>
      <c r="F130" s="30">
        <v>903.70370370000001</v>
      </c>
      <c r="G130" s="30">
        <v>970.37037039999996</v>
      </c>
      <c r="H130" s="30">
        <v>922.5308642</v>
      </c>
      <c r="I130" s="30">
        <f t="shared" si="3"/>
        <v>932.20164609999995</v>
      </c>
      <c r="J130" s="18" t="s">
        <v>881</v>
      </c>
      <c r="L130" s="8"/>
    </row>
    <row r="131" spans="2:12" ht="75">
      <c r="B131" s="19">
        <v>128</v>
      </c>
      <c r="C131" s="15" t="s">
        <v>739</v>
      </c>
      <c r="D131" s="11" t="s">
        <v>733</v>
      </c>
      <c r="E131" s="12" t="s">
        <v>740</v>
      </c>
      <c r="F131" s="30">
        <v>998.76543200000003</v>
      </c>
      <c r="G131" s="30">
        <v>1121.6049384999999</v>
      </c>
      <c r="H131" s="30">
        <v>838.27160490000006</v>
      </c>
      <c r="I131" s="30">
        <f t="shared" si="3"/>
        <v>986.21399179999992</v>
      </c>
      <c r="J131" s="18" t="s">
        <v>881</v>
      </c>
      <c r="L131" s="8"/>
    </row>
    <row r="132" spans="2:12" ht="75">
      <c r="B132" s="19">
        <v>129</v>
      </c>
      <c r="C132" s="15" t="s">
        <v>741</v>
      </c>
      <c r="D132" s="11" t="s">
        <v>742</v>
      </c>
      <c r="E132" s="12" t="s">
        <v>743</v>
      </c>
      <c r="F132" s="30">
        <v>751.85185185</v>
      </c>
      <c r="G132" s="30">
        <v>833.02469135000001</v>
      </c>
      <c r="H132" s="30">
        <v>741.04938270000002</v>
      </c>
      <c r="I132" s="30">
        <f t="shared" ref="I132:I163" si="4">AVERAGE(F132:H132)</f>
        <v>775.30864196666664</v>
      </c>
      <c r="J132" s="18" t="s">
        <v>882</v>
      </c>
      <c r="L132" s="8"/>
    </row>
    <row r="133" spans="2:12" ht="75">
      <c r="B133" s="19">
        <v>130</v>
      </c>
      <c r="C133" s="15" t="s">
        <v>744</v>
      </c>
      <c r="D133" s="11" t="s">
        <v>742</v>
      </c>
      <c r="E133" s="12" t="s">
        <v>745</v>
      </c>
      <c r="F133" s="30">
        <v>757.09876544999997</v>
      </c>
      <c r="G133" s="30">
        <v>855.86419754999997</v>
      </c>
      <c r="H133" s="30">
        <v>760.49382715000002</v>
      </c>
      <c r="I133" s="30">
        <f t="shared" si="4"/>
        <v>791.15226338333332</v>
      </c>
      <c r="J133" s="18" t="s">
        <v>882</v>
      </c>
      <c r="L133" s="8"/>
    </row>
    <row r="134" spans="2:12" ht="75">
      <c r="B134" s="19">
        <v>131</v>
      </c>
      <c r="C134" s="15" t="s">
        <v>746</v>
      </c>
      <c r="D134" s="11" t="s">
        <v>742</v>
      </c>
      <c r="E134" s="12" t="s">
        <v>747</v>
      </c>
      <c r="F134" s="30">
        <v>709.87654325000005</v>
      </c>
      <c r="G134" s="30">
        <v>776.2345679</v>
      </c>
      <c r="H134" s="30">
        <v>630.86419754999997</v>
      </c>
      <c r="I134" s="30">
        <f t="shared" si="4"/>
        <v>705.6584362333333</v>
      </c>
      <c r="J134" s="18" t="s">
        <v>882</v>
      </c>
      <c r="L134" s="8"/>
    </row>
    <row r="135" spans="2:12" ht="75">
      <c r="B135" s="19">
        <v>132</v>
      </c>
      <c r="C135" s="15" t="s">
        <v>748</v>
      </c>
      <c r="D135" s="11" t="s">
        <v>742</v>
      </c>
      <c r="E135" s="12" t="s">
        <v>749</v>
      </c>
      <c r="F135" s="30">
        <v>975.30864199999996</v>
      </c>
      <c r="G135" s="30">
        <v>1064.1975305000001</v>
      </c>
      <c r="H135" s="30">
        <v>805.86419750000005</v>
      </c>
      <c r="I135" s="30">
        <f t="shared" si="4"/>
        <v>948.45679000000007</v>
      </c>
      <c r="J135" s="18" t="s">
        <v>881</v>
      </c>
      <c r="L135" s="8"/>
    </row>
    <row r="136" spans="2:12" ht="75">
      <c r="B136" s="19">
        <v>133</v>
      </c>
      <c r="C136" s="15" t="s">
        <v>750</v>
      </c>
      <c r="D136" s="11" t="s">
        <v>742</v>
      </c>
      <c r="E136" s="12" t="s">
        <v>751</v>
      </c>
      <c r="F136" s="30">
        <v>1078.3950620000001</v>
      </c>
      <c r="G136" s="30">
        <v>951.85185190000004</v>
      </c>
      <c r="H136" s="30">
        <v>851.23456805000001</v>
      </c>
      <c r="I136" s="30">
        <f t="shared" si="4"/>
        <v>960.49382731666662</v>
      </c>
      <c r="J136" s="18" t="s">
        <v>881</v>
      </c>
      <c r="L136" s="8"/>
    </row>
    <row r="137" spans="2:12" ht="75">
      <c r="B137" s="19">
        <v>134</v>
      </c>
      <c r="C137" s="15" t="s">
        <v>752</v>
      </c>
      <c r="D137" s="11" t="s">
        <v>742</v>
      </c>
      <c r="E137" s="12" t="s">
        <v>753</v>
      </c>
      <c r="F137" s="30">
        <v>931.17283935</v>
      </c>
      <c r="G137" s="30">
        <v>802.4691358</v>
      </c>
      <c r="H137" s="30">
        <v>741.04938270000002</v>
      </c>
      <c r="I137" s="30">
        <f t="shared" si="4"/>
        <v>824.89711928333327</v>
      </c>
      <c r="J137" s="18" t="s">
        <v>882</v>
      </c>
      <c r="L137" s="8"/>
    </row>
    <row r="138" spans="2:12" ht="75">
      <c r="B138" s="19">
        <v>135</v>
      </c>
      <c r="C138" s="15" t="s">
        <v>754</v>
      </c>
      <c r="D138" s="11" t="s">
        <v>742</v>
      </c>
      <c r="E138" s="12" t="s">
        <v>755</v>
      </c>
      <c r="F138" s="30">
        <v>770.37037039999996</v>
      </c>
      <c r="G138" s="30">
        <v>804.93827160000001</v>
      </c>
      <c r="H138" s="30">
        <v>708.64197530000001</v>
      </c>
      <c r="I138" s="30">
        <f t="shared" si="4"/>
        <v>761.31687243333329</v>
      </c>
      <c r="J138" s="18" t="s">
        <v>882</v>
      </c>
      <c r="L138" s="8"/>
    </row>
    <row r="139" spans="2:12" ht="75">
      <c r="B139" s="19">
        <v>136</v>
      </c>
      <c r="C139" s="15" t="s">
        <v>756</v>
      </c>
      <c r="D139" s="11" t="s">
        <v>742</v>
      </c>
      <c r="E139" s="12" t="s">
        <v>757</v>
      </c>
      <c r="F139" s="30">
        <v>1034.8765430000001</v>
      </c>
      <c r="G139" s="30">
        <v>995.98765415000003</v>
      </c>
      <c r="H139" s="30">
        <v>842.59259259999999</v>
      </c>
      <c r="I139" s="30">
        <f t="shared" si="4"/>
        <v>957.81892991666666</v>
      </c>
      <c r="J139" s="18" t="s">
        <v>881</v>
      </c>
      <c r="L139" s="8"/>
    </row>
    <row r="140" spans="2:12" ht="75">
      <c r="B140" s="19">
        <v>137</v>
      </c>
      <c r="C140" s="15" t="s">
        <v>758</v>
      </c>
      <c r="D140" s="11" t="s">
        <v>759</v>
      </c>
      <c r="E140" s="12" t="s">
        <v>760</v>
      </c>
      <c r="F140" s="30">
        <v>1068.51851835</v>
      </c>
      <c r="G140" s="30">
        <v>1134.8765430000001</v>
      </c>
      <c r="H140" s="30">
        <v>827.4691358</v>
      </c>
      <c r="I140" s="30">
        <f t="shared" si="4"/>
        <v>1010.2880657166667</v>
      </c>
      <c r="J140" s="18" t="s">
        <v>881</v>
      </c>
      <c r="L140" s="8"/>
    </row>
    <row r="141" spans="2:12" ht="30">
      <c r="B141" s="19">
        <v>138</v>
      </c>
      <c r="C141" s="15" t="s">
        <v>761</v>
      </c>
      <c r="D141" s="11" t="s">
        <v>762</v>
      </c>
      <c r="E141" s="12" t="s">
        <v>763</v>
      </c>
      <c r="F141" s="30">
        <v>528.08641975</v>
      </c>
      <c r="G141" s="30">
        <v>573.14814815</v>
      </c>
      <c r="H141" s="30">
        <v>563.88888889999998</v>
      </c>
      <c r="I141" s="30">
        <f t="shared" si="4"/>
        <v>555.0411522666667</v>
      </c>
      <c r="J141" s="18" t="s">
        <v>884</v>
      </c>
      <c r="L141" s="8"/>
    </row>
    <row r="142" spans="2:12" ht="30">
      <c r="B142" s="19">
        <v>139</v>
      </c>
      <c r="C142" s="15" t="s">
        <v>764</v>
      </c>
      <c r="D142" s="11" t="s">
        <v>762</v>
      </c>
      <c r="E142" s="12" t="s">
        <v>765</v>
      </c>
      <c r="F142" s="30">
        <v>184.56790119999999</v>
      </c>
      <c r="G142" s="30">
        <v>444.44444444999999</v>
      </c>
      <c r="H142" s="30">
        <v>440.7407407</v>
      </c>
      <c r="I142" s="30">
        <f t="shared" si="4"/>
        <v>356.58436211666668</v>
      </c>
      <c r="J142" s="18" t="s">
        <v>884</v>
      </c>
      <c r="L142" s="8"/>
    </row>
    <row r="143" spans="2:12" ht="30">
      <c r="B143" s="19">
        <v>140</v>
      </c>
      <c r="C143" s="15" t="s">
        <v>766</v>
      </c>
      <c r="D143" s="11" t="s">
        <v>762</v>
      </c>
      <c r="E143" s="12" t="s">
        <v>767</v>
      </c>
      <c r="F143" s="30">
        <v>574.50620000000004</v>
      </c>
      <c r="G143" s="30">
        <v>600.61728395</v>
      </c>
      <c r="H143" s="31">
        <v>561.90740740000001</v>
      </c>
      <c r="I143" s="30">
        <f t="shared" si="4"/>
        <v>579.01029711666672</v>
      </c>
      <c r="J143" s="18" t="s">
        <v>884</v>
      </c>
      <c r="L143" s="8"/>
    </row>
    <row r="144" spans="2:12" ht="30">
      <c r="B144" s="19">
        <v>141</v>
      </c>
      <c r="C144" s="15" t="s">
        <v>768</v>
      </c>
      <c r="D144" s="11" t="s">
        <v>762</v>
      </c>
      <c r="E144" s="12" t="s">
        <v>769</v>
      </c>
      <c r="F144" s="30">
        <v>219.75308645000001</v>
      </c>
      <c r="G144" s="30">
        <v>451.2345679</v>
      </c>
      <c r="H144" s="30">
        <v>438.58024690000002</v>
      </c>
      <c r="I144" s="30">
        <f t="shared" si="4"/>
        <v>369.85596708333333</v>
      </c>
      <c r="J144" s="18" t="s">
        <v>884</v>
      </c>
      <c r="L144" s="8"/>
    </row>
    <row r="145" spans="2:12" ht="30">
      <c r="B145" s="19">
        <v>142</v>
      </c>
      <c r="C145" s="15" t="s">
        <v>770</v>
      </c>
      <c r="D145" s="11" t="s">
        <v>762</v>
      </c>
      <c r="E145" s="12" t="s">
        <v>771</v>
      </c>
      <c r="F145" s="30">
        <v>590.74074069999995</v>
      </c>
      <c r="G145" s="30">
        <v>579.93827160000001</v>
      </c>
      <c r="H145" s="30">
        <v>531.48148149999997</v>
      </c>
      <c r="I145" s="30">
        <f t="shared" si="4"/>
        <v>567.38683126666672</v>
      </c>
      <c r="J145" s="18" t="s">
        <v>884</v>
      </c>
      <c r="L145" s="8"/>
    </row>
    <row r="146" spans="2:12" ht="60">
      <c r="B146" s="19">
        <v>143</v>
      </c>
      <c r="C146" s="15" t="s">
        <v>772</v>
      </c>
      <c r="D146" s="11" t="s">
        <v>773</v>
      </c>
      <c r="E146" s="12" t="s">
        <v>774</v>
      </c>
      <c r="F146" s="30">
        <v>1178.3950620000001</v>
      </c>
      <c r="G146" s="30">
        <v>1095.6790122499999</v>
      </c>
      <c r="H146" s="30">
        <v>1099.691358</v>
      </c>
      <c r="I146" s="30">
        <f t="shared" si="4"/>
        <v>1124.5884774166668</v>
      </c>
      <c r="J146" s="18" t="s">
        <v>883</v>
      </c>
      <c r="L146" s="8"/>
    </row>
    <row r="147" spans="2:12" ht="60">
      <c r="B147" s="19">
        <v>144</v>
      </c>
      <c r="C147" s="15" t="s">
        <v>775</v>
      </c>
      <c r="D147" s="11" t="s">
        <v>773</v>
      </c>
      <c r="E147" s="12" t="s">
        <v>776</v>
      </c>
      <c r="F147" s="30">
        <v>1101.851852</v>
      </c>
      <c r="G147" s="30">
        <v>1029.6296296999999</v>
      </c>
      <c r="H147" s="30">
        <v>909.56790120000005</v>
      </c>
      <c r="I147" s="30">
        <f t="shared" si="4"/>
        <v>1013.6831276333332</v>
      </c>
      <c r="J147" s="18" t="s">
        <v>881</v>
      </c>
      <c r="L147" s="8"/>
    </row>
    <row r="148" spans="2:12" ht="45">
      <c r="B148" s="19">
        <v>145</v>
      </c>
      <c r="C148" s="15" t="s">
        <v>777</v>
      </c>
      <c r="D148" s="11" t="s">
        <v>778</v>
      </c>
      <c r="E148" s="12" t="s">
        <v>779</v>
      </c>
      <c r="F148" s="30">
        <v>1014.8148148499999</v>
      </c>
      <c r="G148" s="30">
        <v>1049.07407395</v>
      </c>
      <c r="H148" s="30">
        <v>881.48148125</v>
      </c>
      <c r="I148" s="30">
        <f t="shared" si="4"/>
        <v>981.79012335000004</v>
      </c>
      <c r="J148" s="18" t="s">
        <v>881</v>
      </c>
      <c r="L148" s="8"/>
    </row>
    <row r="149" spans="2:12" ht="30">
      <c r="B149" s="19">
        <v>146</v>
      </c>
      <c r="C149" s="15" t="s">
        <v>780</v>
      </c>
      <c r="D149" s="11" t="s">
        <v>781</v>
      </c>
      <c r="E149" s="12" t="s">
        <v>782</v>
      </c>
      <c r="F149" s="30">
        <v>1174.0740745000001</v>
      </c>
      <c r="G149" s="30">
        <v>1201.851852</v>
      </c>
      <c r="H149" s="30">
        <v>1058.6419754000001</v>
      </c>
      <c r="I149" s="30">
        <f t="shared" si="4"/>
        <v>1144.8559673</v>
      </c>
      <c r="J149" s="18" t="s">
        <v>883</v>
      </c>
      <c r="L149" s="8"/>
    </row>
    <row r="150" spans="2:12" ht="30">
      <c r="B150" s="19">
        <v>147</v>
      </c>
      <c r="C150" s="15" t="s">
        <v>783</v>
      </c>
      <c r="D150" s="11" t="s">
        <v>781</v>
      </c>
      <c r="E150" s="12" t="s">
        <v>784</v>
      </c>
      <c r="F150" s="30">
        <v>1066.3580245000001</v>
      </c>
      <c r="G150" s="30">
        <v>1118.5185185</v>
      </c>
      <c r="H150" s="30">
        <v>849.07407405000004</v>
      </c>
      <c r="I150" s="30">
        <f t="shared" si="4"/>
        <v>1011.3168723500002</v>
      </c>
      <c r="J150" s="18" t="s">
        <v>881</v>
      </c>
      <c r="L150" s="8"/>
    </row>
    <row r="151" spans="2:12" ht="30">
      <c r="B151" s="19">
        <v>148</v>
      </c>
      <c r="C151" s="15" t="s">
        <v>785</v>
      </c>
      <c r="D151" s="11" t="s">
        <v>781</v>
      </c>
      <c r="E151" s="12" t="s">
        <v>786</v>
      </c>
      <c r="F151" s="30">
        <v>1022.839506</v>
      </c>
      <c r="G151" s="30">
        <v>862.03703704999998</v>
      </c>
      <c r="H151" s="30">
        <v>710.80246914999998</v>
      </c>
      <c r="I151" s="30">
        <f t="shared" si="4"/>
        <v>865.22633740000003</v>
      </c>
      <c r="J151" s="18" t="s">
        <v>882</v>
      </c>
      <c r="L151" s="8"/>
    </row>
    <row r="152" spans="2:12" ht="45">
      <c r="B152" s="19">
        <v>149</v>
      </c>
      <c r="C152" s="15" t="s">
        <v>787</v>
      </c>
      <c r="D152" s="11" t="s">
        <v>788</v>
      </c>
      <c r="E152" s="12" t="s">
        <v>789</v>
      </c>
      <c r="F152" s="30">
        <v>907.09876569999994</v>
      </c>
      <c r="G152" s="30">
        <v>1201.851852</v>
      </c>
      <c r="H152" s="30">
        <v>851.2345679</v>
      </c>
      <c r="I152" s="30">
        <f t="shared" si="4"/>
        <v>986.72839519999991</v>
      </c>
      <c r="J152" s="18" t="s">
        <v>881</v>
      </c>
      <c r="L152" s="8"/>
    </row>
    <row r="153" spans="2:12" ht="45">
      <c r="B153" s="19">
        <v>150</v>
      </c>
      <c r="C153" s="15" t="s">
        <v>790</v>
      </c>
      <c r="D153" s="11" t="s">
        <v>788</v>
      </c>
      <c r="E153" s="12" t="s">
        <v>791</v>
      </c>
      <c r="F153" s="30">
        <v>1026.8518516500001</v>
      </c>
      <c r="G153" s="30">
        <v>1052.46913595</v>
      </c>
      <c r="H153" s="30">
        <v>702.16049380000004</v>
      </c>
      <c r="I153" s="30">
        <f t="shared" si="4"/>
        <v>927.16049380000004</v>
      </c>
      <c r="J153" s="18" t="s">
        <v>881</v>
      </c>
      <c r="L153" s="8"/>
    </row>
    <row r="154" spans="2:12" ht="30">
      <c r="B154" s="19">
        <v>151</v>
      </c>
      <c r="C154" s="15" t="s">
        <v>792</v>
      </c>
      <c r="D154" s="11" t="s">
        <v>793</v>
      </c>
      <c r="E154" s="12" t="s">
        <v>794</v>
      </c>
      <c r="F154" s="30">
        <v>894.44444469999996</v>
      </c>
      <c r="G154" s="30">
        <v>940.12345679999999</v>
      </c>
      <c r="H154" s="30">
        <v>887.96296295000002</v>
      </c>
      <c r="I154" s="30">
        <f t="shared" si="4"/>
        <v>907.51028815000006</v>
      </c>
      <c r="J154" s="18" t="s">
        <v>881</v>
      </c>
      <c r="L154" s="8"/>
    </row>
    <row r="155" spans="2:12" ht="60">
      <c r="B155" s="19">
        <v>152</v>
      </c>
      <c r="C155" s="15" t="s">
        <v>795</v>
      </c>
      <c r="D155" s="11" t="s">
        <v>796</v>
      </c>
      <c r="E155" s="12" t="s">
        <v>797</v>
      </c>
      <c r="F155" s="30">
        <v>658.64197530000001</v>
      </c>
      <c r="G155" s="30">
        <v>487.65432099999998</v>
      </c>
      <c r="H155" s="30">
        <v>531.48148145000005</v>
      </c>
      <c r="I155" s="30">
        <f t="shared" si="4"/>
        <v>559.25925925000001</v>
      </c>
      <c r="J155" s="18" t="s">
        <v>884</v>
      </c>
      <c r="L155" s="8"/>
    </row>
    <row r="156" spans="2:12" ht="60">
      <c r="B156" s="19">
        <v>153</v>
      </c>
      <c r="C156" s="15" t="s">
        <v>798</v>
      </c>
      <c r="D156" s="11" t="s">
        <v>796</v>
      </c>
      <c r="E156" s="12" t="s">
        <v>799</v>
      </c>
      <c r="F156" s="30">
        <v>542.59259259999999</v>
      </c>
      <c r="G156" s="30">
        <v>349.38271605</v>
      </c>
      <c r="H156" s="30">
        <v>732.40740740000001</v>
      </c>
      <c r="I156" s="30">
        <f t="shared" si="4"/>
        <v>541.46090534999996</v>
      </c>
      <c r="J156" s="18" t="s">
        <v>884</v>
      </c>
      <c r="L156" s="8"/>
    </row>
    <row r="157" spans="2:12" ht="45">
      <c r="B157" s="19">
        <v>154</v>
      </c>
      <c r="C157" s="15" t="s">
        <v>800</v>
      </c>
      <c r="D157" s="11" t="s">
        <v>801</v>
      </c>
      <c r="E157" s="12" t="s">
        <v>802</v>
      </c>
      <c r="F157" s="30">
        <v>814.19753085000002</v>
      </c>
      <c r="G157" s="30">
        <v>1010.1851852</v>
      </c>
      <c r="H157" s="30">
        <v>788.58024690000002</v>
      </c>
      <c r="I157" s="30">
        <f t="shared" si="4"/>
        <v>870.98765431666664</v>
      </c>
      <c r="J157" s="18" t="s">
        <v>882</v>
      </c>
      <c r="L157" s="8"/>
    </row>
    <row r="158" spans="2:12" ht="30">
      <c r="B158" s="19">
        <v>155</v>
      </c>
      <c r="C158" s="15" t="s">
        <v>803</v>
      </c>
      <c r="D158" s="11" t="s">
        <v>804</v>
      </c>
      <c r="E158" s="12" t="s">
        <v>805</v>
      </c>
      <c r="F158" s="30">
        <v>923.14814815</v>
      </c>
      <c r="G158" s="30">
        <v>838.27160494999998</v>
      </c>
      <c r="H158" s="30">
        <v>784.25925925000001</v>
      </c>
      <c r="I158" s="30">
        <f t="shared" si="4"/>
        <v>848.55967078333333</v>
      </c>
      <c r="J158" s="18" t="s">
        <v>882</v>
      </c>
      <c r="L158" s="8"/>
    </row>
    <row r="159" spans="2:12" ht="30">
      <c r="B159" s="19">
        <v>156</v>
      </c>
      <c r="C159" s="15" t="s">
        <v>806</v>
      </c>
      <c r="D159" s="11" t="s">
        <v>807</v>
      </c>
      <c r="E159" s="12" t="s">
        <v>808</v>
      </c>
      <c r="F159" s="30">
        <v>998.76543234999997</v>
      </c>
      <c r="G159" s="30">
        <v>962.65432099999998</v>
      </c>
      <c r="H159" s="30">
        <v>795.06172855</v>
      </c>
      <c r="I159" s="30">
        <f t="shared" si="4"/>
        <v>918.82716063333339</v>
      </c>
      <c r="J159" s="18" t="s">
        <v>881</v>
      </c>
      <c r="L159" s="8"/>
    </row>
    <row r="160" spans="2:12" ht="30">
      <c r="B160" s="19">
        <v>157</v>
      </c>
      <c r="C160" s="15" t="s">
        <v>809</v>
      </c>
      <c r="D160" s="11" t="s">
        <v>807</v>
      </c>
      <c r="E160" s="12" t="s">
        <v>810</v>
      </c>
      <c r="F160" s="30">
        <v>1042.9012343500001</v>
      </c>
      <c r="G160" s="30">
        <v>1080.5555555000001</v>
      </c>
      <c r="H160" s="30">
        <v>829.62962960000004</v>
      </c>
      <c r="I160" s="30">
        <f t="shared" si="4"/>
        <v>984.36213981666663</v>
      </c>
      <c r="J160" s="18" t="s">
        <v>881</v>
      </c>
      <c r="L160" s="8"/>
    </row>
    <row r="161" spans="2:12" ht="30">
      <c r="B161" s="19">
        <v>158</v>
      </c>
      <c r="C161" s="15" t="s">
        <v>811</v>
      </c>
      <c r="D161" s="11" t="s">
        <v>807</v>
      </c>
      <c r="E161" s="12" t="s">
        <v>812</v>
      </c>
      <c r="F161" s="30">
        <v>1009.8765435</v>
      </c>
      <c r="G161" s="30">
        <v>929.32098765000001</v>
      </c>
      <c r="H161" s="30">
        <v>842.59259254999995</v>
      </c>
      <c r="I161" s="30">
        <f t="shared" si="4"/>
        <v>927.2633745666667</v>
      </c>
      <c r="J161" s="18" t="s">
        <v>881</v>
      </c>
      <c r="L161" s="8"/>
    </row>
    <row r="162" spans="2:12" ht="30">
      <c r="B162" s="19">
        <v>159</v>
      </c>
      <c r="C162" s="15" t="s">
        <v>813</v>
      </c>
      <c r="D162" s="11" t="s">
        <v>814</v>
      </c>
      <c r="E162" s="12" t="s">
        <v>815</v>
      </c>
      <c r="F162" s="30">
        <v>999.99999994999996</v>
      </c>
      <c r="G162" s="30">
        <v>1108.6419753</v>
      </c>
      <c r="H162" s="30">
        <v>911.72839484999997</v>
      </c>
      <c r="I162" s="30">
        <f t="shared" si="4"/>
        <v>1006.7901233666666</v>
      </c>
      <c r="J162" s="18" t="s">
        <v>881</v>
      </c>
      <c r="L162" s="8"/>
    </row>
    <row r="163" spans="2:12" ht="30">
      <c r="B163" s="19">
        <v>160</v>
      </c>
      <c r="C163" s="15" t="s">
        <v>816</v>
      </c>
      <c r="D163" s="11" t="s">
        <v>814</v>
      </c>
      <c r="E163" s="12" t="s">
        <v>817</v>
      </c>
      <c r="F163" s="30">
        <v>915.12345679999999</v>
      </c>
      <c r="G163" s="30">
        <v>820.98765434999996</v>
      </c>
      <c r="H163" s="30">
        <v>779.93827160000001</v>
      </c>
      <c r="I163" s="30">
        <f t="shared" si="4"/>
        <v>838.68312758333332</v>
      </c>
      <c r="J163" s="18" t="s">
        <v>882</v>
      </c>
      <c r="L163" s="8"/>
    </row>
    <row r="164" spans="2:12" ht="30">
      <c r="B164" s="19">
        <v>161</v>
      </c>
      <c r="C164" s="15" t="s">
        <v>818</v>
      </c>
      <c r="D164" s="11" t="s">
        <v>814</v>
      </c>
      <c r="E164" s="12" t="s">
        <v>819</v>
      </c>
      <c r="F164" s="30">
        <v>891.04938270000002</v>
      </c>
      <c r="G164" s="30">
        <v>808.95061725000005</v>
      </c>
      <c r="H164" s="30">
        <v>602.77777779999997</v>
      </c>
      <c r="I164" s="30">
        <f t="shared" ref="I164:I186" si="5">AVERAGE(F164:H164)</f>
        <v>767.59259258333338</v>
      </c>
      <c r="J164" s="18" t="s">
        <v>882</v>
      </c>
      <c r="L164" s="8"/>
    </row>
    <row r="165" spans="2:12" ht="60">
      <c r="B165" s="19">
        <v>162</v>
      </c>
      <c r="C165" s="15" t="s">
        <v>820</v>
      </c>
      <c r="D165" s="11" t="s">
        <v>821</v>
      </c>
      <c r="E165" s="12" t="s">
        <v>822</v>
      </c>
      <c r="F165" s="30">
        <v>1242.5925930000001</v>
      </c>
      <c r="G165" s="30">
        <v>1159.8765430000001</v>
      </c>
      <c r="H165" s="30">
        <v>840.43209875000002</v>
      </c>
      <c r="I165" s="30">
        <f t="shared" si="5"/>
        <v>1080.96707825</v>
      </c>
      <c r="J165" s="18" t="s">
        <v>881</v>
      </c>
      <c r="L165" s="8"/>
    </row>
    <row r="166" spans="2:12" ht="60">
      <c r="B166" s="19">
        <v>163</v>
      </c>
      <c r="C166" s="15" t="s">
        <v>823</v>
      </c>
      <c r="D166" s="11" t="s">
        <v>824</v>
      </c>
      <c r="E166" s="12" t="s">
        <v>825</v>
      </c>
      <c r="F166" s="30">
        <v>1258.950617</v>
      </c>
      <c r="G166" s="30">
        <v>1157.4074075000001</v>
      </c>
      <c r="H166" s="30">
        <v>944.13580230000002</v>
      </c>
      <c r="I166" s="30">
        <f t="shared" si="5"/>
        <v>1120.1646089333335</v>
      </c>
      <c r="J166" s="18" t="s">
        <v>883</v>
      </c>
      <c r="L166" s="8"/>
    </row>
    <row r="167" spans="2:12" ht="60">
      <c r="B167" s="19">
        <v>164</v>
      </c>
      <c r="C167" s="15" t="s">
        <v>826</v>
      </c>
      <c r="D167" s="11" t="s">
        <v>821</v>
      </c>
      <c r="E167" s="12" t="s">
        <v>827</v>
      </c>
      <c r="F167" s="30">
        <v>802.77777779999997</v>
      </c>
      <c r="G167" s="30">
        <v>872.83950619999996</v>
      </c>
      <c r="H167" s="30">
        <v>691.35802469999999</v>
      </c>
      <c r="I167" s="30">
        <f t="shared" si="5"/>
        <v>788.99176956666668</v>
      </c>
      <c r="J167" s="18" t="s">
        <v>882</v>
      </c>
      <c r="L167" s="8"/>
    </row>
    <row r="168" spans="2:12" ht="45">
      <c r="B168" s="19">
        <v>165</v>
      </c>
      <c r="C168" s="15" t="s">
        <v>828</v>
      </c>
      <c r="D168" s="11" t="s">
        <v>829</v>
      </c>
      <c r="E168" s="12" t="s">
        <v>830</v>
      </c>
      <c r="F168" s="30">
        <v>676.85185185</v>
      </c>
      <c r="G168" s="30">
        <v>680.55555560000005</v>
      </c>
      <c r="H168" s="30">
        <v>604.93827160000001</v>
      </c>
      <c r="I168" s="30">
        <f t="shared" si="5"/>
        <v>654.11522634999994</v>
      </c>
      <c r="J168" s="18" t="s">
        <v>882</v>
      </c>
      <c r="L168" s="8"/>
    </row>
    <row r="169" spans="2:12" ht="45">
      <c r="B169" s="19">
        <v>166</v>
      </c>
      <c r="C169" s="15" t="s">
        <v>831</v>
      </c>
      <c r="D169" s="11" t="s">
        <v>829</v>
      </c>
      <c r="E169" s="12" t="s">
        <v>832</v>
      </c>
      <c r="F169" s="30">
        <v>775.92592590000004</v>
      </c>
      <c r="G169" s="30">
        <v>635.18518515000005</v>
      </c>
      <c r="H169" s="30">
        <v>596.29629629999999</v>
      </c>
      <c r="I169" s="30">
        <f t="shared" si="5"/>
        <v>669.13580245000003</v>
      </c>
      <c r="J169" s="18" t="s">
        <v>882</v>
      </c>
      <c r="L169" s="8"/>
    </row>
    <row r="170" spans="2:12" ht="45">
      <c r="B170" s="19">
        <v>167</v>
      </c>
      <c r="C170" s="15" t="s">
        <v>833</v>
      </c>
      <c r="D170" s="11" t="s">
        <v>829</v>
      </c>
      <c r="E170" s="12" t="s">
        <v>834</v>
      </c>
      <c r="F170" s="30">
        <v>704.93827160000001</v>
      </c>
      <c r="G170" s="30">
        <v>700</v>
      </c>
      <c r="H170" s="30">
        <v>700</v>
      </c>
      <c r="I170" s="30">
        <f t="shared" si="5"/>
        <v>701.64609053333334</v>
      </c>
      <c r="J170" s="18" t="s">
        <v>882</v>
      </c>
      <c r="L170" s="8"/>
    </row>
    <row r="171" spans="2:12" ht="45">
      <c r="B171" s="19">
        <v>168</v>
      </c>
      <c r="C171" s="15" t="s">
        <v>835</v>
      </c>
      <c r="D171" s="11" t="s">
        <v>829</v>
      </c>
      <c r="E171" s="12" t="s">
        <v>836</v>
      </c>
      <c r="F171" s="30">
        <v>626.2345679</v>
      </c>
      <c r="G171" s="30">
        <v>591.97530864999999</v>
      </c>
      <c r="H171" s="30">
        <v>589.81481480000002</v>
      </c>
      <c r="I171" s="30">
        <f t="shared" si="5"/>
        <v>602.67489711666667</v>
      </c>
      <c r="J171" s="18" t="s">
        <v>882</v>
      </c>
      <c r="L171" s="8"/>
    </row>
    <row r="172" spans="2:12" ht="45">
      <c r="B172" s="19">
        <v>169</v>
      </c>
      <c r="C172" s="15" t="s">
        <v>837</v>
      </c>
      <c r="D172" s="11" t="s">
        <v>838</v>
      </c>
      <c r="E172" s="12" t="s">
        <v>839</v>
      </c>
      <c r="F172" s="30">
        <v>982.71604964999995</v>
      </c>
      <c r="G172" s="30">
        <v>920.98765434999996</v>
      </c>
      <c r="H172" s="30">
        <v>814.50617284999998</v>
      </c>
      <c r="I172" s="30">
        <f t="shared" si="5"/>
        <v>906.06995895</v>
      </c>
      <c r="J172" s="18" t="s">
        <v>881</v>
      </c>
      <c r="L172" s="8"/>
    </row>
    <row r="173" spans="2:12" ht="60">
      <c r="B173" s="19">
        <v>170</v>
      </c>
      <c r="C173" s="15" t="s">
        <v>840</v>
      </c>
      <c r="D173" s="11" t="s">
        <v>841</v>
      </c>
      <c r="E173" s="12" t="s">
        <v>842</v>
      </c>
      <c r="F173" s="30">
        <v>1042.9012345000001</v>
      </c>
      <c r="G173" s="30">
        <v>1105.5555555000001</v>
      </c>
      <c r="H173" s="30">
        <v>827.4691358</v>
      </c>
      <c r="I173" s="30">
        <f t="shared" si="5"/>
        <v>991.97530860000006</v>
      </c>
      <c r="J173" s="18" t="s">
        <v>881</v>
      </c>
      <c r="L173" s="8"/>
    </row>
    <row r="174" spans="2:12" ht="60">
      <c r="B174" s="19">
        <v>171</v>
      </c>
      <c r="C174" s="15" t="s">
        <v>843</v>
      </c>
      <c r="D174" s="11" t="s">
        <v>844</v>
      </c>
      <c r="E174" s="12" t="s">
        <v>845</v>
      </c>
      <c r="F174" s="30">
        <v>665.12345674999995</v>
      </c>
      <c r="G174" s="30">
        <v>870.98765430000003</v>
      </c>
      <c r="H174" s="30">
        <v>704.32098765000001</v>
      </c>
      <c r="I174" s="30">
        <f t="shared" si="5"/>
        <v>746.8106995666667</v>
      </c>
      <c r="J174" s="18" t="s">
        <v>882</v>
      </c>
      <c r="L174" s="8"/>
    </row>
    <row r="175" spans="2:12" ht="60">
      <c r="B175" s="19">
        <v>172</v>
      </c>
      <c r="C175" s="15" t="s">
        <v>846</v>
      </c>
      <c r="D175" s="11" t="s">
        <v>847</v>
      </c>
      <c r="E175" s="12" t="s">
        <v>848</v>
      </c>
      <c r="F175" s="30">
        <v>958.64197530000001</v>
      </c>
      <c r="G175" s="30">
        <v>1073.4567903499999</v>
      </c>
      <c r="H175" s="30">
        <v>723.76543204999996</v>
      </c>
      <c r="I175" s="30">
        <f t="shared" si="5"/>
        <v>918.62139923333325</v>
      </c>
      <c r="J175" s="18" t="s">
        <v>881</v>
      </c>
      <c r="L175" s="8"/>
    </row>
    <row r="176" spans="2:12">
      <c r="B176" s="19">
        <v>173</v>
      </c>
      <c r="C176" s="15" t="s">
        <v>849</v>
      </c>
      <c r="D176" s="11" t="s">
        <v>850</v>
      </c>
      <c r="E176" s="12" t="s">
        <v>851</v>
      </c>
      <c r="F176" s="30">
        <v>444.44444444999999</v>
      </c>
      <c r="G176" s="30">
        <v>612.34567900000002</v>
      </c>
      <c r="H176" s="30">
        <v>401.85185185</v>
      </c>
      <c r="I176" s="30">
        <f t="shared" si="5"/>
        <v>486.21399176666665</v>
      </c>
      <c r="J176" s="18" t="s">
        <v>884</v>
      </c>
      <c r="L176" s="8"/>
    </row>
    <row r="177" spans="2:12">
      <c r="B177" s="19">
        <v>174</v>
      </c>
      <c r="C177" s="15" t="s">
        <v>852</v>
      </c>
      <c r="D177" s="11" t="s">
        <v>853</v>
      </c>
      <c r="E177" s="12" t="s">
        <v>854</v>
      </c>
      <c r="F177" s="30">
        <v>533.95061729999998</v>
      </c>
      <c r="G177" s="30">
        <v>524.69135804999996</v>
      </c>
      <c r="H177" s="30">
        <v>643.82716049999999</v>
      </c>
      <c r="I177" s="30">
        <f t="shared" si="5"/>
        <v>567.48971195000001</v>
      </c>
      <c r="J177" s="18" t="s">
        <v>884</v>
      </c>
      <c r="L177" s="8"/>
    </row>
    <row r="178" spans="2:12" ht="240">
      <c r="B178" s="19">
        <v>175</v>
      </c>
      <c r="C178" s="15" t="s">
        <v>855</v>
      </c>
      <c r="D178" s="11" t="s">
        <v>856</v>
      </c>
      <c r="E178" s="12" t="s">
        <v>857</v>
      </c>
      <c r="F178" s="30">
        <v>646.60493829999996</v>
      </c>
      <c r="G178" s="30">
        <v>741.97530864999999</v>
      </c>
      <c r="H178" s="30">
        <v>553.08641980000004</v>
      </c>
      <c r="I178" s="30">
        <f t="shared" si="5"/>
        <v>647.22222224999996</v>
      </c>
      <c r="J178" s="18" t="s">
        <v>882</v>
      </c>
      <c r="L178" s="8"/>
    </row>
    <row r="179" spans="2:12" ht="135">
      <c r="B179" s="19">
        <v>176</v>
      </c>
      <c r="C179" s="15" t="s">
        <v>858</v>
      </c>
      <c r="D179" s="11" t="s">
        <v>859</v>
      </c>
      <c r="E179" s="12" t="s">
        <v>860</v>
      </c>
      <c r="F179" s="30">
        <v>682.09876544999997</v>
      </c>
      <c r="G179" s="30">
        <v>934.56790124999998</v>
      </c>
      <c r="H179" s="30">
        <v>926.85185185</v>
      </c>
      <c r="I179" s="30">
        <f t="shared" si="5"/>
        <v>847.83950618333336</v>
      </c>
      <c r="J179" s="18" t="s">
        <v>882</v>
      </c>
      <c r="L179" s="8"/>
    </row>
    <row r="180" spans="2:12" ht="30">
      <c r="B180" s="19">
        <v>177</v>
      </c>
      <c r="C180" s="15" t="s">
        <v>861</v>
      </c>
      <c r="D180" s="11" t="s">
        <v>862</v>
      </c>
      <c r="E180" s="12" t="s">
        <v>863</v>
      </c>
      <c r="F180" s="30">
        <v>435.80246914999998</v>
      </c>
      <c r="G180" s="30">
        <v>644.13580245000003</v>
      </c>
      <c r="H180" s="30">
        <v>522.83950619999996</v>
      </c>
      <c r="I180" s="30">
        <f t="shared" si="5"/>
        <v>534.25925926666662</v>
      </c>
      <c r="J180" s="18" t="s">
        <v>884</v>
      </c>
      <c r="L180" s="8"/>
    </row>
    <row r="181" spans="2:12" ht="30">
      <c r="B181" s="19">
        <v>178</v>
      </c>
      <c r="C181" s="15" t="s">
        <v>864</v>
      </c>
      <c r="D181" s="11" t="s">
        <v>865</v>
      </c>
      <c r="E181" s="12" t="s">
        <v>866</v>
      </c>
      <c r="F181" s="30">
        <v>730.24691359999997</v>
      </c>
      <c r="G181" s="30">
        <v>744.75308640000003</v>
      </c>
      <c r="H181" s="30">
        <v>594.13580245000003</v>
      </c>
      <c r="I181" s="30">
        <f t="shared" si="5"/>
        <v>689.71193415000005</v>
      </c>
      <c r="J181" s="18" t="s">
        <v>882</v>
      </c>
      <c r="L181" s="8"/>
    </row>
    <row r="182" spans="2:12" ht="30">
      <c r="B182" s="19">
        <v>179</v>
      </c>
      <c r="C182" s="15" t="s">
        <v>867</v>
      </c>
      <c r="D182" s="11" t="s">
        <v>868</v>
      </c>
      <c r="E182" s="12" t="s">
        <v>869</v>
      </c>
      <c r="F182" s="30">
        <v>832.09876569999994</v>
      </c>
      <c r="G182" s="30">
        <v>860.49382715000002</v>
      </c>
      <c r="H182" s="30">
        <v>706.48148145000005</v>
      </c>
      <c r="I182" s="30">
        <f t="shared" si="5"/>
        <v>799.6913581</v>
      </c>
      <c r="J182" s="18" t="s">
        <v>882</v>
      </c>
      <c r="L182" s="8"/>
    </row>
    <row r="183" spans="2:12" ht="75">
      <c r="B183" s="19">
        <v>180</v>
      </c>
      <c r="C183" s="15" t="s">
        <v>870</v>
      </c>
      <c r="D183" s="11" t="s">
        <v>871</v>
      </c>
      <c r="E183" s="12" t="s">
        <v>872</v>
      </c>
      <c r="F183" s="30">
        <v>369.13580250000001</v>
      </c>
      <c r="G183" s="30">
        <v>642.59259259999999</v>
      </c>
      <c r="H183" s="30">
        <v>712.96296299999995</v>
      </c>
      <c r="I183" s="30">
        <f t="shared" si="5"/>
        <v>574.89711936666663</v>
      </c>
      <c r="J183" s="18" t="s">
        <v>884</v>
      </c>
      <c r="L183" s="8"/>
    </row>
    <row r="184" spans="2:12" ht="75.75" thickBot="1">
      <c r="B184" s="19">
        <v>181</v>
      </c>
      <c r="C184" s="15" t="s">
        <v>873</v>
      </c>
      <c r="D184" s="13" t="s">
        <v>874</v>
      </c>
      <c r="E184" s="14" t="s">
        <v>875</v>
      </c>
      <c r="F184" s="30">
        <v>731.79012350000005</v>
      </c>
      <c r="G184" s="30">
        <v>776.54320989999997</v>
      </c>
      <c r="H184" s="30">
        <v>678.39506170000004</v>
      </c>
      <c r="I184" s="30">
        <f t="shared" si="5"/>
        <v>728.90946503333328</v>
      </c>
      <c r="J184" s="18" t="s">
        <v>882</v>
      </c>
      <c r="L184" s="8"/>
    </row>
    <row r="185" spans="2:12" ht="15.95" customHeight="1">
      <c r="B185" s="19"/>
      <c r="C185" s="15" t="s">
        <v>885</v>
      </c>
      <c r="D185" s="15"/>
      <c r="E185" s="15"/>
      <c r="F185" s="32">
        <v>122.222222222222</v>
      </c>
      <c r="G185" s="32">
        <v>187.65432098765399</v>
      </c>
      <c r="H185" s="32">
        <v>198.76543209876499</v>
      </c>
      <c r="I185" s="32">
        <f t="shared" si="5"/>
        <v>169.54732510288034</v>
      </c>
      <c r="J185" s="18" t="s">
        <v>884</v>
      </c>
    </row>
    <row r="186" spans="2:12" ht="22.5" customHeight="1" thickBot="1">
      <c r="B186" s="22"/>
      <c r="C186" s="23" t="s">
        <v>886</v>
      </c>
      <c r="D186" s="23"/>
      <c r="E186" s="23"/>
      <c r="F186" s="33">
        <v>1113.8888888888901</v>
      </c>
      <c r="G186" s="33">
        <v>1180.8641975308601</v>
      </c>
      <c r="H186" s="33">
        <v>1261.72839506173</v>
      </c>
      <c r="I186" s="34">
        <f t="shared" si="5"/>
        <v>1185.4938271604933</v>
      </c>
      <c r="J186" s="18" t="s">
        <v>883</v>
      </c>
    </row>
  </sheetData>
  <mergeCells count="1">
    <mergeCell ref="B2:J2"/>
  </mergeCells>
  <conditionalFormatting sqref="J187">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A00D1-F963-4D76-B687-6692ECEA2A9E}">
  <dimension ref="A1:L12"/>
  <sheetViews>
    <sheetView zoomScale="70" zoomScaleNormal="70" workbookViewId="0">
      <selection sqref="A1:L1"/>
    </sheetView>
  </sheetViews>
  <sheetFormatPr defaultRowHeight="15"/>
  <cols>
    <col min="1" max="1" width="10.140625" customWidth="1"/>
  </cols>
  <sheetData>
    <row r="1" spans="1:12" ht="51.95" customHeight="1">
      <c r="A1" s="221" t="s">
        <v>1205</v>
      </c>
      <c r="B1" s="222"/>
      <c r="C1" s="222"/>
      <c r="D1" s="222"/>
      <c r="E1" s="222"/>
      <c r="F1" s="222"/>
      <c r="G1" s="222"/>
      <c r="H1" s="222"/>
      <c r="I1" s="222"/>
      <c r="J1" s="222"/>
      <c r="K1" s="222"/>
      <c r="L1" s="223"/>
    </row>
    <row r="2" spans="1:12" ht="42.75">
      <c r="A2" s="37" t="s">
        <v>0</v>
      </c>
      <c r="B2" s="25" t="s">
        <v>887</v>
      </c>
      <c r="C2" s="25" t="s">
        <v>888</v>
      </c>
      <c r="D2" s="25" t="s">
        <v>889</v>
      </c>
      <c r="E2" s="25" t="s">
        <v>890</v>
      </c>
      <c r="F2" s="25" t="s">
        <v>891</v>
      </c>
      <c r="G2" s="9"/>
      <c r="H2" s="9"/>
      <c r="L2" s="38"/>
    </row>
    <row r="3" spans="1:12">
      <c r="A3" s="219" t="s">
        <v>892</v>
      </c>
      <c r="B3" s="26">
        <v>2019</v>
      </c>
      <c r="C3" s="26">
        <v>66.819999999999993</v>
      </c>
      <c r="D3" s="26">
        <v>57</v>
      </c>
      <c r="E3" s="26">
        <v>95</v>
      </c>
      <c r="F3" s="26">
        <v>5.48</v>
      </c>
      <c r="G3" s="9"/>
      <c r="H3" s="9"/>
      <c r="L3" s="38"/>
    </row>
    <row r="4" spans="1:12">
      <c r="A4" s="219"/>
      <c r="B4" s="26">
        <v>2020</v>
      </c>
      <c r="C4" s="26">
        <v>64.040000000000006</v>
      </c>
      <c r="D4" s="26">
        <v>58</v>
      </c>
      <c r="E4" s="26">
        <v>78</v>
      </c>
      <c r="F4" s="26">
        <v>3.76</v>
      </c>
      <c r="G4" s="9"/>
      <c r="H4" s="9"/>
      <c r="L4" s="38"/>
    </row>
    <row r="5" spans="1:12">
      <c r="A5" s="219"/>
      <c r="B5" s="26">
        <v>2021</v>
      </c>
      <c r="C5" s="26">
        <v>67.81</v>
      </c>
      <c r="D5" s="26">
        <v>56</v>
      </c>
      <c r="E5" s="26">
        <v>80</v>
      </c>
      <c r="F5" s="26">
        <v>4.04</v>
      </c>
      <c r="G5" s="9"/>
      <c r="H5" s="9"/>
      <c r="L5" s="38"/>
    </row>
    <row r="6" spans="1:12">
      <c r="A6" s="219" t="s">
        <v>893</v>
      </c>
      <c r="B6" s="26">
        <v>2019</v>
      </c>
      <c r="C6" s="26">
        <v>93.09</v>
      </c>
      <c r="D6" s="26">
        <v>65</v>
      </c>
      <c r="E6" s="26">
        <v>125</v>
      </c>
      <c r="F6" s="26">
        <v>8.6999999999999993</v>
      </c>
      <c r="G6" s="9"/>
      <c r="H6" s="9"/>
      <c r="L6" s="38"/>
    </row>
    <row r="7" spans="1:12">
      <c r="A7" s="219"/>
      <c r="B7" s="26">
        <v>2020</v>
      </c>
      <c r="C7" s="26">
        <v>99.64</v>
      </c>
      <c r="D7" s="26">
        <v>75</v>
      </c>
      <c r="E7" s="26">
        <v>130</v>
      </c>
      <c r="F7" s="26">
        <v>7.85</v>
      </c>
      <c r="G7" s="9"/>
      <c r="H7" s="9"/>
      <c r="L7" s="38"/>
    </row>
    <row r="8" spans="1:12">
      <c r="A8" s="219"/>
      <c r="B8" s="26">
        <v>2021</v>
      </c>
      <c r="C8" s="26">
        <v>101.7</v>
      </c>
      <c r="D8" s="26">
        <v>81</v>
      </c>
      <c r="E8" s="26">
        <v>125</v>
      </c>
      <c r="F8" s="26">
        <v>7.44</v>
      </c>
      <c r="G8" s="9"/>
      <c r="H8" s="9"/>
      <c r="L8" s="38"/>
    </row>
    <row r="9" spans="1:12">
      <c r="A9" s="219" t="s">
        <v>894</v>
      </c>
      <c r="B9" s="26">
        <v>2019</v>
      </c>
      <c r="C9" s="26">
        <v>918.74</v>
      </c>
      <c r="D9" s="26">
        <v>137.04</v>
      </c>
      <c r="E9" s="26">
        <v>1654.32</v>
      </c>
      <c r="F9" s="26">
        <v>290.24</v>
      </c>
      <c r="G9" s="9"/>
      <c r="H9" s="9"/>
      <c r="L9" s="38"/>
    </row>
    <row r="10" spans="1:12">
      <c r="A10" s="219"/>
      <c r="B10" s="26">
        <v>2020</v>
      </c>
      <c r="C10" s="26">
        <v>893.55</v>
      </c>
      <c r="D10" s="26">
        <v>277.16000000000003</v>
      </c>
      <c r="E10" s="26">
        <v>1299.3800000000001</v>
      </c>
      <c r="F10" s="26">
        <v>211.13</v>
      </c>
      <c r="G10" s="9"/>
      <c r="H10" s="9"/>
      <c r="L10" s="38"/>
    </row>
    <row r="11" spans="1:12" ht="15.75" thickBot="1">
      <c r="A11" s="220"/>
      <c r="B11" s="39">
        <v>2021</v>
      </c>
      <c r="C11" s="39">
        <v>839.06</v>
      </c>
      <c r="D11" s="39">
        <v>401.85</v>
      </c>
      <c r="E11" s="39">
        <v>1372.41</v>
      </c>
      <c r="F11" s="39">
        <v>210.95</v>
      </c>
      <c r="G11" s="40"/>
      <c r="H11" s="40"/>
      <c r="I11" s="41"/>
      <c r="J11" s="41"/>
      <c r="K11" s="41"/>
      <c r="L11" s="42"/>
    </row>
    <row r="12" spans="1:12" ht="27.95" customHeight="1">
      <c r="A12" s="35" t="s">
        <v>895</v>
      </c>
      <c r="B12" s="35"/>
      <c r="C12" s="35"/>
      <c r="D12" s="35"/>
      <c r="E12" s="35"/>
      <c r="F12" s="35"/>
      <c r="G12" s="36"/>
      <c r="H12" s="36"/>
      <c r="I12" s="27"/>
    </row>
  </sheetData>
  <mergeCells count="4">
    <mergeCell ref="A3:A5"/>
    <mergeCell ref="A6:A8"/>
    <mergeCell ref="A9:A11"/>
    <mergeCell ref="A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6673-088C-4753-9612-C2B058594DAC}">
  <dimension ref="A1:AZ8"/>
  <sheetViews>
    <sheetView zoomScaleNormal="100" workbookViewId="0">
      <selection activeCell="D6" sqref="D6"/>
    </sheetView>
  </sheetViews>
  <sheetFormatPr defaultRowHeight="15"/>
  <cols>
    <col min="1" max="1" width="9" bestFit="1" customWidth="1"/>
    <col min="2" max="2" width="11.5703125" customWidth="1"/>
    <col min="4" max="4" width="12.140625" customWidth="1"/>
    <col min="6" max="6" width="12.140625" customWidth="1"/>
  </cols>
  <sheetData>
    <row r="1" spans="1:52" ht="25.5" customHeight="1" thickBot="1">
      <c r="A1" s="43" t="s">
        <v>1202</v>
      </c>
      <c r="B1" s="44"/>
      <c r="C1" s="44"/>
      <c r="D1" s="44"/>
      <c r="E1" s="44"/>
      <c r="F1" s="44"/>
      <c r="G1" s="44"/>
      <c r="H1" s="44"/>
      <c r="I1" s="44"/>
      <c r="J1" s="45"/>
      <c r="K1" s="45"/>
      <c r="L1" s="45"/>
      <c r="M1" s="46"/>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ht="15.75" thickBot="1">
      <c r="A2" s="225" t="s">
        <v>0</v>
      </c>
      <c r="B2" s="227">
        <v>2019</v>
      </c>
      <c r="C2" s="228"/>
      <c r="D2" s="227">
        <v>2020</v>
      </c>
      <c r="E2" s="228"/>
      <c r="F2" s="227">
        <v>2021</v>
      </c>
      <c r="G2" s="228"/>
    </row>
    <row r="3" spans="1:52" ht="30.75" thickBot="1">
      <c r="A3" s="226"/>
      <c r="B3" s="1" t="s">
        <v>50</v>
      </c>
      <c r="C3" s="1" t="s">
        <v>896</v>
      </c>
      <c r="D3" s="1" t="s">
        <v>50</v>
      </c>
      <c r="E3" s="1" t="s">
        <v>896</v>
      </c>
      <c r="F3" s="1" t="s">
        <v>50</v>
      </c>
      <c r="G3" s="1" t="s">
        <v>896</v>
      </c>
    </row>
    <row r="4" spans="1:52" ht="15.75" thickBot="1">
      <c r="A4" s="2" t="s">
        <v>46</v>
      </c>
      <c r="B4" s="1" t="s">
        <v>897</v>
      </c>
      <c r="C4" s="1">
        <v>0.75</v>
      </c>
      <c r="D4" s="1" t="s">
        <v>898</v>
      </c>
      <c r="E4" s="1">
        <v>0.63</v>
      </c>
      <c r="F4" s="1" t="s">
        <v>899</v>
      </c>
      <c r="G4" s="1">
        <v>0.92</v>
      </c>
    </row>
    <row r="5" spans="1:52" ht="15.75" thickBot="1">
      <c r="A5" s="2" t="s">
        <v>47</v>
      </c>
      <c r="B5" s="1" t="s">
        <v>900</v>
      </c>
      <c r="C5" s="1">
        <v>0.88</v>
      </c>
      <c r="D5" s="1" t="s">
        <v>901</v>
      </c>
      <c r="E5" s="1">
        <v>0.73</v>
      </c>
      <c r="F5" s="1" t="s">
        <v>902</v>
      </c>
      <c r="G5" s="1">
        <v>0.95</v>
      </c>
    </row>
    <row r="6" spans="1:52" ht="15.75" thickBot="1">
      <c r="A6" s="2" t="s">
        <v>48</v>
      </c>
      <c r="B6" s="1" t="s">
        <v>903</v>
      </c>
      <c r="C6" s="1">
        <v>0.88</v>
      </c>
      <c r="D6" s="1" t="s">
        <v>904</v>
      </c>
      <c r="E6" s="1">
        <v>0.88</v>
      </c>
      <c r="F6" s="1" t="s">
        <v>905</v>
      </c>
      <c r="G6" s="1">
        <v>0.75</v>
      </c>
    </row>
    <row r="7" spans="1:52">
      <c r="A7" s="229" t="s">
        <v>906</v>
      </c>
      <c r="B7" s="229"/>
      <c r="C7" s="229"/>
      <c r="D7" s="229"/>
      <c r="E7" s="229"/>
      <c r="F7" s="229"/>
      <c r="G7" s="229"/>
    </row>
    <row r="8" spans="1:52">
      <c r="A8" s="224" t="s">
        <v>51</v>
      </c>
      <c r="B8" s="224"/>
      <c r="C8" s="224"/>
      <c r="D8" s="224"/>
      <c r="E8" s="224"/>
      <c r="F8" s="224"/>
      <c r="G8" s="224"/>
    </row>
  </sheetData>
  <mergeCells count="6">
    <mergeCell ref="A8:G8"/>
    <mergeCell ref="A2:A3"/>
    <mergeCell ref="B2:C2"/>
    <mergeCell ref="D2:E2"/>
    <mergeCell ref="F2:G2"/>
    <mergeCell ref="A7:G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1A82-3E14-4B3F-BB83-9E1679FEED55}">
  <dimension ref="B1:N29"/>
  <sheetViews>
    <sheetView zoomScale="64" zoomScaleNormal="50" workbookViewId="0">
      <selection activeCell="D14" sqref="D14"/>
    </sheetView>
  </sheetViews>
  <sheetFormatPr defaultRowHeight="15"/>
  <cols>
    <col min="2" max="2" width="12.85546875" customWidth="1"/>
    <col min="5" max="5" width="17.140625" customWidth="1"/>
    <col min="6" max="6" width="21.85546875" customWidth="1"/>
  </cols>
  <sheetData>
    <row r="1" spans="2:14" ht="15.75" thickBot="1">
      <c r="B1" s="230" t="s">
        <v>1203</v>
      </c>
      <c r="C1" s="230"/>
      <c r="D1" s="230"/>
      <c r="E1" s="230"/>
      <c r="F1" s="230"/>
      <c r="G1" s="230"/>
      <c r="H1" s="230"/>
      <c r="I1" s="230"/>
      <c r="J1" s="230"/>
      <c r="K1" s="230"/>
      <c r="L1" s="230"/>
      <c r="M1" s="230"/>
      <c r="N1" s="230"/>
    </row>
    <row r="2" spans="2:14" ht="29.25" thickBot="1">
      <c r="B2" s="6" t="s">
        <v>52</v>
      </c>
      <c r="C2" s="3" t="s">
        <v>53</v>
      </c>
      <c r="D2" s="3" t="s">
        <v>54</v>
      </c>
      <c r="E2" s="3" t="s">
        <v>55</v>
      </c>
      <c r="F2" s="47" t="s">
        <v>56</v>
      </c>
      <c r="G2" s="99" t="s">
        <v>952</v>
      </c>
    </row>
    <row r="3" spans="2:14" ht="15.75" thickBot="1">
      <c r="B3" s="5" t="s">
        <v>10</v>
      </c>
      <c r="C3" s="7">
        <v>14425</v>
      </c>
      <c r="D3" s="1">
        <v>0.16</v>
      </c>
      <c r="E3" s="1">
        <v>425.43</v>
      </c>
      <c r="F3" s="98" t="s">
        <v>57</v>
      </c>
      <c r="G3" s="100">
        <f>D3*100</f>
        <v>16</v>
      </c>
    </row>
    <row r="4" spans="2:14" ht="15.75" thickBot="1">
      <c r="B4" s="5" t="s">
        <v>13</v>
      </c>
      <c r="C4" s="7">
        <v>18776</v>
      </c>
      <c r="D4" s="1">
        <v>0.08</v>
      </c>
      <c r="E4" s="1">
        <v>292.79000000000002</v>
      </c>
      <c r="F4" s="98" t="s">
        <v>58</v>
      </c>
      <c r="G4" s="100">
        <f t="shared" ref="G4:G23" si="0">D4*100</f>
        <v>8</v>
      </c>
    </row>
    <row r="5" spans="2:14" ht="15.75" thickBot="1">
      <c r="B5" s="5" t="s">
        <v>17</v>
      </c>
      <c r="C5" s="7">
        <v>6475</v>
      </c>
      <c r="D5" s="1">
        <v>0.15</v>
      </c>
      <c r="E5" s="1">
        <v>386.15</v>
      </c>
      <c r="F5" s="98" t="s">
        <v>59</v>
      </c>
      <c r="G5" s="100">
        <f t="shared" si="0"/>
        <v>15</v>
      </c>
    </row>
    <row r="6" spans="2:14" ht="15.75" thickBot="1">
      <c r="B6" s="5" t="s">
        <v>18</v>
      </c>
      <c r="C6" s="7">
        <v>22475</v>
      </c>
      <c r="D6" s="1">
        <v>0.22</v>
      </c>
      <c r="E6" s="1">
        <v>339.59</v>
      </c>
      <c r="F6" s="98" t="s">
        <v>60</v>
      </c>
      <c r="G6" s="100">
        <f t="shared" si="0"/>
        <v>22</v>
      </c>
    </row>
    <row r="7" spans="2:14" ht="15.75" thickBot="1">
      <c r="B7" s="5" t="s">
        <v>21</v>
      </c>
      <c r="C7" s="7">
        <v>28425</v>
      </c>
      <c r="D7" s="1">
        <v>0.14000000000000001</v>
      </c>
      <c r="E7" s="1">
        <v>298.72000000000003</v>
      </c>
      <c r="F7" s="98" t="s">
        <v>61</v>
      </c>
      <c r="G7" s="100">
        <f t="shared" si="0"/>
        <v>14.000000000000002</v>
      </c>
    </row>
    <row r="8" spans="2:14" ht="15.75" thickBot="1">
      <c r="B8" s="5" t="s">
        <v>62</v>
      </c>
      <c r="C8" s="7">
        <v>11925</v>
      </c>
      <c r="D8" s="1">
        <v>0.24</v>
      </c>
      <c r="E8" s="1">
        <v>496.88</v>
      </c>
      <c r="F8" s="98" t="s">
        <v>63</v>
      </c>
      <c r="G8" s="100">
        <f t="shared" si="0"/>
        <v>24</v>
      </c>
    </row>
    <row r="9" spans="2:14" ht="15.75" thickBot="1">
      <c r="B9" s="5" t="s">
        <v>23</v>
      </c>
      <c r="C9" s="7">
        <v>15825</v>
      </c>
      <c r="D9" s="1">
        <v>0.1</v>
      </c>
      <c r="E9" s="1">
        <v>526.13</v>
      </c>
      <c r="F9" s="98" t="s">
        <v>64</v>
      </c>
      <c r="G9" s="100">
        <f t="shared" si="0"/>
        <v>10</v>
      </c>
    </row>
    <row r="10" spans="2:14" ht="15.75" thickBot="1">
      <c r="B10" s="5" t="s">
        <v>25</v>
      </c>
      <c r="C10" s="7">
        <v>19475</v>
      </c>
      <c r="D10" s="1">
        <v>0.12</v>
      </c>
      <c r="E10" s="1">
        <v>437.77</v>
      </c>
      <c r="F10" s="98" t="s">
        <v>65</v>
      </c>
      <c r="G10" s="100">
        <f t="shared" si="0"/>
        <v>12</v>
      </c>
    </row>
    <row r="11" spans="2:14" ht="15.75" thickBot="1">
      <c r="B11" s="5" t="s">
        <v>26</v>
      </c>
      <c r="C11" s="7">
        <v>5425</v>
      </c>
      <c r="D11" s="1">
        <v>0.06</v>
      </c>
      <c r="E11" s="1">
        <v>543.57000000000005</v>
      </c>
      <c r="F11" s="98" t="s">
        <v>66</v>
      </c>
      <c r="G11" s="100">
        <f t="shared" si="0"/>
        <v>6</v>
      </c>
    </row>
    <row r="12" spans="2:14" ht="15.75" thickBot="1">
      <c r="B12" s="5" t="s">
        <v>27</v>
      </c>
      <c r="C12" s="7">
        <v>11775</v>
      </c>
      <c r="D12" s="1">
        <v>0.15</v>
      </c>
      <c r="E12" s="1">
        <v>545.1</v>
      </c>
      <c r="F12" s="98" t="s">
        <v>67</v>
      </c>
      <c r="G12" s="100">
        <f t="shared" si="0"/>
        <v>15</v>
      </c>
    </row>
    <row r="13" spans="2:14" ht="15.75" thickBot="1">
      <c r="B13" s="5" t="s">
        <v>28</v>
      </c>
      <c r="C13" s="7">
        <v>7125</v>
      </c>
      <c r="D13" s="1">
        <v>0.11</v>
      </c>
      <c r="E13" s="1">
        <v>487.66</v>
      </c>
      <c r="F13" s="98" t="s">
        <v>68</v>
      </c>
      <c r="G13" s="100">
        <f t="shared" si="0"/>
        <v>11</v>
      </c>
    </row>
    <row r="14" spans="2:14" ht="15.75" thickBot="1">
      <c r="B14" s="5" t="s">
        <v>69</v>
      </c>
      <c r="C14" s="7">
        <v>1081</v>
      </c>
      <c r="D14" s="1">
        <v>0.04</v>
      </c>
      <c r="E14" s="1">
        <v>513.32000000000005</v>
      </c>
      <c r="F14" s="98" t="s">
        <v>70</v>
      </c>
      <c r="G14" s="100">
        <f t="shared" si="0"/>
        <v>4</v>
      </c>
    </row>
    <row r="15" spans="2:14" ht="15.75" thickBot="1">
      <c r="B15" s="5" t="s">
        <v>30</v>
      </c>
      <c r="C15" s="7">
        <v>15875</v>
      </c>
      <c r="D15" s="1">
        <v>0.1</v>
      </c>
      <c r="E15" s="1">
        <v>419.38</v>
      </c>
      <c r="F15" s="98" t="s">
        <v>71</v>
      </c>
      <c r="G15" s="100">
        <f t="shared" si="0"/>
        <v>10</v>
      </c>
    </row>
    <row r="16" spans="2:14" ht="15.75" thickBot="1">
      <c r="B16" s="5" t="s">
        <v>32</v>
      </c>
      <c r="C16" s="7">
        <v>24025</v>
      </c>
      <c r="D16" s="1">
        <v>0.13</v>
      </c>
      <c r="E16" s="1">
        <v>314.31</v>
      </c>
      <c r="F16" s="98" t="s">
        <v>72</v>
      </c>
      <c r="G16" s="100">
        <f t="shared" si="0"/>
        <v>13</v>
      </c>
    </row>
    <row r="17" spans="2:7" ht="15.75" thickBot="1">
      <c r="B17" s="5" t="s">
        <v>34</v>
      </c>
      <c r="C17" s="7">
        <v>4825</v>
      </c>
      <c r="D17" s="1">
        <v>7.0000000000000007E-2</v>
      </c>
      <c r="E17" s="1">
        <v>450.11</v>
      </c>
      <c r="F17" s="98" t="s">
        <v>73</v>
      </c>
      <c r="G17" s="100">
        <f t="shared" si="0"/>
        <v>7.0000000000000009</v>
      </c>
    </row>
    <row r="18" spans="2:7" ht="15.75" thickBot="1">
      <c r="B18" s="5" t="s">
        <v>36</v>
      </c>
      <c r="C18" s="7">
        <v>13725</v>
      </c>
      <c r="D18" s="1">
        <v>0.11</v>
      </c>
      <c r="E18" s="1">
        <v>411.5</v>
      </c>
      <c r="F18" s="98" t="s">
        <v>74</v>
      </c>
      <c r="G18" s="100">
        <f t="shared" si="0"/>
        <v>11</v>
      </c>
    </row>
    <row r="19" spans="2:7" ht="15.75" thickBot="1">
      <c r="B19" s="5" t="s">
        <v>38</v>
      </c>
      <c r="C19" s="7">
        <v>20075</v>
      </c>
      <c r="D19" s="1">
        <v>0.15</v>
      </c>
      <c r="E19" s="1">
        <v>329.18</v>
      </c>
      <c r="F19" s="98" t="s">
        <v>75</v>
      </c>
      <c r="G19" s="100">
        <f t="shared" si="0"/>
        <v>15</v>
      </c>
    </row>
    <row r="20" spans="2:7" ht="15.75" thickBot="1">
      <c r="B20" s="5" t="s">
        <v>39</v>
      </c>
      <c r="C20" s="7">
        <v>3975</v>
      </c>
      <c r="D20" s="1">
        <v>0.05</v>
      </c>
      <c r="E20" s="1">
        <v>468.43</v>
      </c>
      <c r="F20" s="98" t="s">
        <v>76</v>
      </c>
      <c r="G20" s="100">
        <f t="shared" si="0"/>
        <v>5</v>
      </c>
    </row>
    <row r="21" spans="2:7" ht="15.75" thickBot="1">
      <c r="B21" s="5" t="s">
        <v>40</v>
      </c>
      <c r="C21" s="7">
        <v>22025</v>
      </c>
      <c r="D21" s="1">
        <v>0.11</v>
      </c>
      <c r="E21" s="1">
        <v>415.69</v>
      </c>
      <c r="F21" s="98" t="s">
        <v>77</v>
      </c>
      <c r="G21" s="100">
        <f t="shared" si="0"/>
        <v>11</v>
      </c>
    </row>
    <row r="22" spans="2:7" ht="15.75" thickBot="1">
      <c r="B22" s="5" t="s">
        <v>41</v>
      </c>
      <c r="C22" s="7">
        <v>24725</v>
      </c>
      <c r="D22" s="1">
        <v>0.14000000000000001</v>
      </c>
      <c r="E22" s="1">
        <v>344.26</v>
      </c>
      <c r="F22" s="98" t="s">
        <v>78</v>
      </c>
      <c r="G22" s="100">
        <f t="shared" si="0"/>
        <v>14.000000000000002</v>
      </c>
    </row>
    <row r="23" spans="2:7" ht="15.75" thickBot="1">
      <c r="B23" s="5" t="s">
        <v>43</v>
      </c>
      <c r="C23" s="7">
        <v>6875</v>
      </c>
      <c r="D23" s="1">
        <v>0.05</v>
      </c>
      <c r="E23" s="1">
        <v>487.56</v>
      </c>
      <c r="F23" s="98" t="s">
        <v>79</v>
      </c>
      <c r="G23" s="100">
        <f t="shared" si="0"/>
        <v>5</v>
      </c>
    </row>
    <row r="24" spans="2:7" ht="15.75" thickBot="1">
      <c r="B24" s="5" t="s">
        <v>80</v>
      </c>
      <c r="C24" s="7">
        <v>116125</v>
      </c>
      <c r="D24" s="1">
        <v>0.14000000000000001</v>
      </c>
      <c r="E24" s="1">
        <v>440.4</v>
      </c>
      <c r="F24" s="98" t="s">
        <v>81</v>
      </c>
      <c r="G24" s="100"/>
    </row>
    <row r="25" spans="2:7" ht="15.75" thickBot="1">
      <c r="B25" s="5" t="s">
        <v>82</v>
      </c>
      <c r="C25" s="7">
        <v>142626</v>
      </c>
      <c r="D25" s="1">
        <v>0.12</v>
      </c>
      <c r="E25" s="1">
        <v>357.81</v>
      </c>
      <c r="F25" s="98" t="s">
        <v>83</v>
      </c>
      <c r="G25" s="100"/>
    </row>
    <row r="26" spans="2:7" ht="15.75" thickBot="1">
      <c r="B26" s="5" t="s">
        <v>84</v>
      </c>
      <c r="C26" s="7">
        <v>40581</v>
      </c>
      <c r="D26" s="1">
        <v>0.09</v>
      </c>
      <c r="E26" s="1">
        <v>478</v>
      </c>
      <c r="F26" s="98" t="s">
        <v>85</v>
      </c>
      <c r="G26" s="100"/>
    </row>
    <row r="27" spans="2:7" ht="15.75" thickBot="1">
      <c r="B27" s="5" t="s">
        <v>86</v>
      </c>
      <c r="C27" s="7">
        <v>299332</v>
      </c>
      <c r="D27" s="1">
        <v>0.12</v>
      </c>
      <c r="E27" s="1">
        <v>425.41</v>
      </c>
      <c r="F27" s="98" t="s">
        <v>87</v>
      </c>
      <c r="G27" s="100"/>
    </row>
    <row r="28" spans="2:7">
      <c r="B28" s="229" t="s">
        <v>88</v>
      </c>
      <c r="C28" s="229"/>
      <c r="D28" s="229"/>
      <c r="E28" s="229"/>
      <c r="F28" s="224"/>
    </row>
    <row r="29" spans="2:7">
      <c r="B29" s="224"/>
      <c r="C29" s="224"/>
      <c r="D29" s="224"/>
      <c r="E29" s="224"/>
      <c r="F29" s="224"/>
    </row>
  </sheetData>
  <mergeCells count="2">
    <mergeCell ref="B28:F29"/>
    <mergeCell ref="B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276B-5DBB-4589-A4D1-2B1ECF0E9C28}">
  <dimension ref="A1:KQ123"/>
  <sheetViews>
    <sheetView topLeftCell="B1" zoomScale="90" zoomScaleNormal="90" workbookViewId="0">
      <selection activeCell="O16" sqref="O16"/>
    </sheetView>
  </sheetViews>
  <sheetFormatPr defaultColWidth="9.140625" defaultRowHeight="15"/>
  <cols>
    <col min="1" max="1" width="9.140625" style="102"/>
    <col min="2" max="2" width="4.5703125" style="102" customWidth="1"/>
    <col min="3" max="3" width="7.28515625" style="102" customWidth="1"/>
    <col min="4" max="4" width="9.7109375" style="102" customWidth="1"/>
    <col min="5" max="5" width="13.7109375" style="102" bestFit="1" customWidth="1"/>
    <col min="6" max="6" width="7.85546875" style="102" customWidth="1"/>
    <col min="7" max="7" width="7.140625" style="102" customWidth="1"/>
    <col min="8" max="8" width="6.28515625" style="102" customWidth="1"/>
    <col min="9" max="9" width="6.5703125" style="102" customWidth="1"/>
    <col min="10" max="10" width="5.7109375" style="102" customWidth="1"/>
    <col min="11" max="11" width="9.7109375" style="102" customWidth="1"/>
    <col min="12" max="12" width="13.28515625" style="102" bestFit="1" customWidth="1"/>
    <col min="13" max="16384" width="9.140625" style="102"/>
  </cols>
  <sheetData>
    <row r="1" spans="1:303">
      <c r="B1" s="101" t="s">
        <v>1206</v>
      </c>
    </row>
    <row r="2" spans="1:303" ht="15.75" thickBot="1"/>
    <row r="3" spans="1:303">
      <c r="B3" s="208" t="s">
        <v>1012</v>
      </c>
      <c r="C3" s="119" t="s">
        <v>0</v>
      </c>
      <c r="D3" s="119" t="s">
        <v>1</v>
      </c>
      <c r="E3" s="119" t="s">
        <v>907</v>
      </c>
      <c r="F3" s="119" t="s">
        <v>52</v>
      </c>
      <c r="G3" s="119" t="s">
        <v>91</v>
      </c>
      <c r="H3" s="119" t="s">
        <v>3</v>
      </c>
      <c r="I3" s="119" t="s">
        <v>4</v>
      </c>
      <c r="J3" s="119" t="s">
        <v>5</v>
      </c>
      <c r="K3" s="119" t="s">
        <v>6</v>
      </c>
      <c r="L3" s="201" t="s">
        <v>1201</v>
      </c>
    </row>
    <row r="4" spans="1:303">
      <c r="B4" s="120">
        <v>1</v>
      </c>
      <c r="C4" s="121" t="s">
        <v>8</v>
      </c>
      <c r="D4" s="121">
        <v>997942</v>
      </c>
      <c r="E4" s="121" t="s">
        <v>290</v>
      </c>
      <c r="F4" s="121" t="s">
        <v>10</v>
      </c>
      <c r="G4" s="121">
        <v>370228607</v>
      </c>
      <c r="H4" s="121">
        <v>14.27313</v>
      </c>
      <c r="I4" s="121">
        <v>2.2498E-4</v>
      </c>
      <c r="J4" s="121">
        <v>8.2909999999999998E-2</v>
      </c>
      <c r="K4" s="132">
        <v>20346.919979999999</v>
      </c>
      <c r="L4" s="122">
        <f>-LOG10(I4)</f>
        <v>3.6478560875584174</v>
      </c>
    </row>
    <row r="5" spans="1:303">
      <c r="B5" s="120">
        <v>2</v>
      </c>
      <c r="C5" s="121" t="s">
        <v>12</v>
      </c>
      <c r="D5" s="121">
        <v>5355343</v>
      </c>
      <c r="E5" s="121" t="s">
        <v>293</v>
      </c>
      <c r="F5" s="121" t="s">
        <v>10</v>
      </c>
      <c r="G5" s="121">
        <v>555693545</v>
      </c>
      <c r="H5" s="121">
        <v>23.36834</v>
      </c>
      <c r="I5" s="121">
        <v>3.0425999999999999E-6</v>
      </c>
      <c r="J5" s="121">
        <v>0.12307</v>
      </c>
      <c r="K5" s="132">
        <v>11587.259260000001</v>
      </c>
      <c r="L5" s="122">
        <f>-LOG10(I5)</f>
        <v>5.5167551390684828</v>
      </c>
    </row>
    <row r="6" spans="1:303">
      <c r="B6" s="120">
        <v>3</v>
      </c>
      <c r="C6" s="121" t="s">
        <v>11</v>
      </c>
      <c r="D6" s="121">
        <v>3034508</v>
      </c>
      <c r="E6" s="121" t="s">
        <v>294</v>
      </c>
      <c r="F6" s="121" t="s">
        <v>10</v>
      </c>
      <c r="G6" s="121">
        <v>582959772</v>
      </c>
      <c r="H6" s="121">
        <v>12.962339999999999</v>
      </c>
      <c r="I6" s="121">
        <v>5.1221000000000003E-4</v>
      </c>
      <c r="J6" s="121">
        <v>0.11532000000000001</v>
      </c>
      <c r="K6" s="132">
        <v>6932.3459800000001</v>
      </c>
      <c r="L6" s="122">
        <f>-LOG10(I6)</f>
        <v>3.2905519469483688</v>
      </c>
    </row>
    <row r="7" spans="1:303">
      <c r="B7" s="120"/>
      <c r="C7" s="121"/>
      <c r="D7" s="121"/>
      <c r="E7" s="121"/>
      <c r="F7" s="121"/>
      <c r="G7" s="121"/>
      <c r="H7" s="121"/>
      <c r="I7" s="121"/>
      <c r="J7" s="121"/>
      <c r="K7" s="132"/>
      <c r="L7" s="122"/>
    </row>
    <row r="8" spans="1:303">
      <c r="B8" s="120">
        <v>4</v>
      </c>
      <c r="C8" s="121" t="s">
        <v>12</v>
      </c>
      <c r="D8" s="121">
        <v>3385482</v>
      </c>
      <c r="E8" s="121" t="s">
        <v>291</v>
      </c>
      <c r="F8" s="121" t="s">
        <v>13</v>
      </c>
      <c r="G8" s="121">
        <v>570759883</v>
      </c>
      <c r="H8" s="121">
        <v>16.058800000000002</v>
      </c>
      <c r="I8" s="121">
        <v>1.1694E-4</v>
      </c>
      <c r="J8" s="121">
        <v>0.13075000000000001</v>
      </c>
      <c r="K8" s="132">
        <v>11879.17598</v>
      </c>
      <c r="L8" s="122">
        <f>-LOG10(I8)</f>
        <v>3.9320369104987347</v>
      </c>
    </row>
    <row r="9" spans="1:303">
      <c r="B9" s="120">
        <v>5</v>
      </c>
      <c r="C9" s="121" t="s">
        <v>8</v>
      </c>
      <c r="D9" s="121">
        <v>1093490</v>
      </c>
      <c r="E9" s="121" t="s">
        <v>295</v>
      </c>
      <c r="F9" s="121" t="s">
        <v>13</v>
      </c>
      <c r="G9" s="121">
        <v>572985684</v>
      </c>
      <c r="H9" s="121">
        <v>12.24511</v>
      </c>
      <c r="I9" s="121">
        <v>6.2971000000000001E-4</v>
      </c>
      <c r="J9" s="121">
        <v>7.8750000000000001E-2</v>
      </c>
      <c r="K9" s="132">
        <v>13079.17849</v>
      </c>
      <c r="L9" s="122">
        <f>-LOG10(I9)</f>
        <v>3.2008594099052816</v>
      </c>
    </row>
    <row r="10" spans="1:303">
      <c r="B10" s="120">
        <v>6</v>
      </c>
      <c r="C10" s="121" t="s">
        <v>15</v>
      </c>
      <c r="D10" s="121">
        <v>1090302</v>
      </c>
      <c r="E10" s="121" t="s">
        <v>296</v>
      </c>
      <c r="F10" s="121" t="s">
        <v>13</v>
      </c>
      <c r="G10" s="121">
        <v>579824305</v>
      </c>
      <c r="H10" s="121">
        <v>13.30932</v>
      </c>
      <c r="I10" s="121">
        <v>3.5825000000000001E-4</v>
      </c>
      <c r="J10" s="121">
        <v>7.5569999999999998E-2</v>
      </c>
      <c r="K10" s="132">
        <v>22485.953839999998</v>
      </c>
      <c r="L10" s="122">
        <f>-LOG10(I10)</f>
        <v>3.4458138009306181</v>
      </c>
    </row>
    <row r="11" spans="1:303">
      <c r="B11" s="120"/>
      <c r="C11" s="121"/>
      <c r="D11" s="121"/>
      <c r="E11" s="121"/>
      <c r="F11" s="121"/>
      <c r="G11" s="121"/>
      <c r="H11" s="121"/>
      <c r="I11" s="121"/>
      <c r="J11" s="121"/>
      <c r="K11" s="132"/>
      <c r="L11" s="122"/>
    </row>
    <row r="12" spans="1:303">
      <c r="B12" s="120">
        <v>7</v>
      </c>
      <c r="C12" s="121" t="s">
        <v>11</v>
      </c>
      <c r="D12" s="121">
        <v>3064683</v>
      </c>
      <c r="E12" s="121" t="s">
        <v>292</v>
      </c>
      <c r="F12" s="121" t="s">
        <v>17</v>
      </c>
      <c r="G12" s="121">
        <v>44775232</v>
      </c>
      <c r="H12" s="121">
        <v>13.159369999999999</v>
      </c>
      <c r="I12" s="121">
        <v>4.8999999999999998E-4</v>
      </c>
      <c r="J12" s="121">
        <v>0.11724</v>
      </c>
      <c r="K12" s="132">
        <v>0.55501999999999996</v>
      </c>
      <c r="L12" s="122">
        <f>-LOG10(I12)</f>
        <v>3.3098039199714862</v>
      </c>
    </row>
    <row r="13" spans="1:303">
      <c r="B13" s="120"/>
      <c r="C13" s="121"/>
      <c r="D13" s="121"/>
      <c r="E13" s="121"/>
      <c r="F13" s="121"/>
      <c r="G13" s="121"/>
      <c r="H13" s="121"/>
      <c r="I13" s="121"/>
      <c r="J13" s="121"/>
      <c r="K13" s="132"/>
      <c r="L13" s="122"/>
    </row>
    <row r="14" spans="1:303">
      <c r="B14" s="120">
        <v>8</v>
      </c>
      <c r="C14" s="121" t="s">
        <v>12</v>
      </c>
      <c r="D14" s="121">
        <v>1026699</v>
      </c>
      <c r="E14" s="121" t="s">
        <v>297</v>
      </c>
      <c r="F14" s="121" t="s">
        <v>18</v>
      </c>
      <c r="G14" s="121">
        <v>11695202</v>
      </c>
      <c r="H14" s="121">
        <v>11.29182</v>
      </c>
      <c r="I14" s="121">
        <v>1.01E-3</v>
      </c>
      <c r="J14" s="121">
        <v>7.6819999999999999E-2</v>
      </c>
      <c r="K14" s="132">
        <v>15869.68298</v>
      </c>
      <c r="L14" s="122">
        <f t="shared" ref="L14:L23" si="0">-LOG10(I14)</f>
        <v>2.9956786262173574</v>
      </c>
    </row>
    <row r="15" spans="1:303" s="104" customFormat="1">
      <c r="A15" s="102"/>
      <c r="B15" s="123">
        <v>9</v>
      </c>
      <c r="C15" s="124" t="s">
        <v>11</v>
      </c>
      <c r="D15" s="124">
        <v>3955868</v>
      </c>
      <c r="E15" s="125" t="s">
        <v>356</v>
      </c>
      <c r="F15" s="124" t="s">
        <v>18</v>
      </c>
      <c r="G15" s="124">
        <v>106815147</v>
      </c>
      <c r="H15" s="124">
        <v>29.274349999999998</v>
      </c>
      <c r="I15" s="124">
        <v>2.0678E-7</v>
      </c>
      <c r="J15" s="124">
        <v>0.14213999999999999</v>
      </c>
      <c r="K15" s="133">
        <v>19318.626329999999</v>
      </c>
      <c r="L15" s="126">
        <f t="shared" si="0"/>
        <v>6.6844914690098127</v>
      </c>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row>
    <row r="16" spans="1:303">
      <c r="B16" s="120">
        <v>10</v>
      </c>
      <c r="C16" s="121" t="s">
        <v>11</v>
      </c>
      <c r="D16" s="121">
        <v>1231823</v>
      </c>
      <c r="E16" s="121" t="s">
        <v>298</v>
      </c>
      <c r="F16" s="121" t="s">
        <v>18</v>
      </c>
      <c r="G16" s="121">
        <v>147865042</v>
      </c>
      <c r="H16" s="121">
        <v>10.946870000000001</v>
      </c>
      <c r="I16" s="121">
        <v>1.16E-3</v>
      </c>
      <c r="J16" s="121">
        <v>6.3229999999999995E-2</v>
      </c>
      <c r="K16" s="132">
        <v>27336.89745</v>
      </c>
      <c r="L16" s="127">
        <f t="shared" si="0"/>
        <v>2.9355420107730814</v>
      </c>
    </row>
    <row r="17" spans="1:303">
      <c r="B17" s="120">
        <v>11</v>
      </c>
      <c r="C17" s="121" t="s">
        <v>11</v>
      </c>
      <c r="D17" s="121">
        <v>1091069</v>
      </c>
      <c r="E17" s="121" t="s">
        <v>299</v>
      </c>
      <c r="F17" s="121" t="s">
        <v>18</v>
      </c>
      <c r="G17" s="121">
        <v>528700315</v>
      </c>
      <c r="H17" s="121">
        <v>16.807020000000001</v>
      </c>
      <c r="I17" s="121">
        <v>6.4471E-5</v>
      </c>
      <c r="J17" s="121">
        <v>8.9800000000000005E-2</v>
      </c>
      <c r="K17" s="132">
        <v>20919.685140000001</v>
      </c>
      <c r="L17" s="127">
        <f t="shared" si="0"/>
        <v>4.190635593460156</v>
      </c>
    </row>
    <row r="18" spans="1:303">
      <c r="B18" s="120">
        <v>12</v>
      </c>
      <c r="C18" s="121" t="s">
        <v>12</v>
      </c>
      <c r="D18" s="121">
        <v>989588</v>
      </c>
      <c r="E18" s="121" t="s">
        <v>300</v>
      </c>
      <c r="F18" s="121" t="s">
        <v>18</v>
      </c>
      <c r="G18" s="121">
        <v>666154770</v>
      </c>
      <c r="H18" s="121">
        <v>26.592549999999999</v>
      </c>
      <c r="I18" s="121">
        <v>1.587E-6</v>
      </c>
      <c r="J18" s="121">
        <v>0.22717999999999999</v>
      </c>
      <c r="K18" s="132">
        <v>1912.89723</v>
      </c>
      <c r="L18" s="127">
        <f t="shared" si="0"/>
        <v>5.7994230732451522</v>
      </c>
    </row>
    <row r="19" spans="1:303">
      <c r="B19" s="120">
        <v>13</v>
      </c>
      <c r="C19" s="121" t="s">
        <v>12</v>
      </c>
      <c r="D19" s="121">
        <v>1205938</v>
      </c>
      <c r="E19" s="121" t="s">
        <v>301</v>
      </c>
      <c r="F19" s="121" t="s">
        <v>18</v>
      </c>
      <c r="G19" s="121">
        <v>737628168</v>
      </c>
      <c r="H19" s="121">
        <v>10.458780000000001</v>
      </c>
      <c r="I19" s="121">
        <v>1.48E-3</v>
      </c>
      <c r="J19" s="121">
        <v>6.1449999999999998E-2</v>
      </c>
      <c r="K19" s="132">
        <v>20063.959419999999</v>
      </c>
      <c r="L19" s="127">
        <f t="shared" si="0"/>
        <v>2.8297382846050425</v>
      </c>
    </row>
    <row r="20" spans="1:303">
      <c r="B20" s="120">
        <v>14</v>
      </c>
      <c r="C20" s="121" t="s">
        <v>11</v>
      </c>
      <c r="D20" s="121">
        <v>1060943</v>
      </c>
      <c r="E20" s="121" t="s">
        <v>302</v>
      </c>
      <c r="F20" s="121" t="s">
        <v>18</v>
      </c>
      <c r="G20" s="121">
        <v>763087785</v>
      </c>
      <c r="H20" s="121">
        <v>13.479710000000001</v>
      </c>
      <c r="I20" s="121">
        <v>3.5188999999999999E-4</v>
      </c>
      <c r="J20" s="121">
        <v>9.1920000000000002E-2</v>
      </c>
      <c r="K20" s="132">
        <v>22820.416140000001</v>
      </c>
      <c r="L20" s="127">
        <f t="shared" si="0"/>
        <v>3.4535930747576677</v>
      </c>
    </row>
    <row r="21" spans="1:303">
      <c r="B21" s="120">
        <v>15</v>
      </c>
      <c r="C21" s="121" t="s">
        <v>11</v>
      </c>
      <c r="D21" s="121">
        <v>1101257</v>
      </c>
      <c r="E21" s="121" t="s">
        <v>303</v>
      </c>
      <c r="F21" s="121" t="s">
        <v>18</v>
      </c>
      <c r="G21" s="121">
        <v>764311151</v>
      </c>
      <c r="H21" s="121">
        <v>13.902469999999999</v>
      </c>
      <c r="I21" s="121">
        <v>2.8315000000000002E-4</v>
      </c>
      <c r="J21" s="121">
        <v>9.1219999999999996E-2</v>
      </c>
      <c r="K21" s="132">
        <v>21446.216830000001</v>
      </c>
      <c r="L21" s="127">
        <f t="shared" si="0"/>
        <v>3.5479834340374521</v>
      </c>
    </row>
    <row r="22" spans="1:303">
      <c r="B22" s="120">
        <v>16</v>
      </c>
      <c r="C22" s="121" t="s">
        <v>15</v>
      </c>
      <c r="D22" s="121">
        <v>7865016</v>
      </c>
      <c r="E22" s="121" t="s">
        <v>304</v>
      </c>
      <c r="F22" s="121" t="s">
        <v>18</v>
      </c>
      <c r="G22" s="121">
        <v>776999671</v>
      </c>
      <c r="H22" s="121">
        <v>10.88536</v>
      </c>
      <c r="I22" s="121">
        <v>1.2199999999999999E-3</v>
      </c>
      <c r="J22" s="121">
        <v>6.8269999999999997E-2</v>
      </c>
      <c r="K22" s="132">
        <v>24004.540249999998</v>
      </c>
      <c r="L22" s="127">
        <f t="shared" si="0"/>
        <v>2.9136401693252516</v>
      </c>
    </row>
    <row r="23" spans="1:303">
      <c r="B23" s="120">
        <v>17</v>
      </c>
      <c r="C23" s="121" t="s">
        <v>12</v>
      </c>
      <c r="D23" s="121">
        <v>1862723</v>
      </c>
      <c r="E23" s="121" t="s">
        <v>305</v>
      </c>
      <c r="F23" s="121" t="s">
        <v>18</v>
      </c>
      <c r="G23" s="121">
        <v>779028972</v>
      </c>
      <c r="H23" s="121">
        <v>22.508479999999999</v>
      </c>
      <c r="I23" s="121">
        <v>4.4127000000000001E-6</v>
      </c>
      <c r="J23" s="121">
        <v>0.11634</v>
      </c>
      <c r="K23" s="132">
        <v>13988.09216</v>
      </c>
      <c r="L23" s="127">
        <f t="shared" si="0"/>
        <v>5.3552955973144964</v>
      </c>
    </row>
    <row r="24" spans="1:303">
      <c r="B24" s="120"/>
      <c r="C24" s="121"/>
      <c r="D24" s="121"/>
      <c r="E24" s="121"/>
      <c r="F24" s="121"/>
      <c r="G24" s="121"/>
      <c r="H24" s="121"/>
      <c r="I24" s="121"/>
      <c r="J24" s="121"/>
      <c r="K24" s="132"/>
      <c r="L24" s="127"/>
    </row>
    <row r="25" spans="1:303">
      <c r="B25" s="120">
        <v>18</v>
      </c>
      <c r="C25" s="121" t="s">
        <v>12</v>
      </c>
      <c r="D25" s="121">
        <v>12009940</v>
      </c>
      <c r="E25" s="121" t="s">
        <v>306</v>
      </c>
      <c r="F25" s="121" t="s">
        <v>21</v>
      </c>
      <c r="G25" s="121">
        <v>11710780</v>
      </c>
      <c r="H25" s="121">
        <v>12.8713</v>
      </c>
      <c r="I25" s="121">
        <v>5.5973000000000004E-4</v>
      </c>
      <c r="J25" s="121">
        <v>0.12934000000000001</v>
      </c>
      <c r="K25" s="132">
        <v>9027.5263799999993</v>
      </c>
      <c r="L25" s="127">
        <f t="shared" ref="L25:L28" si="1">-LOG10(I25)</f>
        <v>3.2520214154708014</v>
      </c>
    </row>
    <row r="26" spans="1:303">
      <c r="B26" s="120">
        <v>19</v>
      </c>
      <c r="C26" s="121" t="s">
        <v>12</v>
      </c>
      <c r="D26" s="121">
        <v>3028021</v>
      </c>
      <c r="E26" s="121" t="s">
        <v>307</v>
      </c>
      <c r="F26" s="121" t="s">
        <v>21</v>
      </c>
      <c r="G26" s="121">
        <v>453665747</v>
      </c>
      <c r="H26" s="121">
        <v>19.83522</v>
      </c>
      <c r="I26" s="121">
        <v>1.5557E-5</v>
      </c>
      <c r="J26" s="121">
        <v>0.10748000000000001</v>
      </c>
      <c r="K26" s="132">
        <v>14700.204110000001</v>
      </c>
      <c r="L26" s="127">
        <f t="shared" si="1"/>
        <v>4.8080741482885641</v>
      </c>
    </row>
    <row r="27" spans="1:303">
      <c r="B27" s="120">
        <v>20</v>
      </c>
      <c r="C27" s="121" t="s">
        <v>12</v>
      </c>
      <c r="D27" s="121">
        <v>1024643</v>
      </c>
      <c r="E27" s="121" t="s">
        <v>308</v>
      </c>
      <c r="F27" s="121" t="s">
        <v>21</v>
      </c>
      <c r="G27" s="121">
        <v>471533746</v>
      </c>
      <c r="H27" s="121">
        <v>21.354590000000002</v>
      </c>
      <c r="I27" s="121">
        <v>7.6287999999999997E-6</v>
      </c>
      <c r="J27" s="121">
        <v>0.1134</v>
      </c>
      <c r="K27" s="132">
        <v>13644.93526</v>
      </c>
      <c r="L27" s="127">
        <f t="shared" si="1"/>
        <v>5.1175437706118956</v>
      </c>
    </row>
    <row r="28" spans="1:303">
      <c r="B28" s="120">
        <v>21</v>
      </c>
      <c r="C28" s="121" t="s">
        <v>12</v>
      </c>
      <c r="D28" s="121">
        <v>3026452</v>
      </c>
      <c r="E28" s="121" t="s">
        <v>309</v>
      </c>
      <c r="F28" s="121" t="s">
        <v>21</v>
      </c>
      <c r="G28" s="121">
        <v>812292519</v>
      </c>
      <c r="H28" s="121">
        <v>27.366969999999998</v>
      </c>
      <c r="I28" s="121">
        <v>6.5535E-7</v>
      </c>
      <c r="J28" s="121">
        <v>0.17215</v>
      </c>
      <c r="K28" s="132">
        <v>15262.91418</v>
      </c>
      <c r="L28" s="127">
        <f t="shared" si="1"/>
        <v>6.1835266962347504</v>
      </c>
    </row>
    <row r="29" spans="1:303">
      <c r="B29" s="120"/>
      <c r="C29" s="128"/>
      <c r="D29" s="128"/>
      <c r="E29" s="121"/>
      <c r="F29" s="128"/>
      <c r="G29" s="128"/>
      <c r="H29" s="128"/>
      <c r="I29" s="121"/>
      <c r="J29" s="121"/>
      <c r="K29" s="132"/>
      <c r="L29" s="127"/>
    </row>
    <row r="30" spans="1:303">
      <c r="B30" s="120">
        <v>22</v>
      </c>
      <c r="C30" s="121" t="s">
        <v>12</v>
      </c>
      <c r="D30" s="121">
        <v>1725789</v>
      </c>
      <c r="E30" s="121" t="s">
        <v>310</v>
      </c>
      <c r="F30" s="121" t="s">
        <v>23</v>
      </c>
      <c r="G30" s="121">
        <v>716807570</v>
      </c>
      <c r="H30" s="121">
        <v>11.7941</v>
      </c>
      <c r="I30" s="121">
        <v>7.8647999999999999E-4</v>
      </c>
      <c r="J30" s="121">
        <v>7.8380000000000005E-2</v>
      </c>
      <c r="K30" s="132">
        <v>8495.3264899999995</v>
      </c>
      <c r="L30" s="127">
        <f>-LOG10(I30)</f>
        <v>3.1043123169060181</v>
      </c>
    </row>
    <row r="31" spans="1:303">
      <c r="B31" s="120"/>
      <c r="C31" s="121"/>
      <c r="D31" s="121"/>
      <c r="E31" s="121"/>
      <c r="F31" s="121"/>
      <c r="G31" s="121"/>
      <c r="H31" s="121"/>
      <c r="I31" s="129"/>
      <c r="J31" s="121"/>
      <c r="K31" s="132"/>
      <c r="L31" s="122"/>
    </row>
    <row r="32" spans="1:303" s="104" customFormat="1">
      <c r="A32" s="102"/>
      <c r="B32" s="123">
        <v>23</v>
      </c>
      <c r="C32" s="124" t="s">
        <v>12</v>
      </c>
      <c r="D32" s="124">
        <v>1059080</v>
      </c>
      <c r="E32" s="125" t="s">
        <v>357</v>
      </c>
      <c r="F32" s="124" t="s">
        <v>25</v>
      </c>
      <c r="G32" s="124">
        <v>680375512</v>
      </c>
      <c r="H32" s="125">
        <v>13.05869</v>
      </c>
      <c r="I32" s="125">
        <v>3.9671999999999998E-4</v>
      </c>
      <c r="J32" s="125">
        <v>7.0680000000000007E-2</v>
      </c>
      <c r="K32" s="133">
        <v>14682.83785</v>
      </c>
      <c r="L32" s="126">
        <f t="shared" ref="L32:L35" si="2">-LOG10(I32)</f>
        <v>3.4015159047169465</v>
      </c>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c r="GH32" s="102"/>
      <c r="GI32" s="102"/>
      <c r="GJ32" s="102"/>
      <c r="GK32" s="102"/>
      <c r="GL32" s="102"/>
      <c r="GM32" s="102"/>
      <c r="GN32" s="102"/>
      <c r="GO32" s="102"/>
      <c r="GP32" s="102"/>
      <c r="GQ32" s="102"/>
      <c r="GR32" s="102"/>
      <c r="GS32" s="102"/>
      <c r="GT32" s="102"/>
      <c r="GU32" s="102"/>
      <c r="GV32" s="102"/>
      <c r="GW32" s="102"/>
      <c r="GX32" s="102"/>
      <c r="GY32" s="102"/>
      <c r="GZ32" s="102"/>
      <c r="HA32" s="102"/>
      <c r="HB32" s="102"/>
      <c r="HC32" s="102"/>
      <c r="HD32" s="102"/>
      <c r="HE32" s="102"/>
      <c r="HF32" s="102"/>
      <c r="HG32" s="102"/>
      <c r="HH32" s="102"/>
      <c r="HI32" s="102"/>
      <c r="HJ32" s="102"/>
      <c r="HK32" s="102"/>
      <c r="HL32" s="102"/>
      <c r="HM32" s="102"/>
      <c r="HN32" s="102"/>
      <c r="HO32" s="102"/>
      <c r="HP32" s="102"/>
      <c r="HQ32" s="102"/>
      <c r="HR32" s="102"/>
      <c r="HS32" s="102"/>
      <c r="HT32" s="102"/>
      <c r="HU32" s="102"/>
      <c r="HV32" s="102"/>
      <c r="HW32" s="102"/>
      <c r="HX32" s="102"/>
      <c r="HY32" s="102"/>
      <c r="HZ32" s="102"/>
      <c r="IA32" s="102"/>
      <c r="IB32" s="102"/>
      <c r="IC32" s="102"/>
      <c r="ID32" s="102"/>
      <c r="IE32" s="102"/>
      <c r="IF32" s="102"/>
      <c r="IG32" s="102"/>
      <c r="IH32" s="102"/>
      <c r="II32" s="102"/>
      <c r="IJ32" s="102"/>
      <c r="IK32" s="102"/>
      <c r="IL32" s="102"/>
      <c r="IM32" s="102"/>
      <c r="IN32" s="102"/>
      <c r="IO32" s="102"/>
      <c r="IP32" s="102"/>
      <c r="IQ32" s="102"/>
      <c r="IR32" s="102"/>
      <c r="IS32" s="102"/>
      <c r="IT32" s="102"/>
      <c r="IU32" s="102"/>
      <c r="IV32" s="102"/>
      <c r="IW32" s="102"/>
      <c r="IX32" s="102"/>
      <c r="IY32" s="102"/>
      <c r="IZ32" s="102"/>
      <c r="JA32" s="102"/>
      <c r="JB32" s="102"/>
      <c r="JC32" s="102"/>
      <c r="JD32" s="102"/>
      <c r="JE32" s="102"/>
      <c r="JF32" s="102"/>
      <c r="JG32" s="102"/>
      <c r="JH32" s="102"/>
      <c r="JI32" s="102"/>
      <c r="JJ32" s="102"/>
      <c r="JK32" s="102"/>
      <c r="JL32" s="102"/>
      <c r="JM32" s="102"/>
      <c r="JN32" s="102"/>
      <c r="JO32" s="102"/>
      <c r="JP32" s="102"/>
      <c r="JQ32" s="102"/>
      <c r="JR32" s="102"/>
      <c r="JS32" s="102"/>
      <c r="JT32" s="102"/>
      <c r="JU32" s="102"/>
      <c r="JV32" s="102"/>
      <c r="JW32" s="102"/>
      <c r="JX32" s="102"/>
      <c r="JY32" s="102"/>
      <c r="JZ32" s="102"/>
      <c r="KA32" s="102"/>
      <c r="KB32" s="102"/>
      <c r="KC32" s="102"/>
      <c r="KD32" s="102"/>
      <c r="KE32" s="102"/>
      <c r="KF32" s="102"/>
      <c r="KG32" s="102"/>
      <c r="KH32" s="102"/>
      <c r="KI32" s="102"/>
      <c r="KJ32" s="102"/>
      <c r="KK32" s="102"/>
      <c r="KL32" s="102"/>
      <c r="KM32" s="102"/>
      <c r="KN32" s="102"/>
      <c r="KO32" s="102"/>
      <c r="KP32" s="102"/>
      <c r="KQ32" s="102"/>
    </row>
    <row r="33" spans="2:12">
      <c r="B33" s="120">
        <v>24</v>
      </c>
      <c r="C33" s="121" t="s">
        <v>12</v>
      </c>
      <c r="D33" s="121">
        <v>1037234</v>
      </c>
      <c r="E33" s="121" t="s">
        <v>311</v>
      </c>
      <c r="F33" s="121" t="s">
        <v>25</v>
      </c>
      <c r="G33" s="121">
        <v>681714448</v>
      </c>
      <c r="H33" s="121">
        <v>16.399850000000001</v>
      </c>
      <c r="I33" s="121">
        <v>7.818E-5</v>
      </c>
      <c r="J33" s="121">
        <v>8.8529999999999998E-2</v>
      </c>
      <c r="K33" s="132">
        <v>12321.06876</v>
      </c>
      <c r="L33" s="122">
        <f t="shared" si="2"/>
        <v>4.1069043339037714</v>
      </c>
    </row>
    <row r="34" spans="2:12">
      <c r="B34" s="120">
        <v>25</v>
      </c>
      <c r="C34" s="121" t="s">
        <v>12</v>
      </c>
      <c r="D34" s="121">
        <v>1076556</v>
      </c>
      <c r="E34" s="121" t="s">
        <v>312</v>
      </c>
      <c r="F34" s="121" t="s">
        <v>25</v>
      </c>
      <c r="G34" s="121">
        <v>682688048</v>
      </c>
      <c r="H34" s="121">
        <v>12.303850000000001</v>
      </c>
      <c r="I34" s="121">
        <v>6.4041E-4</v>
      </c>
      <c r="J34" s="121">
        <v>9.3969999999999998E-2</v>
      </c>
      <c r="K34" s="132">
        <v>5729.6603999999998</v>
      </c>
      <c r="L34" s="122">
        <f t="shared" si="2"/>
        <v>3.1935418951929138</v>
      </c>
    </row>
    <row r="35" spans="2:12">
      <c r="B35" s="120">
        <v>26</v>
      </c>
      <c r="C35" s="121" t="s">
        <v>12</v>
      </c>
      <c r="D35" s="121">
        <v>1092165</v>
      </c>
      <c r="E35" s="121" t="s">
        <v>313</v>
      </c>
      <c r="F35" s="121" t="s">
        <v>25</v>
      </c>
      <c r="G35" s="121">
        <v>844294396</v>
      </c>
      <c r="H35" s="121">
        <v>21.355229999999999</v>
      </c>
      <c r="I35" s="121">
        <v>9.8895000000000008E-6</v>
      </c>
      <c r="J35" s="121">
        <v>0.15123</v>
      </c>
      <c r="K35" s="132">
        <v>6054.5953499999996</v>
      </c>
      <c r="L35" s="122">
        <f t="shared" si="2"/>
        <v>5.0048256652006158</v>
      </c>
    </row>
    <row r="36" spans="2:12">
      <c r="B36" s="120"/>
      <c r="C36" s="121"/>
      <c r="D36" s="121"/>
      <c r="E36" s="121"/>
      <c r="F36" s="121"/>
      <c r="G36" s="121"/>
      <c r="H36" s="121"/>
      <c r="I36" s="121"/>
      <c r="J36" s="121"/>
      <c r="K36" s="132"/>
      <c r="L36" s="122"/>
    </row>
    <row r="37" spans="2:12">
      <c r="B37" s="120">
        <v>27</v>
      </c>
      <c r="C37" s="121" t="s">
        <v>12</v>
      </c>
      <c r="D37" s="121">
        <v>2251455</v>
      </c>
      <c r="E37" s="121" t="s">
        <v>314</v>
      </c>
      <c r="F37" s="121" t="s">
        <v>26</v>
      </c>
      <c r="G37" s="121">
        <v>51815343</v>
      </c>
      <c r="H37" s="121">
        <v>11.42248</v>
      </c>
      <c r="I37" s="121">
        <v>1.07E-3</v>
      </c>
      <c r="J37" s="121">
        <v>0.11114</v>
      </c>
      <c r="K37" s="132">
        <v>15403.690769999999</v>
      </c>
      <c r="L37" s="122">
        <f>-LOG10(I37)</f>
        <v>2.9706162223147903</v>
      </c>
    </row>
    <row r="38" spans="2:12">
      <c r="B38" s="120">
        <v>28</v>
      </c>
      <c r="C38" s="121" t="s">
        <v>12</v>
      </c>
      <c r="D38" s="121">
        <v>1022931</v>
      </c>
      <c r="E38" s="121" t="s">
        <v>315</v>
      </c>
      <c r="F38" s="121" t="s">
        <v>26</v>
      </c>
      <c r="G38" s="121">
        <v>468241526</v>
      </c>
      <c r="H38" s="121">
        <v>22.341560000000001</v>
      </c>
      <c r="I38" s="121">
        <v>4.7647000000000003E-6</v>
      </c>
      <c r="J38" s="121">
        <v>0.11565</v>
      </c>
      <c r="K38" s="132">
        <v>13168.613439999999</v>
      </c>
      <c r="L38" s="122">
        <f>-LOG10(I38)</f>
        <v>5.3219644386659821</v>
      </c>
    </row>
    <row r="39" spans="2:12">
      <c r="B39" s="120">
        <v>29</v>
      </c>
      <c r="C39" s="121" t="s">
        <v>12</v>
      </c>
      <c r="D39" s="121">
        <v>5411528</v>
      </c>
      <c r="E39" s="121" t="s">
        <v>316</v>
      </c>
      <c r="F39" s="121" t="s">
        <v>26</v>
      </c>
      <c r="G39" s="121">
        <v>562308599</v>
      </c>
      <c r="H39" s="121">
        <v>21.69811</v>
      </c>
      <c r="I39" s="121">
        <v>6.6726999999999997E-6</v>
      </c>
      <c r="J39" s="121">
        <v>0.11848</v>
      </c>
      <c r="K39" s="132">
        <v>14733.42707</v>
      </c>
      <c r="L39" s="122">
        <f>-LOG10(I39)</f>
        <v>5.1756984002913482</v>
      </c>
    </row>
    <row r="40" spans="2:12">
      <c r="B40" s="120">
        <v>30</v>
      </c>
      <c r="C40" s="121" t="s">
        <v>12</v>
      </c>
      <c r="D40" s="121">
        <v>1024214</v>
      </c>
      <c r="E40" s="121" t="s">
        <v>317</v>
      </c>
      <c r="F40" s="121" t="s">
        <v>26</v>
      </c>
      <c r="G40" s="121">
        <v>585088524</v>
      </c>
      <c r="H40" s="121">
        <v>21.70872</v>
      </c>
      <c r="I40" s="121">
        <v>6.4281000000000003E-6</v>
      </c>
      <c r="J40" s="121">
        <v>0.11379</v>
      </c>
      <c r="K40" s="132">
        <v>13409.51036</v>
      </c>
      <c r="L40" s="122">
        <f>-LOG10(I40)</f>
        <v>5.191917375668746</v>
      </c>
    </row>
    <row r="41" spans="2:12">
      <c r="B41" s="120">
        <v>31</v>
      </c>
      <c r="C41" s="121" t="s">
        <v>12</v>
      </c>
      <c r="D41" s="121">
        <v>3222371</v>
      </c>
      <c r="E41" s="121" t="s">
        <v>318</v>
      </c>
      <c r="F41" s="121" t="s">
        <v>26</v>
      </c>
      <c r="G41" s="121">
        <v>602416939</v>
      </c>
      <c r="H41" s="121">
        <v>15.572789999999999</v>
      </c>
      <c r="I41" s="121">
        <v>1.4684E-4</v>
      </c>
      <c r="J41" s="121">
        <v>0.13047</v>
      </c>
      <c r="K41" s="132">
        <v>10046.8356</v>
      </c>
      <c r="L41" s="122">
        <f>-LOG10(I41)</f>
        <v>3.8331556241680507</v>
      </c>
    </row>
    <row r="42" spans="2:12">
      <c r="B42" s="120"/>
      <c r="C42" s="121"/>
      <c r="D42" s="121"/>
      <c r="E42" s="121"/>
      <c r="F42" s="121"/>
      <c r="G42" s="121"/>
      <c r="H42" s="121"/>
      <c r="I42" s="121"/>
      <c r="J42" s="121"/>
      <c r="K42" s="132"/>
      <c r="L42" s="122"/>
    </row>
    <row r="43" spans="2:12">
      <c r="B43" s="120">
        <v>32</v>
      </c>
      <c r="C43" s="121" t="s">
        <v>12</v>
      </c>
      <c r="D43" s="121">
        <v>1091463</v>
      </c>
      <c r="E43" s="121" t="s">
        <v>319</v>
      </c>
      <c r="F43" s="121" t="s">
        <v>27</v>
      </c>
      <c r="G43" s="121">
        <v>321068650</v>
      </c>
      <c r="H43" s="121">
        <v>21.89115</v>
      </c>
      <c r="I43" s="121">
        <v>6.161E-6</v>
      </c>
      <c r="J43" s="121">
        <v>0.12084</v>
      </c>
      <c r="K43" s="132">
        <v>14227.37102</v>
      </c>
      <c r="L43" s="122">
        <f>-LOG10(I43)</f>
        <v>5.2103487912065907</v>
      </c>
    </row>
    <row r="44" spans="2:12">
      <c r="B44" s="120">
        <v>33</v>
      </c>
      <c r="C44" s="121" t="s">
        <v>12</v>
      </c>
      <c r="D44" s="121">
        <v>1108063</v>
      </c>
      <c r="E44" s="121" t="s">
        <v>320</v>
      </c>
      <c r="F44" s="121" t="s">
        <v>27</v>
      </c>
      <c r="G44" s="121">
        <v>621300773</v>
      </c>
      <c r="H44" s="121">
        <v>16.319310000000002</v>
      </c>
      <c r="I44" s="121">
        <v>1.0326E-4</v>
      </c>
      <c r="J44" s="121">
        <v>0.13497999999999999</v>
      </c>
      <c r="K44" s="132">
        <v>10972.424199999999</v>
      </c>
      <c r="L44" s="122">
        <f>-LOG10(I44)</f>
        <v>3.9860678792887962</v>
      </c>
    </row>
    <row r="45" spans="2:12">
      <c r="B45" s="120"/>
      <c r="C45" s="121"/>
      <c r="D45" s="121"/>
      <c r="E45" s="121"/>
      <c r="F45" s="121"/>
      <c r="G45" s="121"/>
      <c r="H45" s="121"/>
      <c r="I45" s="121"/>
      <c r="J45" s="121"/>
      <c r="K45" s="132"/>
      <c r="L45" s="122"/>
    </row>
    <row r="46" spans="2:12">
      <c r="B46" s="120">
        <v>34</v>
      </c>
      <c r="C46" s="121" t="s">
        <v>12</v>
      </c>
      <c r="D46" s="121">
        <v>1092528</v>
      </c>
      <c r="E46" s="121" t="s">
        <v>321</v>
      </c>
      <c r="F46" s="121" t="s">
        <v>28</v>
      </c>
      <c r="G46" s="121">
        <v>22704276</v>
      </c>
      <c r="H46" s="121">
        <v>10.55057</v>
      </c>
      <c r="I46" s="121">
        <v>1.4300000000000001E-3</v>
      </c>
      <c r="J46" s="121">
        <v>6.4979999999999996E-2</v>
      </c>
      <c r="K46" s="132">
        <v>17801.938340000001</v>
      </c>
      <c r="L46" s="122">
        <f>-LOG10(I46)</f>
        <v>2.8446639625349381</v>
      </c>
    </row>
    <row r="47" spans="2:12">
      <c r="B47" s="120">
        <v>35</v>
      </c>
      <c r="C47" s="121" t="s">
        <v>12</v>
      </c>
      <c r="D47" s="121">
        <v>3952105</v>
      </c>
      <c r="E47" s="121" t="s">
        <v>322</v>
      </c>
      <c r="F47" s="121" t="s">
        <v>28</v>
      </c>
      <c r="G47" s="121">
        <v>196765984</v>
      </c>
      <c r="H47" s="121">
        <v>14.731339999999999</v>
      </c>
      <c r="I47" s="121">
        <v>1.9142000000000001E-4</v>
      </c>
      <c r="J47" s="121">
        <v>9.9339999999999998E-2</v>
      </c>
      <c r="K47" s="132">
        <v>12264.04988</v>
      </c>
      <c r="L47" s="122">
        <f>-LOG10(I47)</f>
        <v>3.7180126881063988</v>
      </c>
    </row>
    <row r="48" spans="2:12">
      <c r="B48" s="120">
        <v>36</v>
      </c>
      <c r="C48" s="121" t="s">
        <v>12</v>
      </c>
      <c r="D48" s="121">
        <v>1075213</v>
      </c>
      <c r="E48" s="121" t="s">
        <v>323</v>
      </c>
      <c r="F48" s="121" t="s">
        <v>28</v>
      </c>
      <c r="G48" s="121">
        <v>459129205</v>
      </c>
      <c r="H48" s="121">
        <v>20.09112</v>
      </c>
      <c r="I48" s="121">
        <v>1.428E-5</v>
      </c>
      <c r="J48" s="121">
        <v>0.11428000000000001</v>
      </c>
      <c r="K48" s="132">
        <v>11405.58676</v>
      </c>
      <c r="L48" s="122">
        <f>-LOG10(I48)</f>
        <v>4.8452717925598447</v>
      </c>
    </row>
    <row r="49" spans="1:303">
      <c r="B49" s="120"/>
      <c r="C49" s="121"/>
      <c r="D49" s="121"/>
      <c r="E49" s="121"/>
      <c r="F49" s="121"/>
      <c r="G49" s="121"/>
      <c r="H49" s="121"/>
      <c r="I49" s="121"/>
      <c r="J49" s="121"/>
      <c r="K49" s="132"/>
      <c r="L49" s="122"/>
    </row>
    <row r="50" spans="1:303">
      <c r="B50" s="120">
        <v>37</v>
      </c>
      <c r="C50" s="121" t="s">
        <v>15</v>
      </c>
      <c r="D50" s="121">
        <v>995502</v>
      </c>
      <c r="E50" s="121" t="s">
        <v>324</v>
      </c>
      <c r="F50" s="121" t="s">
        <v>30</v>
      </c>
      <c r="G50" s="121">
        <v>36538241</v>
      </c>
      <c r="H50" s="121">
        <v>19.23734</v>
      </c>
      <c r="I50" s="121">
        <v>2.0852999999999998E-5</v>
      </c>
      <c r="J50" s="121">
        <v>0.10462</v>
      </c>
      <c r="K50" s="132">
        <v>22936.94946</v>
      </c>
      <c r="L50" s="122">
        <f t="shared" ref="L50:L58" si="3">-LOG10(I50)</f>
        <v>4.6808314567706999</v>
      </c>
    </row>
    <row r="51" spans="1:303">
      <c r="B51" s="120">
        <v>38</v>
      </c>
      <c r="C51" s="121" t="s">
        <v>15</v>
      </c>
      <c r="D51" s="121">
        <v>1228444</v>
      </c>
      <c r="E51" s="121" t="s">
        <v>325</v>
      </c>
      <c r="F51" s="121" t="s">
        <v>30</v>
      </c>
      <c r="G51" s="121">
        <v>37896699</v>
      </c>
      <c r="H51" s="121">
        <v>16.67934</v>
      </c>
      <c r="I51" s="121">
        <v>6.9052000000000002E-5</v>
      </c>
      <c r="J51" s="121">
        <v>9.0459999999999999E-2</v>
      </c>
      <c r="K51" s="132">
        <v>24262.149280000001</v>
      </c>
      <c r="L51" s="122">
        <f t="shared" si="3"/>
        <v>4.1608237381369806</v>
      </c>
    </row>
    <row r="52" spans="1:303">
      <c r="B52" s="120">
        <v>39</v>
      </c>
      <c r="C52" s="121" t="s">
        <v>15</v>
      </c>
      <c r="D52" s="121">
        <v>989815</v>
      </c>
      <c r="E52" s="121" t="s">
        <v>326</v>
      </c>
      <c r="F52" s="121" t="s">
        <v>30</v>
      </c>
      <c r="G52" s="121">
        <v>38613021</v>
      </c>
      <c r="H52" s="121">
        <v>11.7719</v>
      </c>
      <c r="I52" s="121">
        <v>7.5785999999999996E-4</v>
      </c>
      <c r="J52" s="121">
        <v>6.4280000000000004E-2</v>
      </c>
      <c r="K52" s="132">
        <v>22133.454949999999</v>
      </c>
      <c r="L52" s="122">
        <f t="shared" si="3"/>
        <v>3.120411014477507</v>
      </c>
    </row>
    <row r="53" spans="1:303">
      <c r="B53" s="120">
        <v>40</v>
      </c>
      <c r="C53" s="121" t="s">
        <v>12</v>
      </c>
      <c r="D53" s="121">
        <v>7354082</v>
      </c>
      <c r="E53" s="121" t="s">
        <v>327</v>
      </c>
      <c r="F53" s="121" t="s">
        <v>30</v>
      </c>
      <c r="G53" s="121">
        <v>125662272</v>
      </c>
      <c r="H53" s="121">
        <v>12.23338</v>
      </c>
      <c r="I53" s="121">
        <v>6.2009999999999995E-4</v>
      </c>
      <c r="J53" s="121">
        <v>7.5910000000000005E-2</v>
      </c>
      <c r="K53" s="132">
        <v>15393.37134</v>
      </c>
      <c r="L53" s="122">
        <f t="shared" si="3"/>
        <v>3.2075382686530491</v>
      </c>
    </row>
    <row r="54" spans="1:303">
      <c r="B54" s="120">
        <v>41</v>
      </c>
      <c r="C54" s="121" t="s">
        <v>12</v>
      </c>
      <c r="D54" s="121">
        <v>1023146</v>
      </c>
      <c r="E54" s="121" t="s">
        <v>328</v>
      </c>
      <c r="F54" s="121" t="s">
        <v>30</v>
      </c>
      <c r="G54" s="121">
        <v>417225903</v>
      </c>
      <c r="H54" s="121">
        <v>19.22137</v>
      </c>
      <c r="I54" s="121">
        <v>3.9533000000000002E-5</v>
      </c>
      <c r="J54" s="121">
        <v>0.20859</v>
      </c>
      <c r="K54" s="132">
        <v>12727.89559</v>
      </c>
      <c r="L54" s="122">
        <f t="shared" si="3"/>
        <v>4.403040227549031</v>
      </c>
    </row>
    <row r="55" spans="1:303" s="104" customFormat="1">
      <c r="A55" s="102"/>
      <c r="B55" s="123">
        <v>42</v>
      </c>
      <c r="C55" s="125" t="s">
        <v>11</v>
      </c>
      <c r="D55" s="125">
        <v>5411867</v>
      </c>
      <c r="E55" s="125" t="s">
        <v>358</v>
      </c>
      <c r="F55" s="125" t="s">
        <v>30</v>
      </c>
      <c r="G55" s="125">
        <v>588454993</v>
      </c>
      <c r="H55" s="125">
        <v>12.010999999999999</v>
      </c>
      <c r="I55" s="125">
        <v>6.7513999999999996E-4</v>
      </c>
      <c r="J55" s="125">
        <v>6.7019999999999996E-2</v>
      </c>
      <c r="K55" s="134">
        <v>21029.354429999999</v>
      </c>
      <c r="L55" s="126">
        <f t="shared" si="3"/>
        <v>3.1706061606163445</v>
      </c>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c r="IW55" s="102"/>
      <c r="IX55" s="102"/>
      <c r="IY55" s="102"/>
      <c r="IZ55" s="102"/>
      <c r="JA55" s="102"/>
      <c r="JB55" s="102"/>
      <c r="JC55" s="102"/>
      <c r="JD55" s="102"/>
      <c r="JE55" s="102"/>
      <c r="JF55" s="102"/>
      <c r="JG55" s="102"/>
      <c r="JH55" s="102"/>
      <c r="JI55" s="102"/>
      <c r="JJ55" s="102"/>
      <c r="JK55" s="102"/>
      <c r="JL55" s="102"/>
      <c r="JM55" s="102"/>
      <c r="JN55" s="102"/>
      <c r="JO55" s="102"/>
      <c r="JP55" s="102"/>
      <c r="JQ55" s="102"/>
      <c r="JR55" s="102"/>
      <c r="JS55" s="102"/>
      <c r="JT55" s="102"/>
      <c r="JU55" s="102"/>
      <c r="JV55" s="102"/>
      <c r="JW55" s="102"/>
      <c r="JX55" s="102"/>
      <c r="JY55" s="102"/>
      <c r="JZ55" s="102"/>
      <c r="KA55" s="102"/>
      <c r="KB55" s="102"/>
      <c r="KC55" s="102"/>
      <c r="KD55" s="102"/>
      <c r="KE55" s="102"/>
      <c r="KF55" s="102"/>
      <c r="KG55" s="102"/>
      <c r="KH55" s="102"/>
      <c r="KI55" s="102"/>
      <c r="KJ55" s="102"/>
      <c r="KK55" s="102"/>
      <c r="KL55" s="102"/>
      <c r="KM55" s="102"/>
      <c r="KN55" s="102"/>
      <c r="KO55" s="102"/>
      <c r="KP55" s="102"/>
      <c r="KQ55" s="102"/>
    </row>
    <row r="56" spans="1:303">
      <c r="B56" s="120">
        <v>43</v>
      </c>
      <c r="C56" s="121" t="s">
        <v>11</v>
      </c>
      <c r="D56" s="121">
        <v>1106357</v>
      </c>
      <c r="E56" s="121" t="s">
        <v>329</v>
      </c>
      <c r="F56" s="121" t="s">
        <v>30</v>
      </c>
      <c r="G56" s="121">
        <v>590251199</v>
      </c>
      <c r="H56" s="121">
        <v>11.08817</v>
      </c>
      <c r="I56" s="121">
        <v>1.1100000000000001E-3</v>
      </c>
      <c r="J56" s="121">
        <v>7.3039999999999994E-2</v>
      </c>
      <c r="K56" s="132">
        <v>22600.255799999999</v>
      </c>
      <c r="L56" s="122">
        <f t="shared" si="3"/>
        <v>2.9546770212133424</v>
      </c>
    </row>
    <row r="57" spans="1:303">
      <c r="B57" s="120">
        <v>44</v>
      </c>
      <c r="C57" s="121" t="s">
        <v>12</v>
      </c>
      <c r="D57" s="121">
        <v>1023448</v>
      </c>
      <c r="E57" s="121" t="s">
        <v>330</v>
      </c>
      <c r="F57" s="121" t="s">
        <v>30</v>
      </c>
      <c r="G57" s="121">
        <v>632866685</v>
      </c>
      <c r="H57" s="121">
        <v>14.135109999999999</v>
      </c>
      <c r="I57" s="121">
        <v>2.9544E-4</v>
      </c>
      <c r="J57" s="121">
        <v>0.12958</v>
      </c>
      <c r="K57" s="132">
        <v>13617.233850000001</v>
      </c>
      <c r="L57" s="122">
        <f t="shared" si="3"/>
        <v>3.5295307053570775</v>
      </c>
    </row>
    <row r="58" spans="1:303">
      <c r="B58" s="120">
        <v>45</v>
      </c>
      <c r="C58" s="121" t="s">
        <v>12</v>
      </c>
      <c r="D58" s="121">
        <v>3956846</v>
      </c>
      <c r="E58" s="121" t="s">
        <v>331</v>
      </c>
      <c r="F58" s="121" t="s">
        <v>30</v>
      </c>
      <c r="G58" s="121">
        <v>690569043</v>
      </c>
      <c r="H58" s="121">
        <v>11.234209999999999</v>
      </c>
      <c r="I58" s="121">
        <v>1.17E-3</v>
      </c>
      <c r="J58" s="121">
        <v>0.10752</v>
      </c>
      <c r="K58" s="132">
        <v>17120.588250000001</v>
      </c>
      <c r="L58" s="122">
        <f t="shared" si="3"/>
        <v>2.9318141382538383</v>
      </c>
    </row>
    <row r="59" spans="1:303">
      <c r="B59" s="120"/>
      <c r="C59" s="121"/>
      <c r="D59" s="121"/>
      <c r="E59" s="121"/>
      <c r="F59" s="121"/>
      <c r="G59" s="121"/>
      <c r="H59" s="121"/>
      <c r="I59" s="121"/>
      <c r="J59" s="121"/>
      <c r="K59" s="132"/>
      <c r="L59" s="122"/>
    </row>
    <row r="60" spans="1:303">
      <c r="B60" s="120">
        <v>46</v>
      </c>
      <c r="C60" s="121" t="s">
        <v>15</v>
      </c>
      <c r="D60" s="121">
        <v>1122319</v>
      </c>
      <c r="E60" s="121" t="s">
        <v>332</v>
      </c>
      <c r="F60" s="121" t="s">
        <v>32</v>
      </c>
      <c r="G60" s="121">
        <v>49925060</v>
      </c>
      <c r="H60" s="121">
        <v>19.105899999999998</v>
      </c>
      <c r="I60" s="121">
        <v>2.3351000000000001E-5</v>
      </c>
      <c r="J60" s="121">
        <v>0.11234</v>
      </c>
      <c r="K60" s="132">
        <v>26124.855380000001</v>
      </c>
      <c r="L60" s="122">
        <f t="shared" ref="L60:L63" si="4">-LOG10(I60)</f>
        <v>4.6316945161607173</v>
      </c>
    </row>
    <row r="61" spans="1:303">
      <c r="B61" s="120">
        <v>47</v>
      </c>
      <c r="C61" s="121" t="s">
        <v>11</v>
      </c>
      <c r="D61" s="121">
        <v>5577028</v>
      </c>
      <c r="E61" s="121" t="s">
        <v>333</v>
      </c>
      <c r="F61" s="121" t="s">
        <v>32</v>
      </c>
      <c r="G61" s="121">
        <v>79082406</v>
      </c>
      <c r="H61" s="121">
        <v>12.129709999999999</v>
      </c>
      <c r="I61" s="121">
        <v>7.0072000000000005E-4</v>
      </c>
      <c r="J61" s="121">
        <v>9.2660000000000006E-2</v>
      </c>
      <c r="K61" s="132">
        <v>23108.627899999999</v>
      </c>
      <c r="L61" s="122">
        <f t="shared" si="4"/>
        <v>3.1544554866655794</v>
      </c>
    </row>
    <row r="62" spans="1:303">
      <c r="B62" s="120">
        <v>48</v>
      </c>
      <c r="C62" s="121" t="s">
        <v>8</v>
      </c>
      <c r="D62" s="121">
        <v>3222429</v>
      </c>
      <c r="E62" s="121" t="s">
        <v>334</v>
      </c>
      <c r="F62" s="121" t="s">
        <v>32</v>
      </c>
      <c r="G62" s="121">
        <v>244491166</v>
      </c>
      <c r="H62" s="121">
        <v>16.54937</v>
      </c>
      <c r="I62" s="121">
        <v>7.7525000000000001E-5</v>
      </c>
      <c r="J62" s="121">
        <v>0.10041</v>
      </c>
      <c r="K62" s="132">
        <v>16207.04473</v>
      </c>
      <c r="L62" s="122">
        <f t="shared" si="4"/>
        <v>4.1105582250906361</v>
      </c>
    </row>
    <row r="63" spans="1:303">
      <c r="B63" s="120">
        <v>49</v>
      </c>
      <c r="C63" s="121" t="s">
        <v>11</v>
      </c>
      <c r="D63" s="121">
        <v>992847</v>
      </c>
      <c r="E63" s="121" t="s">
        <v>335</v>
      </c>
      <c r="F63" s="121" t="s">
        <v>32</v>
      </c>
      <c r="G63" s="121">
        <v>459683061</v>
      </c>
      <c r="H63" s="121">
        <v>10.8583</v>
      </c>
      <c r="I63" s="121">
        <v>1.4400000000000001E-3</v>
      </c>
      <c r="J63" s="121">
        <v>0.10963000000000001</v>
      </c>
      <c r="K63" s="132">
        <v>10966.38118</v>
      </c>
      <c r="L63" s="122">
        <f t="shared" si="4"/>
        <v>2.8416375079047502</v>
      </c>
    </row>
    <row r="64" spans="1:303">
      <c r="B64" s="120"/>
      <c r="C64" s="121"/>
      <c r="D64" s="121"/>
      <c r="E64" s="121"/>
      <c r="F64" s="121"/>
      <c r="G64" s="121"/>
      <c r="H64" s="121"/>
      <c r="I64" s="121"/>
      <c r="J64" s="121"/>
      <c r="K64" s="132"/>
      <c r="L64" s="122"/>
    </row>
    <row r="65" spans="1:303">
      <c r="B65" s="120">
        <v>50</v>
      </c>
      <c r="C65" s="121" t="s">
        <v>12</v>
      </c>
      <c r="D65" s="121">
        <v>1019948</v>
      </c>
      <c r="E65" s="121" t="s">
        <v>336</v>
      </c>
      <c r="F65" s="121" t="s">
        <v>34</v>
      </c>
      <c r="G65" s="121">
        <v>382058033</v>
      </c>
      <c r="H65" s="121">
        <v>13.58563</v>
      </c>
      <c r="I65" s="121">
        <v>3.9125999999999999E-4</v>
      </c>
      <c r="J65" s="121">
        <v>0.12811</v>
      </c>
      <c r="K65" s="132">
        <v>17976.780650000001</v>
      </c>
      <c r="L65" s="122">
        <f>-LOG10(I65)</f>
        <v>3.4075345494088967</v>
      </c>
    </row>
    <row r="66" spans="1:303" s="104" customFormat="1">
      <c r="A66" s="102"/>
      <c r="B66" s="123">
        <v>51</v>
      </c>
      <c r="C66" s="125" t="s">
        <v>11</v>
      </c>
      <c r="D66" s="125">
        <v>1218077</v>
      </c>
      <c r="E66" s="125" t="s">
        <v>359</v>
      </c>
      <c r="F66" s="125" t="s">
        <v>34</v>
      </c>
      <c r="G66" s="125">
        <v>545847641</v>
      </c>
      <c r="H66" s="125">
        <v>10.59718</v>
      </c>
      <c r="I66" s="125">
        <v>1.42E-3</v>
      </c>
      <c r="J66" s="125">
        <v>6.8970000000000004E-2</v>
      </c>
      <c r="K66" s="134">
        <v>23445.08743</v>
      </c>
      <c r="L66" s="126">
        <f>-LOG10(I66)</f>
        <v>2.8477116556169437</v>
      </c>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c r="EO66" s="102"/>
      <c r="EP66" s="102"/>
      <c r="EQ66" s="102"/>
      <c r="ER66" s="102"/>
      <c r="ES66" s="102"/>
      <c r="ET66" s="102"/>
      <c r="EU66" s="102"/>
      <c r="EV66" s="102"/>
      <c r="EW66" s="102"/>
      <c r="EX66" s="102"/>
      <c r="EY66" s="102"/>
      <c r="EZ66" s="102"/>
      <c r="FA66" s="102"/>
      <c r="FB66" s="102"/>
      <c r="FC66" s="102"/>
      <c r="FD66" s="102"/>
      <c r="FE66" s="102"/>
      <c r="FF66" s="102"/>
      <c r="FG66" s="102"/>
      <c r="FH66" s="102"/>
      <c r="FI66" s="102"/>
      <c r="FJ66" s="102"/>
      <c r="FK66" s="102"/>
      <c r="FL66" s="102"/>
      <c r="FM66" s="102"/>
      <c r="FN66" s="102"/>
      <c r="FO66" s="102"/>
      <c r="FP66" s="102"/>
      <c r="FQ66" s="102"/>
      <c r="FR66" s="102"/>
      <c r="FS66" s="102"/>
      <c r="FT66" s="102"/>
      <c r="FU66" s="102"/>
      <c r="FV66" s="102"/>
      <c r="FW66" s="102"/>
      <c r="FX66" s="102"/>
      <c r="FY66" s="102"/>
      <c r="FZ66" s="102"/>
      <c r="GA66" s="102"/>
      <c r="GB66" s="102"/>
      <c r="GC66" s="102"/>
      <c r="GD66" s="102"/>
      <c r="GE66" s="102"/>
      <c r="GF66" s="102"/>
      <c r="GG66" s="102"/>
      <c r="GH66" s="102"/>
      <c r="GI66" s="102"/>
      <c r="GJ66" s="102"/>
      <c r="GK66" s="102"/>
      <c r="GL66" s="102"/>
      <c r="GM66" s="102"/>
      <c r="GN66" s="102"/>
      <c r="GO66" s="102"/>
      <c r="GP66" s="102"/>
      <c r="GQ66" s="102"/>
      <c r="GR66" s="102"/>
      <c r="GS66" s="102"/>
      <c r="GT66" s="102"/>
      <c r="GU66" s="102"/>
      <c r="GV66" s="102"/>
      <c r="GW66" s="102"/>
      <c r="GX66" s="102"/>
      <c r="GY66" s="102"/>
      <c r="GZ66" s="102"/>
      <c r="HA66" s="102"/>
      <c r="HB66" s="102"/>
      <c r="HC66" s="102"/>
      <c r="HD66" s="102"/>
      <c r="HE66" s="102"/>
      <c r="HF66" s="102"/>
      <c r="HG66" s="102"/>
      <c r="HH66" s="102"/>
      <c r="HI66" s="102"/>
      <c r="HJ66" s="102"/>
      <c r="HK66" s="102"/>
      <c r="HL66" s="102"/>
      <c r="HM66" s="102"/>
      <c r="HN66" s="102"/>
      <c r="HO66" s="102"/>
      <c r="HP66" s="102"/>
      <c r="HQ66" s="102"/>
      <c r="HR66" s="102"/>
      <c r="HS66" s="102"/>
      <c r="HT66" s="102"/>
      <c r="HU66" s="102"/>
      <c r="HV66" s="102"/>
      <c r="HW66" s="102"/>
      <c r="HX66" s="102"/>
      <c r="HY66" s="102"/>
      <c r="HZ66" s="102"/>
      <c r="IA66" s="102"/>
      <c r="IB66" s="102"/>
      <c r="IC66" s="102"/>
      <c r="ID66" s="102"/>
      <c r="IE66" s="102"/>
      <c r="IF66" s="102"/>
      <c r="IG66" s="102"/>
      <c r="IH66" s="102"/>
      <c r="II66" s="102"/>
      <c r="IJ66" s="102"/>
      <c r="IK66" s="102"/>
      <c r="IL66" s="102"/>
      <c r="IM66" s="102"/>
      <c r="IN66" s="102"/>
      <c r="IO66" s="102"/>
      <c r="IP66" s="102"/>
      <c r="IQ66" s="102"/>
      <c r="IR66" s="102"/>
      <c r="IS66" s="102"/>
      <c r="IT66" s="102"/>
      <c r="IU66" s="102"/>
      <c r="IV66" s="102"/>
      <c r="IW66" s="102"/>
      <c r="IX66" s="102"/>
      <c r="IY66" s="102"/>
      <c r="IZ66" s="102"/>
      <c r="JA66" s="102"/>
      <c r="JB66" s="102"/>
      <c r="JC66" s="102"/>
      <c r="JD66" s="102"/>
      <c r="JE66" s="102"/>
      <c r="JF66" s="102"/>
      <c r="JG66" s="102"/>
      <c r="JH66" s="102"/>
      <c r="JI66" s="102"/>
      <c r="JJ66" s="102"/>
      <c r="JK66" s="102"/>
      <c r="JL66" s="102"/>
      <c r="JM66" s="102"/>
      <c r="JN66" s="102"/>
      <c r="JO66" s="102"/>
      <c r="JP66" s="102"/>
      <c r="JQ66" s="102"/>
      <c r="JR66" s="102"/>
      <c r="JS66" s="102"/>
      <c r="JT66" s="102"/>
      <c r="JU66" s="102"/>
      <c r="JV66" s="102"/>
      <c r="JW66" s="102"/>
      <c r="JX66" s="102"/>
      <c r="JY66" s="102"/>
      <c r="JZ66" s="102"/>
      <c r="KA66" s="102"/>
      <c r="KB66" s="102"/>
      <c r="KC66" s="102"/>
      <c r="KD66" s="102"/>
      <c r="KE66" s="102"/>
      <c r="KF66" s="102"/>
      <c r="KG66" s="102"/>
      <c r="KH66" s="102"/>
      <c r="KI66" s="102"/>
      <c r="KJ66" s="102"/>
      <c r="KK66" s="102"/>
      <c r="KL66" s="102"/>
      <c r="KM66" s="102"/>
      <c r="KN66" s="102"/>
      <c r="KO66" s="102"/>
      <c r="KP66" s="102"/>
      <c r="KQ66" s="102"/>
    </row>
    <row r="67" spans="1:303">
      <c r="B67" s="120">
        <v>52</v>
      </c>
      <c r="C67" s="121" t="s">
        <v>12</v>
      </c>
      <c r="D67" s="121">
        <v>1273651</v>
      </c>
      <c r="E67" s="121" t="s">
        <v>337</v>
      </c>
      <c r="F67" s="121" t="s">
        <v>34</v>
      </c>
      <c r="G67" s="121">
        <v>553570683</v>
      </c>
      <c r="H67" s="121">
        <v>20.013770000000001</v>
      </c>
      <c r="I67" s="121">
        <v>1.4314999999999999E-5</v>
      </c>
      <c r="J67" s="121">
        <v>0.10822</v>
      </c>
      <c r="K67" s="132">
        <v>14018.26806</v>
      </c>
      <c r="L67" s="122">
        <f>-LOG10(I67)</f>
        <v>4.8442086476423825</v>
      </c>
    </row>
    <row r="68" spans="1:303">
      <c r="B68" s="120"/>
      <c r="C68" s="121"/>
      <c r="D68" s="121"/>
      <c r="E68" s="121"/>
      <c r="F68" s="121"/>
      <c r="G68" s="121"/>
      <c r="H68" s="121"/>
      <c r="I68" s="121"/>
      <c r="J68" s="121"/>
      <c r="K68" s="132"/>
      <c r="L68" s="122"/>
    </row>
    <row r="69" spans="1:303">
      <c r="B69" s="120">
        <v>53</v>
      </c>
      <c r="C69" s="121" t="s">
        <v>12</v>
      </c>
      <c r="D69" s="121">
        <v>2258509</v>
      </c>
      <c r="E69" s="121" t="s">
        <v>338</v>
      </c>
      <c r="F69" s="121" t="s">
        <v>36</v>
      </c>
      <c r="G69" s="121">
        <v>600737360</v>
      </c>
      <c r="H69" s="121">
        <v>21.900749999999999</v>
      </c>
      <c r="I69" s="121">
        <v>6.9796000000000001E-6</v>
      </c>
      <c r="J69" s="121">
        <v>0.14016999999999999</v>
      </c>
      <c r="K69" s="132">
        <v>11651.3053</v>
      </c>
      <c r="L69" s="122">
        <f t="shared" ref="L69:L71" si="5">-LOG10(I69)</f>
        <v>5.1561694660259132</v>
      </c>
    </row>
    <row r="70" spans="1:303">
      <c r="B70" s="120">
        <v>54</v>
      </c>
      <c r="C70" s="121" t="s">
        <v>12</v>
      </c>
      <c r="D70" s="121">
        <v>1863926</v>
      </c>
      <c r="E70" s="121" t="s">
        <v>339</v>
      </c>
      <c r="F70" s="121" t="s">
        <v>36</v>
      </c>
      <c r="G70" s="121">
        <v>607033164</v>
      </c>
      <c r="H70" s="121">
        <v>11.308249999999999</v>
      </c>
      <c r="I70" s="121">
        <v>9.5921999999999999E-4</v>
      </c>
      <c r="J70" s="121">
        <v>6.3909999999999995E-2</v>
      </c>
      <c r="K70" s="132">
        <v>19070.84288</v>
      </c>
      <c r="L70" s="122">
        <f t="shared" si="5"/>
        <v>3.0180817746557822</v>
      </c>
    </row>
    <row r="71" spans="1:303">
      <c r="B71" s="120">
        <v>55</v>
      </c>
      <c r="C71" s="121" t="s">
        <v>12</v>
      </c>
      <c r="D71" s="121">
        <v>1089240</v>
      </c>
      <c r="E71" s="121" t="s">
        <v>340</v>
      </c>
      <c r="F71" s="121" t="s">
        <v>36</v>
      </c>
      <c r="G71" s="121">
        <v>614688143</v>
      </c>
      <c r="H71" s="121">
        <v>13.53787</v>
      </c>
      <c r="I71" s="121">
        <v>3.1404000000000002E-4</v>
      </c>
      <c r="J71" s="121">
        <v>7.3819999999999997E-2</v>
      </c>
      <c r="K71" s="132">
        <v>17113.723139999998</v>
      </c>
      <c r="L71" s="122">
        <f t="shared" si="5"/>
        <v>3.5030150313124944</v>
      </c>
    </row>
    <row r="72" spans="1:303">
      <c r="B72" s="120"/>
      <c r="C72" s="121"/>
      <c r="D72" s="121"/>
      <c r="E72" s="121"/>
      <c r="F72" s="121"/>
      <c r="G72" s="121"/>
      <c r="H72" s="121"/>
      <c r="I72" s="121"/>
      <c r="J72" s="121"/>
      <c r="K72" s="132"/>
      <c r="L72" s="122"/>
    </row>
    <row r="73" spans="1:303">
      <c r="B73" s="120">
        <v>56</v>
      </c>
      <c r="C73" s="121" t="s">
        <v>12</v>
      </c>
      <c r="D73" s="121">
        <v>3025570</v>
      </c>
      <c r="E73" s="121" t="s">
        <v>341</v>
      </c>
      <c r="F73" s="121" t="s">
        <v>38</v>
      </c>
      <c r="G73" s="121">
        <v>599648378</v>
      </c>
      <c r="H73" s="121">
        <v>18.242740000000001</v>
      </c>
      <c r="I73" s="121">
        <v>3.4375000000000002E-5</v>
      </c>
      <c r="J73" s="121">
        <v>0.10745</v>
      </c>
      <c r="K73" s="132">
        <v>16690.412219999998</v>
      </c>
      <c r="L73" s="122">
        <f>-LOG10(I73)</f>
        <v>4.4637572931616809</v>
      </c>
    </row>
    <row r="74" spans="1:303">
      <c r="B74" s="120"/>
      <c r="C74" s="121"/>
      <c r="D74" s="121"/>
      <c r="E74" s="121"/>
      <c r="F74" s="121"/>
      <c r="G74" s="121"/>
      <c r="H74" s="121"/>
      <c r="I74" s="121"/>
      <c r="J74" s="121"/>
      <c r="K74" s="132"/>
      <c r="L74" s="122"/>
    </row>
    <row r="75" spans="1:303">
      <c r="B75" s="120">
        <v>57</v>
      </c>
      <c r="C75" s="121" t="s">
        <v>12</v>
      </c>
      <c r="D75" s="121">
        <v>1025472</v>
      </c>
      <c r="E75" s="121" t="s">
        <v>342</v>
      </c>
      <c r="F75" s="121" t="s">
        <v>39</v>
      </c>
      <c r="G75" s="121">
        <v>9855559</v>
      </c>
      <c r="H75" s="121">
        <v>17.780290000000001</v>
      </c>
      <c r="I75" s="121">
        <v>4.3290000000000001E-5</v>
      </c>
      <c r="J75" s="121">
        <v>0.10791000000000001</v>
      </c>
      <c r="K75" s="132">
        <v>15512.34225</v>
      </c>
      <c r="L75" s="122">
        <f>-LOG10(I75)</f>
        <v>4.3636124141868438</v>
      </c>
    </row>
    <row r="76" spans="1:303">
      <c r="B76" s="120">
        <v>58</v>
      </c>
      <c r="C76" s="121" t="s">
        <v>12</v>
      </c>
      <c r="D76" s="121">
        <v>1210314</v>
      </c>
      <c r="E76" s="121" t="s">
        <v>343</v>
      </c>
      <c r="F76" s="121" t="s">
        <v>39</v>
      </c>
      <c r="G76" s="121">
        <v>105735432</v>
      </c>
      <c r="H76" s="121">
        <v>18.759519999999998</v>
      </c>
      <c r="I76" s="121">
        <v>2.7209999999999999E-5</v>
      </c>
      <c r="J76" s="121">
        <v>0.11117</v>
      </c>
      <c r="K76" s="132">
        <v>10689.86817</v>
      </c>
      <c r="L76" s="122">
        <f>-LOG10(I76)</f>
        <v>4.5652714582202423</v>
      </c>
    </row>
    <row r="77" spans="1:303">
      <c r="B77" s="120"/>
      <c r="C77" s="121"/>
      <c r="D77" s="121"/>
      <c r="E77" s="121"/>
      <c r="F77" s="121"/>
      <c r="G77" s="121"/>
      <c r="H77" s="121"/>
      <c r="I77" s="121"/>
      <c r="J77" s="121"/>
      <c r="K77" s="132"/>
      <c r="L77" s="122"/>
    </row>
    <row r="78" spans="1:303">
      <c r="B78" s="120">
        <v>59</v>
      </c>
      <c r="C78" s="121" t="s">
        <v>15</v>
      </c>
      <c r="D78" s="121">
        <v>2282774</v>
      </c>
      <c r="E78" s="121" t="s">
        <v>344</v>
      </c>
      <c r="F78" s="121" t="s">
        <v>40</v>
      </c>
      <c r="G78" s="121">
        <v>20375244</v>
      </c>
      <c r="H78" s="121">
        <v>13.839270000000001</v>
      </c>
      <c r="I78" s="121">
        <v>3.2179000000000002E-4</v>
      </c>
      <c r="J78" s="121">
        <v>0.11482000000000001</v>
      </c>
      <c r="K78" s="132">
        <v>21025.08539</v>
      </c>
      <c r="L78" s="122">
        <f>-LOG10(I78)</f>
        <v>3.4924274562354336</v>
      </c>
    </row>
    <row r="79" spans="1:303">
      <c r="B79" s="120">
        <v>60</v>
      </c>
      <c r="C79" s="121" t="s">
        <v>12</v>
      </c>
      <c r="D79" s="121">
        <v>3954175</v>
      </c>
      <c r="E79" s="121" t="s">
        <v>345</v>
      </c>
      <c r="F79" s="121" t="s">
        <v>40</v>
      </c>
      <c r="G79" s="121">
        <v>82358398</v>
      </c>
      <c r="H79" s="121">
        <v>12.53434</v>
      </c>
      <c r="I79" s="121">
        <v>5.6957999999999998E-4</v>
      </c>
      <c r="J79" s="121">
        <v>9.1800000000000007E-2</v>
      </c>
      <c r="K79" s="132">
        <v>14797.358689999999</v>
      </c>
      <c r="L79" s="122">
        <f>-LOG10(I79)</f>
        <v>3.2444452687429219</v>
      </c>
    </row>
    <row r="80" spans="1:303">
      <c r="B80" s="120">
        <v>61</v>
      </c>
      <c r="C80" s="121" t="s">
        <v>12</v>
      </c>
      <c r="D80" s="121">
        <v>3222181</v>
      </c>
      <c r="E80" s="121" t="s">
        <v>346</v>
      </c>
      <c r="F80" s="121" t="s">
        <v>40</v>
      </c>
      <c r="G80" s="121">
        <v>705651886</v>
      </c>
      <c r="H80" s="121">
        <v>15.95444</v>
      </c>
      <c r="I80" s="121">
        <v>1.5161999999999999E-4</v>
      </c>
      <c r="J80" s="121">
        <v>0.16366</v>
      </c>
      <c r="K80" s="132">
        <v>22478.798340000001</v>
      </c>
      <c r="L80" s="122">
        <f>-LOG10(I80)</f>
        <v>3.8192435076964415</v>
      </c>
    </row>
    <row r="81" spans="1:303">
      <c r="B81" s="120"/>
      <c r="C81" s="121"/>
      <c r="D81" s="121"/>
      <c r="E81" s="121"/>
      <c r="F81" s="121"/>
      <c r="G81" s="121"/>
      <c r="H81" s="121"/>
      <c r="I81" s="121"/>
      <c r="J81" s="121"/>
      <c r="K81" s="132"/>
      <c r="L81" s="122"/>
    </row>
    <row r="82" spans="1:303">
      <c r="B82" s="120">
        <v>62</v>
      </c>
      <c r="C82" s="121" t="s">
        <v>15</v>
      </c>
      <c r="D82" s="121">
        <v>1109521</v>
      </c>
      <c r="E82" s="121" t="s">
        <v>347</v>
      </c>
      <c r="F82" s="121" t="s">
        <v>41</v>
      </c>
      <c r="G82" s="121">
        <v>26496726</v>
      </c>
      <c r="H82" s="121">
        <v>12.0482</v>
      </c>
      <c r="I82" s="121">
        <v>8.0929000000000005E-4</v>
      </c>
      <c r="J82" s="121">
        <v>0.11524</v>
      </c>
      <c r="K82" s="132">
        <v>21136.027979999999</v>
      </c>
      <c r="L82" s="122">
        <f>-LOG10(I82)</f>
        <v>3.0918958259384137</v>
      </c>
    </row>
    <row r="83" spans="1:303">
      <c r="B83" s="120">
        <v>63</v>
      </c>
      <c r="C83" s="121" t="s">
        <v>11</v>
      </c>
      <c r="D83" s="121">
        <v>1228174</v>
      </c>
      <c r="E83" s="121" t="s">
        <v>348</v>
      </c>
      <c r="F83" s="121" t="s">
        <v>41</v>
      </c>
      <c r="G83" s="121">
        <v>68307597</v>
      </c>
      <c r="H83" s="121">
        <v>13.161659999999999</v>
      </c>
      <c r="I83" s="121">
        <v>3.8000000000000002E-4</v>
      </c>
      <c r="J83" s="121">
        <v>7.2289999999999993E-2</v>
      </c>
      <c r="K83" s="132">
        <v>23307.820650000001</v>
      </c>
      <c r="L83" s="122">
        <f>-LOG10(I83)</f>
        <v>3.4202164033831899</v>
      </c>
    </row>
    <row r="84" spans="1:303">
      <c r="B84" s="120">
        <v>64</v>
      </c>
      <c r="C84" s="121" t="s">
        <v>12</v>
      </c>
      <c r="D84" s="121">
        <v>993049</v>
      </c>
      <c r="E84" s="121" t="s">
        <v>349</v>
      </c>
      <c r="F84" s="121" t="s">
        <v>41</v>
      </c>
      <c r="G84" s="121">
        <v>254295433</v>
      </c>
      <c r="H84" s="121">
        <v>17.778369999999999</v>
      </c>
      <c r="I84" s="121">
        <v>4.1650999999999998E-5</v>
      </c>
      <c r="J84" s="121">
        <v>0.10059</v>
      </c>
      <c r="K84" s="132">
        <v>14265.56273</v>
      </c>
      <c r="L84" s="122">
        <f>-LOG10(I84)</f>
        <v>4.3803745671439076</v>
      </c>
    </row>
    <row r="85" spans="1:303">
      <c r="B85" s="120">
        <v>65</v>
      </c>
      <c r="C85" s="121" t="s">
        <v>11</v>
      </c>
      <c r="D85" s="121">
        <v>1137091</v>
      </c>
      <c r="E85" s="121" t="s">
        <v>350</v>
      </c>
      <c r="F85" s="121" t="s">
        <v>41</v>
      </c>
      <c r="G85" s="121">
        <v>542308851</v>
      </c>
      <c r="H85" s="121">
        <v>10.96852</v>
      </c>
      <c r="I85" s="121">
        <v>1.25E-3</v>
      </c>
      <c r="J85" s="121">
        <v>8.7230000000000002E-2</v>
      </c>
      <c r="K85" s="132">
        <v>15457.58057</v>
      </c>
      <c r="L85" s="122">
        <f>-LOG10(I85)</f>
        <v>2.9030899869919438</v>
      </c>
    </row>
    <row r="86" spans="1:303">
      <c r="B86" s="120"/>
      <c r="C86" s="121"/>
      <c r="D86" s="121"/>
      <c r="E86" s="121"/>
      <c r="F86" s="121"/>
      <c r="G86" s="121"/>
      <c r="H86" s="121"/>
      <c r="I86" s="121"/>
      <c r="J86" s="121"/>
      <c r="K86" s="132"/>
      <c r="L86" s="122"/>
    </row>
    <row r="87" spans="1:303">
      <c r="B87" s="120">
        <v>66</v>
      </c>
      <c r="C87" s="121" t="s">
        <v>12</v>
      </c>
      <c r="D87" s="121">
        <v>5412082</v>
      </c>
      <c r="E87" s="121" t="s">
        <v>351</v>
      </c>
      <c r="F87" s="121" t="s">
        <v>43</v>
      </c>
      <c r="G87" s="121">
        <v>94834780</v>
      </c>
      <c r="H87" s="121">
        <v>11.232340000000001</v>
      </c>
      <c r="I87" s="121">
        <v>1.24E-3</v>
      </c>
      <c r="J87" s="121">
        <v>0.12198000000000001</v>
      </c>
      <c r="K87" s="132">
        <v>12211.33102</v>
      </c>
      <c r="L87" s="122">
        <f t="shared" ref="L87:L91" si="6">-LOG10(I87)</f>
        <v>2.9065783148377649</v>
      </c>
    </row>
    <row r="88" spans="1:303">
      <c r="B88" s="120">
        <v>67</v>
      </c>
      <c r="C88" s="121" t="s">
        <v>12</v>
      </c>
      <c r="D88" s="121">
        <v>1024820</v>
      </c>
      <c r="E88" s="121" t="s">
        <v>352</v>
      </c>
      <c r="F88" s="121" t="s">
        <v>43</v>
      </c>
      <c r="G88" s="121">
        <v>182602328</v>
      </c>
      <c r="H88" s="121">
        <v>18.75526</v>
      </c>
      <c r="I88" s="121">
        <v>2.6047999999999999E-5</v>
      </c>
      <c r="J88" s="121">
        <v>0.10324999999999999</v>
      </c>
      <c r="K88" s="132">
        <v>12002.145329999999</v>
      </c>
      <c r="L88" s="122">
        <f t="shared" si="6"/>
        <v>4.584225616790893</v>
      </c>
    </row>
    <row r="89" spans="1:303">
      <c r="B89" s="120">
        <v>68</v>
      </c>
      <c r="C89" s="121" t="s">
        <v>12</v>
      </c>
      <c r="D89" s="121">
        <v>988771</v>
      </c>
      <c r="E89" s="121" t="s">
        <v>353</v>
      </c>
      <c r="F89" s="121" t="s">
        <v>43</v>
      </c>
      <c r="G89" s="121">
        <v>256484812</v>
      </c>
      <c r="H89" s="121">
        <v>15.34869</v>
      </c>
      <c r="I89" s="121">
        <v>1.3184000000000001E-4</v>
      </c>
      <c r="J89" s="121">
        <v>8.6499999999999994E-2</v>
      </c>
      <c r="K89" s="132">
        <v>15396.048720000001</v>
      </c>
      <c r="L89" s="122">
        <f t="shared" si="6"/>
        <v>3.8799528056469592</v>
      </c>
    </row>
    <row r="90" spans="1:303">
      <c r="B90" s="120">
        <v>69</v>
      </c>
      <c r="C90" s="121" t="s">
        <v>12</v>
      </c>
      <c r="D90" s="121">
        <v>2265463</v>
      </c>
      <c r="E90" s="121" t="s">
        <v>354</v>
      </c>
      <c r="F90" s="121" t="s">
        <v>43</v>
      </c>
      <c r="G90" s="121">
        <v>426732623</v>
      </c>
      <c r="H90" s="121">
        <v>12.9231</v>
      </c>
      <c r="I90" s="121">
        <v>5.0387999999999995E-4</v>
      </c>
      <c r="J90" s="121">
        <v>0.1108</v>
      </c>
      <c r="K90" s="132">
        <v>14084.41635</v>
      </c>
      <c r="L90" s="122">
        <f t="shared" si="6"/>
        <v>3.2976728793144354</v>
      </c>
    </row>
    <row r="91" spans="1:303">
      <c r="B91" s="120">
        <v>70</v>
      </c>
      <c r="C91" s="121" t="s">
        <v>8</v>
      </c>
      <c r="D91" s="121">
        <v>2273491</v>
      </c>
      <c r="E91" s="121" t="s">
        <v>355</v>
      </c>
      <c r="F91" s="121" t="s">
        <v>43</v>
      </c>
      <c r="G91" s="121">
        <v>556224991</v>
      </c>
      <c r="H91" s="121">
        <v>13.14537</v>
      </c>
      <c r="I91" s="121">
        <v>4.1356999999999999E-4</v>
      </c>
      <c r="J91" s="121">
        <v>9.1149999999999995E-2</v>
      </c>
      <c r="K91" s="132">
        <v>18383.948390000001</v>
      </c>
      <c r="L91" s="122">
        <f t="shared" si="6"/>
        <v>3.3834509721070436</v>
      </c>
    </row>
    <row r="92" spans="1:303">
      <c r="B92" s="120"/>
      <c r="C92" s="121"/>
      <c r="D92" s="121"/>
      <c r="E92" s="121"/>
      <c r="F92" s="121"/>
      <c r="G92" s="121"/>
      <c r="H92" s="121"/>
      <c r="I92" s="121"/>
      <c r="J92" s="121"/>
      <c r="K92" s="132"/>
      <c r="L92" s="122"/>
    </row>
    <row r="93" spans="1:303">
      <c r="B93" s="120">
        <v>71</v>
      </c>
      <c r="C93" s="121" t="s">
        <v>11</v>
      </c>
      <c r="D93" s="121">
        <v>1089389</v>
      </c>
      <c r="E93" s="121"/>
      <c r="F93" s="121" t="s">
        <v>45</v>
      </c>
      <c r="G93" s="121">
        <v>0</v>
      </c>
      <c r="H93" s="121">
        <v>15.442690000000001</v>
      </c>
      <c r="I93" s="121">
        <v>1.4689999999999999E-4</v>
      </c>
      <c r="J93" s="121">
        <v>0.11656</v>
      </c>
      <c r="K93" s="132">
        <v>16364.925999999999</v>
      </c>
      <c r="L93" s="122">
        <f t="shared" ref="L93:L121" si="7">-LOG10(I93)</f>
        <v>3.8329782042097436</v>
      </c>
    </row>
    <row r="94" spans="1:303" s="104" customFormat="1">
      <c r="A94" s="102"/>
      <c r="B94" s="123">
        <v>72</v>
      </c>
      <c r="C94" s="125" t="s">
        <v>12</v>
      </c>
      <c r="D94" s="125">
        <v>1096246</v>
      </c>
      <c r="E94" s="125"/>
      <c r="F94" s="125" t="s">
        <v>45</v>
      </c>
      <c r="G94" s="125">
        <v>0</v>
      </c>
      <c r="H94" s="125">
        <v>10.99971</v>
      </c>
      <c r="I94" s="125">
        <v>1.25E-3</v>
      </c>
      <c r="J94" s="125">
        <v>9.1359999999999997E-2</v>
      </c>
      <c r="K94" s="134">
        <v>14100.021860000001</v>
      </c>
      <c r="L94" s="126">
        <f t="shared" si="7"/>
        <v>2.9030899869919438</v>
      </c>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2"/>
      <c r="GD94" s="102"/>
      <c r="GE94" s="102"/>
      <c r="GF94" s="102"/>
      <c r="GG94" s="102"/>
      <c r="GH94" s="102"/>
      <c r="GI94" s="102"/>
      <c r="GJ94" s="102"/>
      <c r="GK94" s="102"/>
      <c r="GL94" s="102"/>
      <c r="GM94" s="102"/>
      <c r="GN94" s="102"/>
      <c r="GO94" s="102"/>
      <c r="GP94" s="102"/>
      <c r="GQ94" s="102"/>
      <c r="GR94" s="102"/>
      <c r="GS94" s="102"/>
      <c r="GT94" s="102"/>
      <c r="GU94" s="102"/>
      <c r="GV94" s="102"/>
      <c r="GW94" s="102"/>
      <c r="GX94" s="102"/>
      <c r="GY94" s="102"/>
      <c r="GZ94" s="102"/>
      <c r="HA94" s="102"/>
      <c r="HB94" s="102"/>
      <c r="HC94" s="102"/>
      <c r="HD94" s="102"/>
      <c r="HE94" s="102"/>
      <c r="HF94" s="102"/>
      <c r="HG94" s="102"/>
      <c r="HH94" s="102"/>
      <c r="HI94" s="102"/>
      <c r="HJ94" s="102"/>
      <c r="HK94" s="102"/>
      <c r="HL94" s="102"/>
      <c r="HM94" s="102"/>
      <c r="HN94" s="102"/>
      <c r="HO94" s="102"/>
      <c r="HP94" s="102"/>
      <c r="HQ94" s="102"/>
      <c r="HR94" s="102"/>
      <c r="HS94" s="102"/>
      <c r="HT94" s="102"/>
      <c r="HU94" s="102"/>
      <c r="HV94" s="102"/>
      <c r="HW94" s="102"/>
      <c r="HX94" s="102"/>
      <c r="HY94" s="102"/>
      <c r="HZ94" s="102"/>
      <c r="IA94" s="102"/>
      <c r="IB94" s="102"/>
      <c r="IC94" s="102"/>
      <c r="ID94" s="102"/>
      <c r="IE94" s="102"/>
      <c r="IF94" s="102"/>
      <c r="IG94" s="102"/>
      <c r="IH94" s="102"/>
      <c r="II94" s="102"/>
      <c r="IJ94" s="102"/>
      <c r="IK94" s="102"/>
      <c r="IL94" s="102"/>
      <c r="IM94" s="102"/>
      <c r="IN94" s="102"/>
      <c r="IO94" s="102"/>
      <c r="IP94" s="102"/>
      <c r="IQ94" s="102"/>
      <c r="IR94" s="102"/>
      <c r="IS94" s="102"/>
      <c r="IT94" s="102"/>
      <c r="IU94" s="102"/>
      <c r="IV94" s="102"/>
      <c r="IW94" s="102"/>
      <c r="IX94" s="102"/>
      <c r="IY94" s="102"/>
      <c r="IZ94" s="102"/>
      <c r="JA94" s="102"/>
      <c r="JB94" s="102"/>
      <c r="JC94" s="102"/>
      <c r="JD94" s="102"/>
      <c r="JE94" s="102"/>
      <c r="JF94" s="102"/>
      <c r="JG94" s="102"/>
      <c r="JH94" s="102"/>
      <c r="JI94" s="102"/>
      <c r="JJ94" s="102"/>
      <c r="JK94" s="102"/>
      <c r="JL94" s="102"/>
      <c r="JM94" s="102"/>
      <c r="JN94" s="102"/>
      <c r="JO94" s="102"/>
      <c r="JP94" s="102"/>
      <c r="JQ94" s="102"/>
      <c r="JR94" s="102"/>
      <c r="JS94" s="102"/>
      <c r="JT94" s="102"/>
      <c r="JU94" s="102"/>
      <c r="JV94" s="102"/>
      <c r="JW94" s="102"/>
      <c r="JX94" s="102"/>
      <c r="JY94" s="102"/>
      <c r="JZ94" s="102"/>
      <c r="KA94" s="102"/>
      <c r="KB94" s="102"/>
      <c r="KC94" s="102"/>
      <c r="KD94" s="102"/>
      <c r="KE94" s="102"/>
      <c r="KF94" s="102"/>
      <c r="KG94" s="102"/>
      <c r="KH94" s="102"/>
      <c r="KI94" s="102"/>
      <c r="KJ94" s="102"/>
      <c r="KK94" s="102"/>
      <c r="KL94" s="102"/>
      <c r="KM94" s="102"/>
      <c r="KN94" s="102"/>
      <c r="KO94" s="102"/>
      <c r="KP94" s="102"/>
      <c r="KQ94" s="102"/>
    </row>
    <row r="95" spans="1:303">
      <c r="B95" s="120">
        <v>73</v>
      </c>
      <c r="C95" s="121" t="s">
        <v>11</v>
      </c>
      <c r="D95" s="121">
        <v>1111243</v>
      </c>
      <c r="E95" s="121"/>
      <c r="F95" s="121" t="s">
        <v>45</v>
      </c>
      <c r="G95" s="121">
        <v>0</v>
      </c>
      <c r="H95" s="121">
        <v>13.588240000000001</v>
      </c>
      <c r="I95" s="121">
        <v>3.9523E-4</v>
      </c>
      <c r="J95" s="121">
        <v>0.12325999999999999</v>
      </c>
      <c r="K95" s="132">
        <v>44703.895140000001</v>
      </c>
      <c r="L95" s="122">
        <f t="shared" si="7"/>
        <v>3.4031500976371256</v>
      </c>
    </row>
    <row r="96" spans="1:303">
      <c r="B96" s="120">
        <v>74</v>
      </c>
      <c r="C96" s="121" t="s">
        <v>12</v>
      </c>
      <c r="D96" s="121">
        <v>1207181</v>
      </c>
      <c r="E96" s="121"/>
      <c r="F96" s="121" t="s">
        <v>45</v>
      </c>
      <c r="G96" s="121">
        <v>0</v>
      </c>
      <c r="H96" s="121">
        <v>16.712579999999999</v>
      </c>
      <c r="I96" s="121">
        <v>8.3446E-5</v>
      </c>
      <c r="J96" s="121">
        <v>0.13138</v>
      </c>
      <c r="K96" s="132">
        <v>16415.483240000001</v>
      </c>
      <c r="L96" s="122">
        <f t="shared" si="7"/>
        <v>4.0785944764750033</v>
      </c>
    </row>
    <row r="97" spans="2:12">
      <c r="B97" s="120">
        <v>75</v>
      </c>
      <c r="C97" s="121" t="s">
        <v>15</v>
      </c>
      <c r="D97" s="121">
        <v>1209118</v>
      </c>
      <c r="E97" s="121"/>
      <c r="F97" s="121" t="s">
        <v>45</v>
      </c>
      <c r="G97" s="121">
        <v>0</v>
      </c>
      <c r="H97" s="121">
        <v>15.01219</v>
      </c>
      <c r="I97" s="121">
        <v>1.5998999999999999E-4</v>
      </c>
      <c r="J97" s="121">
        <v>8.9580000000000007E-2</v>
      </c>
      <c r="K97" s="132">
        <v>26391.0203</v>
      </c>
      <c r="L97" s="122">
        <f t="shared" si="7"/>
        <v>3.7959071615974609</v>
      </c>
    </row>
    <row r="98" spans="2:12">
      <c r="B98" s="120">
        <v>76</v>
      </c>
      <c r="C98" s="121" t="s">
        <v>15</v>
      </c>
      <c r="D98" s="121">
        <v>1210686</v>
      </c>
      <c r="E98" s="121"/>
      <c r="F98" s="121" t="s">
        <v>45</v>
      </c>
      <c r="G98" s="121">
        <v>0</v>
      </c>
      <c r="H98" s="121">
        <v>12.020910000000001</v>
      </c>
      <c r="I98" s="121">
        <v>7.4936999999999996E-4</v>
      </c>
      <c r="J98" s="121">
        <v>9.6180000000000002E-2</v>
      </c>
      <c r="K98" s="132">
        <v>21524.474539999999</v>
      </c>
      <c r="L98" s="122">
        <f t="shared" si="7"/>
        <v>3.1253036972780488</v>
      </c>
    </row>
    <row r="99" spans="2:12">
      <c r="B99" s="120">
        <v>77</v>
      </c>
      <c r="C99" s="121" t="s">
        <v>12</v>
      </c>
      <c r="D99" s="121">
        <v>13881331</v>
      </c>
      <c r="E99" s="121"/>
      <c r="F99" s="121" t="s">
        <v>45</v>
      </c>
      <c r="G99" s="121">
        <v>0</v>
      </c>
      <c r="H99" s="121">
        <v>14.111409999999999</v>
      </c>
      <c r="I99" s="121">
        <v>2.9711000000000001E-4</v>
      </c>
      <c r="J99" s="121">
        <v>0.12443</v>
      </c>
      <c r="K99" s="132">
        <v>17342.545180000001</v>
      </c>
      <c r="L99" s="122">
        <f t="shared" si="7"/>
        <v>3.5270827306543242</v>
      </c>
    </row>
    <row r="100" spans="2:12">
      <c r="B100" s="120">
        <v>78</v>
      </c>
      <c r="C100" s="121" t="s">
        <v>12</v>
      </c>
      <c r="D100" s="121">
        <v>16327918</v>
      </c>
      <c r="E100" s="121"/>
      <c r="F100" s="121" t="s">
        <v>45</v>
      </c>
      <c r="G100" s="121">
        <v>0</v>
      </c>
      <c r="H100" s="121">
        <v>13.320499999999999</v>
      </c>
      <c r="I100" s="121">
        <v>4.6952000000000002E-4</v>
      </c>
      <c r="J100" s="121">
        <v>0.13951</v>
      </c>
      <c r="K100" s="132">
        <v>15416.19995</v>
      </c>
      <c r="L100" s="122">
        <f t="shared" si="7"/>
        <v>3.3283459034944829</v>
      </c>
    </row>
    <row r="101" spans="2:12">
      <c r="B101" s="120">
        <v>79</v>
      </c>
      <c r="C101" s="121" t="s">
        <v>15</v>
      </c>
      <c r="D101" s="121">
        <v>3024712</v>
      </c>
      <c r="E101" s="121"/>
      <c r="F101" s="121" t="s">
        <v>45</v>
      </c>
      <c r="G101" s="121">
        <v>0</v>
      </c>
      <c r="H101" s="121">
        <v>14.451639999999999</v>
      </c>
      <c r="I101" s="121">
        <v>2.041E-4</v>
      </c>
      <c r="J101" s="121">
        <v>8.1030000000000005E-2</v>
      </c>
      <c r="K101" s="132">
        <v>24340.372510000001</v>
      </c>
      <c r="L101" s="122">
        <f t="shared" si="7"/>
        <v>3.6901569952839295</v>
      </c>
    </row>
    <row r="102" spans="2:12">
      <c r="B102" s="120">
        <v>80</v>
      </c>
      <c r="C102" s="121" t="s">
        <v>12</v>
      </c>
      <c r="D102" s="121">
        <v>3026929</v>
      </c>
      <c r="E102" s="121"/>
      <c r="F102" s="121" t="s">
        <v>45</v>
      </c>
      <c r="G102" s="121">
        <v>0</v>
      </c>
      <c r="H102" s="121">
        <v>24.756229999999999</v>
      </c>
      <c r="I102" s="121">
        <v>1.9458999999999999E-6</v>
      </c>
      <c r="J102" s="121">
        <v>0.15212999999999999</v>
      </c>
      <c r="K102" s="132">
        <v>10411.74338</v>
      </c>
      <c r="L102" s="122">
        <f t="shared" si="7"/>
        <v>5.7108794819320519</v>
      </c>
    </row>
    <row r="103" spans="2:12">
      <c r="B103" s="120">
        <v>81</v>
      </c>
      <c r="C103" s="121" t="s">
        <v>15</v>
      </c>
      <c r="D103" s="121">
        <v>3064461</v>
      </c>
      <c r="E103" s="121"/>
      <c r="F103" s="121" t="s">
        <v>45</v>
      </c>
      <c r="G103" s="121">
        <v>0</v>
      </c>
      <c r="H103" s="121">
        <v>23.34695</v>
      </c>
      <c r="I103" s="121">
        <v>3.7199000000000002E-6</v>
      </c>
      <c r="J103" s="121">
        <v>0.14638000000000001</v>
      </c>
      <c r="K103" s="132">
        <v>17847.056840000001</v>
      </c>
      <c r="L103" s="122">
        <f t="shared" si="7"/>
        <v>5.4294687348578687</v>
      </c>
    </row>
    <row r="104" spans="2:12">
      <c r="B104" s="120">
        <v>82</v>
      </c>
      <c r="C104" s="121" t="s">
        <v>12</v>
      </c>
      <c r="D104" s="121">
        <v>3064840</v>
      </c>
      <c r="E104" s="121"/>
      <c r="F104" s="121" t="s">
        <v>45</v>
      </c>
      <c r="G104" s="121">
        <v>0</v>
      </c>
      <c r="H104" s="121">
        <v>11.639519999999999</v>
      </c>
      <c r="I104" s="121">
        <v>1.16E-3</v>
      </c>
      <c r="J104" s="121">
        <v>0.14779</v>
      </c>
      <c r="K104" s="132">
        <v>7634.2761200000004</v>
      </c>
      <c r="L104" s="122">
        <f t="shared" si="7"/>
        <v>2.9355420107730814</v>
      </c>
    </row>
    <row r="105" spans="2:12">
      <c r="B105" s="120">
        <v>83</v>
      </c>
      <c r="C105" s="121" t="s">
        <v>12</v>
      </c>
      <c r="D105" s="121">
        <v>3222497</v>
      </c>
      <c r="E105" s="121"/>
      <c r="F105" s="121" t="s">
        <v>45</v>
      </c>
      <c r="G105" s="121">
        <v>0</v>
      </c>
      <c r="H105" s="121">
        <v>22.62481</v>
      </c>
      <c r="I105" s="121">
        <v>4.1493999999999996E-6</v>
      </c>
      <c r="J105" s="121">
        <v>0.11575000000000001</v>
      </c>
      <c r="K105" s="132">
        <v>13133.80961</v>
      </c>
      <c r="L105" s="122">
        <f t="shared" si="7"/>
        <v>5.3820146973909981</v>
      </c>
    </row>
    <row r="106" spans="2:12">
      <c r="B106" s="120">
        <v>84</v>
      </c>
      <c r="C106" s="121" t="s">
        <v>12</v>
      </c>
      <c r="D106" s="121">
        <v>3385476</v>
      </c>
      <c r="E106" s="121"/>
      <c r="F106" s="121" t="s">
        <v>45</v>
      </c>
      <c r="G106" s="121">
        <v>0</v>
      </c>
      <c r="H106" s="121">
        <v>10.78055</v>
      </c>
      <c r="I106" s="121">
        <v>1.3600000000000001E-3</v>
      </c>
      <c r="J106" s="121">
        <v>8.3750000000000005E-2</v>
      </c>
      <c r="K106" s="132">
        <v>12164.78822</v>
      </c>
      <c r="L106" s="122">
        <f t="shared" si="7"/>
        <v>2.8664610916297826</v>
      </c>
    </row>
    <row r="107" spans="2:12">
      <c r="B107" s="120">
        <v>85</v>
      </c>
      <c r="C107" s="121" t="s">
        <v>12</v>
      </c>
      <c r="D107" s="121">
        <v>3944879</v>
      </c>
      <c r="E107" s="121"/>
      <c r="F107" s="121" t="s">
        <v>45</v>
      </c>
      <c r="G107" s="121">
        <v>0</v>
      </c>
      <c r="H107" s="121">
        <v>11.87696</v>
      </c>
      <c r="I107" s="121">
        <v>7.2398000000000004E-4</v>
      </c>
      <c r="J107" s="121">
        <v>6.787E-2</v>
      </c>
      <c r="K107" s="132">
        <v>14875.240239999999</v>
      </c>
      <c r="L107" s="122">
        <f t="shared" si="7"/>
        <v>3.1402734310536973</v>
      </c>
    </row>
    <row r="108" spans="2:12">
      <c r="B108" s="120">
        <v>86</v>
      </c>
      <c r="C108" s="121" t="s">
        <v>11</v>
      </c>
      <c r="D108" s="121">
        <v>3951489</v>
      </c>
      <c r="E108" s="121"/>
      <c r="F108" s="121" t="s">
        <v>45</v>
      </c>
      <c r="G108" s="121">
        <v>0</v>
      </c>
      <c r="H108" s="121">
        <v>14.62152</v>
      </c>
      <c r="I108" s="121">
        <v>2.0628000000000001E-4</v>
      </c>
      <c r="J108" s="121">
        <v>0.10188999999999999</v>
      </c>
      <c r="K108" s="132">
        <v>45616.080300000001</v>
      </c>
      <c r="L108" s="122">
        <f t="shared" si="7"/>
        <v>3.6855428772653229</v>
      </c>
    </row>
    <row r="109" spans="2:12">
      <c r="B109" s="120">
        <v>87</v>
      </c>
      <c r="C109" s="121" t="s">
        <v>12</v>
      </c>
      <c r="D109" s="121">
        <v>3952538</v>
      </c>
      <c r="E109" s="121"/>
      <c r="F109" s="121" t="s">
        <v>45</v>
      </c>
      <c r="G109" s="121">
        <v>0</v>
      </c>
      <c r="H109" s="121">
        <v>18.73836</v>
      </c>
      <c r="I109" s="121">
        <v>4.6329000000000003E-5</v>
      </c>
      <c r="J109" s="121">
        <v>0.19842000000000001</v>
      </c>
      <c r="K109" s="132">
        <v>12022.417820000001</v>
      </c>
      <c r="L109" s="122">
        <f t="shared" si="7"/>
        <v>4.3341470738345942</v>
      </c>
    </row>
    <row r="110" spans="2:12">
      <c r="B110" s="120">
        <v>88</v>
      </c>
      <c r="C110" s="121" t="s">
        <v>12</v>
      </c>
      <c r="D110" s="121">
        <v>3954969</v>
      </c>
      <c r="E110" s="121"/>
      <c r="F110" s="121" t="s">
        <v>45</v>
      </c>
      <c r="G110" s="121">
        <v>0</v>
      </c>
      <c r="H110" s="121">
        <v>23.611550000000001</v>
      </c>
      <c r="I110" s="121">
        <v>2.7240000000000001E-6</v>
      </c>
      <c r="J110" s="121">
        <v>0.12475</v>
      </c>
      <c r="K110" s="132">
        <v>13508.42771</v>
      </c>
      <c r="L110" s="122">
        <f t="shared" si="7"/>
        <v>5.5647928967592524</v>
      </c>
    </row>
    <row r="111" spans="2:12">
      <c r="B111" s="120">
        <v>89</v>
      </c>
      <c r="C111" s="121" t="s">
        <v>12</v>
      </c>
      <c r="D111" s="121">
        <v>4009206</v>
      </c>
      <c r="E111" s="121"/>
      <c r="F111" s="121" t="s">
        <v>45</v>
      </c>
      <c r="G111" s="121">
        <v>0</v>
      </c>
      <c r="H111" s="121">
        <v>25.163170000000001</v>
      </c>
      <c r="I111" s="121">
        <v>1.3437999999999999E-6</v>
      </c>
      <c r="J111" s="121">
        <v>0.13095000000000001</v>
      </c>
      <c r="K111" s="132">
        <v>12885.87242</v>
      </c>
      <c r="L111" s="122">
        <f t="shared" si="7"/>
        <v>5.8716653632462839</v>
      </c>
    </row>
    <row r="112" spans="2:12">
      <c r="B112" s="120">
        <v>90</v>
      </c>
      <c r="C112" s="121" t="s">
        <v>15</v>
      </c>
      <c r="D112" s="121">
        <v>4537276</v>
      </c>
      <c r="E112" s="121"/>
      <c r="F112" s="121" t="s">
        <v>45</v>
      </c>
      <c r="G112" s="121">
        <v>0</v>
      </c>
      <c r="H112" s="121">
        <v>14.596410000000001</v>
      </c>
      <c r="I112" s="121">
        <v>2.1319000000000001E-4</v>
      </c>
      <c r="J112" s="121">
        <v>0.10730000000000001</v>
      </c>
      <c r="K112" s="132">
        <v>19641.846160000001</v>
      </c>
      <c r="L112" s="122">
        <f t="shared" si="7"/>
        <v>3.6712331704084749</v>
      </c>
    </row>
    <row r="113" spans="2:12">
      <c r="B113" s="120">
        <v>91</v>
      </c>
      <c r="C113" s="121" t="s">
        <v>15</v>
      </c>
      <c r="D113" s="121">
        <v>4541969</v>
      </c>
      <c r="E113" s="121"/>
      <c r="F113" s="121" t="s">
        <v>45</v>
      </c>
      <c r="G113" s="121">
        <v>0</v>
      </c>
      <c r="H113" s="121">
        <v>10.689870000000001</v>
      </c>
      <c r="I113" s="121">
        <v>1.3600000000000001E-3</v>
      </c>
      <c r="J113" s="121">
        <v>6.9430000000000006E-2</v>
      </c>
      <c r="K113" s="132">
        <v>23996.9048</v>
      </c>
      <c r="L113" s="122">
        <f t="shared" si="7"/>
        <v>2.8664610916297826</v>
      </c>
    </row>
    <row r="114" spans="2:12">
      <c r="B114" s="120">
        <v>92</v>
      </c>
      <c r="C114" s="121" t="s">
        <v>12</v>
      </c>
      <c r="D114" s="121">
        <v>4989430</v>
      </c>
      <c r="E114" s="121"/>
      <c r="F114" s="121" t="s">
        <v>45</v>
      </c>
      <c r="G114" s="121">
        <v>0</v>
      </c>
      <c r="H114" s="121">
        <v>10.98781</v>
      </c>
      <c r="I114" s="121">
        <v>1.2700000000000001E-3</v>
      </c>
      <c r="J114" s="121">
        <v>9.6879999999999994E-2</v>
      </c>
      <c r="K114" s="132">
        <v>21730.531719999999</v>
      </c>
      <c r="L114" s="122">
        <f t="shared" si="7"/>
        <v>2.8961962790440432</v>
      </c>
    </row>
    <row r="115" spans="2:12">
      <c r="B115" s="120">
        <v>93</v>
      </c>
      <c r="C115" s="121" t="s">
        <v>11</v>
      </c>
      <c r="D115" s="121">
        <v>4990428</v>
      </c>
      <c r="E115" s="121"/>
      <c r="F115" s="121" t="s">
        <v>45</v>
      </c>
      <c r="G115" s="121">
        <v>0</v>
      </c>
      <c r="H115" s="121">
        <v>12.245889999999999</v>
      </c>
      <c r="I115" s="121">
        <v>7.4111000000000001E-4</v>
      </c>
      <c r="J115" s="121">
        <v>0.11255999999999999</v>
      </c>
      <c r="K115" s="132">
        <v>852.06982000000005</v>
      </c>
      <c r="L115" s="122">
        <f t="shared" si="7"/>
        <v>3.1301173266394287</v>
      </c>
    </row>
    <row r="116" spans="2:12">
      <c r="B116" s="120">
        <v>94</v>
      </c>
      <c r="C116" s="121" t="s">
        <v>12</v>
      </c>
      <c r="D116" s="121">
        <v>5578076</v>
      </c>
      <c r="E116" s="121"/>
      <c r="F116" s="121" t="s">
        <v>45</v>
      </c>
      <c r="G116" s="121">
        <v>0</v>
      </c>
      <c r="H116" s="121">
        <v>19.46782</v>
      </c>
      <c r="I116" s="121">
        <v>1.823E-5</v>
      </c>
      <c r="J116" s="121">
        <v>0.10329000000000001</v>
      </c>
      <c r="K116" s="132">
        <v>13751.10658</v>
      </c>
      <c r="L116" s="122">
        <f t="shared" si="7"/>
        <v>4.7392133313450238</v>
      </c>
    </row>
    <row r="117" spans="2:12">
      <c r="B117" s="120">
        <v>95</v>
      </c>
      <c r="C117" s="121" t="s">
        <v>12</v>
      </c>
      <c r="D117" s="121">
        <v>5580090</v>
      </c>
      <c r="E117" s="121"/>
      <c r="F117" s="121" t="s">
        <v>45</v>
      </c>
      <c r="G117" s="121">
        <v>0</v>
      </c>
      <c r="H117" s="121">
        <v>16.694220000000001</v>
      </c>
      <c r="I117" s="121">
        <v>7.8603999999999995E-5</v>
      </c>
      <c r="J117" s="121">
        <v>0.11829000000000001</v>
      </c>
      <c r="K117" s="132">
        <v>16307.342130000001</v>
      </c>
      <c r="L117" s="122">
        <f t="shared" si="7"/>
        <v>4.1045553530226009</v>
      </c>
    </row>
    <row r="118" spans="2:12">
      <c r="B118" s="120">
        <v>96</v>
      </c>
      <c r="C118" s="121" t="s">
        <v>8</v>
      </c>
      <c r="D118" s="121">
        <v>5580588</v>
      </c>
      <c r="E118" s="121"/>
      <c r="F118" s="121" t="s">
        <v>45</v>
      </c>
      <c r="G118" s="121">
        <v>0</v>
      </c>
      <c r="H118" s="121">
        <v>11.243880000000001</v>
      </c>
      <c r="I118" s="121">
        <v>1.14E-3</v>
      </c>
      <c r="J118" s="121">
        <v>0.10231</v>
      </c>
      <c r="K118" s="132">
        <v>18390.082610000001</v>
      </c>
      <c r="L118" s="122">
        <f t="shared" si="7"/>
        <v>2.9430951486635273</v>
      </c>
    </row>
    <row r="119" spans="2:12">
      <c r="B119" s="120">
        <v>97</v>
      </c>
      <c r="C119" s="121" t="s">
        <v>12</v>
      </c>
      <c r="D119" s="121">
        <v>5582547</v>
      </c>
      <c r="E119" s="121"/>
      <c r="F119" s="121" t="s">
        <v>45</v>
      </c>
      <c r="G119" s="121">
        <v>0</v>
      </c>
      <c r="H119" s="121">
        <v>23.28809</v>
      </c>
      <c r="I119" s="121">
        <v>3.1003000000000002E-6</v>
      </c>
      <c r="J119" s="121">
        <v>0.12046</v>
      </c>
      <c r="K119" s="132">
        <v>14286.171340000001</v>
      </c>
      <c r="L119" s="122">
        <f t="shared" si="7"/>
        <v>5.508596279700984</v>
      </c>
    </row>
    <row r="120" spans="2:12">
      <c r="B120" s="120">
        <v>98</v>
      </c>
      <c r="C120" s="121" t="s">
        <v>12</v>
      </c>
      <c r="D120" s="121">
        <v>7352295</v>
      </c>
      <c r="E120" s="121"/>
      <c r="F120" s="121" t="s">
        <v>45</v>
      </c>
      <c r="G120" s="121">
        <v>0</v>
      </c>
      <c r="H120" s="121">
        <v>21.327500000000001</v>
      </c>
      <c r="I120" s="121">
        <v>8.0809999999999994E-6</v>
      </c>
      <c r="J120" s="121">
        <v>0.11967999999999999</v>
      </c>
      <c r="K120" s="132">
        <v>14170.279420000001</v>
      </c>
      <c r="L120" s="122">
        <f t="shared" si="7"/>
        <v>5.0925348932341441</v>
      </c>
    </row>
    <row r="121" spans="2:12" ht="15.75" thickBot="1">
      <c r="B121" s="209">
        <v>99</v>
      </c>
      <c r="C121" s="130" t="s">
        <v>12</v>
      </c>
      <c r="D121" s="130">
        <v>7353288</v>
      </c>
      <c r="E121" s="130"/>
      <c r="F121" s="130" t="s">
        <v>45</v>
      </c>
      <c r="G121" s="130">
        <v>0</v>
      </c>
      <c r="H121" s="130">
        <v>20.609749999999998</v>
      </c>
      <c r="I121" s="130">
        <v>1.3848E-5</v>
      </c>
      <c r="J121" s="130">
        <v>0.14976999999999999</v>
      </c>
      <c r="K121" s="135">
        <v>10314.175209999999</v>
      </c>
      <c r="L121" s="131">
        <f t="shared" si="7"/>
        <v>4.8586129451326627</v>
      </c>
    </row>
    <row r="123" spans="2:12">
      <c r="C123" s="101" t="s">
        <v>1134</v>
      </c>
    </row>
  </sheetData>
  <phoneticPr fontId="16" type="noConversion"/>
  <conditionalFormatting sqref="D93:D121">
    <cfRule type="duplicateValues" dxfId="38" priority="100"/>
  </conditionalFormatting>
  <conditionalFormatting sqref="D122 D3:E92 F122">
    <cfRule type="duplicateValues" dxfId="37" priority="36"/>
  </conditionalFormatting>
  <conditionalFormatting sqref="I31 I3">
    <cfRule type="colorScale" priority="7">
      <colorScale>
        <cfvo type="min"/>
        <cfvo type="percentile" val="50"/>
        <cfvo type="max"/>
        <color rgb="FF63BE7B"/>
        <color rgb="FFFFEB84"/>
        <color rgb="FFF8696B"/>
      </colorScale>
    </cfRule>
  </conditionalFormatting>
  <conditionalFormatting sqref="J3 K122 J31">
    <cfRule type="colorScale" priority="8">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FEDE-1594-46FB-BA54-C44B11C60A66}">
  <dimension ref="B1:N128"/>
  <sheetViews>
    <sheetView topLeftCell="B1" zoomScale="60" zoomScaleNormal="60" zoomScaleSheetLayoutView="50" workbookViewId="0">
      <selection activeCell="B1" sqref="B1:I1"/>
    </sheetView>
  </sheetViews>
  <sheetFormatPr defaultColWidth="9.140625" defaultRowHeight="15.75"/>
  <cols>
    <col min="1" max="1" width="9.140625" style="54"/>
    <col min="2" max="2" width="7.5703125" style="54" customWidth="1"/>
    <col min="3" max="3" width="23" style="54" customWidth="1"/>
    <col min="4" max="4" width="12.28515625" style="54" customWidth="1"/>
    <col min="5" max="5" width="12.42578125" style="54" customWidth="1"/>
    <col min="6" max="6" width="23.28515625" style="54" customWidth="1"/>
    <col min="7" max="7" width="18.28515625" style="54" customWidth="1"/>
    <col min="8" max="8" width="14.5703125" style="54" customWidth="1"/>
    <col min="9" max="9" width="29.42578125" style="54" customWidth="1"/>
    <col min="10" max="10" width="35.42578125" style="54" customWidth="1"/>
    <col min="11" max="11" width="40.85546875" style="54" customWidth="1"/>
    <col min="12" max="12" width="45.28515625" style="54" customWidth="1"/>
    <col min="13" max="13" width="21.42578125" style="54" bestFit="1" customWidth="1"/>
    <col min="14" max="14" width="12.5703125" style="54" bestFit="1" customWidth="1"/>
    <col min="15" max="16384" width="9.140625" style="54"/>
  </cols>
  <sheetData>
    <row r="1" spans="2:14" ht="15.75" customHeight="1" thickBot="1">
      <c r="B1" s="353" t="s">
        <v>1207</v>
      </c>
      <c r="C1" s="353"/>
      <c r="D1" s="353"/>
      <c r="E1" s="353"/>
      <c r="F1" s="353"/>
      <c r="G1" s="353"/>
      <c r="H1" s="353"/>
      <c r="I1" s="353"/>
    </row>
    <row r="2" spans="2:14" ht="17.100000000000001" customHeight="1">
      <c r="B2" s="247" t="s">
        <v>89</v>
      </c>
      <c r="C2" s="354" t="s">
        <v>907</v>
      </c>
      <c r="D2" s="249" t="s">
        <v>90</v>
      </c>
      <c r="E2" s="249" t="s">
        <v>91</v>
      </c>
      <c r="F2" s="249" t="s">
        <v>92</v>
      </c>
      <c r="G2" s="233" t="s">
        <v>93</v>
      </c>
      <c r="H2" s="233" t="s">
        <v>94</v>
      </c>
      <c r="I2" s="249" t="s">
        <v>95</v>
      </c>
      <c r="J2" s="249" t="s">
        <v>96</v>
      </c>
      <c r="K2" s="249" t="s">
        <v>97</v>
      </c>
      <c r="L2" s="233" t="s">
        <v>98</v>
      </c>
      <c r="M2" s="233" t="s">
        <v>99</v>
      </c>
      <c r="N2" s="231"/>
    </row>
    <row r="3" spans="2:14" ht="16.5" thickBot="1">
      <c r="B3" s="248"/>
      <c r="C3" s="355"/>
      <c r="D3" s="250"/>
      <c r="E3" s="250"/>
      <c r="F3" s="250"/>
      <c r="G3" s="234"/>
      <c r="H3" s="234"/>
      <c r="I3" s="250"/>
      <c r="J3" s="250"/>
      <c r="K3" s="250"/>
      <c r="L3" s="234"/>
      <c r="M3" s="234"/>
      <c r="N3" s="232"/>
    </row>
    <row r="4" spans="2:14" ht="28.5" customHeight="1">
      <c r="B4" s="235">
        <v>1</v>
      </c>
      <c r="C4" s="262" t="s">
        <v>290</v>
      </c>
      <c r="D4" s="238">
        <v>997942</v>
      </c>
      <c r="E4" s="238">
        <v>370228607</v>
      </c>
      <c r="F4" s="259" t="s">
        <v>908</v>
      </c>
      <c r="G4" s="241" t="s">
        <v>100</v>
      </c>
      <c r="H4" s="244" t="s">
        <v>101</v>
      </c>
      <c r="I4" s="251" t="s">
        <v>102</v>
      </c>
      <c r="J4" s="254" t="s">
        <v>103</v>
      </c>
      <c r="K4" s="265" t="s">
        <v>104</v>
      </c>
      <c r="L4" s="265" t="s">
        <v>105</v>
      </c>
      <c r="M4" s="265" t="s">
        <v>107</v>
      </c>
      <c r="N4" s="341" t="s">
        <v>909</v>
      </c>
    </row>
    <row r="5" spans="2:14" ht="2.1" customHeight="1" thickBot="1">
      <c r="B5" s="236"/>
      <c r="C5" s="263"/>
      <c r="D5" s="239"/>
      <c r="E5" s="239"/>
      <c r="F5" s="260"/>
      <c r="G5" s="242"/>
      <c r="H5" s="245"/>
      <c r="I5" s="252"/>
      <c r="J5" s="255"/>
      <c r="K5" s="266"/>
      <c r="L5" s="266"/>
      <c r="M5" s="266"/>
      <c r="N5" s="342"/>
    </row>
    <row r="6" spans="2:14" ht="44.45" hidden="1" customHeight="1" thickBot="1">
      <c r="B6" s="236"/>
      <c r="C6" s="263"/>
      <c r="D6" s="239"/>
      <c r="E6" s="239"/>
      <c r="F6" s="260"/>
      <c r="G6" s="242"/>
      <c r="H6" s="245"/>
      <c r="I6" s="253"/>
      <c r="J6" s="256"/>
      <c r="K6" s="142"/>
      <c r="L6" s="142" t="s">
        <v>106</v>
      </c>
      <c r="M6" s="166" t="s">
        <v>108</v>
      </c>
      <c r="N6" s="342"/>
    </row>
    <row r="7" spans="2:14" ht="15.95" hidden="1" customHeight="1" thickBot="1">
      <c r="B7" s="236"/>
      <c r="C7" s="263"/>
      <c r="D7" s="239"/>
      <c r="E7" s="239"/>
      <c r="F7" s="260"/>
      <c r="G7" s="242"/>
      <c r="H7" s="245"/>
      <c r="J7" s="142" t="s">
        <v>110</v>
      </c>
      <c r="K7" s="142" t="s">
        <v>112</v>
      </c>
      <c r="L7" s="142" t="s">
        <v>1187</v>
      </c>
      <c r="M7" s="257" t="s">
        <v>1188</v>
      </c>
      <c r="N7" s="342"/>
    </row>
    <row r="8" spans="2:14" ht="39.950000000000003" customHeight="1" thickBot="1">
      <c r="B8" s="237"/>
      <c r="C8" s="264"/>
      <c r="D8" s="240"/>
      <c r="E8" s="240"/>
      <c r="F8" s="261"/>
      <c r="G8" s="243"/>
      <c r="H8" s="246"/>
      <c r="I8" s="68" t="s">
        <v>109</v>
      </c>
      <c r="J8" s="143" t="s">
        <v>111</v>
      </c>
      <c r="K8" s="141" t="s">
        <v>112</v>
      </c>
      <c r="L8" s="141" t="s">
        <v>1186</v>
      </c>
      <c r="M8" s="258"/>
      <c r="N8" s="343"/>
    </row>
    <row r="9" spans="2:14" ht="37.5" customHeight="1">
      <c r="B9" s="235">
        <v>2</v>
      </c>
      <c r="C9" s="262" t="s">
        <v>295</v>
      </c>
      <c r="D9" s="238">
        <v>1093490</v>
      </c>
      <c r="E9" s="238">
        <v>572985684</v>
      </c>
      <c r="F9" s="259" t="s">
        <v>1057</v>
      </c>
      <c r="G9" s="241" t="s">
        <v>1058</v>
      </c>
      <c r="H9" s="244" t="s">
        <v>101</v>
      </c>
      <c r="I9" s="276" t="s">
        <v>113</v>
      </c>
      <c r="J9" s="254" t="s">
        <v>114</v>
      </c>
      <c r="K9" s="265" t="s">
        <v>115</v>
      </c>
      <c r="L9" s="265" t="s">
        <v>116</v>
      </c>
      <c r="M9" s="278" t="s">
        <v>117</v>
      </c>
      <c r="N9" s="341" t="s">
        <v>919</v>
      </c>
    </row>
    <row r="10" spans="2:14" ht="15.95" customHeight="1">
      <c r="B10" s="236"/>
      <c r="C10" s="263"/>
      <c r="D10" s="239"/>
      <c r="E10" s="239"/>
      <c r="F10" s="260"/>
      <c r="G10" s="242"/>
      <c r="H10" s="245"/>
      <c r="I10" s="277"/>
      <c r="J10" s="256"/>
      <c r="K10" s="266"/>
      <c r="L10" s="266"/>
      <c r="M10" s="279"/>
      <c r="N10" s="342"/>
    </row>
    <row r="11" spans="2:14" ht="86.1" customHeight="1" thickBot="1">
      <c r="B11" s="236"/>
      <c r="C11" s="263"/>
      <c r="D11" s="239"/>
      <c r="E11" s="239"/>
      <c r="F11" s="260"/>
      <c r="G11" s="242"/>
      <c r="H11" s="245"/>
      <c r="I11" s="48" t="s">
        <v>118</v>
      </c>
      <c r="J11" s="142" t="s">
        <v>119</v>
      </c>
      <c r="K11" s="142" t="s">
        <v>120</v>
      </c>
      <c r="L11" s="142" t="s">
        <v>1189</v>
      </c>
      <c r="M11" s="167" t="s">
        <v>121</v>
      </c>
      <c r="N11" s="344"/>
    </row>
    <row r="12" spans="2:14" ht="68.45" hidden="1" customHeight="1" thickBot="1">
      <c r="B12" s="236"/>
      <c r="C12" s="51"/>
      <c r="D12" s="239"/>
      <c r="E12" s="239"/>
      <c r="F12" s="50"/>
      <c r="G12" s="83"/>
      <c r="H12" s="245"/>
      <c r="I12" s="277" t="s">
        <v>122</v>
      </c>
      <c r="J12" s="281" t="s">
        <v>123</v>
      </c>
      <c r="K12" s="142" t="s">
        <v>124</v>
      </c>
      <c r="L12" s="142" t="s">
        <v>125</v>
      </c>
      <c r="M12" s="257" t="s">
        <v>1196</v>
      </c>
      <c r="N12" s="145"/>
    </row>
    <row r="13" spans="2:14" ht="15.95" hidden="1" customHeight="1">
      <c r="B13" s="237"/>
      <c r="C13" s="66"/>
      <c r="D13" s="240"/>
      <c r="E13" s="240"/>
      <c r="F13" s="80"/>
      <c r="G13" s="84"/>
      <c r="H13" s="246"/>
      <c r="I13" s="280"/>
      <c r="J13" s="282"/>
      <c r="K13" s="143"/>
      <c r="L13" s="143"/>
      <c r="M13" s="258"/>
      <c r="N13" s="146"/>
    </row>
    <row r="14" spans="2:14" ht="75.75" customHeight="1">
      <c r="B14" s="235">
        <v>3</v>
      </c>
      <c r="C14" s="262" t="s">
        <v>296</v>
      </c>
      <c r="D14" s="238">
        <v>1090302</v>
      </c>
      <c r="E14" s="238">
        <v>579824305</v>
      </c>
      <c r="F14" s="273" t="s">
        <v>1059</v>
      </c>
      <c r="G14" s="241" t="s">
        <v>1060</v>
      </c>
      <c r="H14" s="244" t="s">
        <v>126</v>
      </c>
      <c r="I14" s="64" t="s">
        <v>127</v>
      </c>
      <c r="J14" s="141" t="s">
        <v>128</v>
      </c>
      <c r="K14" s="141" t="s">
        <v>129</v>
      </c>
      <c r="L14" s="141" t="s">
        <v>130</v>
      </c>
      <c r="M14" s="168" t="s">
        <v>131</v>
      </c>
      <c r="N14" s="341" t="s">
        <v>910</v>
      </c>
    </row>
    <row r="15" spans="2:14" ht="75.75" customHeight="1">
      <c r="B15" s="236"/>
      <c r="C15" s="263"/>
      <c r="D15" s="239"/>
      <c r="E15" s="239"/>
      <c r="F15" s="274"/>
      <c r="G15" s="242"/>
      <c r="H15" s="245"/>
      <c r="I15" s="48" t="s">
        <v>132</v>
      </c>
      <c r="J15" s="142" t="s">
        <v>133</v>
      </c>
      <c r="K15" s="142" t="s">
        <v>134</v>
      </c>
      <c r="L15" s="142" t="s">
        <v>1190</v>
      </c>
      <c r="M15" s="169" t="s">
        <v>135</v>
      </c>
      <c r="N15" s="342"/>
    </row>
    <row r="16" spans="2:14" ht="86.45" customHeight="1" thickBot="1">
      <c r="B16" s="237"/>
      <c r="C16" s="264"/>
      <c r="D16" s="240"/>
      <c r="E16" s="240"/>
      <c r="F16" s="275"/>
      <c r="G16" s="243"/>
      <c r="H16" s="246"/>
      <c r="I16" s="67" t="s">
        <v>127</v>
      </c>
      <c r="J16" s="143" t="s">
        <v>136</v>
      </c>
      <c r="K16" s="143" t="s">
        <v>129</v>
      </c>
      <c r="L16" s="142" t="s">
        <v>137</v>
      </c>
      <c r="M16" s="170" t="s">
        <v>138</v>
      </c>
      <c r="N16" s="343"/>
    </row>
    <row r="17" spans="2:14" ht="14.45" customHeight="1">
      <c r="B17" s="235">
        <v>4</v>
      </c>
      <c r="C17" s="262" t="s">
        <v>292</v>
      </c>
      <c r="D17" s="238">
        <v>3064683</v>
      </c>
      <c r="E17" s="238">
        <v>44775232</v>
      </c>
      <c r="F17" s="259" t="s">
        <v>1061</v>
      </c>
      <c r="G17" s="259" t="s">
        <v>1062</v>
      </c>
      <c r="H17" s="244" t="s">
        <v>101</v>
      </c>
      <c r="I17" s="276" t="s">
        <v>139</v>
      </c>
      <c r="J17" s="254" t="s">
        <v>140</v>
      </c>
      <c r="K17" s="265" t="s">
        <v>141</v>
      </c>
      <c r="L17" s="285" t="s">
        <v>940</v>
      </c>
      <c r="M17" s="283" t="s">
        <v>940</v>
      </c>
      <c r="N17" s="341" t="s">
        <v>911</v>
      </c>
    </row>
    <row r="18" spans="2:14" ht="15.95" customHeight="1">
      <c r="B18" s="236"/>
      <c r="C18" s="263"/>
      <c r="D18" s="239"/>
      <c r="E18" s="239"/>
      <c r="F18" s="260"/>
      <c r="G18" s="260"/>
      <c r="H18" s="245"/>
      <c r="I18" s="277"/>
      <c r="J18" s="256"/>
      <c r="K18" s="266"/>
      <c r="L18" s="286"/>
      <c r="M18" s="284"/>
      <c r="N18" s="342"/>
    </row>
    <row r="19" spans="2:14" ht="80.25" customHeight="1" thickBot="1">
      <c r="B19" s="237"/>
      <c r="C19" s="264"/>
      <c r="D19" s="240"/>
      <c r="E19" s="240"/>
      <c r="F19" s="261"/>
      <c r="G19" s="261"/>
      <c r="H19" s="246"/>
      <c r="I19" s="67" t="s">
        <v>142</v>
      </c>
      <c r="J19" s="143" t="s">
        <v>143</v>
      </c>
      <c r="K19" s="143" t="s">
        <v>144</v>
      </c>
      <c r="L19" s="143" t="s">
        <v>145</v>
      </c>
      <c r="M19" s="170" t="s">
        <v>146</v>
      </c>
      <c r="N19" s="343"/>
    </row>
    <row r="20" spans="2:14" ht="66.95" customHeight="1" thickBot="1">
      <c r="B20" s="332">
        <v>5</v>
      </c>
      <c r="C20" s="270" t="s">
        <v>1016</v>
      </c>
      <c r="D20" s="329">
        <v>3955868</v>
      </c>
      <c r="E20" s="238">
        <v>106815147</v>
      </c>
      <c r="F20" s="74" t="s">
        <v>914</v>
      </c>
      <c r="G20" s="63" t="s">
        <v>915</v>
      </c>
      <c r="H20" s="244" t="s">
        <v>150</v>
      </c>
      <c r="I20" s="276" t="s">
        <v>151</v>
      </c>
      <c r="J20" s="254" t="s">
        <v>152</v>
      </c>
      <c r="K20" s="141" t="s">
        <v>153</v>
      </c>
      <c r="L20" s="141" t="s">
        <v>1191</v>
      </c>
      <c r="M20" s="267" t="s">
        <v>154</v>
      </c>
      <c r="N20" s="187" t="s">
        <v>912</v>
      </c>
    </row>
    <row r="21" spans="2:14" ht="16.5" hidden="1" customHeight="1" thickBot="1">
      <c r="B21" s="333"/>
      <c r="C21" s="271"/>
      <c r="D21" s="330"/>
      <c r="E21" s="239"/>
      <c r="F21" s="50" t="s">
        <v>147</v>
      </c>
      <c r="G21" s="52" t="s">
        <v>149</v>
      </c>
      <c r="H21" s="245"/>
      <c r="I21" s="277"/>
      <c r="J21" s="255"/>
      <c r="K21" s="142"/>
      <c r="L21" s="142"/>
      <c r="M21" s="268"/>
      <c r="N21" s="145"/>
    </row>
    <row r="22" spans="2:14" ht="16.5" hidden="1" customHeight="1">
      <c r="B22" s="333"/>
      <c r="C22" s="271"/>
      <c r="D22" s="330"/>
      <c r="E22" s="239"/>
      <c r="F22" s="53">
        <v>8.7600000000000004E-4</v>
      </c>
      <c r="G22" s="52">
        <v>0.14213999999999999</v>
      </c>
      <c r="H22" s="245"/>
      <c r="I22" s="277"/>
      <c r="J22" s="255"/>
      <c r="K22" s="142"/>
      <c r="L22" s="142"/>
      <c r="M22" s="268"/>
      <c r="N22" s="145"/>
    </row>
    <row r="23" spans="2:14" ht="16.5" hidden="1" customHeight="1">
      <c r="B23" s="334"/>
      <c r="C23" s="272"/>
      <c r="D23" s="331"/>
      <c r="E23" s="240"/>
      <c r="F23" s="65" t="s">
        <v>148</v>
      </c>
      <c r="G23" s="66"/>
      <c r="H23" s="246"/>
      <c r="I23" s="280"/>
      <c r="J23" s="282"/>
      <c r="K23" s="143"/>
      <c r="L23" s="143"/>
      <c r="M23" s="269"/>
      <c r="N23" s="146"/>
    </row>
    <row r="24" spans="2:14" ht="30" customHeight="1">
      <c r="B24" s="235">
        <v>6</v>
      </c>
      <c r="C24" s="262" t="s">
        <v>299</v>
      </c>
      <c r="D24" s="238">
        <v>1091069</v>
      </c>
      <c r="E24" s="238">
        <v>528700315</v>
      </c>
      <c r="F24" s="273" t="s">
        <v>916</v>
      </c>
      <c r="G24" s="259" t="s">
        <v>917</v>
      </c>
      <c r="H24" s="244" t="s">
        <v>150</v>
      </c>
      <c r="I24" s="276" t="s">
        <v>155</v>
      </c>
      <c r="J24" s="254" t="s">
        <v>156</v>
      </c>
      <c r="K24" s="141" t="s">
        <v>157</v>
      </c>
      <c r="L24" s="141" t="s">
        <v>158</v>
      </c>
      <c r="M24" s="172" t="s">
        <v>159</v>
      </c>
      <c r="N24" s="341" t="s">
        <v>913</v>
      </c>
    </row>
    <row r="25" spans="2:14" ht="15.6" hidden="1" customHeight="1">
      <c r="B25" s="236"/>
      <c r="C25" s="263"/>
      <c r="D25" s="239"/>
      <c r="E25" s="239"/>
      <c r="F25" s="274"/>
      <c r="G25" s="260"/>
      <c r="H25" s="245"/>
      <c r="I25" s="277"/>
      <c r="J25" s="255"/>
      <c r="K25" s="142"/>
      <c r="L25" s="142"/>
      <c r="M25" s="173"/>
      <c r="N25" s="342"/>
    </row>
    <row r="26" spans="2:14" ht="15.95" hidden="1" customHeight="1" thickBot="1">
      <c r="B26" s="236"/>
      <c r="C26" s="263"/>
      <c r="D26" s="239"/>
      <c r="E26" s="239"/>
      <c r="F26" s="274"/>
      <c r="G26" s="260"/>
      <c r="H26" s="245"/>
      <c r="I26" s="277"/>
      <c r="J26" s="256"/>
      <c r="K26" s="142"/>
      <c r="L26" s="142"/>
      <c r="M26" s="173"/>
      <c r="N26" s="342"/>
    </row>
    <row r="27" spans="2:14" ht="33.75" customHeight="1" thickBot="1">
      <c r="B27" s="237"/>
      <c r="C27" s="264"/>
      <c r="D27" s="240"/>
      <c r="E27" s="240"/>
      <c r="F27" s="275"/>
      <c r="G27" s="261"/>
      <c r="H27" s="246"/>
      <c r="I27" s="67" t="s">
        <v>155</v>
      </c>
      <c r="J27" s="143" t="s">
        <v>156</v>
      </c>
      <c r="K27" s="143" t="s">
        <v>157</v>
      </c>
      <c r="L27" s="143" t="s">
        <v>940</v>
      </c>
      <c r="M27" s="174" t="s">
        <v>940</v>
      </c>
      <c r="N27" s="343"/>
    </row>
    <row r="28" spans="2:14">
      <c r="B28" s="235">
        <v>7</v>
      </c>
      <c r="C28" s="262" t="s">
        <v>302</v>
      </c>
      <c r="D28" s="238">
        <v>1060943</v>
      </c>
      <c r="E28" s="238">
        <v>763087785</v>
      </c>
      <c r="F28" s="273" t="s">
        <v>1063</v>
      </c>
      <c r="G28" s="241" t="s">
        <v>1064</v>
      </c>
      <c r="H28" s="244" t="s">
        <v>101</v>
      </c>
      <c r="I28" s="276" t="s">
        <v>160</v>
      </c>
      <c r="J28" s="265" t="s">
        <v>1133</v>
      </c>
      <c r="K28" s="265" t="s">
        <v>161</v>
      </c>
      <c r="L28" s="265" t="s">
        <v>162</v>
      </c>
      <c r="M28" s="287" t="s">
        <v>163</v>
      </c>
      <c r="N28" s="341" t="s">
        <v>918</v>
      </c>
    </row>
    <row r="29" spans="2:14">
      <c r="B29" s="236"/>
      <c r="C29" s="263"/>
      <c r="D29" s="239"/>
      <c r="E29" s="239"/>
      <c r="F29" s="274"/>
      <c r="G29" s="242"/>
      <c r="H29" s="245"/>
      <c r="I29" s="277"/>
      <c r="J29" s="291"/>
      <c r="K29" s="291"/>
      <c r="L29" s="291"/>
      <c r="M29" s="288"/>
      <c r="N29" s="342"/>
    </row>
    <row r="30" spans="2:14" ht="9" customHeight="1">
      <c r="B30" s="236"/>
      <c r="C30" s="263"/>
      <c r="D30" s="239"/>
      <c r="E30" s="239"/>
      <c r="F30" s="274"/>
      <c r="G30" s="242"/>
      <c r="H30" s="245"/>
      <c r="I30" s="277"/>
      <c r="J30" s="266"/>
      <c r="K30" s="266"/>
      <c r="L30" s="266"/>
      <c r="M30" s="289"/>
      <c r="N30" s="342"/>
    </row>
    <row r="31" spans="2:14" ht="48" customHeight="1" thickBot="1">
      <c r="B31" s="237"/>
      <c r="C31" s="264"/>
      <c r="D31" s="240"/>
      <c r="E31" s="240"/>
      <c r="F31" s="275"/>
      <c r="G31" s="243"/>
      <c r="H31" s="246"/>
      <c r="I31" s="67" t="s">
        <v>164</v>
      </c>
      <c r="J31" s="143" t="s">
        <v>165</v>
      </c>
      <c r="K31" s="143" t="s">
        <v>166</v>
      </c>
      <c r="L31" s="143" t="s">
        <v>167</v>
      </c>
      <c r="M31" s="170" t="s">
        <v>168</v>
      </c>
      <c r="N31" s="343"/>
    </row>
    <row r="32" spans="2:14" ht="54" customHeight="1">
      <c r="B32" s="235">
        <v>8</v>
      </c>
      <c r="C32" s="347" t="s">
        <v>303</v>
      </c>
      <c r="D32" s="306">
        <v>1101257</v>
      </c>
      <c r="E32" s="238">
        <v>764311151</v>
      </c>
      <c r="F32" s="306" t="s">
        <v>1067</v>
      </c>
      <c r="G32" s="350" t="s">
        <v>1068</v>
      </c>
      <c r="H32" s="244" t="s">
        <v>101</v>
      </c>
      <c r="I32" s="276" t="s">
        <v>169</v>
      </c>
      <c r="J32" s="254" t="s">
        <v>170</v>
      </c>
      <c r="K32" s="265" t="s">
        <v>171</v>
      </c>
      <c r="L32" s="265" t="s">
        <v>1192</v>
      </c>
      <c r="M32" s="278" t="s">
        <v>172</v>
      </c>
      <c r="N32" s="341" t="s">
        <v>920</v>
      </c>
    </row>
    <row r="33" spans="2:14" ht="15.75" hidden="1" customHeight="1" thickBot="1">
      <c r="B33" s="236"/>
      <c r="C33" s="348"/>
      <c r="D33" s="310"/>
      <c r="E33" s="239"/>
      <c r="F33" s="310"/>
      <c r="G33" s="351"/>
      <c r="H33" s="245"/>
      <c r="I33" s="277"/>
      <c r="J33" s="255"/>
      <c r="K33" s="291"/>
      <c r="L33" s="291"/>
      <c r="M33" s="290"/>
      <c r="N33" s="342"/>
    </row>
    <row r="34" spans="2:14" ht="9.75" customHeight="1" thickBot="1">
      <c r="B34" s="236"/>
      <c r="C34" s="348"/>
      <c r="D34" s="310"/>
      <c r="E34" s="239"/>
      <c r="F34" s="310"/>
      <c r="G34" s="351"/>
      <c r="H34" s="245"/>
      <c r="I34" s="277"/>
      <c r="J34" s="256"/>
      <c r="K34" s="266"/>
      <c r="L34" s="266"/>
      <c r="M34" s="279"/>
      <c r="N34" s="342"/>
    </row>
    <row r="35" spans="2:14" ht="32.25" thickBot="1">
      <c r="B35" s="237"/>
      <c r="C35" s="349"/>
      <c r="D35" s="311"/>
      <c r="E35" s="240"/>
      <c r="F35" s="311"/>
      <c r="G35" s="352"/>
      <c r="H35" s="246"/>
      <c r="I35" s="67" t="s">
        <v>173</v>
      </c>
      <c r="J35" s="143" t="s">
        <v>174</v>
      </c>
      <c r="K35" s="143" t="s">
        <v>175</v>
      </c>
      <c r="L35" s="147" t="s">
        <v>940</v>
      </c>
      <c r="M35" s="171" t="s">
        <v>940</v>
      </c>
      <c r="N35" s="343"/>
    </row>
    <row r="36" spans="2:14" ht="14.45" customHeight="1">
      <c r="B36" s="235">
        <v>9</v>
      </c>
      <c r="C36" s="262" t="s">
        <v>309</v>
      </c>
      <c r="D36" s="238">
        <v>3026452</v>
      </c>
      <c r="E36" s="238">
        <v>812292519</v>
      </c>
      <c r="F36" s="259" t="s">
        <v>1065</v>
      </c>
      <c r="G36" s="259" t="s">
        <v>1066</v>
      </c>
      <c r="H36" s="244" t="s">
        <v>176</v>
      </c>
      <c r="I36" s="276" t="s">
        <v>177</v>
      </c>
      <c r="J36" s="254" t="s">
        <v>178</v>
      </c>
      <c r="K36" s="265" t="s">
        <v>179</v>
      </c>
      <c r="L36" s="285" t="s">
        <v>940</v>
      </c>
      <c r="M36" s="283" t="s">
        <v>940</v>
      </c>
      <c r="N36" s="341" t="s">
        <v>921</v>
      </c>
    </row>
    <row r="37" spans="2:14" ht="15" customHeight="1">
      <c r="B37" s="236"/>
      <c r="C37" s="263"/>
      <c r="D37" s="239"/>
      <c r="E37" s="239"/>
      <c r="F37" s="260"/>
      <c r="G37" s="260"/>
      <c r="H37" s="245"/>
      <c r="I37" s="277"/>
      <c r="J37" s="256"/>
      <c r="K37" s="266"/>
      <c r="L37" s="286"/>
      <c r="M37" s="284"/>
      <c r="N37" s="342"/>
    </row>
    <row r="38" spans="2:14" ht="42.75" customHeight="1">
      <c r="B38" s="236"/>
      <c r="C38" s="263"/>
      <c r="D38" s="239"/>
      <c r="E38" s="239"/>
      <c r="F38" s="260"/>
      <c r="G38" s="260"/>
      <c r="H38" s="245"/>
      <c r="I38" s="48" t="s">
        <v>180</v>
      </c>
      <c r="J38" s="142" t="s">
        <v>181</v>
      </c>
      <c r="K38" s="142" t="s">
        <v>182</v>
      </c>
      <c r="L38" s="142" t="s">
        <v>183</v>
      </c>
      <c r="M38" s="175" t="s">
        <v>184</v>
      </c>
      <c r="N38" s="342"/>
    </row>
    <row r="39" spans="2:14" ht="39.75" customHeight="1" thickBot="1">
      <c r="B39" s="237"/>
      <c r="C39" s="264"/>
      <c r="D39" s="240"/>
      <c r="E39" s="240"/>
      <c r="F39" s="261"/>
      <c r="G39" s="261"/>
      <c r="H39" s="246"/>
      <c r="I39" s="67" t="s">
        <v>185</v>
      </c>
      <c r="J39" s="143" t="s">
        <v>140</v>
      </c>
      <c r="K39" s="143" t="s">
        <v>186</v>
      </c>
      <c r="L39" s="143"/>
      <c r="M39" s="176"/>
      <c r="N39" s="343"/>
    </row>
    <row r="40" spans="2:14" ht="36" customHeight="1">
      <c r="B40" s="235">
        <v>10</v>
      </c>
      <c r="C40" s="356" t="s">
        <v>357</v>
      </c>
      <c r="D40" s="329">
        <v>1059080</v>
      </c>
      <c r="E40" s="238">
        <v>680375512</v>
      </c>
      <c r="F40" s="304" t="s">
        <v>922</v>
      </c>
      <c r="G40" s="350" t="s">
        <v>923</v>
      </c>
      <c r="H40" s="244" t="s">
        <v>187</v>
      </c>
      <c r="I40" s="276" t="s">
        <v>188</v>
      </c>
      <c r="J40" s="254"/>
      <c r="K40" s="285" t="s">
        <v>189</v>
      </c>
      <c r="L40" s="285" t="s">
        <v>190</v>
      </c>
      <c r="M40" s="267" t="s">
        <v>191</v>
      </c>
      <c r="N40" s="341" t="s">
        <v>924</v>
      </c>
    </row>
    <row r="41" spans="2:14" ht="15.6" hidden="1" customHeight="1">
      <c r="B41" s="236"/>
      <c r="C41" s="357"/>
      <c r="D41" s="330"/>
      <c r="E41" s="239"/>
      <c r="F41" s="359"/>
      <c r="G41" s="351"/>
      <c r="H41" s="245"/>
      <c r="I41" s="277"/>
      <c r="J41" s="255"/>
      <c r="K41" s="292"/>
      <c r="L41" s="292"/>
      <c r="M41" s="268"/>
      <c r="N41" s="342"/>
    </row>
    <row r="42" spans="2:14" ht="15.75" hidden="1" customHeight="1" thickBot="1">
      <c r="B42" s="236"/>
      <c r="C42" s="357"/>
      <c r="D42" s="330"/>
      <c r="E42" s="239"/>
      <c r="F42" s="359"/>
      <c r="G42" s="351"/>
      <c r="H42" s="245"/>
      <c r="I42" s="277"/>
      <c r="J42" s="256"/>
      <c r="K42" s="286"/>
      <c r="L42" s="286"/>
      <c r="M42" s="381"/>
      <c r="N42" s="342"/>
    </row>
    <row r="43" spans="2:14" ht="60.95" customHeight="1" thickBot="1">
      <c r="B43" s="237"/>
      <c r="C43" s="358"/>
      <c r="D43" s="331"/>
      <c r="E43" s="240"/>
      <c r="F43" s="360"/>
      <c r="G43" s="352"/>
      <c r="H43" s="246"/>
      <c r="I43" s="67" t="s">
        <v>192</v>
      </c>
      <c r="J43" s="143" t="s">
        <v>193</v>
      </c>
      <c r="K43" s="143" t="s">
        <v>194</v>
      </c>
      <c r="L43" t="s">
        <v>1198</v>
      </c>
      <c r="M43" s="176" t="s">
        <v>195</v>
      </c>
      <c r="N43" s="343"/>
    </row>
    <row r="44" spans="2:14" ht="41.25" customHeight="1" thickBot="1">
      <c r="B44" s="235">
        <v>11</v>
      </c>
      <c r="C44" s="262" t="s">
        <v>311</v>
      </c>
      <c r="D44" s="238">
        <v>1037234</v>
      </c>
      <c r="E44" s="238">
        <v>681714448</v>
      </c>
      <c r="F44" s="273" t="s">
        <v>1069</v>
      </c>
      <c r="G44" s="241" t="s">
        <v>1070</v>
      </c>
      <c r="H44" s="244" t="s">
        <v>187</v>
      </c>
      <c r="I44" s="64" t="s">
        <v>196</v>
      </c>
      <c r="J44" s="141" t="s">
        <v>197</v>
      </c>
      <c r="K44" s="141" t="s">
        <v>198</v>
      </c>
      <c r="L44" s="141" t="s">
        <v>1193</v>
      </c>
      <c r="M44" s="177" t="s">
        <v>199</v>
      </c>
      <c r="N44" s="341" t="s">
        <v>925</v>
      </c>
    </row>
    <row r="45" spans="2:14" ht="55.5" customHeight="1" thickBot="1">
      <c r="B45" s="236"/>
      <c r="C45" s="263"/>
      <c r="D45" s="239"/>
      <c r="E45" s="239"/>
      <c r="F45" s="274"/>
      <c r="G45" s="242"/>
      <c r="H45" s="245"/>
      <c r="I45" s="277" t="s">
        <v>200</v>
      </c>
      <c r="J45" s="281" t="s">
        <v>1011</v>
      </c>
      <c r="K45" s="141" t="s">
        <v>201</v>
      </c>
      <c r="L45" s="314" t="s">
        <v>202</v>
      </c>
      <c r="M45" s="294" t="s">
        <v>203</v>
      </c>
      <c r="N45" s="342"/>
    </row>
    <row r="46" spans="2:14" ht="29.25" hidden="1" customHeight="1">
      <c r="B46" s="236"/>
      <c r="C46" s="263"/>
      <c r="D46" s="239"/>
      <c r="E46" s="239"/>
      <c r="F46" s="274"/>
      <c r="G46" s="242"/>
      <c r="H46" s="245"/>
      <c r="I46" s="277"/>
      <c r="J46" s="256"/>
      <c r="K46" s="141"/>
      <c r="L46" s="266"/>
      <c r="M46" s="279"/>
      <c r="N46" s="342"/>
    </row>
    <row r="47" spans="2:14" ht="27.75" customHeight="1" thickBot="1">
      <c r="B47" s="236"/>
      <c r="C47" s="263"/>
      <c r="D47" s="239"/>
      <c r="E47" s="239"/>
      <c r="F47" s="274"/>
      <c r="G47" s="242"/>
      <c r="H47" s="245"/>
      <c r="I47" s="48" t="s">
        <v>204</v>
      </c>
      <c r="J47" s="142" t="s">
        <v>205</v>
      </c>
      <c r="K47" s="141" t="s">
        <v>206</v>
      </c>
      <c r="L47" s="142"/>
      <c r="M47" s="178"/>
      <c r="N47" s="342"/>
    </row>
    <row r="48" spans="2:14" ht="78.75" customHeight="1" thickBot="1">
      <c r="B48" s="237"/>
      <c r="C48" s="264"/>
      <c r="D48" s="240"/>
      <c r="E48" s="240"/>
      <c r="F48" s="275"/>
      <c r="G48" s="243"/>
      <c r="H48" s="246"/>
      <c r="I48" s="67" t="s">
        <v>207</v>
      </c>
      <c r="J48" s="143" t="s">
        <v>208</v>
      </c>
      <c r="K48" s="141" t="s">
        <v>209</v>
      </c>
      <c r="L48" s="190" t="s">
        <v>1197</v>
      </c>
      <c r="M48" s="179" t="s">
        <v>210</v>
      </c>
      <c r="N48" s="343"/>
    </row>
    <row r="49" spans="2:14" ht="36" customHeight="1" thickBot="1">
      <c r="B49" s="75">
        <v>12</v>
      </c>
      <c r="C49" s="78" t="s">
        <v>321</v>
      </c>
      <c r="D49" s="76">
        <v>1092528</v>
      </c>
      <c r="E49" s="76">
        <v>22704276</v>
      </c>
      <c r="F49" s="81" t="s">
        <v>1013</v>
      </c>
      <c r="G49" s="82" t="s">
        <v>1014</v>
      </c>
      <c r="H49" s="78" t="s">
        <v>1015</v>
      </c>
      <c r="I49" s="79" t="s">
        <v>1018</v>
      </c>
      <c r="J49" s="148" t="s">
        <v>1019</v>
      </c>
      <c r="K49" s="141" t="s">
        <v>1020</v>
      </c>
      <c r="L49" s="180"/>
      <c r="M49" s="180"/>
      <c r="N49" s="188" t="s">
        <v>926</v>
      </c>
    </row>
    <row r="50" spans="2:14" ht="15.95" customHeight="1">
      <c r="B50" s="235">
        <v>13</v>
      </c>
      <c r="C50" s="302" t="s">
        <v>937</v>
      </c>
      <c r="D50" s="295">
        <v>995502</v>
      </c>
      <c r="E50" s="238">
        <v>36538241</v>
      </c>
      <c r="F50" s="304" t="s">
        <v>1071</v>
      </c>
      <c r="G50" s="306" t="s">
        <v>1072</v>
      </c>
      <c r="H50" s="244" t="s">
        <v>211</v>
      </c>
      <c r="I50" s="276" t="s">
        <v>212</v>
      </c>
      <c r="J50" s="254" t="s">
        <v>114</v>
      </c>
      <c r="K50" s="265" t="s">
        <v>213</v>
      </c>
      <c r="L50" s="292" t="s">
        <v>940</v>
      </c>
      <c r="M50" s="379" t="s">
        <v>940</v>
      </c>
      <c r="N50" s="341"/>
    </row>
    <row r="51" spans="2:14">
      <c r="B51" s="236"/>
      <c r="C51" s="361"/>
      <c r="D51" s="296"/>
      <c r="E51" s="239"/>
      <c r="F51" s="359"/>
      <c r="G51" s="310"/>
      <c r="H51" s="245"/>
      <c r="I51" s="277"/>
      <c r="J51" s="255"/>
      <c r="K51" s="291"/>
      <c r="L51" s="292"/>
      <c r="M51" s="380"/>
      <c r="N51" s="342"/>
    </row>
    <row r="52" spans="2:14" ht="5.25" customHeight="1" thickBot="1">
      <c r="B52" s="236"/>
      <c r="C52" s="361"/>
      <c r="D52" s="296"/>
      <c r="E52" s="239"/>
      <c r="F52" s="359"/>
      <c r="G52" s="310"/>
      <c r="H52" s="245"/>
      <c r="I52" s="277"/>
      <c r="J52" s="256"/>
      <c r="K52" s="309"/>
      <c r="L52" s="292"/>
      <c r="M52" s="380"/>
      <c r="N52" s="342"/>
    </row>
    <row r="53" spans="2:14">
      <c r="B53" s="236"/>
      <c r="C53" s="361"/>
      <c r="D53" s="296"/>
      <c r="E53" s="239"/>
      <c r="F53" s="359"/>
      <c r="G53" s="310"/>
      <c r="H53" s="245"/>
      <c r="I53" s="277" t="s">
        <v>214</v>
      </c>
      <c r="J53" s="281" t="s">
        <v>205</v>
      </c>
      <c r="K53" s="265" t="s">
        <v>215</v>
      </c>
      <c r="L53" s="292"/>
      <c r="M53" s="380"/>
      <c r="N53" s="342"/>
    </row>
    <row r="54" spans="2:14" ht="15" customHeight="1" thickBot="1">
      <c r="B54" s="237"/>
      <c r="C54" s="362"/>
      <c r="D54" s="297"/>
      <c r="E54" s="240"/>
      <c r="F54" s="360"/>
      <c r="G54" s="311"/>
      <c r="H54" s="246"/>
      <c r="I54" s="280"/>
      <c r="J54" s="282"/>
      <c r="K54" s="309"/>
      <c r="L54" s="308"/>
      <c r="M54" s="258"/>
      <c r="N54" s="343"/>
    </row>
    <row r="55" spans="2:14" ht="31.5" customHeight="1">
      <c r="B55" s="235">
        <v>14</v>
      </c>
      <c r="C55" s="262" t="s">
        <v>325</v>
      </c>
      <c r="D55" s="238">
        <v>1228444</v>
      </c>
      <c r="E55" s="238">
        <v>37896699</v>
      </c>
      <c r="F55" s="259" t="s">
        <v>1081</v>
      </c>
      <c r="G55" s="241" t="s">
        <v>1082</v>
      </c>
      <c r="H55" s="244" t="s">
        <v>216</v>
      </c>
      <c r="I55" s="276" t="s">
        <v>217</v>
      </c>
      <c r="J55" s="254" t="s">
        <v>205</v>
      </c>
      <c r="K55" s="265" t="s">
        <v>218</v>
      </c>
      <c r="L55" s="285"/>
      <c r="M55" s="283"/>
      <c r="N55" s="341" t="s">
        <v>927</v>
      </c>
    </row>
    <row r="56" spans="2:14" ht="15" customHeight="1" thickBot="1">
      <c r="B56" s="237"/>
      <c r="C56" s="264"/>
      <c r="D56" s="240"/>
      <c r="E56" s="240"/>
      <c r="F56" s="261"/>
      <c r="G56" s="243"/>
      <c r="H56" s="246"/>
      <c r="I56" s="280"/>
      <c r="J56" s="282"/>
      <c r="K56" s="309"/>
      <c r="L56" s="308"/>
      <c r="M56" s="293"/>
      <c r="N56" s="343"/>
    </row>
    <row r="57" spans="2:14" ht="45" customHeight="1" thickBot="1">
      <c r="B57" s="75">
        <v>15</v>
      </c>
      <c r="C57" s="96" t="s">
        <v>328</v>
      </c>
      <c r="D57" s="76">
        <v>1023146</v>
      </c>
      <c r="E57" s="76">
        <v>417225903</v>
      </c>
      <c r="F57" s="76" t="s">
        <v>287</v>
      </c>
      <c r="G57" s="77" t="s">
        <v>288</v>
      </c>
      <c r="H57" s="78" t="s">
        <v>219</v>
      </c>
      <c r="I57" s="79" t="s">
        <v>220</v>
      </c>
      <c r="J57" s="149" t="s">
        <v>221</v>
      </c>
      <c r="K57" s="149" t="s">
        <v>222</v>
      </c>
      <c r="L57" s="149" t="s">
        <v>1194</v>
      </c>
      <c r="M57" s="181" t="s">
        <v>223</v>
      </c>
      <c r="N57" s="188" t="s">
        <v>928</v>
      </c>
    </row>
    <row r="58" spans="2:14" ht="34.5" customHeight="1">
      <c r="B58" s="235">
        <v>16</v>
      </c>
      <c r="C58" s="299" t="s">
        <v>938</v>
      </c>
      <c r="D58" s="249">
        <v>1122319</v>
      </c>
      <c r="E58" s="238">
        <v>49925060</v>
      </c>
      <c r="F58" s="306" t="s">
        <v>929</v>
      </c>
      <c r="G58" s="306" t="s">
        <v>930</v>
      </c>
      <c r="H58" s="244" t="s">
        <v>224</v>
      </c>
      <c r="I58" s="276" t="s">
        <v>225</v>
      </c>
      <c r="J58" s="254" t="s">
        <v>205</v>
      </c>
      <c r="K58" s="265" t="s">
        <v>226</v>
      </c>
      <c r="L58" s="285" t="s">
        <v>940</v>
      </c>
      <c r="M58" s="285" t="s">
        <v>940</v>
      </c>
      <c r="N58" s="341" t="s">
        <v>936</v>
      </c>
    </row>
    <row r="59" spans="2:14" ht="15.95" hidden="1" customHeight="1">
      <c r="B59" s="236"/>
      <c r="C59" s="300"/>
      <c r="D59" s="298"/>
      <c r="E59" s="239"/>
      <c r="F59" s="310"/>
      <c r="G59" s="310"/>
      <c r="H59" s="245"/>
      <c r="I59" s="277"/>
      <c r="J59" s="255"/>
      <c r="K59" s="291"/>
      <c r="L59" s="292"/>
      <c r="M59" s="292"/>
      <c r="N59" s="342"/>
    </row>
    <row r="60" spans="2:14" ht="15.95" hidden="1" customHeight="1" thickBot="1">
      <c r="B60" s="236"/>
      <c r="C60" s="300"/>
      <c r="D60" s="298"/>
      <c r="E60" s="239"/>
      <c r="F60" s="310"/>
      <c r="G60" s="310"/>
      <c r="H60" s="245"/>
      <c r="I60" s="277"/>
      <c r="J60" s="255"/>
      <c r="K60" s="291"/>
      <c r="L60" s="292"/>
      <c r="M60" s="292"/>
      <c r="N60" s="342"/>
    </row>
    <row r="61" spans="2:14" ht="28.5" customHeight="1" thickBot="1">
      <c r="B61" s="237"/>
      <c r="C61" s="301"/>
      <c r="D61" s="250"/>
      <c r="E61" s="240"/>
      <c r="F61" s="311"/>
      <c r="G61" s="311"/>
      <c r="H61" s="246"/>
      <c r="I61" s="280"/>
      <c r="J61" s="282"/>
      <c r="K61" s="309"/>
      <c r="L61" s="308"/>
      <c r="M61" s="308"/>
      <c r="N61" s="343"/>
    </row>
    <row r="62" spans="2:14" ht="15.95" customHeight="1">
      <c r="B62" s="235">
        <v>17</v>
      </c>
      <c r="C62" s="302" t="s">
        <v>939</v>
      </c>
      <c r="D62" s="295">
        <v>3222429</v>
      </c>
      <c r="E62" s="238">
        <v>244491166</v>
      </c>
      <c r="F62" s="304" t="s">
        <v>1073</v>
      </c>
      <c r="G62" s="306" t="s">
        <v>1074</v>
      </c>
      <c r="H62" s="244" t="s">
        <v>224</v>
      </c>
      <c r="I62" s="276" t="s">
        <v>227</v>
      </c>
      <c r="J62" s="254" t="s">
        <v>205</v>
      </c>
      <c r="K62" s="265" t="s">
        <v>228</v>
      </c>
      <c r="L62" s="285" t="s">
        <v>940</v>
      </c>
      <c r="M62" s="285" t="s">
        <v>940</v>
      </c>
      <c r="N62" s="341" t="s">
        <v>931</v>
      </c>
    </row>
    <row r="63" spans="2:14" ht="39" customHeight="1" thickBot="1">
      <c r="B63" s="236"/>
      <c r="C63" s="303"/>
      <c r="D63" s="296"/>
      <c r="E63" s="239"/>
      <c r="F63" s="305"/>
      <c r="G63" s="307"/>
      <c r="H63" s="245"/>
      <c r="I63" s="277"/>
      <c r="J63" s="255"/>
      <c r="K63" s="266"/>
      <c r="L63" s="286"/>
      <c r="M63" s="292"/>
      <c r="N63" s="344"/>
    </row>
    <row r="64" spans="2:14" ht="15.95" hidden="1" customHeight="1" thickBot="1">
      <c r="B64" s="237"/>
      <c r="C64" s="97"/>
      <c r="D64" s="297"/>
      <c r="E64" s="240"/>
      <c r="F64" s="65"/>
      <c r="G64" s="66"/>
      <c r="H64" s="246"/>
      <c r="I64" s="280"/>
      <c r="J64" s="282"/>
      <c r="K64" s="174"/>
      <c r="L64" s="143"/>
      <c r="M64" s="292"/>
      <c r="N64" s="189"/>
    </row>
    <row r="65" spans="2:14" ht="30.6" customHeight="1" thickBot="1">
      <c r="B65" s="235">
        <v>18</v>
      </c>
      <c r="C65" s="262" t="s">
        <v>338</v>
      </c>
      <c r="D65" s="238">
        <v>2258509</v>
      </c>
      <c r="E65" s="238">
        <v>600737360</v>
      </c>
      <c r="F65" s="273" t="s">
        <v>1075</v>
      </c>
      <c r="G65" s="241" t="s">
        <v>1076</v>
      </c>
      <c r="H65" s="244" t="s">
        <v>176</v>
      </c>
      <c r="I65" s="64" t="s">
        <v>229</v>
      </c>
      <c r="J65" s="141" t="s">
        <v>156</v>
      </c>
      <c r="K65" s="144" t="s">
        <v>230</v>
      </c>
      <c r="L65" s="144" t="s">
        <v>158</v>
      </c>
      <c r="M65" s="181" t="s">
        <v>159</v>
      </c>
      <c r="N65" s="341" t="s">
        <v>932</v>
      </c>
    </row>
    <row r="66" spans="2:14" ht="25.5" customHeight="1">
      <c r="B66" s="236"/>
      <c r="C66" s="263"/>
      <c r="D66" s="239"/>
      <c r="E66" s="239"/>
      <c r="F66" s="274"/>
      <c r="G66" s="242"/>
      <c r="H66" s="245"/>
      <c r="I66" s="277" t="s">
        <v>231</v>
      </c>
      <c r="J66" s="281" t="s">
        <v>232</v>
      </c>
      <c r="K66" s="314" t="s">
        <v>233</v>
      </c>
      <c r="L66" s="314" t="s">
        <v>234</v>
      </c>
      <c r="M66" s="312" t="s">
        <v>235</v>
      </c>
      <c r="N66" s="342"/>
    </row>
    <row r="67" spans="2:14" ht="15" customHeight="1" thickBot="1">
      <c r="B67" s="236"/>
      <c r="C67" s="263"/>
      <c r="D67" s="239"/>
      <c r="E67" s="239"/>
      <c r="F67" s="274"/>
      <c r="G67" s="242"/>
      <c r="H67" s="245"/>
      <c r="I67" s="277"/>
      <c r="J67" s="256"/>
      <c r="K67" s="266"/>
      <c r="L67" s="266"/>
      <c r="M67" s="313"/>
      <c r="N67" s="342"/>
    </row>
    <row r="68" spans="2:14" ht="33" customHeight="1" thickBot="1">
      <c r="B68" s="237"/>
      <c r="C68" s="264"/>
      <c r="D68" s="240"/>
      <c r="E68" s="240"/>
      <c r="F68" s="275"/>
      <c r="G68" s="243"/>
      <c r="H68" s="246"/>
      <c r="I68" s="67" t="s">
        <v>236</v>
      </c>
      <c r="J68" s="143" t="s">
        <v>114</v>
      </c>
      <c r="K68" s="143" t="s">
        <v>237</v>
      </c>
      <c r="L68" s="143" t="s">
        <v>940</v>
      </c>
      <c r="M68" s="181" t="s">
        <v>940</v>
      </c>
      <c r="N68" s="343"/>
    </row>
    <row r="69" spans="2:14" ht="27" customHeight="1">
      <c r="B69" s="235">
        <v>19</v>
      </c>
      <c r="C69" s="262" t="s">
        <v>340</v>
      </c>
      <c r="D69" s="238">
        <v>1089240</v>
      </c>
      <c r="E69" s="238">
        <v>614688143</v>
      </c>
      <c r="F69" s="259" t="s">
        <v>1077</v>
      </c>
      <c r="G69" s="241" t="s">
        <v>1078</v>
      </c>
      <c r="H69" s="244" t="s">
        <v>219</v>
      </c>
      <c r="I69" s="64" t="s">
        <v>238</v>
      </c>
      <c r="J69" s="141" t="s">
        <v>140</v>
      </c>
      <c r="K69" s="141" t="s">
        <v>239</v>
      </c>
      <c r="L69" s="141" t="s">
        <v>240</v>
      </c>
      <c r="M69" t="s">
        <v>241</v>
      </c>
      <c r="N69" s="341" t="s">
        <v>933</v>
      </c>
    </row>
    <row r="70" spans="2:14" ht="13.5" customHeight="1">
      <c r="B70" s="236"/>
      <c r="C70" s="263"/>
      <c r="D70" s="239"/>
      <c r="E70" s="239"/>
      <c r="F70" s="260"/>
      <c r="G70" s="242"/>
      <c r="H70" s="245"/>
      <c r="I70" s="277" t="s">
        <v>242</v>
      </c>
      <c r="J70" s="281" t="s">
        <v>140</v>
      </c>
      <c r="K70" s="314" t="s">
        <v>243</v>
      </c>
      <c r="L70" s="314"/>
      <c r="M70" s="345"/>
      <c r="N70" s="342"/>
    </row>
    <row r="71" spans="2:14" ht="15.95" customHeight="1">
      <c r="B71" s="236"/>
      <c r="C71" s="263"/>
      <c r="D71" s="239"/>
      <c r="E71" s="239"/>
      <c r="F71" s="260"/>
      <c r="G71" s="242"/>
      <c r="H71" s="245"/>
      <c r="I71" s="277"/>
      <c r="J71" s="256"/>
      <c r="K71" s="266"/>
      <c r="L71" s="266"/>
      <c r="M71" s="346"/>
      <c r="N71" s="342"/>
    </row>
    <row r="72" spans="2:14" ht="30" customHeight="1" thickBot="1">
      <c r="B72" s="236"/>
      <c r="C72" s="263"/>
      <c r="D72" s="239"/>
      <c r="E72" s="239"/>
      <c r="F72" s="260"/>
      <c r="G72" s="242"/>
      <c r="H72" s="245"/>
      <c r="I72" s="277" t="s">
        <v>244</v>
      </c>
      <c r="J72" s="281" t="s">
        <v>245</v>
      </c>
      <c r="K72" s="314" t="s">
        <v>246</v>
      </c>
      <c r="L72" s="314" t="s">
        <v>247</v>
      </c>
      <c r="M72" s="191" t="s">
        <v>248</v>
      </c>
      <c r="N72" s="344"/>
    </row>
    <row r="73" spans="2:14" ht="15.75" hidden="1" customHeight="1" thickBot="1">
      <c r="B73" s="237"/>
      <c r="C73" s="264"/>
      <c r="D73" s="240"/>
      <c r="E73" s="240"/>
      <c r="F73" s="261"/>
      <c r="G73" s="243"/>
      <c r="H73" s="246"/>
      <c r="I73" s="280"/>
      <c r="J73" s="282"/>
      <c r="K73" s="309"/>
      <c r="L73" s="309"/>
      <c r="M73" s="181"/>
      <c r="N73" s="189"/>
    </row>
    <row r="74" spans="2:14" ht="14.25" customHeight="1">
      <c r="B74" s="318">
        <v>20</v>
      </c>
      <c r="C74" s="323" t="s">
        <v>348</v>
      </c>
      <c r="D74" s="238">
        <v>1228174</v>
      </c>
      <c r="E74" s="238">
        <v>68307597</v>
      </c>
      <c r="F74" s="259" t="s">
        <v>1079</v>
      </c>
      <c r="G74" s="241" t="s">
        <v>1080</v>
      </c>
      <c r="H74" s="244" t="s">
        <v>101</v>
      </c>
      <c r="I74" s="276" t="s">
        <v>249</v>
      </c>
      <c r="J74" s="254" t="s">
        <v>250</v>
      </c>
      <c r="K74" s="265" t="s">
        <v>251</v>
      </c>
      <c r="L74" s="265" t="s">
        <v>1195</v>
      </c>
      <c r="M74" s="312" t="s">
        <v>252</v>
      </c>
      <c r="N74" s="341" t="s">
        <v>934</v>
      </c>
    </row>
    <row r="75" spans="2:14" ht="23.45" customHeight="1">
      <c r="B75" s="319"/>
      <c r="C75" s="324"/>
      <c r="D75" s="239"/>
      <c r="E75" s="239"/>
      <c r="F75" s="260"/>
      <c r="G75" s="242"/>
      <c r="H75" s="245"/>
      <c r="I75" s="277"/>
      <c r="J75" s="256"/>
      <c r="K75" s="266"/>
      <c r="L75" s="266"/>
      <c r="M75" s="317"/>
      <c r="N75" s="342"/>
    </row>
    <row r="76" spans="2:14" ht="14.45" customHeight="1">
      <c r="B76" s="319"/>
      <c r="C76" s="324"/>
      <c r="D76" s="239"/>
      <c r="E76" s="239"/>
      <c r="F76" s="260"/>
      <c r="G76" s="242"/>
      <c r="H76" s="245"/>
      <c r="I76" s="277" t="s">
        <v>253</v>
      </c>
      <c r="J76" s="281" t="s">
        <v>254</v>
      </c>
      <c r="K76" s="314" t="s">
        <v>255</v>
      </c>
      <c r="L76" s="314" t="s">
        <v>256</v>
      </c>
      <c r="M76" s="345" t="s">
        <v>257</v>
      </c>
      <c r="N76" s="342"/>
    </row>
    <row r="77" spans="2:14" ht="15" customHeight="1">
      <c r="B77" s="319"/>
      <c r="C77" s="324"/>
      <c r="D77" s="239"/>
      <c r="E77" s="239"/>
      <c r="F77" s="260"/>
      <c r="G77" s="242"/>
      <c r="H77" s="245"/>
      <c r="I77" s="277"/>
      <c r="J77" s="256"/>
      <c r="K77" s="291"/>
      <c r="L77" s="291"/>
      <c r="M77" s="346"/>
      <c r="N77" s="342"/>
    </row>
    <row r="78" spans="2:14" ht="50.25" customHeight="1" thickBot="1">
      <c r="B78" s="320"/>
      <c r="C78" s="325"/>
      <c r="D78" s="240"/>
      <c r="E78" s="240"/>
      <c r="F78" s="261"/>
      <c r="G78" s="243"/>
      <c r="H78" s="246"/>
      <c r="I78" s="62" t="s">
        <v>253</v>
      </c>
      <c r="J78" s="185" t="s">
        <v>254</v>
      </c>
      <c r="K78" s="186" t="s">
        <v>255</v>
      </c>
      <c r="L78" s="186" t="s">
        <v>940</v>
      </c>
      <c r="M78" s="191" t="s">
        <v>940</v>
      </c>
      <c r="N78" s="368"/>
    </row>
    <row r="79" spans="2:14" ht="22.5" customHeight="1">
      <c r="B79" s="371">
        <v>21</v>
      </c>
      <c r="C79" s="374" t="s">
        <v>355</v>
      </c>
      <c r="D79" s="371">
        <v>2273491</v>
      </c>
      <c r="E79" s="371">
        <v>556224991</v>
      </c>
      <c r="F79" s="371">
        <v>4.1399999999999998E-4</v>
      </c>
      <c r="G79" s="371">
        <v>9.1149999999999995E-2</v>
      </c>
      <c r="H79" s="371" t="s">
        <v>101</v>
      </c>
      <c r="I79" s="321" t="s">
        <v>258</v>
      </c>
      <c r="J79" s="254" t="s">
        <v>245</v>
      </c>
      <c r="K79" s="291" t="s">
        <v>259</v>
      </c>
      <c r="L79" s="291" t="s">
        <v>247</v>
      </c>
      <c r="M79" s="291" t="s">
        <v>260</v>
      </c>
      <c r="N79" s="366" t="s">
        <v>935</v>
      </c>
    </row>
    <row r="80" spans="2:14" ht="3.75" customHeight="1">
      <c r="B80" s="372"/>
      <c r="C80" s="375"/>
      <c r="D80" s="372"/>
      <c r="E80" s="372"/>
      <c r="F80" s="372"/>
      <c r="G80" s="372"/>
      <c r="H80" s="372"/>
      <c r="I80" s="322"/>
      <c r="J80" s="256"/>
      <c r="K80" s="266"/>
      <c r="L80" s="266"/>
      <c r="M80" s="266"/>
      <c r="N80" s="367"/>
    </row>
    <row r="81" spans="2:14" ht="38.25" customHeight="1">
      <c r="B81" s="372"/>
      <c r="C81" s="375"/>
      <c r="D81" s="372"/>
      <c r="E81" s="372"/>
      <c r="F81" s="372"/>
      <c r="G81" s="372"/>
      <c r="H81" s="372"/>
      <c r="I81" s="377" t="s">
        <v>261</v>
      </c>
      <c r="J81" s="150" t="s">
        <v>262</v>
      </c>
      <c r="K81" s="314" t="s">
        <v>263</v>
      </c>
      <c r="L81" s="363" t="s">
        <v>264</v>
      </c>
      <c r="M81" s="369" t="s">
        <v>265</v>
      </c>
      <c r="N81" s="367"/>
    </row>
    <row r="82" spans="2:14" ht="15.6" hidden="1" customHeight="1">
      <c r="B82" s="372"/>
      <c r="C82" s="375"/>
      <c r="D82" s="372"/>
      <c r="E82" s="372"/>
      <c r="F82" s="372"/>
      <c r="G82" s="372"/>
      <c r="H82" s="372"/>
      <c r="I82" s="377"/>
      <c r="J82" s="150"/>
      <c r="K82" s="291"/>
      <c r="L82" s="364"/>
      <c r="M82" s="369"/>
      <c r="N82" s="367"/>
    </row>
    <row r="83" spans="2:14" ht="16.5" customHeight="1" thickBot="1">
      <c r="B83" s="373"/>
      <c r="C83" s="376"/>
      <c r="D83" s="373"/>
      <c r="E83" s="373"/>
      <c r="F83" s="373"/>
      <c r="G83" s="373"/>
      <c r="H83" s="373"/>
      <c r="I83" s="378"/>
      <c r="J83" s="151"/>
      <c r="K83" s="309"/>
      <c r="L83" s="365"/>
      <c r="M83" s="370"/>
      <c r="N83" s="368"/>
    </row>
    <row r="84" spans="2:14" ht="16.5" thickBot="1">
      <c r="B84" s="85"/>
      <c r="C84" s="85"/>
      <c r="D84" s="85"/>
      <c r="E84" s="85"/>
      <c r="F84" s="85"/>
      <c r="G84" s="85"/>
      <c r="H84" s="85"/>
      <c r="I84" s="86"/>
      <c r="J84" s="152"/>
      <c r="K84" s="153"/>
      <c r="L84" s="153"/>
      <c r="M84" s="182"/>
      <c r="N84" s="154"/>
    </row>
    <row r="85" spans="2:14" ht="59.25" customHeight="1">
      <c r="B85" s="337" t="s">
        <v>1021</v>
      </c>
      <c r="C85" s="338"/>
      <c r="D85" s="338"/>
      <c r="E85" s="338"/>
      <c r="F85" s="338"/>
      <c r="G85" s="87"/>
      <c r="H85" s="88"/>
      <c r="I85" s="89"/>
      <c r="J85" s="155"/>
      <c r="K85" s="155"/>
      <c r="L85" s="156"/>
      <c r="M85" s="183"/>
      <c r="N85" s="157"/>
    </row>
    <row r="86" spans="2:14" ht="59.25" customHeight="1" thickBot="1">
      <c r="B86" s="90"/>
      <c r="C86" s="94" t="s">
        <v>358</v>
      </c>
      <c r="D86" s="54">
        <v>5411867</v>
      </c>
      <c r="E86" s="54">
        <v>588454993</v>
      </c>
      <c r="F86" s="54">
        <v>6.7513999999999996E-4</v>
      </c>
      <c r="G86" s="54">
        <v>6.7019999999999996E-2</v>
      </c>
      <c r="H86" s="54" t="s">
        <v>11</v>
      </c>
      <c r="I86" s="69" t="s">
        <v>1022</v>
      </c>
      <c r="J86" s="158" t="s">
        <v>1122</v>
      </c>
      <c r="K86" s="159" t="s">
        <v>1025</v>
      </c>
      <c r="L86" s="160"/>
      <c r="M86" s="182"/>
      <c r="N86" s="161">
        <v>3.17</v>
      </c>
    </row>
    <row r="87" spans="2:14">
      <c r="B87" s="92"/>
      <c r="C87" s="94" t="s">
        <v>359</v>
      </c>
      <c r="D87" s="54">
        <v>1218077</v>
      </c>
      <c r="E87" s="54">
        <v>545847641</v>
      </c>
      <c r="F87" s="54">
        <v>1.42E-3</v>
      </c>
      <c r="G87" s="54">
        <v>6.8970000000000004E-2</v>
      </c>
      <c r="H87" s="54" t="s">
        <v>11</v>
      </c>
      <c r="I87" s="315" t="s">
        <v>1023</v>
      </c>
      <c r="J87" s="162" t="s">
        <v>205</v>
      </c>
      <c r="K87" s="159" t="s">
        <v>1024</v>
      </c>
      <c r="L87" s="160"/>
      <c r="M87" s="182"/>
      <c r="N87" s="161">
        <v>2.85</v>
      </c>
    </row>
    <row r="88" spans="2:14" ht="16.5" thickBot="1">
      <c r="B88" s="93"/>
      <c r="C88" s="95" t="s">
        <v>360</v>
      </c>
      <c r="D88" s="72">
        <v>1096246</v>
      </c>
      <c r="E88" s="72"/>
      <c r="F88" s="72">
        <v>1.25E-3</v>
      </c>
      <c r="G88" s="72">
        <v>9.1359999999999997E-2</v>
      </c>
      <c r="H88" s="72" t="s">
        <v>12</v>
      </c>
      <c r="I88" s="316"/>
      <c r="J88" s="163"/>
      <c r="K88" s="139"/>
      <c r="L88" s="164"/>
      <c r="M88" s="184"/>
      <c r="N88" s="165">
        <v>2.9</v>
      </c>
    </row>
    <row r="89" spans="2:14" ht="16.5" thickBot="1">
      <c r="B89" s="55"/>
      <c r="D89" s="56"/>
      <c r="E89" s="56"/>
      <c r="F89" s="57"/>
      <c r="G89" s="55"/>
      <c r="H89" s="58"/>
      <c r="I89" s="49"/>
      <c r="J89" s="56"/>
      <c r="K89" s="56"/>
      <c r="L89" s="59"/>
      <c r="M89" s="60"/>
    </row>
    <row r="90" spans="2:14">
      <c r="B90" s="326" t="s">
        <v>266</v>
      </c>
      <c r="C90" s="327"/>
      <c r="D90" s="327"/>
      <c r="E90" s="327"/>
      <c r="F90" s="327"/>
      <c r="G90" s="327"/>
      <c r="H90" s="328"/>
    </row>
    <row r="91" spans="2:14" ht="16.5" thickBot="1">
      <c r="B91" s="339" t="s">
        <v>1199</v>
      </c>
      <c r="C91" s="340"/>
      <c r="D91" s="340"/>
      <c r="E91" s="340"/>
      <c r="F91" s="340"/>
      <c r="G91" s="72"/>
      <c r="H91" s="73"/>
    </row>
    <row r="92" spans="2:14" ht="16.5" thickBot="1">
      <c r="B92" s="194"/>
      <c r="C92" s="194"/>
      <c r="D92" s="194"/>
      <c r="E92" s="194"/>
      <c r="F92" s="194"/>
    </row>
    <row r="93" spans="2:14">
      <c r="B93" s="195" t="s">
        <v>1200</v>
      </c>
      <c r="C93" s="193"/>
      <c r="D93" s="193"/>
      <c r="E93" s="193"/>
      <c r="F93" s="193"/>
      <c r="G93" s="70"/>
      <c r="H93" s="70"/>
      <c r="I93" s="70"/>
      <c r="J93" s="70"/>
      <c r="K93" s="70"/>
      <c r="L93" s="71"/>
    </row>
    <row r="94" spans="2:14">
      <c r="B94" s="196" t="s">
        <v>267</v>
      </c>
      <c r="C94" s="192"/>
      <c r="L94" s="91"/>
    </row>
    <row r="95" spans="2:14">
      <c r="B95" s="197" t="s">
        <v>268</v>
      </c>
      <c r="C95" s="61"/>
      <c r="L95" s="91"/>
    </row>
    <row r="96" spans="2:14">
      <c r="B96" s="197" t="s">
        <v>269</v>
      </c>
      <c r="C96" s="61"/>
      <c r="L96" s="91"/>
    </row>
    <row r="97" spans="2:12">
      <c r="B97" s="197" t="s">
        <v>1123</v>
      </c>
      <c r="C97" s="61"/>
      <c r="L97" s="91"/>
    </row>
    <row r="98" spans="2:12">
      <c r="B98" s="197" t="s">
        <v>270</v>
      </c>
      <c r="C98" s="61"/>
      <c r="L98" s="91"/>
    </row>
    <row r="99" spans="2:12">
      <c r="B99" s="197" t="s">
        <v>1124</v>
      </c>
      <c r="C99" s="61"/>
      <c r="L99" s="91"/>
    </row>
    <row r="100" spans="2:12">
      <c r="B100" s="197" t="s">
        <v>1125</v>
      </c>
      <c r="C100" s="61"/>
      <c r="L100" s="91"/>
    </row>
    <row r="101" spans="2:12">
      <c r="B101" s="197" t="s">
        <v>1126</v>
      </c>
      <c r="C101" s="61"/>
      <c r="L101" s="91"/>
    </row>
    <row r="102" spans="2:12">
      <c r="B102" s="197" t="s">
        <v>271</v>
      </c>
      <c r="C102" s="61"/>
      <c r="L102" s="91"/>
    </row>
    <row r="103" spans="2:12">
      <c r="B103" s="197" t="s">
        <v>1127</v>
      </c>
      <c r="C103" s="61"/>
      <c r="L103" s="91"/>
    </row>
    <row r="104" spans="2:12">
      <c r="B104" s="197" t="s">
        <v>272</v>
      </c>
      <c r="C104" s="61"/>
      <c r="L104" s="91"/>
    </row>
    <row r="105" spans="2:12" ht="18">
      <c r="B105" s="197" t="s">
        <v>1128</v>
      </c>
      <c r="C105" s="61"/>
      <c r="L105" s="91"/>
    </row>
    <row r="106" spans="2:12">
      <c r="B106" s="197" t="s">
        <v>273</v>
      </c>
      <c r="C106" s="61"/>
      <c r="L106" s="91"/>
    </row>
    <row r="107" spans="2:12">
      <c r="B107" s="197" t="s">
        <v>1129</v>
      </c>
      <c r="C107" s="61"/>
      <c r="L107" s="91"/>
    </row>
    <row r="108" spans="2:12">
      <c r="B108" s="197" t="s">
        <v>274</v>
      </c>
      <c r="C108" s="61"/>
      <c r="L108" s="91"/>
    </row>
    <row r="109" spans="2:12">
      <c r="B109" s="197" t="s">
        <v>275</v>
      </c>
      <c r="C109" s="61"/>
      <c r="L109" s="91"/>
    </row>
    <row r="110" spans="2:12">
      <c r="B110" s="197" t="s">
        <v>275</v>
      </c>
      <c r="C110" s="61"/>
      <c r="L110" s="91"/>
    </row>
    <row r="111" spans="2:12">
      <c r="B111" s="197" t="s">
        <v>276</v>
      </c>
      <c r="C111" s="61"/>
      <c r="L111" s="91"/>
    </row>
    <row r="112" spans="2:12" ht="18">
      <c r="B112" s="197" t="s">
        <v>1130</v>
      </c>
      <c r="C112" s="61"/>
      <c r="L112" s="91"/>
    </row>
    <row r="113" spans="2:12">
      <c r="B113" s="197" t="s">
        <v>277</v>
      </c>
      <c r="C113" s="61"/>
      <c r="L113" s="91"/>
    </row>
    <row r="114" spans="2:12">
      <c r="B114" s="197" t="s">
        <v>278</v>
      </c>
      <c r="C114" s="61"/>
      <c r="L114" s="91"/>
    </row>
    <row r="115" spans="2:12">
      <c r="B115" s="197" t="s">
        <v>279</v>
      </c>
      <c r="C115" s="61"/>
      <c r="L115" s="91"/>
    </row>
    <row r="116" spans="2:12">
      <c r="B116" s="197" t="s">
        <v>280</v>
      </c>
      <c r="C116" s="61"/>
      <c r="L116" s="91"/>
    </row>
    <row r="117" spans="2:12">
      <c r="B117" s="197" t="s">
        <v>281</v>
      </c>
      <c r="C117" s="61"/>
      <c r="L117" s="91"/>
    </row>
    <row r="118" spans="2:12">
      <c r="B118" s="197" t="s">
        <v>282</v>
      </c>
      <c r="C118" s="61"/>
      <c r="L118" s="91"/>
    </row>
    <row r="119" spans="2:12">
      <c r="B119" s="197" t="s">
        <v>1131</v>
      </c>
      <c r="C119" s="61"/>
      <c r="L119" s="91"/>
    </row>
    <row r="120" spans="2:12">
      <c r="B120" s="197" t="s">
        <v>283</v>
      </c>
      <c r="C120" s="61"/>
      <c r="L120" s="91"/>
    </row>
    <row r="121" spans="2:12">
      <c r="B121" s="197" t="s">
        <v>1132</v>
      </c>
      <c r="C121" s="61"/>
      <c r="L121" s="91"/>
    </row>
    <row r="122" spans="2:12">
      <c r="B122" s="197" t="s">
        <v>284</v>
      </c>
      <c r="C122" s="61"/>
      <c r="L122" s="91"/>
    </row>
    <row r="123" spans="2:12">
      <c r="B123" s="197" t="s">
        <v>285</v>
      </c>
      <c r="C123" s="61"/>
      <c r="L123" s="91"/>
    </row>
    <row r="124" spans="2:12" ht="16.5" thickBot="1">
      <c r="B124" s="198" t="s">
        <v>286</v>
      </c>
      <c r="C124" s="199"/>
      <c r="D124" s="72"/>
      <c r="E124" s="72"/>
      <c r="F124" s="72"/>
      <c r="G124" s="72"/>
      <c r="H124" s="72"/>
      <c r="I124" s="72"/>
      <c r="J124" s="72"/>
      <c r="K124" s="72"/>
      <c r="L124" s="73"/>
    </row>
    <row r="125" spans="2:12">
      <c r="B125" s="335"/>
      <c r="C125" s="335"/>
    </row>
    <row r="126" spans="2:12">
      <c r="B126" s="336"/>
      <c r="C126" s="336"/>
    </row>
    <row r="127" spans="2:12">
      <c r="B127" s="336"/>
      <c r="C127" s="336"/>
    </row>
    <row r="128" spans="2:12">
      <c r="B128" s="336"/>
      <c r="C128" s="336"/>
    </row>
  </sheetData>
  <mergeCells count="275">
    <mergeCell ref="N36:N39"/>
    <mergeCell ref="M76:M77"/>
    <mergeCell ref="K72:K73"/>
    <mergeCell ref="L72:L73"/>
    <mergeCell ref="K70:K71"/>
    <mergeCell ref="L70:L71"/>
    <mergeCell ref="N74:N78"/>
    <mergeCell ref="N65:N68"/>
    <mergeCell ref="N58:N61"/>
    <mergeCell ref="K53:K54"/>
    <mergeCell ref="N44:N48"/>
    <mergeCell ref="M50:M54"/>
    <mergeCell ref="N50:N54"/>
    <mergeCell ref="L50:L54"/>
    <mergeCell ref="K50:K52"/>
    <mergeCell ref="L45:L46"/>
    <mergeCell ref="N40:N43"/>
    <mergeCell ref="K55:K56"/>
    <mergeCell ref="L55:L56"/>
    <mergeCell ref="N55:N56"/>
    <mergeCell ref="N62:N63"/>
    <mergeCell ref="N69:N72"/>
    <mergeCell ref="M58:M61"/>
    <mergeCell ref="M40:M42"/>
    <mergeCell ref="B79:B83"/>
    <mergeCell ref="C79:C83"/>
    <mergeCell ref="D79:D83"/>
    <mergeCell ref="E79:E83"/>
    <mergeCell ref="F79:F83"/>
    <mergeCell ref="G79:G83"/>
    <mergeCell ref="H79:H83"/>
    <mergeCell ref="I81:I83"/>
    <mergeCell ref="K81:K83"/>
    <mergeCell ref="L81:L83"/>
    <mergeCell ref="N79:N83"/>
    <mergeCell ref="M81:M83"/>
    <mergeCell ref="L79:L80"/>
    <mergeCell ref="K79:K80"/>
    <mergeCell ref="K74:K75"/>
    <mergeCell ref="L74:L75"/>
    <mergeCell ref="K76:K77"/>
    <mergeCell ref="L76:L77"/>
    <mergeCell ref="G69:G73"/>
    <mergeCell ref="C69:C73"/>
    <mergeCell ref="F28:F31"/>
    <mergeCell ref="C28:C31"/>
    <mergeCell ref="F36:F39"/>
    <mergeCell ref="C36:C39"/>
    <mergeCell ref="F44:F48"/>
    <mergeCell ref="C44:C48"/>
    <mergeCell ref="C55:C56"/>
    <mergeCell ref="F55:F56"/>
    <mergeCell ref="C40:C43"/>
    <mergeCell ref="F40:F43"/>
    <mergeCell ref="G40:G43"/>
    <mergeCell ref="C50:C54"/>
    <mergeCell ref="F50:F54"/>
    <mergeCell ref="G50:G54"/>
    <mergeCell ref="B1:I1"/>
    <mergeCell ref="C2:C3"/>
    <mergeCell ref="K9:K10"/>
    <mergeCell ref="L9:L10"/>
    <mergeCell ref="C14:C16"/>
    <mergeCell ref="K17:K18"/>
    <mergeCell ref="L17:L18"/>
    <mergeCell ref="F17:F19"/>
    <mergeCell ref="B14:B16"/>
    <mergeCell ref="D14:D16"/>
    <mergeCell ref="E14:E16"/>
    <mergeCell ref="H14:H16"/>
    <mergeCell ref="E17:E19"/>
    <mergeCell ref="H17:H19"/>
    <mergeCell ref="I17:I18"/>
    <mergeCell ref="J17:J18"/>
    <mergeCell ref="L4:L5"/>
    <mergeCell ref="K4:K5"/>
    <mergeCell ref="B125:C125"/>
    <mergeCell ref="B126:C126"/>
    <mergeCell ref="B85:F85"/>
    <mergeCell ref="B91:F91"/>
    <mergeCell ref="B127:C127"/>
    <mergeCell ref="B128:C128"/>
    <mergeCell ref="N4:N8"/>
    <mergeCell ref="N9:N11"/>
    <mergeCell ref="N14:N16"/>
    <mergeCell ref="N17:N19"/>
    <mergeCell ref="N24:N27"/>
    <mergeCell ref="M17:M18"/>
    <mergeCell ref="I20:I23"/>
    <mergeCell ref="J20:J23"/>
    <mergeCell ref="M70:M71"/>
    <mergeCell ref="K66:K67"/>
    <mergeCell ref="N28:N31"/>
    <mergeCell ref="C32:C35"/>
    <mergeCell ref="D32:D35"/>
    <mergeCell ref="F32:F35"/>
    <mergeCell ref="G32:G35"/>
    <mergeCell ref="K32:K34"/>
    <mergeCell ref="L32:L34"/>
    <mergeCell ref="N32:N35"/>
    <mergeCell ref="B90:H90"/>
    <mergeCell ref="B24:B27"/>
    <mergeCell ref="D24:D27"/>
    <mergeCell ref="E24:E27"/>
    <mergeCell ref="H24:H27"/>
    <mergeCell ref="C17:C19"/>
    <mergeCell ref="C24:C27"/>
    <mergeCell ref="F24:F27"/>
    <mergeCell ref="G24:G27"/>
    <mergeCell ref="E36:E39"/>
    <mergeCell ref="H36:H39"/>
    <mergeCell ref="B36:B39"/>
    <mergeCell ref="D36:D39"/>
    <mergeCell ref="B40:B43"/>
    <mergeCell ref="D40:D43"/>
    <mergeCell ref="E40:E43"/>
    <mergeCell ref="H40:H43"/>
    <mergeCell ref="B20:B23"/>
    <mergeCell ref="D20:D23"/>
    <mergeCell ref="E20:E23"/>
    <mergeCell ref="H20:H23"/>
    <mergeCell ref="B17:B19"/>
    <mergeCell ref="D17:D19"/>
    <mergeCell ref="F74:F78"/>
    <mergeCell ref="I87:I88"/>
    <mergeCell ref="M74:M75"/>
    <mergeCell ref="I76:I77"/>
    <mergeCell ref="J76:J77"/>
    <mergeCell ref="J72:J73"/>
    <mergeCell ref="B74:B78"/>
    <mergeCell ref="D74:D78"/>
    <mergeCell ref="E74:E78"/>
    <mergeCell ref="H74:H78"/>
    <mergeCell ref="I74:I75"/>
    <mergeCell ref="J74:J75"/>
    <mergeCell ref="B69:B73"/>
    <mergeCell ref="D69:D73"/>
    <mergeCell ref="E69:E73"/>
    <mergeCell ref="H69:H73"/>
    <mergeCell ref="I70:I71"/>
    <mergeCell ref="J70:J71"/>
    <mergeCell ref="I72:I73"/>
    <mergeCell ref="I79:I80"/>
    <mergeCell ref="J79:J80"/>
    <mergeCell ref="M79:M80"/>
    <mergeCell ref="G74:G78"/>
    <mergeCell ref="C74:C78"/>
    <mergeCell ref="F69:F73"/>
    <mergeCell ref="I66:I67"/>
    <mergeCell ref="J66:J67"/>
    <mergeCell ref="M66:M67"/>
    <mergeCell ref="B65:B68"/>
    <mergeCell ref="D65:D68"/>
    <mergeCell ref="E65:E68"/>
    <mergeCell ref="H65:H68"/>
    <mergeCell ref="G65:G68"/>
    <mergeCell ref="C65:C68"/>
    <mergeCell ref="L66:L67"/>
    <mergeCell ref="F65:F68"/>
    <mergeCell ref="B62:B64"/>
    <mergeCell ref="D62:D64"/>
    <mergeCell ref="E62:E64"/>
    <mergeCell ref="H62:H64"/>
    <mergeCell ref="I62:I64"/>
    <mergeCell ref="J62:J64"/>
    <mergeCell ref="M62:M64"/>
    <mergeCell ref="B58:B61"/>
    <mergeCell ref="D58:D61"/>
    <mergeCell ref="E58:E61"/>
    <mergeCell ref="H58:H61"/>
    <mergeCell ref="I58:I61"/>
    <mergeCell ref="J58:J61"/>
    <mergeCell ref="C58:C61"/>
    <mergeCell ref="C62:C63"/>
    <mergeCell ref="F62:F63"/>
    <mergeCell ref="G62:G63"/>
    <mergeCell ref="K62:K63"/>
    <mergeCell ref="L62:L63"/>
    <mergeCell ref="L58:L61"/>
    <mergeCell ref="K58:K61"/>
    <mergeCell ref="F58:F61"/>
    <mergeCell ref="G58:G61"/>
    <mergeCell ref="M55:M56"/>
    <mergeCell ref="B55:B56"/>
    <mergeCell ref="D55:D56"/>
    <mergeCell ref="E55:E56"/>
    <mergeCell ref="H55:H56"/>
    <mergeCell ref="I55:I56"/>
    <mergeCell ref="J55:J56"/>
    <mergeCell ref="G44:G48"/>
    <mergeCell ref="G55:G56"/>
    <mergeCell ref="I53:I54"/>
    <mergeCell ref="J53:J54"/>
    <mergeCell ref="M45:M46"/>
    <mergeCell ref="B50:B54"/>
    <mergeCell ref="D50:D54"/>
    <mergeCell ref="E50:E54"/>
    <mergeCell ref="H50:H54"/>
    <mergeCell ref="I50:I52"/>
    <mergeCell ref="J50:J52"/>
    <mergeCell ref="B44:B48"/>
    <mergeCell ref="D44:D48"/>
    <mergeCell ref="E44:E48"/>
    <mergeCell ref="H44:H48"/>
    <mergeCell ref="I45:I46"/>
    <mergeCell ref="J45:J46"/>
    <mergeCell ref="K40:K42"/>
    <mergeCell ref="L40:L42"/>
    <mergeCell ref="I24:I26"/>
    <mergeCell ref="J24:J26"/>
    <mergeCell ref="E32:E35"/>
    <mergeCell ref="H32:H35"/>
    <mergeCell ref="I32:I34"/>
    <mergeCell ref="J32:J34"/>
    <mergeCell ref="I40:I42"/>
    <mergeCell ref="J40:J42"/>
    <mergeCell ref="M36:M37"/>
    <mergeCell ref="K36:K37"/>
    <mergeCell ref="L36:L37"/>
    <mergeCell ref="B28:B31"/>
    <mergeCell ref="D28:D31"/>
    <mergeCell ref="E28:E31"/>
    <mergeCell ref="H28:H31"/>
    <mergeCell ref="I28:I30"/>
    <mergeCell ref="G28:G31"/>
    <mergeCell ref="M28:M30"/>
    <mergeCell ref="M32:M34"/>
    <mergeCell ref="B32:B35"/>
    <mergeCell ref="I36:I37"/>
    <mergeCell ref="J36:J37"/>
    <mergeCell ref="G36:G39"/>
    <mergeCell ref="J28:J30"/>
    <mergeCell ref="K28:K30"/>
    <mergeCell ref="L28:L30"/>
    <mergeCell ref="M20:M23"/>
    <mergeCell ref="C20:C23"/>
    <mergeCell ref="G17:G19"/>
    <mergeCell ref="F14:F16"/>
    <mergeCell ref="G14:G16"/>
    <mergeCell ref="B9:B13"/>
    <mergeCell ref="D9:D13"/>
    <mergeCell ref="E9:E13"/>
    <mergeCell ref="H9:H13"/>
    <mergeCell ref="I9:I10"/>
    <mergeCell ref="J9:J10"/>
    <mergeCell ref="M9:M10"/>
    <mergeCell ref="I12:I13"/>
    <mergeCell ref="J12:J13"/>
    <mergeCell ref="M12:M13"/>
    <mergeCell ref="F9:F11"/>
    <mergeCell ref="G9:G11"/>
    <mergeCell ref="C9:C11"/>
    <mergeCell ref="N2:N3"/>
    <mergeCell ref="M2:M3"/>
    <mergeCell ref="B4:B8"/>
    <mergeCell ref="D4:D8"/>
    <mergeCell ref="E4:E8"/>
    <mergeCell ref="G4:G8"/>
    <mergeCell ref="H4:H8"/>
    <mergeCell ref="B2:B3"/>
    <mergeCell ref="D2:D3"/>
    <mergeCell ref="E2:E3"/>
    <mergeCell ref="F2:F3"/>
    <mergeCell ref="G2:G3"/>
    <mergeCell ref="H2:H3"/>
    <mergeCell ref="I4:I6"/>
    <mergeCell ref="J4:J6"/>
    <mergeCell ref="I2:I3"/>
    <mergeCell ref="J2:J3"/>
    <mergeCell ref="K2:K3"/>
    <mergeCell ref="L2:L3"/>
    <mergeCell ref="M7:M8"/>
    <mergeCell ref="F4:F8"/>
    <mergeCell ref="C4:C8"/>
    <mergeCell ref="M4:M5"/>
  </mergeCells>
  <conditionalFormatting sqref="C4">
    <cfRule type="duplicateValues" dxfId="36" priority="35"/>
  </conditionalFormatting>
  <conditionalFormatting sqref="C9">
    <cfRule type="duplicateValues" dxfId="35" priority="34"/>
  </conditionalFormatting>
  <conditionalFormatting sqref="C14">
    <cfRule type="duplicateValues" dxfId="34" priority="1"/>
  </conditionalFormatting>
  <conditionalFormatting sqref="C17">
    <cfRule type="duplicateValues" dxfId="33" priority="32"/>
  </conditionalFormatting>
  <conditionalFormatting sqref="C24">
    <cfRule type="duplicateValues" dxfId="32" priority="31"/>
  </conditionalFormatting>
  <conditionalFormatting sqref="C28">
    <cfRule type="duplicateValues" dxfId="31" priority="29"/>
  </conditionalFormatting>
  <conditionalFormatting sqref="C32">
    <cfRule type="duplicateValues" dxfId="30" priority="28"/>
  </conditionalFormatting>
  <conditionalFormatting sqref="C36">
    <cfRule type="duplicateValues" dxfId="29" priority="27"/>
  </conditionalFormatting>
  <conditionalFormatting sqref="C40">
    <cfRule type="duplicateValues" dxfId="28" priority="26"/>
  </conditionalFormatting>
  <conditionalFormatting sqref="C44">
    <cfRule type="duplicateValues" dxfId="27" priority="25"/>
  </conditionalFormatting>
  <conditionalFormatting sqref="C55">
    <cfRule type="duplicateValues" dxfId="26" priority="24"/>
  </conditionalFormatting>
  <conditionalFormatting sqref="C57">
    <cfRule type="duplicateValues" dxfId="25" priority="23"/>
  </conditionalFormatting>
  <conditionalFormatting sqref="C65">
    <cfRule type="duplicateValues" dxfId="24" priority="22"/>
  </conditionalFormatting>
  <conditionalFormatting sqref="C69">
    <cfRule type="duplicateValues" dxfId="23" priority="19"/>
  </conditionalFormatting>
  <conditionalFormatting sqref="C74">
    <cfRule type="duplicateValues" dxfId="22" priority="21"/>
  </conditionalFormatting>
  <conditionalFormatting sqref="C88">
    <cfRule type="duplicateValues" dxfId="21" priority="11"/>
  </conditionalFormatting>
  <conditionalFormatting sqref="C89">
    <cfRule type="duplicateValues" dxfId="20" priority="36"/>
  </conditionalFormatting>
  <conditionalFormatting sqref="C86:D86">
    <cfRule type="duplicateValues" dxfId="19" priority="15"/>
  </conditionalFormatting>
  <conditionalFormatting sqref="C87:D87">
    <cfRule type="duplicateValues" dxfId="18" priority="14"/>
  </conditionalFormatting>
  <conditionalFormatting sqref="D88">
    <cfRule type="duplicateValues" dxfId="17" priority="10"/>
  </conditionalFormatting>
  <hyperlinks>
    <hyperlink ref="K36" r:id="rId1" display="https://plants.ensembl.org/Triticum_aestivum/Location/View?db=core;g=TraesCS2B02G630000;r=2B:801162070-801163970;t=TraesCS2B02G630000.1" xr:uid="{DB0E59F1-B018-4753-BE62-A7CA81A418FE}"/>
    <hyperlink ref="K38" r:id="rId2" display="https://plants.ensembl.org/Triticum_aestivum/Location/View?db=core;g=TraesCS2B02G630100;r=2B:801216576-801224385;t=TraesCS2B02G630100.1" xr:uid="{64558318-F3DC-4550-BC50-2F7F763D491C}"/>
    <hyperlink ref="K39" r:id="rId3" display="https://plants.ensembl.org/Triticum_aestivum/Location/View?db=core;g=TraesCS2B02G629800;r=2B:800855678-800866082;t=TraesCS2B02G629800.1" xr:uid="{CD7AD524-106F-4BAC-AE2B-9249AC9B1B5E}"/>
    <hyperlink ref="K48" r:id="rId4" display="https://plants.ensembl.org/Triticum_aestivum/Location/View?db=core;g=TraesCS3B02G442100;r=3B:681210390-681211928;t=TraesCS3B02G442100.1" xr:uid="{1804C6EA-7C20-4CFD-9783-541D585F5E30}"/>
    <hyperlink ref="M72" r:id="rId5" location="mpp13264-bib-0009" display="https://bsppjournals.onlinelibrary.wiley.com/doi/full/10.1111/mpp.13264 - mpp13264-bib-0009" xr:uid="{179CC9F7-FBB0-45EC-BE6F-B06F399D6C6F}"/>
    <hyperlink ref="B106" r:id="rId6" display="https://doi.org/10.1111/1574-6976.12004" xr:uid="{B6BB3348-EB8A-436D-AFFE-7CE952A4EC81}"/>
    <hyperlink ref="B115" r:id="rId7" display="https://www.tandfonline.com/doi/abs/10.1080/14620316.2022.2147100" xr:uid="{A1E1B556-8539-47B2-8240-A30910A77125}"/>
    <hyperlink ref="B117" r:id="rId8" display="https://doi.org/10.1104/pp.19.00893" xr:uid="{282B3A0D-6820-43A2-87B4-5BECEC60CEB5}"/>
    <hyperlink ref="B124" r:id="rId9" display="http://dx.doi.org/10.3389/fpls.2012.00238" xr:uid="{571B6836-C755-4EFF-A25F-71EF65F54B39}"/>
    <hyperlink ref="K87" r:id="rId10" display="https://plants.ensembl.org/Triticum_aestivum/Location/View?db=otherfeatures;g=TraesCS5D02G622000LC;r=5D:545889079-545889936;t=TraesCS5D02G622000LC.1" xr:uid="{48EE1488-4786-40CE-809E-AE147C6524BE}"/>
    <hyperlink ref="K86" r:id="rId11" display="https://plants.ensembl.org/Triticum_aestivum/Location/View?db=core;g=TraesCS5A02G392300;r=5A:588548725-588552987;t=TraesCS5A02G392300.1" xr:uid="{EB603583-3930-4971-85FF-148FAE25FC5B}"/>
  </hyperlinks>
  <pageMargins left="0.7" right="0.7" top="0.75" bottom="0.75" header="0.3" footer="0.3"/>
  <pageSetup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9FB0-E087-4102-8878-CD38B17F8DDA}">
  <dimension ref="B1:L125"/>
  <sheetViews>
    <sheetView topLeftCell="B1" zoomScale="75" zoomScaleNormal="75" workbookViewId="0">
      <selection activeCell="B1" sqref="B1"/>
    </sheetView>
  </sheetViews>
  <sheetFormatPr defaultColWidth="9.140625" defaultRowHeight="15"/>
  <cols>
    <col min="1" max="2" width="9.140625" style="102"/>
    <col min="3" max="3" width="9.5703125" style="121" customWidth="1"/>
    <col min="4" max="4" width="13.7109375" style="102" bestFit="1" customWidth="1"/>
    <col min="5" max="5" width="11.7109375" style="102" bestFit="1" customWidth="1"/>
    <col min="6" max="6" width="7.85546875" style="102" customWidth="1"/>
    <col min="7" max="7" width="12" style="102" bestFit="1" customWidth="1"/>
    <col min="8" max="8" width="9.140625" style="102"/>
    <col min="9" max="9" width="7" style="102" customWidth="1"/>
    <col min="10" max="10" width="22.85546875" style="102" customWidth="1"/>
    <col min="11" max="11" width="24.28515625" style="102" customWidth="1"/>
    <col min="12" max="12" width="57.7109375" style="102" customWidth="1"/>
    <col min="13" max="16384" width="9.140625" style="102"/>
  </cols>
  <sheetData>
    <row r="1" spans="2:12">
      <c r="B1" s="101" t="s">
        <v>1208</v>
      </c>
    </row>
    <row r="3" spans="2:12" ht="15.75" thickBot="1"/>
    <row r="4" spans="2:12" ht="57.75">
      <c r="B4" s="107" t="s">
        <v>49</v>
      </c>
      <c r="C4" s="140" t="s">
        <v>1</v>
      </c>
      <c r="D4" s="107" t="s">
        <v>907</v>
      </c>
      <c r="E4" s="107" t="s">
        <v>2</v>
      </c>
      <c r="F4" s="107" t="s">
        <v>5</v>
      </c>
      <c r="G4" s="107" t="s">
        <v>6</v>
      </c>
      <c r="H4" s="107" t="s">
        <v>7</v>
      </c>
      <c r="I4" s="200" t="s">
        <v>1201</v>
      </c>
      <c r="J4" s="107" t="s">
        <v>954</v>
      </c>
      <c r="K4" s="107" t="s">
        <v>955</v>
      </c>
      <c r="L4" s="108" t="s">
        <v>1185</v>
      </c>
    </row>
    <row r="5" spans="2:12" ht="24" customHeight="1">
      <c r="B5" s="105" t="s">
        <v>12</v>
      </c>
      <c r="C5" s="121">
        <v>5355343</v>
      </c>
      <c r="D5" s="109" t="s">
        <v>293</v>
      </c>
      <c r="E5" s="102">
        <v>555693545</v>
      </c>
      <c r="F5" s="136">
        <v>0.12307</v>
      </c>
      <c r="G5" s="136">
        <v>11587.259260000001</v>
      </c>
      <c r="H5" s="102">
        <v>11695.60209</v>
      </c>
      <c r="I5" s="103">
        <v>5.5167551390684828</v>
      </c>
      <c r="J5" s="109" t="s">
        <v>1136</v>
      </c>
      <c r="K5" s="138" t="s">
        <v>1143</v>
      </c>
      <c r="L5" s="38" t="s">
        <v>1083</v>
      </c>
    </row>
    <row r="6" spans="2:12" ht="15.75">
      <c r="B6" s="105" t="s">
        <v>11</v>
      </c>
      <c r="C6" s="121">
        <v>3034508</v>
      </c>
      <c r="D6" s="109" t="s">
        <v>294</v>
      </c>
      <c r="E6" s="102">
        <v>582959772</v>
      </c>
      <c r="F6" s="136">
        <v>0.11532000000000001</v>
      </c>
      <c r="G6" s="136">
        <v>6932.3459800000001</v>
      </c>
      <c r="H6" s="102">
        <v>57672.60817</v>
      </c>
      <c r="I6" s="103">
        <v>3.2905519469483688</v>
      </c>
      <c r="J6" s="109" t="s">
        <v>961</v>
      </c>
      <c r="K6" s="138" t="s">
        <v>960</v>
      </c>
      <c r="L6" s="38" t="s">
        <v>959</v>
      </c>
    </row>
    <row r="7" spans="2:12" ht="15.75">
      <c r="B7" s="105"/>
      <c r="D7" s="109"/>
      <c r="F7" s="136"/>
      <c r="G7" s="136"/>
      <c r="I7" s="103"/>
      <c r="J7" s="109" t="s">
        <v>962</v>
      </c>
      <c r="K7" s="138" t="s">
        <v>964</v>
      </c>
      <c r="L7" s="38" t="s">
        <v>963</v>
      </c>
    </row>
    <row r="8" spans="2:12" ht="15.75">
      <c r="B8" s="105" t="s">
        <v>12</v>
      </c>
      <c r="C8" s="121">
        <v>3385482</v>
      </c>
      <c r="D8" s="109" t="s">
        <v>291</v>
      </c>
      <c r="E8" s="102">
        <v>570759883</v>
      </c>
      <c r="F8" s="136">
        <v>0.13075000000000001</v>
      </c>
      <c r="G8" s="136">
        <v>11879.17598</v>
      </c>
      <c r="H8" s="102">
        <v>13888.99632</v>
      </c>
      <c r="I8" s="103">
        <v>3.9320369104987347</v>
      </c>
      <c r="J8" s="109" t="s">
        <v>965</v>
      </c>
      <c r="K8" s="138" t="s">
        <v>1144</v>
      </c>
      <c r="L8" s="38" t="s">
        <v>966</v>
      </c>
    </row>
    <row r="9" spans="2:12" ht="15.75">
      <c r="B9" s="105"/>
      <c r="D9" s="109"/>
      <c r="F9" s="136"/>
      <c r="G9" s="136"/>
      <c r="I9" s="103"/>
      <c r="J9" s="109" t="s">
        <v>967</v>
      </c>
      <c r="K9" s="138" t="s">
        <v>1145</v>
      </c>
      <c r="L9" s="38" t="s">
        <v>1116</v>
      </c>
    </row>
    <row r="10" spans="2:12" ht="15.75">
      <c r="B10" s="105"/>
      <c r="D10" s="109"/>
      <c r="F10" s="136"/>
      <c r="G10" s="136"/>
      <c r="I10" s="103"/>
      <c r="J10" s="109"/>
      <c r="K10" s="138"/>
      <c r="L10" s="38"/>
    </row>
    <row r="11" spans="2:12" ht="15.75">
      <c r="B11" s="105" t="s">
        <v>12</v>
      </c>
      <c r="C11" s="121">
        <v>1026699</v>
      </c>
      <c r="D11" s="109" t="s">
        <v>297</v>
      </c>
      <c r="E11" s="102">
        <v>11695202</v>
      </c>
      <c r="F11" s="136">
        <v>7.6819999999999999E-2</v>
      </c>
      <c r="G11" s="136">
        <v>15869.68298</v>
      </c>
      <c r="H11" s="102">
        <v>10238.765939999999</v>
      </c>
      <c r="I11" s="103">
        <v>2.9956786262173574</v>
      </c>
      <c r="J11" s="109" t="s">
        <v>1026</v>
      </c>
      <c r="K11" s="138" t="s">
        <v>178</v>
      </c>
      <c r="L11" s="38" t="s">
        <v>1027</v>
      </c>
    </row>
    <row r="12" spans="2:12" ht="15.75">
      <c r="B12" s="105" t="s">
        <v>11</v>
      </c>
      <c r="C12" s="121">
        <v>1231823</v>
      </c>
      <c r="D12" s="109" t="s">
        <v>298</v>
      </c>
      <c r="E12" s="102">
        <v>147865042</v>
      </c>
      <c r="F12" s="136">
        <v>6.3229999999999995E-2</v>
      </c>
      <c r="G12" s="136">
        <v>27336.89745</v>
      </c>
      <c r="H12" s="102">
        <v>27471.571349999998</v>
      </c>
      <c r="I12" s="103">
        <v>2.9355420107730814</v>
      </c>
      <c r="J12" s="109" t="s">
        <v>1028</v>
      </c>
      <c r="K12" s="138" t="s">
        <v>1146</v>
      </c>
      <c r="L12" s="38" t="s">
        <v>1029</v>
      </c>
    </row>
    <row r="13" spans="2:12" ht="15.75">
      <c r="B13" s="105" t="s">
        <v>12</v>
      </c>
      <c r="C13" s="121">
        <v>989588</v>
      </c>
      <c r="D13" s="109" t="s">
        <v>300</v>
      </c>
      <c r="E13" s="102">
        <v>666154770</v>
      </c>
      <c r="F13" s="136">
        <v>0.22717999999999999</v>
      </c>
      <c r="G13" s="136">
        <v>1912.89723</v>
      </c>
      <c r="H13" s="102">
        <v>19879.002189999999</v>
      </c>
      <c r="I13" s="103">
        <v>5.7994230732451522</v>
      </c>
      <c r="J13" s="109" t="s">
        <v>1030</v>
      </c>
      <c r="K13" s="138" t="s">
        <v>114</v>
      </c>
      <c r="L13" s="38" t="s">
        <v>1031</v>
      </c>
    </row>
    <row r="14" spans="2:12" ht="15.75">
      <c r="B14" s="105" t="s">
        <v>12</v>
      </c>
      <c r="C14" s="121">
        <v>1205938</v>
      </c>
      <c r="D14" s="109" t="s">
        <v>301</v>
      </c>
      <c r="E14" s="102">
        <v>737628168</v>
      </c>
      <c r="F14" s="136">
        <v>6.1449999999999998E-2</v>
      </c>
      <c r="G14" s="136">
        <v>20063.959419999999</v>
      </c>
      <c r="H14" s="102">
        <v>6123.6783999999998</v>
      </c>
      <c r="I14" s="103">
        <v>2.8297382846050425</v>
      </c>
      <c r="J14" s="109" t="s">
        <v>1033</v>
      </c>
      <c r="K14" s="138" t="s">
        <v>1035</v>
      </c>
      <c r="L14" s="38" t="s">
        <v>1034</v>
      </c>
    </row>
    <row r="15" spans="2:12" ht="15.75">
      <c r="B15" s="105" t="s">
        <v>15</v>
      </c>
      <c r="C15" s="121">
        <v>7865016</v>
      </c>
      <c r="D15" s="109" t="s">
        <v>304</v>
      </c>
      <c r="E15" s="102">
        <v>776999671</v>
      </c>
      <c r="F15" s="136">
        <v>6.8269999999999997E-2</v>
      </c>
      <c r="G15" s="136">
        <v>24004.540249999998</v>
      </c>
      <c r="H15" s="102">
        <v>3519.7844599999999</v>
      </c>
      <c r="I15" s="103">
        <v>2.9136401693252516</v>
      </c>
      <c r="J15" s="109" t="s">
        <v>1036</v>
      </c>
      <c r="K15" s="138" t="s">
        <v>205</v>
      </c>
      <c r="L15" s="38" t="s">
        <v>1037</v>
      </c>
    </row>
    <row r="16" spans="2:12" ht="15.75">
      <c r="B16" s="105" t="s">
        <v>12</v>
      </c>
      <c r="C16" s="121">
        <v>1862723</v>
      </c>
      <c r="D16" s="109" t="s">
        <v>305</v>
      </c>
      <c r="E16" s="102">
        <v>779028972</v>
      </c>
      <c r="F16" s="136">
        <v>0.11634</v>
      </c>
      <c r="G16" s="136">
        <v>13988.09216</v>
      </c>
      <c r="H16" s="102">
        <v>9867.9075099999991</v>
      </c>
      <c r="I16" s="103">
        <v>5.3552955973144964</v>
      </c>
      <c r="J16" s="109" t="s">
        <v>953</v>
      </c>
      <c r="K16" s="138" t="s">
        <v>1147</v>
      </c>
      <c r="L16" s="38" t="s">
        <v>1117</v>
      </c>
    </row>
    <row r="17" spans="2:12" ht="15.75">
      <c r="B17" s="105"/>
      <c r="D17" s="109"/>
      <c r="F17" s="136"/>
      <c r="G17" s="136"/>
      <c r="I17" s="103"/>
      <c r="J17" s="109"/>
      <c r="K17" s="138"/>
      <c r="L17" s="38"/>
    </row>
    <row r="18" spans="2:12" ht="15.75">
      <c r="B18" s="105" t="s">
        <v>12</v>
      </c>
      <c r="C18" s="121">
        <v>12009940</v>
      </c>
      <c r="D18" s="109" t="s">
        <v>306</v>
      </c>
      <c r="E18" s="102">
        <v>11710780</v>
      </c>
      <c r="F18" s="136">
        <v>0.12934000000000001</v>
      </c>
      <c r="G18" s="136">
        <v>9027.5263799999993</v>
      </c>
      <c r="H18" s="102">
        <v>10226.167509999999</v>
      </c>
      <c r="I18" s="103">
        <v>3.2520214154708014</v>
      </c>
      <c r="J18" s="109" t="s">
        <v>1038</v>
      </c>
      <c r="K18" s="138" t="s">
        <v>1148</v>
      </c>
      <c r="L18" s="38" t="s">
        <v>1039</v>
      </c>
    </row>
    <row r="19" spans="2:12" ht="15.75">
      <c r="B19" s="105" t="s">
        <v>12</v>
      </c>
      <c r="C19" s="121">
        <v>3028021</v>
      </c>
      <c r="D19" s="109" t="s">
        <v>307</v>
      </c>
      <c r="E19" s="102">
        <v>453665747</v>
      </c>
      <c r="F19" s="136">
        <v>0.10748000000000001</v>
      </c>
      <c r="G19" s="136">
        <v>14700.204110000001</v>
      </c>
      <c r="H19" s="102">
        <v>10290.98013</v>
      </c>
      <c r="I19" s="103">
        <v>4.8080741482885641</v>
      </c>
      <c r="J19" s="109" t="s">
        <v>1040</v>
      </c>
      <c r="K19" s="138" t="s">
        <v>1149</v>
      </c>
      <c r="L19" s="38" t="s">
        <v>1041</v>
      </c>
    </row>
    <row r="20" spans="2:12" ht="15.75">
      <c r="B20" s="105" t="s">
        <v>12</v>
      </c>
      <c r="C20" s="121">
        <v>1024643</v>
      </c>
      <c r="D20" s="109" t="s">
        <v>308</v>
      </c>
      <c r="E20" s="102">
        <v>471533746</v>
      </c>
      <c r="F20" s="136">
        <v>0.1134</v>
      </c>
      <c r="G20" s="136">
        <v>13644.93526</v>
      </c>
      <c r="H20" s="102">
        <v>10915.67052</v>
      </c>
      <c r="I20" s="103">
        <v>5.1175437706118956</v>
      </c>
      <c r="J20" s="109" t="s">
        <v>956</v>
      </c>
      <c r="K20" s="138" t="s">
        <v>1150</v>
      </c>
      <c r="L20" s="38" t="s">
        <v>1118</v>
      </c>
    </row>
    <row r="21" spans="2:12" ht="15.75">
      <c r="B21" s="110"/>
      <c r="C21" s="128"/>
      <c r="D21" s="109"/>
      <c r="E21" s="101"/>
      <c r="F21" s="136"/>
      <c r="G21" s="136"/>
      <c r="H21" s="101"/>
      <c r="I21" s="103"/>
      <c r="J21" s="109"/>
      <c r="K21" s="138"/>
      <c r="L21" s="38"/>
    </row>
    <row r="22" spans="2:12" ht="15.75">
      <c r="B22" s="105" t="s">
        <v>12</v>
      </c>
      <c r="C22" s="121">
        <v>1725789</v>
      </c>
      <c r="D22" s="109" t="s">
        <v>310</v>
      </c>
      <c r="E22" s="102">
        <v>716807570</v>
      </c>
      <c r="F22" s="136">
        <v>7.8380000000000005E-2</v>
      </c>
      <c r="G22" s="136">
        <v>8495.3264899999995</v>
      </c>
      <c r="H22" s="102">
        <v>15648.09779</v>
      </c>
      <c r="I22" s="103">
        <v>3.1043123169060181</v>
      </c>
      <c r="J22" s="109" t="s">
        <v>1084</v>
      </c>
      <c r="K22" s="138" t="s">
        <v>1151</v>
      </c>
      <c r="L22" s="38" t="s">
        <v>1085</v>
      </c>
    </row>
    <row r="23" spans="2:12" ht="15.75">
      <c r="B23" s="105"/>
      <c r="D23" s="109"/>
      <c r="F23" s="136"/>
      <c r="G23" s="136"/>
      <c r="I23" s="103"/>
      <c r="J23" s="109" t="s">
        <v>1086</v>
      </c>
      <c r="K23" s="138" t="s">
        <v>1152</v>
      </c>
      <c r="L23" s="38" t="s">
        <v>1087</v>
      </c>
    </row>
    <row r="24" spans="2:12" ht="21">
      <c r="B24" s="105"/>
      <c r="D24" s="109"/>
      <c r="F24" s="136"/>
      <c r="G24" s="136"/>
      <c r="I24" s="103"/>
      <c r="J24" s="111"/>
      <c r="K24" s="138"/>
      <c r="L24" s="38"/>
    </row>
    <row r="25" spans="2:12" ht="15.75">
      <c r="B25" s="105" t="s">
        <v>12</v>
      </c>
      <c r="C25" s="121">
        <v>1076556</v>
      </c>
      <c r="D25" s="109" t="s">
        <v>312</v>
      </c>
      <c r="E25" s="102">
        <v>682688048</v>
      </c>
      <c r="F25" s="136">
        <v>9.3969999999999998E-2</v>
      </c>
      <c r="G25" s="136">
        <v>5729.6603999999998</v>
      </c>
      <c r="H25" s="102">
        <v>19936.015149999999</v>
      </c>
      <c r="I25" s="103">
        <v>3.1935418951929138</v>
      </c>
      <c r="J25" s="109" t="s">
        <v>1088</v>
      </c>
      <c r="K25" s="138" t="s">
        <v>1153</v>
      </c>
      <c r="L25" s="38" t="s">
        <v>1089</v>
      </c>
    </row>
    <row r="26" spans="2:12" ht="15.75">
      <c r="B26" s="105" t="s">
        <v>12</v>
      </c>
      <c r="C26" s="121">
        <v>1092165</v>
      </c>
      <c r="D26" s="109" t="s">
        <v>313</v>
      </c>
      <c r="E26" s="102">
        <v>844294396</v>
      </c>
      <c r="F26" s="136">
        <v>0.15123</v>
      </c>
      <c r="G26" s="136">
        <v>6054.5953499999996</v>
      </c>
      <c r="H26" s="102">
        <v>16413.276450000001</v>
      </c>
      <c r="I26" s="103">
        <v>5.0048256652006158</v>
      </c>
      <c r="J26" s="109" t="s">
        <v>1090</v>
      </c>
      <c r="K26" s="138" t="s">
        <v>1154</v>
      </c>
      <c r="L26" s="38" t="s">
        <v>1091</v>
      </c>
    </row>
    <row r="27" spans="2:12" ht="15.75">
      <c r="B27" s="105"/>
      <c r="D27" s="109"/>
      <c r="F27" s="136"/>
      <c r="G27" s="136"/>
      <c r="I27" s="103"/>
      <c r="J27" s="109"/>
      <c r="K27" s="138"/>
      <c r="L27" s="38"/>
    </row>
    <row r="28" spans="2:12" ht="15.75">
      <c r="B28" s="105" t="s">
        <v>12</v>
      </c>
      <c r="C28" s="121">
        <v>2251455</v>
      </c>
      <c r="D28" s="109" t="s">
        <v>314</v>
      </c>
      <c r="E28" s="102">
        <v>51815343</v>
      </c>
      <c r="F28" s="136">
        <v>0.11114</v>
      </c>
      <c r="G28" s="136">
        <v>15403.690769999999</v>
      </c>
      <c r="H28" s="102">
        <v>7050.2390299999997</v>
      </c>
      <c r="I28" s="103">
        <v>2.9706162223147903</v>
      </c>
      <c r="J28" s="109" t="s">
        <v>1092</v>
      </c>
      <c r="K28" s="138" t="s">
        <v>1019</v>
      </c>
      <c r="L28" s="38" t="s">
        <v>1093</v>
      </c>
    </row>
    <row r="29" spans="2:12" ht="15.75">
      <c r="B29" s="105" t="s">
        <v>12</v>
      </c>
      <c r="C29" s="121">
        <v>1022931</v>
      </c>
      <c r="D29" s="109" t="s">
        <v>315</v>
      </c>
      <c r="E29" s="102">
        <v>468241526</v>
      </c>
      <c r="F29" s="136">
        <v>0.11565</v>
      </c>
      <c r="G29" s="136">
        <v>13168.613439999999</v>
      </c>
      <c r="H29" s="102">
        <v>11273.75626</v>
      </c>
      <c r="I29" s="103">
        <v>5.3219644386659821</v>
      </c>
      <c r="J29" s="109" t="s">
        <v>940</v>
      </c>
      <c r="K29" s="138" t="s">
        <v>940</v>
      </c>
      <c r="L29" s="38" t="s">
        <v>940</v>
      </c>
    </row>
    <row r="30" spans="2:12" ht="15.75">
      <c r="B30" s="105" t="s">
        <v>12</v>
      </c>
      <c r="C30" s="121">
        <v>5411528</v>
      </c>
      <c r="D30" s="109" t="s">
        <v>316</v>
      </c>
      <c r="E30" s="102">
        <v>562308599</v>
      </c>
      <c r="F30" s="136">
        <v>0.11848</v>
      </c>
      <c r="G30" s="136">
        <v>14733.42707</v>
      </c>
      <c r="H30" s="102">
        <v>10532.75728</v>
      </c>
      <c r="I30" s="103">
        <v>5.1756984002913482</v>
      </c>
      <c r="J30" s="109" t="s">
        <v>1094</v>
      </c>
      <c r="K30" s="138" t="s">
        <v>114</v>
      </c>
      <c r="L30" s="38" t="s">
        <v>1095</v>
      </c>
    </row>
    <row r="31" spans="2:12" ht="15.75">
      <c r="B31" s="105" t="s">
        <v>12</v>
      </c>
      <c r="C31" s="121">
        <v>1024214</v>
      </c>
      <c r="D31" s="109" t="s">
        <v>317</v>
      </c>
      <c r="E31" s="102">
        <v>585088524</v>
      </c>
      <c r="F31" s="136">
        <v>0.11379</v>
      </c>
      <c r="G31" s="136">
        <v>13409.51036</v>
      </c>
      <c r="H31" s="102">
        <v>10886.42152</v>
      </c>
      <c r="I31" s="103">
        <v>5.191917375668746</v>
      </c>
      <c r="J31" s="109" t="s">
        <v>1096</v>
      </c>
      <c r="K31" s="138" t="s">
        <v>1155</v>
      </c>
      <c r="L31" s="38" t="s">
        <v>1119</v>
      </c>
    </row>
    <row r="32" spans="2:12" ht="15.75">
      <c r="B32" s="105"/>
      <c r="D32" s="109"/>
      <c r="F32" s="136"/>
      <c r="G32" s="136"/>
      <c r="I32" s="103"/>
      <c r="J32" s="109" t="s">
        <v>1097</v>
      </c>
      <c r="K32" s="138" t="s">
        <v>1156</v>
      </c>
      <c r="L32" s="38" t="s">
        <v>1098</v>
      </c>
    </row>
    <row r="33" spans="2:12" ht="15.75">
      <c r="B33" s="105" t="s">
        <v>12</v>
      </c>
      <c r="C33" s="121">
        <v>3222371</v>
      </c>
      <c r="D33" s="109" t="s">
        <v>318</v>
      </c>
      <c r="E33" s="102">
        <v>602416939</v>
      </c>
      <c r="F33" s="136">
        <v>0.13047</v>
      </c>
      <c r="G33" s="136">
        <v>10046.8356</v>
      </c>
      <c r="H33" s="102">
        <v>11453.079610000001</v>
      </c>
      <c r="I33" s="103">
        <v>3.8331556241680507</v>
      </c>
      <c r="J33" s="109" t="s">
        <v>1099</v>
      </c>
      <c r="K33" s="138" t="s">
        <v>205</v>
      </c>
      <c r="L33" s="38" t="s">
        <v>1100</v>
      </c>
    </row>
    <row r="34" spans="2:12" ht="15.75">
      <c r="B34" s="105"/>
      <c r="D34" s="109"/>
      <c r="F34" s="136"/>
      <c r="G34" s="136"/>
      <c r="I34" s="103"/>
      <c r="J34" s="109"/>
      <c r="K34" s="138"/>
      <c r="L34" s="38"/>
    </row>
    <row r="35" spans="2:12" ht="15.75">
      <c r="B35" s="105" t="s">
        <v>12</v>
      </c>
      <c r="C35" s="121">
        <v>1091463</v>
      </c>
      <c r="D35" s="109" t="s">
        <v>319</v>
      </c>
      <c r="E35" s="102">
        <v>321068650</v>
      </c>
      <c r="F35" s="136">
        <v>0.12084</v>
      </c>
      <c r="G35" s="136">
        <v>14227.37102</v>
      </c>
      <c r="H35" s="102">
        <v>9444.4825400000009</v>
      </c>
      <c r="I35" s="103">
        <v>5.2103487912065907</v>
      </c>
      <c r="J35" s="109" t="s">
        <v>957</v>
      </c>
      <c r="K35" s="138" t="s">
        <v>1157</v>
      </c>
      <c r="L35" s="38" t="s">
        <v>1120</v>
      </c>
    </row>
    <row r="36" spans="2:12" ht="15.75">
      <c r="B36" s="105" t="s">
        <v>12</v>
      </c>
      <c r="C36" s="121">
        <v>1108063</v>
      </c>
      <c r="D36" s="109" t="s">
        <v>320</v>
      </c>
      <c r="E36" s="102">
        <v>621300773</v>
      </c>
      <c r="F36" s="136">
        <v>0.13497999999999999</v>
      </c>
      <c r="G36" s="136">
        <v>10972.424199999999</v>
      </c>
      <c r="H36" s="102">
        <v>12914.13967</v>
      </c>
      <c r="I36" s="103">
        <v>3.9860678792887962</v>
      </c>
      <c r="J36" s="109" t="s">
        <v>1101</v>
      </c>
      <c r="K36" s="138" t="s">
        <v>205</v>
      </c>
      <c r="L36" s="38" t="s">
        <v>1102</v>
      </c>
    </row>
    <row r="37" spans="2:12" ht="15.75">
      <c r="B37" s="105"/>
      <c r="D37" s="109"/>
      <c r="F37" s="136"/>
      <c r="G37" s="136"/>
      <c r="I37" s="103"/>
      <c r="J37" s="109"/>
      <c r="K37" s="138"/>
      <c r="L37" s="38"/>
    </row>
    <row r="38" spans="2:12" ht="15.75">
      <c r="B38" s="105" t="s">
        <v>12</v>
      </c>
      <c r="C38" s="121">
        <v>1092528</v>
      </c>
      <c r="D38" s="109" t="s">
        <v>321</v>
      </c>
      <c r="E38" s="102">
        <v>22704276</v>
      </c>
      <c r="F38" s="136">
        <v>6.4979999999999996E-2</v>
      </c>
      <c r="G38" s="136">
        <v>17801.938340000001</v>
      </c>
      <c r="H38" s="102">
        <v>10000.3928</v>
      </c>
      <c r="I38" s="103">
        <v>2.8446639625349381</v>
      </c>
      <c r="J38" s="109" t="s">
        <v>1103</v>
      </c>
      <c r="K38" s="138" t="s">
        <v>1032</v>
      </c>
      <c r="L38" s="38" t="s">
        <v>1104</v>
      </c>
    </row>
    <row r="39" spans="2:12" ht="15.75">
      <c r="B39" s="105" t="s">
        <v>12</v>
      </c>
      <c r="C39" s="121">
        <v>3952105</v>
      </c>
      <c r="D39" s="109" t="s">
        <v>322</v>
      </c>
      <c r="E39" s="102">
        <v>196765984</v>
      </c>
      <c r="F39" s="136">
        <v>9.9339999999999998E-2</v>
      </c>
      <c r="G39" s="136">
        <v>12264.04988</v>
      </c>
      <c r="H39" s="102">
        <v>13657.306850000001</v>
      </c>
      <c r="I39" s="103">
        <v>3.7180126881063988</v>
      </c>
      <c r="J39" s="109" t="s">
        <v>940</v>
      </c>
      <c r="K39" s="138" t="s">
        <v>940</v>
      </c>
      <c r="L39" s="38" t="s">
        <v>940</v>
      </c>
    </row>
    <row r="40" spans="2:12" ht="15.75">
      <c r="B40" s="105" t="s">
        <v>12</v>
      </c>
      <c r="C40" s="121">
        <v>1075213</v>
      </c>
      <c r="D40" s="109" t="s">
        <v>323</v>
      </c>
      <c r="E40" s="102">
        <v>459129205</v>
      </c>
      <c r="F40" s="136">
        <v>0.11428000000000001</v>
      </c>
      <c r="G40" s="136">
        <v>11405.58676</v>
      </c>
      <c r="H40" s="102">
        <v>14223.47514</v>
      </c>
      <c r="I40" s="103">
        <v>4.8452717925598447</v>
      </c>
      <c r="J40" s="109" t="s">
        <v>1135</v>
      </c>
      <c r="K40" s="138" t="s">
        <v>1105</v>
      </c>
      <c r="L40" s="38" t="s">
        <v>1106</v>
      </c>
    </row>
    <row r="41" spans="2:12" ht="15.75">
      <c r="B41" s="105"/>
      <c r="D41" s="109"/>
      <c r="F41" s="136"/>
      <c r="G41" s="136"/>
      <c r="I41" s="103"/>
      <c r="J41" s="109"/>
      <c r="K41" s="138"/>
      <c r="L41" s="38"/>
    </row>
    <row r="42" spans="2:12" ht="15.75">
      <c r="B42" s="105" t="s">
        <v>15</v>
      </c>
      <c r="C42" s="121">
        <v>989815</v>
      </c>
      <c r="D42" s="109" t="s">
        <v>326</v>
      </c>
      <c r="E42" s="102">
        <v>38613021</v>
      </c>
      <c r="F42" s="136">
        <v>6.4280000000000004E-2</v>
      </c>
      <c r="G42" s="136">
        <v>22133.454949999999</v>
      </c>
      <c r="H42" s="102">
        <v>3577.8412499999999</v>
      </c>
      <c r="I42" s="103">
        <v>3.120411014477507</v>
      </c>
      <c r="J42" s="109" t="s">
        <v>1107</v>
      </c>
      <c r="K42" s="138" t="s">
        <v>1158</v>
      </c>
      <c r="L42" s="38" t="s">
        <v>1108</v>
      </c>
    </row>
    <row r="43" spans="2:12" ht="15.75">
      <c r="B43" s="105" t="s">
        <v>12</v>
      </c>
      <c r="C43" s="121">
        <v>7354082</v>
      </c>
      <c r="D43" s="109" t="s">
        <v>327</v>
      </c>
      <c r="E43" s="102">
        <v>125662272</v>
      </c>
      <c r="F43" s="136">
        <v>7.5910000000000005E-2</v>
      </c>
      <c r="G43" s="136">
        <v>15393.37134</v>
      </c>
      <c r="H43" s="102">
        <v>11262.71213</v>
      </c>
      <c r="I43" s="103">
        <v>3.2075382686530491</v>
      </c>
      <c r="J43" s="109" t="s">
        <v>958</v>
      </c>
      <c r="K43" s="138" t="s">
        <v>205</v>
      </c>
      <c r="L43" s="38" t="s">
        <v>1121</v>
      </c>
    </row>
    <row r="44" spans="2:12" ht="15.75">
      <c r="B44" s="105" t="s">
        <v>11</v>
      </c>
      <c r="C44" s="121">
        <v>5411867</v>
      </c>
      <c r="D44" s="109" t="s">
        <v>358</v>
      </c>
      <c r="E44" s="102">
        <v>588454993</v>
      </c>
      <c r="F44" s="136">
        <v>6.7019999999999996E-2</v>
      </c>
      <c r="G44" s="136">
        <v>21029.354429999999</v>
      </c>
      <c r="H44" s="102">
        <v>34526.217400000001</v>
      </c>
      <c r="I44" s="103">
        <v>3.1706061606163445</v>
      </c>
      <c r="J44" s="109" t="s">
        <v>289</v>
      </c>
      <c r="K44" s="138" t="s">
        <v>1159</v>
      </c>
      <c r="L44" s="38" t="s">
        <v>1025</v>
      </c>
    </row>
    <row r="45" spans="2:12" ht="15.75">
      <c r="B45" s="105" t="s">
        <v>11</v>
      </c>
      <c r="C45" s="121">
        <v>1106357</v>
      </c>
      <c r="D45" s="109" t="s">
        <v>329</v>
      </c>
      <c r="E45" s="102">
        <v>590251199</v>
      </c>
      <c r="F45" s="136">
        <v>7.3039999999999994E-2</v>
      </c>
      <c r="G45" s="136">
        <v>22600.255799999999</v>
      </c>
      <c r="H45" s="102">
        <v>36939.629370000002</v>
      </c>
      <c r="I45" s="103">
        <v>2.9546770212133424</v>
      </c>
      <c r="J45" s="109" t="s">
        <v>1109</v>
      </c>
      <c r="K45" s="138" t="s">
        <v>205</v>
      </c>
      <c r="L45" s="38" t="s">
        <v>1110</v>
      </c>
    </row>
    <row r="46" spans="2:12" ht="15.75">
      <c r="B46" s="105" t="s">
        <v>12</v>
      </c>
      <c r="C46" s="121">
        <v>1023448</v>
      </c>
      <c r="D46" s="109" t="s">
        <v>330</v>
      </c>
      <c r="E46" s="102">
        <v>632866685</v>
      </c>
      <c r="F46" s="136">
        <v>0.12958</v>
      </c>
      <c r="G46" s="136">
        <v>13617.233850000001</v>
      </c>
      <c r="H46" s="102">
        <v>8996.8759499999996</v>
      </c>
      <c r="I46" s="103">
        <v>3.5295307053570775</v>
      </c>
      <c r="J46" s="109" t="s">
        <v>1111</v>
      </c>
      <c r="K46" s="138" t="s">
        <v>114</v>
      </c>
      <c r="L46" s="38" t="s">
        <v>1112</v>
      </c>
    </row>
    <row r="47" spans="2:12" ht="15.75">
      <c r="B47" s="105" t="s">
        <v>12</v>
      </c>
      <c r="C47" s="121">
        <v>3956846</v>
      </c>
      <c r="D47" s="109" t="s">
        <v>331</v>
      </c>
      <c r="E47" s="102">
        <v>690569043</v>
      </c>
      <c r="F47" s="136">
        <v>0.10752</v>
      </c>
      <c r="G47" s="136">
        <v>17120.588250000001</v>
      </c>
      <c r="H47" s="102">
        <v>7445.4485299999997</v>
      </c>
      <c r="I47" s="103">
        <v>2.9318141382538383</v>
      </c>
      <c r="J47" s="109" t="s">
        <v>1113</v>
      </c>
      <c r="K47" s="138" t="s">
        <v>1160</v>
      </c>
      <c r="L47" s="38" t="s">
        <v>1114</v>
      </c>
    </row>
    <row r="48" spans="2:12" ht="15.75">
      <c r="B48" s="105"/>
      <c r="D48" s="109"/>
      <c r="F48" s="136"/>
      <c r="G48" s="136"/>
      <c r="I48" s="103"/>
      <c r="J48" s="109"/>
      <c r="K48" s="138"/>
      <c r="L48" s="38"/>
    </row>
    <row r="49" spans="2:12" ht="15.75">
      <c r="B49" s="105" t="s">
        <v>11</v>
      </c>
      <c r="C49" s="121">
        <v>5577028</v>
      </c>
      <c r="D49" s="109" t="s">
        <v>333</v>
      </c>
      <c r="E49" s="102">
        <v>79082406</v>
      </c>
      <c r="F49" s="136">
        <v>9.2660000000000006E-2</v>
      </c>
      <c r="G49" s="136">
        <v>23108.627899999999</v>
      </c>
      <c r="H49" s="102">
        <v>32627.36548</v>
      </c>
      <c r="I49" s="103">
        <v>3.1544554866655794</v>
      </c>
      <c r="J49" s="109" t="s">
        <v>1055</v>
      </c>
      <c r="K49" s="138" t="s">
        <v>1161</v>
      </c>
      <c r="L49" s="38" t="s">
        <v>1056</v>
      </c>
    </row>
    <row r="50" spans="2:12" ht="15.75">
      <c r="B50" s="105" t="s">
        <v>11</v>
      </c>
      <c r="C50" s="121">
        <v>992847</v>
      </c>
      <c r="D50" s="109" t="s">
        <v>335</v>
      </c>
      <c r="E50" s="102">
        <v>459683061</v>
      </c>
      <c r="F50" s="136">
        <v>0.10963000000000001</v>
      </c>
      <c r="G50" s="136">
        <v>10966.38118</v>
      </c>
      <c r="H50" s="102">
        <v>62015.510029999998</v>
      </c>
      <c r="I50" s="103">
        <v>2.8416375079047502</v>
      </c>
      <c r="J50" s="109" t="s">
        <v>1053</v>
      </c>
      <c r="K50" s="138" t="s">
        <v>1162</v>
      </c>
      <c r="L50" s="38" t="s">
        <v>1054</v>
      </c>
    </row>
    <row r="51" spans="2:12" ht="15.75">
      <c r="B51" s="105"/>
      <c r="D51" s="109"/>
      <c r="F51" s="136"/>
      <c r="G51" s="136"/>
      <c r="I51" s="103"/>
      <c r="J51" s="109"/>
      <c r="K51" s="138"/>
      <c r="L51" s="38"/>
    </row>
    <row r="52" spans="2:12" ht="15.75">
      <c r="B52" s="105" t="s">
        <v>12</v>
      </c>
      <c r="C52" s="121">
        <v>1019948</v>
      </c>
      <c r="D52" s="109" t="s">
        <v>336</v>
      </c>
      <c r="E52" s="102">
        <v>382058033</v>
      </c>
      <c r="F52" s="136">
        <v>0.12811</v>
      </c>
      <c r="G52" s="136">
        <v>17976.780650000001</v>
      </c>
      <c r="H52" s="102">
        <v>8100.8947600000001</v>
      </c>
      <c r="I52" s="103">
        <v>3.4075345494088967</v>
      </c>
      <c r="J52" s="109" t="s">
        <v>1051</v>
      </c>
      <c r="K52" s="138" t="s">
        <v>1163</v>
      </c>
      <c r="L52" s="38" t="s">
        <v>1052</v>
      </c>
    </row>
    <row r="53" spans="2:12" ht="15.75">
      <c r="B53" s="105" t="s">
        <v>11</v>
      </c>
      <c r="C53" s="121">
        <v>1218077</v>
      </c>
      <c r="D53" s="109" t="s">
        <v>359</v>
      </c>
      <c r="E53" s="102">
        <v>545847641</v>
      </c>
      <c r="F53" s="136">
        <v>6.8970000000000004E-2</v>
      </c>
      <c r="G53" s="136">
        <v>23445.08743</v>
      </c>
      <c r="H53" s="102">
        <v>33151.340929999998</v>
      </c>
      <c r="I53" s="103">
        <v>2.8477116556169437</v>
      </c>
      <c r="J53" s="109" t="s">
        <v>1047</v>
      </c>
      <c r="K53" s="138" t="s">
        <v>1164</v>
      </c>
      <c r="L53" s="38" t="s">
        <v>1048</v>
      </c>
    </row>
    <row r="54" spans="2:12" ht="15.75">
      <c r="B54" s="105"/>
      <c r="D54" s="109"/>
      <c r="F54" s="136"/>
      <c r="G54" s="136"/>
      <c r="I54" s="103"/>
      <c r="J54" s="109" t="s">
        <v>1049</v>
      </c>
      <c r="K54" s="138" t="s">
        <v>1165</v>
      </c>
      <c r="L54" s="38" t="s">
        <v>1050</v>
      </c>
    </row>
    <row r="55" spans="2:12" ht="15.75">
      <c r="B55" s="105" t="s">
        <v>12</v>
      </c>
      <c r="C55" s="121">
        <v>1273651</v>
      </c>
      <c r="D55" s="109" t="s">
        <v>337</v>
      </c>
      <c r="E55" s="102">
        <v>553570683</v>
      </c>
      <c r="F55" s="136">
        <v>0.10822</v>
      </c>
      <c r="G55" s="136">
        <v>14018.26806</v>
      </c>
      <c r="H55" s="102">
        <v>10859.724539999999</v>
      </c>
      <c r="I55" s="103">
        <v>4.8442086476423825</v>
      </c>
      <c r="J55" s="109" t="s">
        <v>1042</v>
      </c>
      <c r="K55" s="138" t="s">
        <v>114</v>
      </c>
      <c r="L55" s="38" t="s">
        <v>1043</v>
      </c>
    </row>
    <row r="56" spans="2:12" ht="15.75">
      <c r="B56" s="105"/>
      <c r="D56" s="109"/>
      <c r="F56" s="136"/>
      <c r="G56" s="136"/>
      <c r="I56" s="103"/>
      <c r="J56" s="109" t="s">
        <v>1044</v>
      </c>
      <c r="K56" s="138" t="s">
        <v>1046</v>
      </c>
      <c r="L56" s="38" t="s">
        <v>1045</v>
      </c>
    </row>
    <row r="57" spans="2:12" ht="15.75">
      <c r="B57" s="105"/>
      <c r="D57" s="109"/>
      <c r="F57" s="136"/>
      <c r="G57" s="136"/>
      <c r="I57" s="103"/>
      <c r="J57" s="109"/>
      <c r="K57" s="138"/>
      <c r="L57" s="38"/>
    </row>
    <row r="58" spans="2:12" ht="15.75">
      <c r="B58" s="105" t="s">
        <v>12</v>
      </c>
      <c r="C58" s="121">
        <v>1863926</v>
      </c>
      <c r="D58" s="109" t="s">
        <v>339</v>
      </c>
      <c r="E58" s="102">
        <v>607033164</v>
      </c>
      <c r="F58" s="136">
        <v>6.3909999999999995E-2</v>
      </c>
      <c r="G58" s="136">
        <v>19070.84288</v>
      </c>
      <c r="H58" s="102">
        <v>7457.3082599999998</v>
      </c>
      <c r="I58" s="103">
        <v>3.0180817746557822</v>
      </c>
      <c r="J58" s="109" t="s">
        <v>981</v>
      </c>
      <c r="K58" s="138" t="s">
        <v>1166</v>
      </c>
      <c r="L58" s="38" t="s">
        <v>980</v>
      </c>
    </row>
    <row r="59" spans="2:12" ht="15.75">
      <c r="B59" s="105"/>
      <c r="D59" s="109"/>
      <c r="F59" s="136"/>
      <c r="G59" s="136"/>
      <c r="I59" s="103"/>
      <c r="J59" s="109"/>
      <c r="K59" s="138"/>
      <c r="L59" s="38"/>
    </row>
    <row r="60" spans="2:12" ht="15.75">
      <c r="B60" s="105" t="s">
        <v>12</v>
      </c>
      <c r="C60" s="121">
        <v>3025570</v>
      </c>
      <c r="D60" s="109" t="s">
        <v>341</v>
      </c>
      <c r="E60" s="102">
        <v>599648378</v>
      </c>
      <c r="F60" s="136">
        <v>0.10745</v>
      </c>
      <c r="G60" s="136">
        <v>16690.412219999998</v>
      </c>
      <c r="H60" s="102">
        <v>7397.9851200000003</v>
      </c>
      <c r="I60" s="103">
        <v>4.4637572931616809</v>
      </c>
      <c r="J60" s="109" t="s">
        <v>982</v>
      </c>
      <c r="K60" s="138" t="s">
        <v>1167</v>
      </c>
      <c r="L60" s="38" t="s">
        <v>983</v>
      </c>
    </row>
    <row r="61" spans="2:12" ht="15.75">
      <c r="B61" s="105"/>
      <c r="D61" s="109"/>
      <c r="F61" s="136"/>
      <c r="G61" s="136"/>
      <c r="I61" s="103"/>
      <c r="J61" s="109" t="s">
        <v>984</v>
      </c>
      <c r="K61" s="138" t="s">
        <v>1168</v>
      </c>
      <c r="L61" s="38" t="s">
        <v>985</v>
      </c>
    </row>
    <row r="62" spans="2:12" ht="15.75">
      <c r="B62" s="105"/>
      <c r="D62" s="109"/>
      <c r="F62" s="136"/>
      <c r="G62" s="136"/>
      <c r="I62" s="103"/>
      <c r="J62" s="109"/>
      <c r="K62" s="138"/>
      <c r="L62" s="38"/>
    </row>
    <row r="63" spans="2:12" ht="15.75">
      <c r="B63" s="105" t="s">
        <v>12</v>
      </c>
      <c r="C63" s="121">
        <v>1025472</v>
      </c>
      <c r="D63" s="109" t="s">
        <v>342</v>
      </c>
      <c r="E63" s="102">
        <v>9855559</v>
      </c>
      <c r="F63" s="136">
        <v>0.10791000000000001</v>
      </c>
      <c r="G63" s="136">
        <v>15512.34225</v>
      </c>
      <c r="H63" s="102">
        <v>8781.2864800000007</v>
      </c>
      <c r="I63" s="103">
        <v>4.3636124141868438</v>
      </c>
      <c r="J63" s="109" t="s">
        <v>986</v>
      </c>
      <c r="K63" s="138" t="s">
        <v>1169</v>
      </c>
      <c r="L63" s="38" t="s">
        <v>987</v>
      </c>
    </row>
    <row r="64" spans="2:12" ht="15.75">
      <c r="B64" s="105"/>
      <c r="D64" s="109"/>
      <c r="F64" s="136"/>
      <c r="G64" s="136"/>
      <c r="I64" s="103"/>
      <c r="J64" s="109" t="s">
        <v>988</v>
      </c>
      <c r="K64" s="138" t="s">
        <v>1170</v>
      </c>
      <c r="L64" s="38" t="s">
        <v>989</v>
      </c>
    </row>
    <row r="65" spans="2:12" ht="15.75">
      <c r="B65" s="105" t="s">
        <v>12</v>
      </c>
      <c r="C65" s="121">
        <v>1210314</v>
      </c>
      <c r="D65" s="109" t="s">
        <v>343</v>
      </c>
      <c r="E65" s="102">
        <v>105735432</v>
      </c>
      <c r="F65" s="136">
        <v>0.11117</v>
      </c>
      <c r="G65" s="136">
        <v>10689.86817</v>
      </c>
      <c r="H65" s="102">
        <v>12479.026</v>
      </c>
      <c r="I65" s="103">
        <v>4.5652714582202423</v>
      </c>
      <c r="J65" s="109" t="s">
        <v>990</v>
      </c>
      <c r="K65" s="138" t="s">
        <v>1171</v>
      </c>
      <c r="L65" t="s">
        <v>1184</v>
      </c>
    </row>
    <row r="66" spans="2:12" ht="15.75">
      <c r="B66" s="105"/>
      <c r="D66" s="109"/>
      <c r="F66" s="136"/>
      <c r="G66" s="136"/>
      <c r="I66" s="103"/>
      <c r="J66" s="109" t="s">
        <v>991</v>
      </c>
      <c r="K66" s="138" t="s">
        <v>1172</v>
      </c>
      <c r="L66" s="38" t="s">
        <v>992</v>
      </c>
    </row>
    <row r="67" spans="2:12" ht="15.75">
      <c r="B67" s="105"/>
      <c r="D67" s="109"/>
      <c r="F67" s="136"/>
      <c r="G67" s="136"/>
      <c r="I67" s="103"/>
      <c r="J67" s="109"/>
      <c r="K67" s="138"/>
      <c r="L67" s="38"/>
    </row>
    <row r="68" spans="2:12" ht="15.75">
      <c r="B68" s="105"/>
      <c r="D68" s="109"/>
      <c r="F68" s="136"/>
      <c r="G68" s="136"/>
      <c r="I68" s="103"/>
      <c r="J68" s="109"/>
      <c r="K68" s="138"/>
      <c r="L68" s="38"/>
    </row>
    <row r="69" spans="2:12" ht="15.75">
      <c r="B69" s="105" t="s">
        <v>15</v>
      </c>
      <c r="C69" s="121">
        <v>2282774</v>
      </c>
      <c r="D69" s="109" t="s">
        <v>344</v>
      </c>
      <c r="E69" s="102">
        <v>20375244</v>
      </c>
      <c r="F69" s="136">
        <v>0.11482000000000001</v>
      </c>
      <c r="G69" s="136">
        <v>21025.08539</v>
      </c>
      <c r="H69" s="102">
        <v>4998.6427400000002</v>
      </c>
      <c r="I69" s="103">
        <v>3.4924274562354336</v>
      </c>
      <c r="J69" s="109" t="s">
        <v>993</v>
      </c>
      <c r="K69" s="138" t="s">
        <v>1173</v>
      </c>
      <c r="L69" s="38" t="s">
        <v>994</v>
      </c>
    </row>
    <row r="70" spans="2:12" ht="15.75">
      <c r="B70" s="105"/>
      <c r="D70" s="109"/>
      <c r="F70" s="136"/>
      <c r="G70" s="136"/>
      <c r="I70" s="103"/>
      <c r="J70" s="109" t="s">
        <v>995</v>
      </c>
      <c r="K70" s="138" t="s">
        <v>1173</v>
      </c>
      <c r="L70" s="38" t="s">
        <v>995</v>
      </c>
    </row>
    <row r="71" spans="2:12" ht="15.75">
      <c r="B71" s="105"/>
      <c r="D71" s="109"/>
      <c r="F71" s="136"/>
      <c r="G71" s="136"/>
      <c r="I71" s="103"/>
      <c r="J71" s="109" t="s">
        <v>996</v>
      </c>
      <c r="K71" s="138" t="s">
        <v>1156</v>
      </c>
      <c r="L71" s="38" t="s">
        <v>997</v>
      </c>
    </row>
    <row r="72" spans="2:12" ht="15.75">
      <c r="B72" s="105" t="s">
        <v>12</v>
      </c>
      <c r="C72" s="121">
        <v>3954175</v>
      </c>
      <c r="D72" s="109" t="s">
        <v>345</v>
      </c>
      <c r="E72" s="102">
        <v>82358398</v>
      </c>
      <c r="F72" s="136">
        <v>9.1800000000000007E-2</v>
      </c>
      <c r="G72" s="136">
        <v>14797.358689999999</v>
      </c>
      <c r="H72" s="102">
        <v>8886.1308000000008</v>
      </c>
      <c r="I72" s="103">
        <v>3.2444452687429219</v>
      </c>
      <c r="J72" s="109" t="s">
        <v>998</v>
      </c>
      <c r="K72" s="138" t="s">
        <v>1174</v>
      </c>
      <c r="L72" s="38" t="s">
        <v>999</v>
      </c>
    </row>
    <row r="73" spans="2:12" ht="15.75">
      <c r="B73" s="105"/>
      <c r="D73" s="109"/>
      <c r="F73" s="136"/>
      <c r="G73" s="136"/>
      <c r="I73" s="103"/>
      <c r="J73" s="109" t="s">
        <v>1000</v>
      </c>
      <c r="K73" s="138" t="s">
        <v>1002</v>
      </c>
      <c r="L73" s="38" t="s">
        <v>1001</v>
      </c>
    </row>
    <row r="74" spans="2:12" ht="15.75">
      <c r="B74" s="105" t="s">
        <v>12</v>
      </c>
      <c r="C74" s="121">
        <v>3222181</v>
      </c>
      <c r="D74" s="109" t="s">
        <v>346</v>
      </c>
      <c r="E74" s="102">
        <v>705651886</v>
      </c>
      <c r="F74" s="136">
        <v>0.16366</v>
      </c>
      <c r="G74" s="136">
        <v>22478.798340000001</v>
      </c>
      <c r="H74" s="102">
        <v>2012.1306199999999</v>
      </c>
      <c r="I74" s="103">
        <v>3.8192435076964415</v>
      </c>
      <c r="J74" s="109" t="s">
        <v>1007</v>
      </c>
      <c r="K74" s="138" t="s">
        <v>1175</v>
      </c>
      <c r="L74" s="38" t="s">
        <v>1008</v>
      </c>
    </row>
    <row r="75" spans="2:12" ht="15.75">
      <c r="B75" s="105"/>
      <c r="D75" s="109"/>
      <c r="F75" s="136"/>
      <c r="G75" s="136"/>
      <c r="I75" s="103"/>
      <c r="J75" s="109" t="s">
        <v>1009</v>
      </c>
      <c r="K75" s="138" t="s">
        <v>1176</v>
      </c>
      <c r="L75" s="38" t="s">
        <v>1010</v>
      </c>
    </row>
    <row r="76" spans="2:12" ht="15.75">
      <c r="B76" s="105"/>
      <c r="D76" s="109"/>
      <c r="F76" s="136"/>
      <c r="G76" s="136"/>
      <c r="I76" s="103"/>
      <c r="J76" s="109"/>
      <c r="K76" s="138"/>
      <c r="L76" s="38"/>
    </row>
    <row r="77" spans="2:12" ht="15.75">
      <c r="B77" s="105" t="s">
        <v>15</v>
      </c>
      <c r="C77" s="121">
        <v>1109521</v>
      </c>
      <c r="D77" s="109" t="s">
        <v>347</v>
      </c>
      <c r="E77" s="102">
        <v>26496726</v>
      </c>
      <c r="F77" s="136">
        <v>0.11524</v>
      </c>
      <c r="G77" s="136">
        <v>21136.027979999999</v>
      </c>
      <c r="H77" s="102">
        <v>3415.1104500000001</v>
      </c>
      <c r="I77" s="103">
        <v>3.0918958259384137</v>
      </c>
      <c r="J77" s="109" t="s">
        <v>977</v>
      </c>
      <c r="K77" s="138" t="s">
        <v>1177</v>
      </c>
      <c r="L77" s="38" t="s">
        <v>978</v>
      </c>
    </row>
    <row r="78" spans="2:12" ht="15.75">
      <c r="B78" s="105" t="s">
        <v>12</v>
      </c>
      <c r="C78" s="121">
        <v>993049</v>
      </c>
      <c r="D78" s="109" t="s">
        <v>349</v>
      </c>
      <c r="E78" s="102">
        <v>254295433</v>
      </c>
      <c r="F78" s="136">
        <v>0.10059</v>
      </c>
      <c r="G78" s="136">
        <v>14265.56273</v>
      </c>
      <c r="H78" s="102">
        <v>11144.4601</v>
      </c>
      <c r="I78" s="103">
        <v>4.3803745671439076</v>
      </c>
      <c r="J78" s="109" t="s">
        <v>979</v>
      </c>
      <c r="K78" s="138" t="s">
        <v>1178</v>
      </c>
      <c r="L78" s="38" t="s">
        <v>1115</v>
      </c>
    </row>
    <row r="79" spans="2:12" ht="15.75">
      <c r="B79" s="105" t="s">
        <v>11</v>
      </c>
      <c r="C79" s="121">
        <v>1137091</v>
      </c>
      <c r="D79" s="109" t="s">
        <v>350</v>
      </c>
      <c r="E79" s="102">
        <v>542308851</v>
      </c>
      <c r="F79" s="136">
        <v>8.7230000000000002E-2</v>
      </c>
      <c r="G79" s="136">
        <v>15457.58057</v>
      </c>
      <c r="H79" s="102">
        <v>31273.571929999998</v>
      </c>
      <c r="I79" s="103">
        <v>2.9030899869919438</v>
      </c>
      <c r="J79" s="109" t="s">
        <v>940</v>
      </c>
      <c r="K79" s="138" t="s">
        <v>940</v>
      </c>
      <c r="L79" s="38" t="s">
        <v>940</v>
      </c>
    </row>
    <row r="80" spans="2:12" ht="15.75">
      <c r="B80" s="105"/>
      <c r="D80" s="109"/>
      <c r="F80" s="136"/>
      <c r="G80" s="136"/>
      <c r="I80" s="103"/>
      <c r="J80" s="109"/>
      <c r="K80" s="138"/>
      <c r="L80" s="38"/>
    </row>
    <row r="81" spans="2:12" ht="15.75">
      <c r="B81" s="105"/>
      <c r="D81" s="109"/>
      <c r="F81" s="136"/>
      <c r="G81" s="136"/>
      <c r="I81" s="103"/>
      <c r="J81" s="109"/>
      <c r="K81" s="138"/>
      <c r="L81" s="38"/>
    </row>
    <row r="82" spans="2:12" ht="15.75">
      <c r="B82" s="105" t="s">
        <v>12</v>
      </c>
      <c r="C82" s="121">
        <v>5412082</v>
      </c>
      <c r="D82" s="109" t="s">
        <v>351</v>
      </c>
      <c r="E82" s="102">
        <v>94834780</v>
      </c>
      <c r="F82" s="136">
        <v>0.12198000000000001</v>
      </c>
      <c r="G82" s="136">
        <v>12211.33102</v>
      </c>
      <c r="H82" s="102">
        <v>14625.851129999999</v>
      </c>
      <c r="I82" s="103">
        <v>2.9065783148377649</v>
      </c>
      <c r="J82" s="109" t="s">
        <v>1003</v>
      </c>
      <c r="K82" s="138" t="s">
        <v>1179</v>
      </c>
      <c r="L82" s="38" t="s">
        <v>1004</v>
      </c>
    </row>
    <row r="83" spans="2:12" ht="15.75">
      <c r="B83" s="105"/>
      <c r="D83" s="109"/>
      <c r="F83" s="136"/>
      <c r="G83" s="136"/>
      <c r="I83" s="103"/>
      <c r="J83" s="109" t="s">
        <v>1005</v>
      </c>
      <c r="K83" s="138" t="s">
        <v>1180</v>
      </c>
      <c r="L83" s="38" t="s">
        <v>1006</v>
      </c>
    </row>
    <row r="84" spans="2:12" ht="15.75">
      <c r="B84" s="105" t="s">
        <v>12</v>
      </c>
      <c r="C84" s="121">
        <v>1024820</v>
      </c>
      <c r="D84" s="109" t="s">
        <v>352</v>
      </c>
      <c r="E84" s="102">
        <v>182602328</v>
      </c>
      <c r="F84" s="136">
        <v>0.10324999999999999</v>
      </c>
      <c r="G84" s="136">
        <v>12002.145329999999</v>
      </c>
      <c r="H84" s="102">
        <v>11140.62543</v>
      </c>
      <c r="I84" s="103">
        <v>4.584225616790893</v>
      </c>
      <c r="J84" s="109" t="s">
        <v>973</v>
      </c>
      <c r="K84" s="138" t="s">
        <v>1181</v>
      </c>
      <c r="L84" s="38" t="s">
        <v>974</v>
      </c>
    </row>
    <row r="85" spans="2:12" ht="15.75">
      <c r="B85" s="105"/>
      <c r="D85" s="109"/>
      <c r="F85" s="136"/>
      <c r="G85" s="136"/>
      <c r="I85" s="103"/>
      <c r="J85" s="109" t="s">
        <v>975</v>
      </c>
      <c r="K85" s="138" t="s">
        <v>1182</v>
      </c>
      <c r="L85" s="38" t="s">
        <v>976</v>
      </c>
    </row>
    <row r="86" spans="2:12" ht="15.75">
      <c r="B86" s="105" t="s">
        <v>12</v>
      </c>
      <c r="C86" s="121">
        <v>988771</v>
      </c>
      <c r="D86" s="109" t="s">
        <v>353</v>
      </c>
      <c r="E86" s="102">
        <v>256484812</v>
      </c>
      <c r="F86" s="136">
        <v>8.6499999999999994E-2</v>
      </c>
      <c r="G86" s="136">
        <v>15396.048720000001</v>
      </c>
      <c r="H86" s="102">
        <v>9550.5395900000003</v>
      </c>
      <c r="I86" s="103">
        <v>3.8799528056469592</v>
      </c>
      <c r="J86" s="109" t="s">
        <v>971</v>
      </c>
      <c r="K86" s="138" t="s">
        <v>1183</v>
      </c>
      <c r="L86" s="38" t="s">
        <v>972</v>
      </c>
    </row>
    <row r="87" spans="2:12" ht="16.5" thickBot="1">
      <c r="B87" s="112" t="s">
        <v>12</v>
      </c>
      <c r="C87" s="130">
        <v>2265463</v>
      </c>
      <c r="D87" s="113" t="s">
        <v>354</v>
      </c>
      <c r="E87" s="106">
        <v>426732623</v>
      </c>
      <c r="F87" s="137">
        <v>0.1108</v>
      </c>
      <c r="G87" s="137">
        <v>14084.41635</v>
      </c>
      <c r="H87" s="106">
        <v>7499.4976999999999</v>
      </c>
      <c r="I87" s="103">
        <v>3.2976728793144354</v>
      </c>
      <c r="J87" s="113" t="s">
        <v>968</v>
      </c>
      <c r="K87" s="139" t="s">
        <v>970</v>
      </c>
      <c r="L87" s="42" t="s">
        <v>969</v>
      </c>
    </row>
    <row r="88" spans="2:12">
      <c r="I88" s="103"/>
      <c r="L88"/>
    </row>
    <row r="89" spans="2:12">
      <c r="B89" s="101"/>
      <c r="C89" s="128"/>
      <c r="E89" s="101"/>
      <c r="H89" s="101"/>
      <c r="I89" s="103"/>
      <c r="L89"/>
    </row>
    <row r="90" spans="2:12">
      <c r="B90" s="101"/>
      <c r="C90" s="128"/>
      <c r="E90" s="101"/>
      <c r="H90" s="101"/>
      <c r="I90" s="103"/>
      <c r="L90"/>
    </row>
    <row r="91" spans="2:12">
      <c r="I91" s="103"/>
    </row>
    <row r="92" spans="2:12">
      <c r="I92" s="103"/>
    </row>
    <row r="93" spans="2:12">
      <c r="I93" s="103"/>
    </row>
    <row r="94" spans="2:12">
      <c r="I94" s="103"/>
    </row>
    <row r="95" spans="2:12">
      <c r="I95" s="103"/>
    </row>
    <row r="96" spans="2:12">
      <c r="I96" s="103"/>
    </row>
    <row r="97" spans="2:9">
      <c r="I97" s="103"/>
    </row>
    <row r="98" spans="2:9">
      <c r="I98" s="103"/>
    </row>
    <row r="99" spans="2:9">
      <c r="I99" s="103"/>
    </row>
    <row r="100" spans="2:9">
      <c r="I100" s="103"/>
    </row>
    <row r="101" spans="2:9">
      <c r="B101" s="101"/>
      <c r="C101" s="128"/>
      <c r="E101" s="101"/>
      <c r="H101" s="101"/>
      <c r="I101" s="103"/>
    </row>
    <row r="102" spans="2:9">
      <c r="B102" s="101"/>
      <c r="C102" s="128"/>
      <c r="E102" s="101"/>
      <c r="H102" s="101"/>
      <c r="I102" s="103"/>
    </row>
    <row r="103" spans="2:9">
      <c r="B103" s="101"/>
      <c r="C103" s="128"/>
      <c r="E103" s="101"/>
      <c r="H103" s="101"/>
      <c r="I103" s="103"/>
    </row>
    <row r="104" spans="2:9">
      <c r="I104" s="103"/>
    </row>
    <row r="105" spans="2:9">
      <c r="I105" s="103"/>
    </row>
    <row r="106" spans="2:9">
      <c r="I106" s="103"/>
    </row>
    <row r="107" spans="2:9">
      <c r="I107" s="103"/>
    </row>
    <row r="108" spans="2:9">
      <c r="I108" s="103"/>
    </row>
    <row r="109" spans="2:9">
      <c r="I109" s="103"/>
    </row>
    <row r="110" spans="2:9">
      <c r="I110" s="103"/>
    </row>
    <row r="111" spans="2:9">
      <c r="I111" s="103"/>
    </row>
    <row r="112" spans="2:9">
      <c r="I112" s="103"/>
    </row>
    <row r="113" spans="9:9">
      <c r="I113" s="103"/>
    </row>
    <row r="114" spans="9:9">
      <c r="I114" s="103"/>
    </row>
    <row r="115" spans="9:9">
      <c r="I115" s="103"/>
    </row>
    <row r="116" spans="9:9">
      <c r="I116" s="103"/>
    </row>
    <row r="117" spans="9:9">
      <c r="I117" s="103"/>
    </row>
    <row r="118" spans="9:9">
      <c r="I118" s="103"/>
    </row>
    <row r="119" spans="9:9">
      <c r="I119" s="103"/>
    </row>
    <row r="120" spans="9:9">
      <c r="I120" s="103"/>
    </row>
    <row r="121" spans="9:9">
      <c r="I121" s="103"/>
    </row>
    <row r="122" spans="9:9">
      <c r="I122" s="103"/>
    </row>
    <row r="123" spans="9:9">
      <c r="I123" s="103"/>
    </row>
    <row r="124" spans="9:9">
      <c r="I124" s="103"/>
    </row>
    <row r="125" spans="9:9">
      <c r="I125" s="103"/>
    </row>
  </sheetData>
  <conditionalFormatting sqref="C5:D125">
    <cfRule type="duplicateValues" dxfId="16" priority="37"/>
  </conditionalFormatting>
  <conditionalFormatting sqref="F108:F125">
    <cfRule type="colorScale" priority="41">
      <colorScale>
        <cfvo type="min"/>
        <cfvo type="percentile" val="50"/>
        <cfvo type="max"/>
        <color rgb="FF63BE7B"/>
        <color rgb="FFFFEB84"/>
        <color rgb="FFF8696B"/>
      </colorScale>
    </cfRule>
  </conditionalFormatting>
  <hyperlinks>
    <hyperlink ref="L16" r:id="rId1" display="778,918,761-778,924,088 reverse strand." xr:uid="{38E09003-1A76-44F5-A854-492F29C6BEAD}"/>
    <hyperlink ref="L6" r:id="rId2" display="https://plants.ensembl.org/Triticum_aestivum/Location/View?db=core;g=TraesCS1A02G430400;r=1A:582864940-582872617;t=TraesCS1A02G430400.3" xr:uid="{77B21990-DF1B-4C63-98D2-DD6A6BAF13E0}"/>
    <hyperlink ref="L7" r:id="rId3" display="https://plants.ensembl.org/Triticum_aestivum/Location/View?db=core;g=TraesCS1A02G430500;r=1A:583114544-583117076;t=TraesCS1A02G430500.1" xr:uid="{732EFF38-E853-4E6B-80A6-E3AD1A2DAF4B}"/>
    <hyperlink ref="L8" r:id="rId4" display="https://plants.ensembl.org/Triticum_aestivum/Location/View?db=core;g=TraesCS1B02G342500;r=1B:570525909-570526718;t=TraesCS1B02G342500.1" xr:uid="{79E49CFD-4937-4557-A0F2-138CB7F81A2F}"/>
    <hyperlink ref="L87" r:id="rId5" display="https://plants.ensembl.org/Triticum_aestivum/Location/View?db=core;g=TraesCS7D02G334800;r=7D:426729666-426735353;t=TraesCS7D02G334800.3" xr:uid="{F5545204-531A-416C-974B-ECC4D2990BAA}"/>
    <hyperlink ref="L86" r:id="rId6" display="https://plants.ensembl.org/Triticum_aestivum/Location/View?db=core;g=TraesCS7D02G270600;r=7D:256442952-256444816;t=TraesCS7D02G270600.1" xr:uid="{C3132FE9-ACD4-482E-B555-1B05E4B1AB9A}"/>
    <hyperlink ref="L84" r:id="rId7" display="https://plants.ensembl.org/Triticum_aestivum/Location/View?db=core;g=TraesCS7D02G221600;r=7D:182602319-182606717;t=TraesCS7D02G221600.1" xr:uid="{9A6BC81D-2393-4525-A45D-53E23A2BC5E0}"/>
    <hyperlink ref="L85" r:id="rId8" display="https://plants.ensembl.org/Triticum_aestivum/Location/View?db=core;g=TraesCS7D02G221700;r=7D:182802743-182811919;t=TraesCS7D02G221700.1" xr:uid="{A1528178-377D-443E-9F9C-F294B9E5C139}"/>
    <hyperlink ref="L77" r:id="rId9" display="https://plants.ensembl.org/Triticum_aestivum/Location/View?db=core;g=TraesCS7B02G027800;r=7B:26644710-26646247;t=TraesCS7B02G027800.1" xr:uid="{B694DEF8-5EDB-4ECF-B4A8-B814933E9BF1}"/>
    <hyperlink ref="L58" r:id="rId10" display="https://plants.ensembl.org/Triticum_aestivum/Location/View?db=core;g=TraesCS6A02G392500;r=6A:606975143-606980024;t=TraesCS6A02G392500.1" xr:uid="{7A888B21-5C0B-4452-8EAC-3ACC41B8B5C8}"/>
    <hyperlink ref="L60" r:id="rId11" display="https://plants.ensembl.org/Triticum_aestivum/Location/View?db=core;g=TraesCS6B02G340300;r=6B:599685380-599686950;t=TraesCS6B02G340300.1" xr:uid="{6C671A44-701E-46C7-9ED6-3624F21CD7B8}"/>
    <hyperlink ref="L61" r:id="rId12" display="https://plants.ensembl.org/Triticum_aestivum/Location/View?db=core;g=TraesCS6B02G340700;r=6B:599755819-599759186;t=TraesCS6B02G340700.1" xr:uid="{AA9E6045-6F0C-4912-90ED-ED8D69F8A7CA}"/>
    <hyperlink ref="L63" r:id="rId13" display="https://plants.ensembl.org/Triticum_aestivum/Location/View?db=core;g=TraesCS6D02G025700;r=6D:9870240-9880090;t=TraesCS6D02G025700.1" xr:uid="{BB2EB1AF-40EB-4D4F-9366-E315D2D9648C}"/>
    <hyperlink ref="L64" r:id="rId14" display="https://plants.ensembl.org/Triticum_aestivum/Location/View?db=core;g=TraesCS6D02G025800;r=6D:9906332-9908095;t=TraesCS6D02G025800.1" xr:uid="{374E3189-2EE5-4660-AB63-A366C9EC0568}"/>
    <hyperlink ref="L66" r:id="rId15" display="https://plants.ensembl.org/Triticum_aestivum/Location/View?db=core;g=TraesCS6D02G137200;r=6D:105819999-105825261;t=TraesCS6D02G137200.1" xr:uid="{3BD35DF6-227C-44BC-B276-E86275EE675F}"/>
    <hyperlink ref="L69" r:id="rId16" display="https://plants.ensembl.org/Triticum_aestivum/Location/View?db=core;g=TraesCS7A02G044100;r=7A:20435962-20446626;t=TraesCS7A02G044100.1" xr:uid="{0EE80C66-5B6A-42D1-93D3-10D04F30E5EA}"/>
    <hyperlink ref="L70" r:id="rId17" display="https://plants.ensembl.org/Triticum_aestivum/Location/View?db=core;g=TraesCS7A02G044200;r=7A:20457921-20460497;t=TraesCS7A02G044200.1" xr:uid="{3D29411D-24D2-47D5-965F-796496A9DBCA}"/>
    <hyperlink ref="J70" r:id="rId18" display="https://plants.ensembl.org/Triticum_aestivum/Location/View?db=core;g=TraesCS7A02G044200;r=7A:20457921-20460497;t=TraesCS7A02G044200.1" xr:uid="{27E32216-E43E-42EC-A300-2090068453E7}"/>
    <hyperlink ref="L71" r:id="rId19" display="https://plants.ensembl.org/Triticum_aestivum/Location/View?db=core;g=TraesCS7A02G044300;r=7A:20482829-20486172;t=TraesCS7A02G044300.2" xr:uid="{C80F1477-704F-40C7-8550-D7EDFF998B8C}"/>
    <hyperlink ref="L72" r:id="rId20" display="https://plants.ensembl.org/Triticum_aestivum/Location/View?db=core;g=TraesCS7A02G128600;r=7A:82506261-82516939;t=TraesCS7A02G128600.1" xr:uid="{FD926E75-3638-41BE-B26A-EA1BCE01E6A2}"/>
    <hyperlink ref="L73" r:id="rId21" display="https://plants.ensembl.org/Triticum_aestivum/Location/View?db=core;g=TraesCS7A02G128400;mr=7A:82260803-82508549;r=7A:82218276-82226625;t=TraesCS7A02G128400.2" xr:uid="{D45587F0-F731-4A94-B679-A9E950B41A3F}"/>
    <hyperlink ref="L82" r:id="rId22" display="https://plants.ensembl.org/Triticum_aestivum/Location/View?db=core;g=TraesCS7D02G148000;r=7D:94936389-94940380;t=TraesCS7D02G148000.1" xr:uid="{86441071-84EA-41FE-890F-CD5D4414E02D}"/>
    <hyperlink ref="L83" r:id="rId23" display="https://plants.ensembl.org/Triticum_aestivum/Location/View?db=core;g=TraesCS7D02G148100;r=7D:95053348-95060604;t=TraesCS7D02G148100.1" xr:uid="{FAA226C5-8B37-4783-AE19-070635978376}"/>
    <hyperlink ref="L74" r:id="rId24" display="https://plants.ensembl.org/Triticum_aestivum/Location/View?db=core;g=TraesCS7A02G523000;r=7A:705687623-705691124;t=TraesCS7A02G523000.2" xr:uid="{92EC7384-9655-44A3-B711-ADB172C05A4B}"/>
    <hyperlink ref="L75" r:id="rId25" display="https://plants.ensembl.org/Triticum_aestivum/Location/View?db=core;g=TraesCS7A02G522800;r=7A:705678247-705679996;t=TraesCS7A02G522800.1" xr:uid="{97E80192-0534-436F-9273-536C9817861C}"/>
    <hyperlink ref="L11" r:id="rId26" display="https://plants.ensembl.org/Triticum_aestivum/Location/View?db=core;g=TraesCS2A02G024200;r=2A:11743379-11773973;t=TraesCS2A02G024200.1" xr:uid="{3ED004F3-0D2B-427B-A05C-306E1CD5B3A7}"/>
    <hyperlink ref="L12" r:id="rId27" display="https://plants.ensembl.org/Triticum_aestivum/Location/View?db=core;g=TraesCS2A02G186300;r=2A:148024006-148024648;t=TraesCS2A02G186300.1" xr:uid="{01F4EFBF-8227-439C-B0C5-4E6A08CB59F6}"/>
    <hyperlink ref="L13" r:id="rId28" display="https://plants.ensembl.org/Triticum_aestivum/Location/View?db=core;g=TraesCS2A02G408800;r=2A:666027213-666031416;t=TraesCS2A02G408800.1" xr:uid="{C9F283F5-6B98-4599-9974-CA03B4045DE0}"/>
    <hyperlink ref="L14" r:id="rId29" display="https://plants.ensembl.org/Triticum_aestivum/Location/View?db=core;g=TraesCS2A02G512600;r=2A:737641620-737643502;t=TraesCS2A02G512600.1" xr:uid="{9A2D67C3-81BF-46EE-875B-2C4C7C310B59}"/>
    <hyperlink ref="L15" r:id="rId30" display="https://plants.ensembl.org/Triticum_aestivum/Location/View?db=core;g=TraesCS2A02G586500;r=2A:777069651-777071193;t=TraesCS2A02G586500.1" xr:uid="{1F277A8E-1895-4D49-BE53-16C45CC669FE}"/>
    <hyperlink ref="L18" r:id="rId31" display="https://plants.ensembl.org/Triticum_aestivum/Location/View?db=core;g=TraesCS2B02G025500;r=2B:11659503-11668668;t=TraesCS2B02G025500.1" xr:uid="{794032D6-8D70-44AB-8AAE-41F189788C2D}"/>
    <hyperlink ref="L19" r:id="rId32" display="https://plants.ensembl.org/Triticum_aestivum/Location/View?db=core;g=TraesCS2B02G318000;r=2B:453809195-453813696;t=TraesCS2B02G318000.2" xr:uid="{765DFC06-313D-4476-BDAB-67E215A1A457}"/>
    <hyperlink ref="L55" r:id="rId33" display="https://plants.ensembl.org/Triticum_aestivum/Location/View?db=core;g=TraesCS5D02G543200;r=5D:553625548-553627025;t=TraesCS5D02G543200.1" xr:uid="{65DD1F07-EE7C-4945-BB2A-2DB04EBC1FD8}"/>
    <hyperlink ref="L56" r:id="rId34" display="https://plants.ensembl.org/Triticum_aestivum/Location/View?db=core;g=TraesCS5D02G543300;r=5D:553654500-553656255;t=TraesCS5D02G543300.1" xr:uid="{37D2AB76-4F70-4B55-BCB9-284E1B685114}"/>
    <hyperlink ref="L53" r:id="rId35" display="https://plants.ensembl.org/Triticum_aestivum/Location/View?db=core;g=TraesCS5D02G529000;r=5D:545921587-545923207;t=TraesCS5D02G529000.1" xr:uid="{B82F5D6E-E72A-45C4-81B4-1CE0F4156970}"/>
    <hyperlink ref="L54" r:id="rId36" display="https://plants.ensembl.org/Triticum_aestivum/Location/View?db=core;g=TraesCS5D02G529100;r=5D:545926550-545933137;t=TraesCS5D02G529100.2" xr:uid="{08605F38-D642-41B9-975C-1410B339BC0B}"/>
    <hyperlink ref="L52" r:id="rId37" display="https://plants.ensembl.org/Triticum_aestivum/Location/View?db=core;g=TraesCS5D02G280600;r=5D:381978841-381981151;t=TraesCS5D02G280600.1" xr:uid="{7A19E1A8-5CB6-4B76-B3AF-9AB71B599982}"/>
    <hyperlink ref="L50" r:id="rId38" display="https://plants.ensembl.org/Triticum_aestivum/Location/View?db=core;g=TraesCS5B02G274000;r=5B:459476178-459493013;t=TraesCS5B02G274000.1" xr:uid="{43A34851-5B8C-45B8-B18C-C3C983F231D8}"/>
    <hyperlink ref="L49" r:id="rId39" display="https://plants.ensembl.org/Triticum_aestivum/Location/View?db=core;g=TraesCS5B02G069200;r=5B:78961249-78967066;t=TraesCS5B02G069200.7" xr:uid="{49AFF02D-6DA6-4241-B2FD-60D65EB29430}"/>
    <hyperlink ref="L22" r:id="rId40" display="https://plants.ensembl.org/Triticum_aestivum/Location/View?db=core;g=TraesCS3A02G489000;r=3A:716756231-716759651;t=TraesCS3A02G489000.1" xr:uid="{E1AB24BF-FF48-4595-8680-2BD55AB385DA}"/>
    <hyperlink ref="L23" r:id="rId41" display="https://plants.ensembl.org/Triticum_aestivum/Location/View?db=core;g=TraesCS3A02G489100;r=3A:716777338-716778424;t=TraesCS3A02G489100.1" xr:uid="{4990EBE1-2884-4984-B041-96843987395C}"/>
    <hyperlink ref="L25" r:id="rId42" display="https://plants.ensembl.org/Triticum_aestivum/Location/View?db=core;g=TraesCS3B02G442700;r=3B:682785954-682791967;t=TraesCS3B02G442700.2" xr:uid="{BA698AE3-9D50-4260-9E4B-3FE276F2AED0}"/>
    <hyperlink ref="L26" r:id="rId43" display="https://plants.ensembl.org/Triticum_aestivum/Location/View?db=core;g=TraesCS3B02G612900;r=3B:830610808-830611874;t=TraesCS3B02G612900.1" xr:uid="{8820BFE0-EBE0-452D-936F-9A756BA0D78D}"/>
    <hyperlink ref="L28" r:id="rId44" display="https://plants.ensembl.org/Triticum_aestivum/Location/View?db=core;g=TraesCS3D02G100200;r=3D:51786926-51789997;t=TraesCS3D02G100200.3" xr:uid="{C6375E60-524E-4919-ADEA-8A95D3218BF9}"/>
    <hyperlink ref="L30" r:id="rId45" display="https://plants.ensembl.org/Triticum_aestivum/Location/View?db=core;g=TraesCS3D02G456200;r=3D:562348087-562350195;t=TraesCS3D02G456200.1" xr:uid="{18A46831-692F-4FD4-98D4-EB6544C03097}"/>
    <hyperlink ref="L32" r:id="rId46" display="https://plants.ensembl.org/Triticum_aestivum/Location/View?db=core;g=TraesCS3D02G491500;r=3D:585096328-585105676;t=TraesCS3D02G491500.1" xr:uid="{A11C953A-A140-45CD-ADA5-EBCB8BDEAE0B}"/>
    <hyperlink ref="L33" r:id="rId47" display="https://plants.ensembl.org/Triticum_aestivum/Location/View?db=core;g=TraesCS3D02G520000;r=3D:602455009-602458105;t=TraesCS3D02G520000.1" xr:uid="{3911B4AD-F00A-4D56-9B82-9A073B62AB25}"/>
    <hyperlink ref="L36" r:id="rId48" display="https://plants.ensembl.org/Triticum_aestivum/Location/View?db=core;g=TraesCS4A02G340300;r=4A:621506611-621509442;t=TraesCS4A02G340300.1" xr:uid="{E14BCD49-0D6B-4996-ACE6-FA89D9AA0838}"/>
    <hyperlink ref="L38" r:id="rId49" display="https://plants.ensembl.org/Triticum_aestivum/Location/View?db=core;g=TraesCS4B02G030700;r=4B:22893713-22898268;t=TraesCS4B02G030700.1" xr:uid="{FA72BB9F-B1DC-4F13-AB34-18FCED04E9DC}"/>
    <hyperlink ref="L40" r:id="rId50" display="https://plants.ensembl.org/Triticum_aestivum/Location/View?db=core;g=TraesCS4B02G217700;r=4B:459073746-459075725;t=TraesCS4B02G217700.1" xr:uid="{9B294E22-3BED-449D-942C-A7E0DC2F5E44}"/>
    <hyperlink ref="L42" r:id="rId51" display="https://plants.ensembl.org/Triticum_aestivum/Location/View?db=core;g=TraesCS5A02G042500;r=5A:38710850-38714632;t=TraesCS5A02G042500.1" xr:uid="{E4E05E48-06A4-4821-A1BB-229F30CA7EFB}"/>
    <hyperlink ref="L44" r:id="rId52" display="https://plants.ensembl.org/Triticum_aestivum/Location/View?db=core;g=TraesCS5A02G392300;r=5A:588548725-588552987;t=TraesCS5A02G392300.1" xr:uid="{45CB2BE1-8815-422B-9A45-71ADCDCC60B9}"/>
    <hyperlink ref="L45" r:id="rId53" display="https://plants.ensembl.org/Triticum_aestivum/Location/View?db=core;g=TraesCS5A02G394600;r=5A:590294028-590295164;t=TraesCS5A02G394600.1" xr:uid="{2288E702-1B4B-45D6-993C-3CA81D213160}"/>
    <hyperlink ref="L46" r:id="rId54" display="https://plants.ensembl.org/Triticum_aestivum/Location/View?db=core;g=TraesCS5A02G451000;r=5A:632873707-632875336;t=TraesCS5A02G451000.1" xr:uid="{C83046AE-EF81-4E6B-A14A-C0930ED2C16F}"/>
    <hyperlink ref="L47" r:id="rId55" display="https://plants.ensembl.org/Triticum_aestivum/Location/View?db=core;g=TraesCS5A02G533300;r=5A:690560889-690566818;t=TraesCS5A02G533300.1" xr:uid="{BEA29ADA-4838-4F1A-B8E5-D593644EF9A8}"/>
    <hyperlink ref="L78" r:id="rId56" display="https://plants.ensembl.org/Triticum_aestivum/Location/View?db=core;g=TraesCS7B02G177500;r=7B:253691830-253707894" xr:uid="{924A6285-DA45-4A30-A93B-9E752CF0F6AC}"/>
    <hyperlink ref="L20" r:id="rId57" display="https://plants.ensembl.org/Triticum_aestivum/Location/View?db=core;g=TraesCS2B02G328900;r=2B:471441139-471446750;t=TraesCS2B02G328900.1" xr:uid="{8FB833C6-FFD3-4A5F-AAD4-909CB9A74432}"/>
    <hyperlink ref="L31" r:id="rId58" display="https://plants.ensembl.org/Triticum_aestivum/Location/View?db=core;g=TraesCS3D02G491400;r=3D:585084630-585086355;t=TraesCS3D02G491400.1" xr:uid="{50840E5B-D7DF-4EC4-A016-ACFEA267460C}"/>
    <hyperlink ref="L35" r:id="rId59" display="https://plants.ensembl.org/Triticum_aestivum/Location/View?db=core;g=TraesCS4A02G157500;r=4A:321185770-321195641;t=TraesCS4A02G157500.1" xr:uid="{723B065C-90A7-4896-A13D-F563C5A88072}"/>
    <hyperlink ref="L43" r:id="rId60" display="https://plants.ensembl.org/Triticum_aestivum/Location/View?db=core;g=TraesCS5A02G091300;r=5A:126099708-126101210;t=TraesCS5A02G091300.1" xr:uid="{208447E9-BDB1-4464-ACD9-3F5C0425E4FE}"/>
  </hyperlinks>
  <pageMargins left="0.7" right="0.7" top="0.75" bottom="0.75" header="0.3" footer="0.3"/>
  <pageSetup orientation="portrait" r:id="rId6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3F03D-4D8D-42EE-9237-3E6B85375701}">
  <dimension ref="B1:U238"/>
  <sheetViews>
    <sheetView tabSelected="1" zoomScale="60" zoomScaleNormal="60" workbookViewId="0">
      <selection activeCell="Z30" sqref="Z30"/>
    </sheetView>
  </sheetViews>
  <sheetFormatPr defaultRowHeight="15"/>
  <cols>
    <col min="4" max="4" width="9.5703125" customWidth="1"/>
    <col min="5" max="5" width="10" customWidth="1"/>
    <col min="6" max="6" width="10.28515625" style="28" customWidth="1"/>
    <col min="7" max="7" width="9.42578125" customWidth="1"/>
    <col min="8" max="8" width="9.7109375" style="28" customWidth="1"/>
    <col min="9" max="9" width="10.85546875" customWidth="1"/>
    <col min="10" max="10" width="8.85546875" style="28" customWidth="1"/>
    <col min="11" max="11" width="9.5703125" style="211" bestFit="1" customWidth="1"/>
    <col min="12" max="12" width="11.28515625" style="28" customWidth="1"/>
    <col min="13" max="13" width="15.5703125" customWidth="1"/>
    <col min="14" max="14" width="11.7109375" style="28" customWidth="1"/>
    <col min="15" max="15" width="9.5703125" customWidth="1"/>
    <col min="16" max="16" width="11.85546875" customWidth="1"/>
    <col min="17" max="17" width="10.85546875" customWidth="1"/>
    <col min="18" max="18" width="9.140625" customWidth="1"/>
    <col min="21" max="21" width="44.140625" style="382" customWidth="1"/>
  </cols>
  <sheetData>
    <row r="1" spans="2:21" ht="15.75" thickBot="1">
      <c r="B1" s="8" t="s">
        <v>1209</v>
      </c>
      <c r="F1"/>
      <c r="H1"/>
      <c r="J1"/>
      <c r="L1"/>
      <c r="N1"/>
    </row>
    <row r="2" spans="2:21">
      <c r="B2" s="114"/>
      <c r="C2" s="117" t="s">
        <v>1141</v>
      </c>
      <c r="D2" s="117" t="s">
        <v>941</v>
      </c>
      <c r="E2" s="117" t="s">
        <v>942</v>
      </c>
      <c r="F2" s="117" t="s">
        <v>943</v>
      </c>
      <c r="G2" s="117" t="s">
        <v>944</v>
      </c>
      <c r="H2" s="117" t="s">
        <v>942</v>
      </c>
      <c r="I2" s="117" t="s">
        <v>945</v>
      </c>
      <c r="J2" s="117" t="s">
        <v>943</v>
      </c>
      <c r="K2" s="212"/>
      <c r="L2" s="117" t="s">
        <v>944</v>
      </c>
      <c r="M2" s="117" t="s">
        <v>942</v>
      </c>
      <c r="N2" s="117" t="s">
        <v>944</v>
      </c>
      <c r="O2" s="117" t="s">
        <v>946</v>
      </c>
      <c r="P2" s="117" t="s">
        <v>943</v>
      </c>
      <c r="Q2" s="117" t="s">
        <v>947</v>
      </c>
      <c r="R2" s="117" t="s">
        <v>942</v>
      </c>
      <c r="S2" s="117"/>
      <c r="T2" s="117"/>
      <c r="U2" s="383"/>
    </row>
    <row r="3" spans="2:21">
      <c r="B3" s="115"/>
      <c r="C3" s="8" t="s">
        <v>1142</v>
      </c>
      <c r="D3" s="8" t="s">
        <v>18</v>
      </c>
      <c r="E3" s="8" t="s">
        <v>21</v>
      </c>
      <c r="F3" s="8" t="s">
        <v>25</v>
      </c>
      <c r="G3" s="8" t="s">
        <v>30</v>
      </c>
      <c r="H3" s="8" t="s">
        <v>32</v>
      </c>
      <c r="I3" s="8" t="s">
        <v>32</v>
      </c>
      <c r="J3" s="8" t="s">
        <v>36</v>
      </c>
      <c r="K3" s="213"/>
      <c r="L3" s="8" t="s">
        <v>10</v>
      </c>
      <c r="M3" s="8" t="s">
        <v>13</v>
      </c>
      <c r="N3" s="8" t="s">
        <v>13</v>
      </c>
      <c r="O3" s="8" t="s">
        <v>18</v>
      </c>
      <c r="P3" s="8" t="s">
        <v>36</v>
      </c>
      <c r="Q3" s="8" t="s">
        <v>41</v>
      </c>
      <c r="R3" s="8" t="s">
        <v>43</v>
      </c>
      <c r="S3" s="8"/>
      <c r="T3" s="8"/>
      <c r="U3" s="384"/>
    </row>
    <row r="4" spans="2:21">
      <c r="B4" s="115"/>
      <c r="C4" s="8" t="s">
        <v>91</v>
      </c>
      <c r="D4" s="8">
        <v>528700315</v>
      </c>
      <c r="E4" s="8">
        <v>812292519</v>
      </c>
      <c r="F4" s="8">
        <v>680375512</v>
      </c>
      <c r="G4" s="8">
        <v>36538241</v>
      </c>
      <c r="H4" s="8">
        <v>49925060</v>
      </c>
      <c r="I4" s="8">
        <v>244491166</v>
      </c>
      <c r="J4" s="8">
        <v>600737360</v>
      </c>
      <c r="K4" s="213"/>
      <c r="L4" s="8">
        <v>370228607</v>
      </c>
      <c r="M4" s="8">
        <v>572985684</v>
      </c>
      <c r="N4" s="8">
        <v>579824305</v>
      </c>
      <c r="O4" s="8">
        <v>763087785</v>
      </c>
      <c r="P4" s="8">
        <v>614688143</v>
      </c>
      <c r="Q4" s="8">
        <v>68307597</v>
      </c>
      <c r="R4" s="8">
        <v>556224991</v>
      </c>
      <c r="S4" s="8"/>
      <c r="T4" s="8"/>
      <c r="U4" s="384"/>
    </row>
    <row r="5" spans="2:21">
      <c r="B5" s="115"/>
      <c r="C5" s="8" t="s">
        <v>907</v>
      </c>
      <c r="D5" s="8" t="s">
        <v>299</v>
      </c>
      <c r="E5" s="8" t="s">
        <v>309</v>
      </c>
      <c r="F5" s="8" t="s">
        <v>357</v>
      </c>
      <c r="G5" s="8" t="s">
        <v>324</v>
      </c>
      <c r="H5" s="8" t="s">
        <v>332</v>
      </c>
      <c r="I5" s="8" t="s">
        <v>334</v>
      </c>
      <c r="J5" s="8" t="s">
        <v>338</v>
      </c>
      <c r="K5" s="213"/>
      <c r="L5" s="8" t="s">
        <v>290</v>
      </c>
      <c r="M5" s="8" t="s">
        <v>295</v>
      </c>
      <c r="N5" s="8" t="s">
        <v>296</v>
      </c>
      <c r="O5" s="8" t="s">
        <v>302</v>
      </c>
      <c r="P5" s="8" t="s">
        <v>340</v>
      </c>
      <c r="Q5" s="8" t="s">
        <v>348</v>
      </c>
      <c r="R5" s="8" t="s">
        <v>355</v>
      </c>
      <c r="S5" s="8"/>
      <c r="T5" s="8"/>
      <c r="U5" s="384"/>
    </row>
    <row r="6" spans="2:21">
      <c r="B6" s="118" t="s">
        <v>1140</v>
      </c>
      <c r="C6" s="8" t="s">
        <v>948</v>
      </c>
      <c r="D6" s="8" t="s">
        <v>19</v>
      </c>
      <c r="E6" s="8" t="s">
        <v>22</v>
      </c>
      <c r="F6" s="8" t="s">
        <v>24</v>
      </c>
      <c r="G6" s="8" t="s">
        <v>29</v>
      </c>
      <c r="H6" s="8" t="s">
        <v>31</v>
      </c>
      <c r="I6" s="8" t="s">
        <v>33</v>
      </c>
      <c r="J6" s="8" t="s">
        <v>35</v>
      </c>
      <c r="K6" s="213" t="s">
        <v>8</v>
      </c>
      <c r="L6" s="8" t="s">
        <v>9</v>
      </c>
      <c r="M6" s="8" t="s">
        <v>14</v>
      </c>
      <c r="N6" s="8" t="s">
        <v>16</v>
      </c>
      <c r="O6" s="8" t="s">
        <v>20</v>
      </c>
      <c r="P6" s="8" t="s">
        <v>37</v>
      </c>
      <c r="Q6" s="8" t="s">
        <v>42</v>
      </c>
      <c r="R6" s="8" t="s">
        <v>44</v>
      </c>
      <c r="S6" s="8" t="s">
        <v>1138</v>
      </c>
      <c r="T6" s="8" t="s">
        <v>1137</v>
      </c>
      <c r="U6" s="384" t="s">
        <v>1139</v>
      </c>
    </row>
    <row r="7" spans="2:21">
      <c r="B7" s="115">
        <v>75</v>
      </c>
      <c r="C7" t="s">
        <v>587</v>
      </c>
      <c r="D7" t="s">
        <v>883</v>
      </c>
      <c r="E7" t="s">
        <v>883</v>
      </c>
      <c r="F7" t="s">
        <v>883</v>
      </c>
      <c r="G7" t="s">
        <v>883</v>
      </c>
      <c r="H7" t="s">
        <v>884</v>
      </c>
      <c r="I7" t="s">
        <v>883</v>
      </c>
      <c r="J7" t="s">
        <v>883</v>
      </c>
      <c r="K7" s="211">
        <v>1140.2263370000001</v>
      </c>
      <c r="L7" t="s">
        <v>883</v>
      </c>
      <c r="N7" t="s">
        <v>883</v>
      </c>
      <c r="O7" t="s">
        <v>883</v>
      </c>
      <c r="P7" t="s">
        <v>883</v>
      </c>
      <c r="Q7" t="s">
        <v>883</v>
      </c>
      <c r="R7" t="s">
        <v>883</v>
      </c>
      <c r="S7">
        <f t="shared" ref="S7:S38" si="0">COUNTIF(D7:R7,"=R")</f>
        <v>1</v>
      </c>
      <c r="T7">
        <v>14</v>
      </c>
      <c r="U7" s="385">
        <f t="shared" ref="U7:U38" si="1">(S7/T7)*100</f>
        <v>7.1428571428571423</v>
      </c>
    </row>
    <row r="8" spans="2:21">
      <c r="B8" s="115">
        <v>57</v>
      </c>
      <c r="C8" t="s">
        <v>533</v>
      </c>
      <c r="D8" t="s">
        <v>883</v>
      </c>
      <c r="E8" t="s">
        <v>883</v>
      </c>
      <c r="F8" t="s">
        <v>883</v>
      </c>
      <c r="G8" t="s">
        <v>883</v>
      </c>
      <c r="H8" t="s">
        <v>884</v>
      </c>
      <c r="J8" t="s">
        <v>883</v>
      </c>
      <c r="K8" s="211">
        <v>1198.148148</v>
      </c>
      <c r="L8"/>
      <c r="M8" t="s">
        <v>883</v>
      </c>
      <c r="N8" t="s">
        <v>883</v>
      </c>
      <c r="O8" t="s">
        <v>883</v>
      </c>
      <c r="P8" t="s">
        <v>883</v>
      </c>
      <c r="Q8" t="s">
        <v>883</v>
      </c>
      <c r="R8" t="s">
        <v>883</v>
      </c>
      <c r="S8">
        <f t="shared" si="0"/>
        <v>1</v>
      </c>
      <c r="T8">
        <v>14</v>
      </c>
      <c r="U8" s="385">
        <f t="shared" si="1"/>
        <v>7.1428571428571423</v>
      </c>
    </row>
    <row r="9" spans="2:21">
      <c r="B9" s="115">
        <v>146</v>
      </c>
      <c r="C9" t="s">
        <v>780</v>
      </c>
      <c r="D9" t="s">
        <v>883</v>
      </c>
      <c r="F9" t="s">
        <v>884</v>
      </c>
      <c r="G9" t="s">
        <v>883</v>
      </c>
      <c r="H9"/>
      <c r="J9"/>
      <c r="K9" s="211">
        <v>1144.855967</v>
      </c>
      <c r="L9" t="s">
        <v>883</v>
      </c>
      <c r="M9" t="s">
        <v>883</v>
      </c>
      <c r="N9" t="s">
        <v>883</v>
      </c>
      <c r="O9" t="s">
        <v>883</v>
      </c>
      <c r="P9" t="s">
        <v>883</v>
      </c>
      <c r="Q9" t="s">
        <v>883</v>
      </c>
      <c r="R9" t="s">
        <v>883</v>
      </c>
      <c r="S9">
        <f t="shared" si="0"/>
        <v>1</v>
      </c>
      <c r="T9">
        <v>14</v>
      </c>
      <c r="U9" s="385">
        <f t="shared" si="1"/>
        <v>7.1428571428571423</v>
      </c>
    </row>
    <row r="10" spans="2:21">
      <c r="B10" s="115">
        <v>132</v>
      </c>
      <c r="C10" t="s">
        <v>748</v>
      </c>
      <c r="D10" t="s">
        <v>883</v>
      </c>
      <c r="F10" t="s">
        <v>884</v>
      </c>
      <c r="G10" t="s">
        <v>883</v>
      </c>
      <c r="H10"/>
      <c r="I10" t="s">
        <v>883</v>
      </c>
      <c r="J10"/>
      <c r="K10" s="211">
        <v>948.4567902</v>
      </c>
      <c r="L10"/>
      <c r="M10" t="s">
        <v>883</v>
      </c>
      <c r="N10" t="s">
        <v>883</v>
      </c>
      <c r="O10" t="s">
        <v>883</v>
      </c>
      <c r="P10" t="s">
        <v>883</v>
      </c>
      <c r="Q10" t="s">
        <v>883</v>
      </c>
      <c r="R10" t="s">
        <v>883</v>
      </c>
      <c r="S10">
        <f t="shared" si="0"/>
        <v>1</v>
      </c>
      <c r="T10">
        <v>14</v>
      </c>
      <c r="U10" s="385">
        <f t="shared" si="1"/>
        <v>7.1428571428571423</v>
      </c>
    </row>
    <row r="11" spans="2:21">
      <c r="B11" s="115">
        <v>51</v>
      </c>
      <c r="C11" t="s">
        <v>515</v>
      </c>
      <c r="D11" t="s">
        <v>883</v>
      </c>
      <c r="E11" t="s">
        <v>883</v>
      </c>
      <c r="F11" t="s">
        <v>884</v>
      </c>
      <c r="G11" t="s">
        <v>883</v>
      </c>
      <c r="H11"/>
      <c r="I11" t="s">
        <v>883</v>
      </c>
      <c r="J11"/>
      <c r="K11" s="211">
        <v>1186.934156</v>
      </c>
      <c r="L11" t="s">
        <v>883</v>
      </c>
      <c r="M11" t="s">
        <v>883</v>
      </c>
      <c r="N11"/>
      <c r="O11" t="s">
        <v>883</v>
      </c>
      <c r="P11" t="s">
        <v>883</v>
      </c>
      <c r="Q11" t="s">
        <v>883</v>
      </c>
      <c r="R11" t="s">
        <v>883</v>
      </c>
      <c r="S11">
        <f t="shared" si="0"/>
        <v>1</v>
      </c>
      <c r="T11">
        <v>14</v>
      </c>
      <c r="U11" s="385">
        <f t="shared" si="1"/>
        <v>7.1428571428571423</v>
      </c>
    </row>
    <row r="12" spans="2:21">
      <c r="B12" s="115">
        <v>112</v>
      </c>
      <c r="C12" t="s">
        <v>697</v>
      </c>
      <c r="D12" t="s">
        <v>883</v>
      </c>
      <c r="E12" t="s">
        <v>883</v>
      </c>
      <c r="F12" t="s">
        <v>884</v>
      </c>
      <c r="G12" t="s">
        <v>883</v>
      </c>
      <c r="H12"/>
      <c r="I12" t="s">
        <v>883</v>
      </c>
      <c r="J12" t="s">
        <v>883</v>
      </c>
      <c r="K12" s="211">
        <v>1012.654321</v>
      </c>
      <c r="L12" t="s">
        <v>883</v>
      </c>
      <c r="M12" t="s">
        <v>883</v>
      </c>
      <c r="N12"/>
      <c r="O12" t="s">
        <v>883</v>
      </c>
      <c r="P12" t="s">
        <v>883</v>
      </c>
      <c r="Q12" t="s">
        <v>883</v>
      </c>
      <c r="R12" t="s">
        <v>883</v>
      </c>
      <c r="S12">
        <f t="shared" si="0"/>
        <v>1</v>
      </c>
      <c r="T12">
        <v>14</v>
      </c>
      <c r="U12" s="385">
        <f t="shared" si="1"/>
        <v>7.1428571428571423</v>
      </c>
    </row>
    <row r="13" spans="2:21">
      <c r="B13" s="115">
        <v>58</v>
      </c>
      <c r="C13" t="s">
        <v>536</v>
      </c>
      <c r="D13" t="s">
        <v>883</v>
      </c>
      <c r="F13" t="s">
        <v>883</v>
      </c>
      <c r="G13" t="s">
        <v>883</v>
      </c>
      <c r="H13"/>
      <c r="I13" t="s">
        <v>883</v>
      </c>
      <c r="J13" t="s">
        <v>883</v>
      </c>
      <c r="K13" s="211">
        <v>1218.3127569999999</v>
      </c>
      <c r="L13" t="s">
        <v>883</v>
      </c>
      <c r="M13" t="s">
        <v>883</v>
      </c>
      <c r="N13" t="s">
        <v>884</v>
      </c>
      <c r="O13" t="s">
        <v>883</v>
      </c>
      <c r="Q13" t="s">
        <v>883</v>
      </c>
      <c r="R13" t="s">
        <v>883</v>
      </c>
      <c r="S13">
        <f t="shared" si="0"/>
        <v>1</v>
      </c>
      <c r="T13">
        <v>14</v>
      </c>
      <c r="U13" s="385">
        <f t="shared" si="1"/>
        <v>7.1428571428571423</v>
      </c>
    </row>
    <row r="14" spans="2:21">
      <c r="B14" s="115">
        <v>170</v>
      </c>
      <c r="C14" t="s">
        <v>840</v>
      </c>
      <c r="D14" t="s">
        <v>883</v>
      </c>
      <c r="E14" t="s">
        <v>883</v>
      </c>
      <c r="F14" t="s">
        <v>884</v>
      </c>
      <c r="G14" t="s">
        <v>883</v>
      </c>
      <c r="H14"/>
      <c r="I14" t="s">
        <v>883</v>
      </c>
      <c r="J14"/>
      <c r="K14" s="211">
        <v>991.97530889999996</v>
      </c>
      <c r="L14" t="s">
        <v>883</v>
      </c>
      <c r="M14" t="s">
        <v>883</v>
      </c>
      <c r="N14" t="s">
        <v>883</v>
      </c>
      <c r="O14" t="s">
        <v>883</v>
      </c>
      <c r="P14" t="s">
        <v>883</v>
      </c>
      <c r="Q14" t="s">
        <v>883</v>
      </c>
      <c r="S14">
        <f t="shared" si="0"/>
        <v>1</v>
      </c>
      <c r="T14">
        <v>14</v>
      </c>
      <c r="U14" s="385">
        <f t="shared" si="1"/>
        <v>7.1428571428571423</v>
      </c>
    </row>
    <row r="15" spans="2:21">
      <c r="B15" s="115">
        <v>48</v>
      </c>
      <c r="C15" t="s">
        <v>506</v>
      </c>
      <c r="D15" t="s">
        <v>883</v>
      </c>
      <c r="E15" t="s">
        <v>883</v>
      </c>
      <c r="F15" t="s">
        <v>883</v>
      </c>
      <c r="G15" t="s">
        <v>883</v>
      </c>
      <c r="H15" t="s">
        <v>884</v>
      </c>
      <c r="I15" t="s">
        <v>883</v>
      </c>
      <c r="J15"/>
      <c r="K15" s="211">
        <v>1384.839506</v>
      </c>
      <c r="L15"/>
      <c r="N15" t="s">
        <v>883</v>
      </c>
      <c r="O15" t="s">
        <v>883</v>
      </c>
      <c r="P15" t="s">
        <v>883</v>
      </c>
      <c r="Q15" t="s">
        <v>883</v>
      </c>
      <c r="R15" t="s">
        <v>883</v>
      </c>
      <c r="S15">
        <f t="shared" si="0"/>
        <v>1</v>
      </c>
      <c r="T15">
        <v>14</v>
      </c>
      <c r="U15" s="385">
        <f t="shared" si="1"/>
        <v>7.1428571428571423</v>
      </c>
    </row>
    <row r="16" spans="2:21">
      <c r="B16" s="115">
        <v>60</v>
      </c>
      <c r="C16" t="s">
        <v>542</v>
      </c>
      <c r="D16" t="s">
        <v>883</v>
      </c>
      <c r="F16" t="s">
        <v>884</v>
      </c>
      <c r="G16" t="s">
        <v>883</v>
      </c>
      <c r="H16" t="s">
        <v>883</v>
      </c>
      <c r="I16" t="s">
        <v>883</v>
      </c>
      <c r="J16" t="s">
        <v>883</v>
      </c>
      <c r="K16" s="211">
        <v>1124.0740740000001</v>
      </c>
      <c r="L16" t="s">
        <v>884</v>
      </c>
      <c r="M16" t="s">
        <v>883</v>
      </c>
      <c r="N16" t="s">
        <v>883</v>
      </c>
      <c r="O16" t="s">
        <v>883</v>
      </c>
      <c r="P16" t="s">
        <v>883</v>
      </c>
      <c r="Q16" t="s">
        <v>883</v>
      </c>
      <c r="R16" t="s">
        <v>883</v>
      </c>
      <c r="S16">
        <f t="shared" si="0"/>
        <v>2</v>
      </c>
      <c r="T16">
        <v>14</v>
      </c>
      <c r="U16" s="385">
        <f t="shared" si="1"/>
        <v>14.285714285714285</v>
      </c>
    </row>
    <row r="17" spans="2:21">
      <c r="B17" s="115">
        <v>88</v>
      </c>
      <c r="C17" t="s">
        <v>626</v>
      </c>
      <c r="D17" t="s">
        <v>883</v>
      </c>
      <c r="E17" t="s">
        <v>883</v>
      </c>
      <c r="F17" t="s">
        <v>883</v>
      </c>
      <c r="G17" t="s">
        <v>883</v>
      </c>
      <c r="H17" t="s">
        <v>884</v>
      </c>
      <c r="J17" t="s">
        <v>883</v>
      </c>
      <c r="K17" s="211">
        <v>1164.9176950000001</v>
      </c>
      <c r="L17" t="s">
        <v>884</v>
      </c>
      <c r="M17" t="s">
        <v>883</v>
      </c>
      <c r="N17" t="s">
        <v>883</v>
      </c>
      <c r="O17" t="s">
        <v>883</v>
      </c>
      <c r="P17" t="s">
        <v>883</v>
      </c>
      <c r="Q17" t="s">
        <v>883</v>
      </c>
      <c r="R17" t="s">
        <v>883</v>
      </c>
      <c r="S17">
        <f t="shared" si="0"/>
        <v>2</v>
      </c>
      <c r="T17">
        <v>14</v>
      </c>
      <c r="U17" s="385">
        <f t="shared" si="1"/>
        <v>14.285714285714285</v>
      </c>
    </row>
    <row r="18" spans="2:21">
      <c r="B18" s="115">
        <v>92</v>
      </c>
      <c r="C18" t="s">
        <v>638</v>
      </c>
      <c r="D18" t="s">
        <v>883</v>
      </c>
      <c r="E18" t="s">
        <v>884</v>
      </c>
      <c r="F18" t="s">
        <v>883</v>
      </c>
      <c r="G18" t="s">
        <v>883</v>
      </c>
      <c r="H18" t="s">
        <v>884</v>
      </c>
      <c r="I18" t="s">
        <v>883</v>
      </c>
      <c r="J18"/>
      <c r="K18" s="211">
        <v>933.12757209999995</v>
      </c>
      <c r="L18" t="s">
        <v>883</v>
      </c>
      <c r="M18" t="s">
        <v>883</v>
      </c>
      <c r="N18" t="s">
        <v>883</v>
      </c>
      <c r="O18" t="s">
        <v>883</v>
      </c>
      <c r="P18" t="s">
        <v>883</v>
      </c>
      <c r="Q18" t="s">
        <v>883</v>
      </c>
      <c r="R18" t="s">
        <v>883</v>
      </c>
      <c r="S18">
        <f t="shared" si="0"/>
        <v>2</v>
      </c>
      <c r="T18">
        <v>14</v>
      </c>
      <c r="U18" s="385">
        <f t="shared" si="1"/>
        <v>14.285714285714285</v>
      </c>
    </row>
    <row r="19" spans="2:21">
      <c r="B19" s="115">
        <v>95</v>
      </c>
      <c r="C19" t="s">
        <v>647</v>
      </c>
      <c r="D19" t="s">
        <v>883</v>
      </c>
      <c r="E19" t="s">
        <v>883</v>
      </c>
      <c r="F19" t="s">
        <v>884</v>
      </c>
      <c r="G19" t="s">
        <v>883</v>
      </c>
      <c r="H19" t="s">
        <v>884</v>
      </c>
      <c r="I19" t="s">
        <v>883</v>
      </c>
      <c r="J19"/>
      <c r="K19" s="211">
        <v>1081.995885</v>
      </c>
      <c r="L19" t="s">
        <v>883</v>
      </c>
      <c r="M19" t="s">
        <v>883</v>
      </c>
      <c r="N19" t="s">
        <v>883</v>
      </c>
      <c r="O19" t="s">
        <v>883</v>
      </c>
      <c r="P19" t="s">
        <v>883</v>
      </c>
      <c r="Q19" t="s">
        <v>883</v>
      </c>
      <c r="R19" t="s">
        <v>883</v>
      </c>
      <c r="S19">
        <f t="shared" si="0"/>
        <v>2</v>
      </c>
      <c r="T19">
        <v>14</v>
      </c>
      <c r="U19" s="385">
        <f t="shared" si="1"/>
        <v>14.285714285714285</v>
      </c>
    </row>
    <row r="20" spans="2:21">
      <c r="B20" s="115">
        <v>119</v>
      </c>
      <c r="C20" t="s">
        <v>716</v>
      </c>
      <c r="D20" t="s">
        <v>883</v>
      </c>
      <c r="E20" t="s">
        <v>883</v>
      </c>
      <c r="F20" t="s">
        <v>884</v>
      </c>
      <c r="G20" t="s">
        <v>883</v>
      </c>
      <c r="H20" t="s">
        <v>884</v>
      </c>
      <c r="J20"/>
      <c r="K20" s="211">
        <v>999.89711920000002</v>
      </c>
      <c r="L20" t="s">
        <v>883</v>
      </c>
      <c r="M20" t="s">
        <v>883</v>
      </c>
      <c r="N20" t="s">
        <v>883</v>
      </c>
      <c r="O20" t="s">
        <v>883</v>
      </c>
      <c r="P20" t="s">
        <v>883</v>
      </c>
      <c r="Q20" t="s">
        <v>883</v>
      </c>
      <c r="R20" t="s">
        <v>883</v>
      </c>
      <c r="S20">
        <f t="shared" si="0"/>
        <v>2</v>
      </c>
      <c r="T20">
        <v>14</v>
      </c>
      <c r="U20" s="385">
        <f t="shared" si="1"/>
        <v>14.285714285714285</v>
      </c>
    </row>
    <row r="21" spans="2:21">
      <c r="B21" s="115">
        <v>6</v>
      </c>
      <c r="C21" t="s">
        <v>380</v>
      </c>
      <c r="D21" t="s">
        <v>883</v>
      </c>
      <c r="E21" t="s">
        <v>883</v>
      </c>
      <c r="F21" t="s">
        <v>884</v>
      </c>
      <c r="G21" t="s">
        <v>883</v>
      </c>
      <c r="H21"/>
      <c r="I21" t="s">
        <v>883</v>
      </c>
      <c r="J21" t="s">
        <v>883</v>
      </c>
      <c r="K21" s="211">
        <v>1128.292181</v>
      </c>
      <c r="L21" t="s">
        <v>884</v>
      </c>
      <c r="M21" t="s">
        <v>883</v>
      </c>
      <c r="N21"/>
      <c r="O21" t="s">
        <v>883</v>
      </c>
      <c r="P21" t="s">
        <v>883</v>
      </c>
      <c r="Q21" t="s">
        <v>883</v>
      </c>
      <c r="R21" t="s">
        <v>883</v>
      </c>
      <c r="S21">
        <f t="shared" si="0"/>
        <v>2</v>
      </c>
      <c r="T21">
        <v>14</v>
      </c>
      <c r="U21" s="385">
        <f t="shared" si="1"/>
        <v>14.285714285714285</v>
      </c>
    </row>
    <row r="22" spans="2:21">
      <c r="B22" s="115">
        <v>28</v>
      </c>
      <c r="C22" t="s">
        <v>446</v>
      </c>
      <c r="D22" t="s">
        <v>883</v>
      </c>
      <c r="E22" t="s">
        <v>883</v>
      </c>
      <c r="F22" t="s">
        <v>883</v>
      </c>
      <c r="H22" t="s">
        <v>884</v>
      </c>
      <c r="I22" t="s">
        <v>883</v>
      </c>
      <c r="J22" t="s">
        <v>883</v>
      </c>
      <c r="K22" s="211">
        <v>1185.390946</v>
      </c>
      <c r="L22" t="s">
        <v>884</v>
      </c>
      <c r="M22" t="s">
        <v>883</v>
      </c>
      <c r="N22" t="s">
        <v>883</v>
      </c>
      <c r="O22" t="s">
        <v>883</v>
      </c>
      <c r="P22" t="s">
        <v>883</v>
      </c>
      <c r="Q22" t="s">
        <v>883</v>
      </c>
      <c r="R22" t="s">
        <v>883</v>
      </c>
      <c r="S22">
        <f t="shared" si="0"/>
        <v>2</v>
      </c>
      <c r="T22">
        <v>14</v>
      </c>
      <c r="U22" s="385">
        <f t="shared" si="1"/>
        <v>14.285714285714285</v>
      </c>
    </row>
    <row r="23" spans="2:21">
      <c r="B23" s="115">
        <v>29</v>
      </c>
      <c r="C23" t="s">
        <v>449</v>
      </c>
      <c r="D23" t="s">
        <v>883</v>
      </c>
      <c r="E23" t="s">
        <v>883</v>
      </c>
      <c r="F23" t="s">
        <v>883</v>
      </c>
      <c r="G23" t="s">
        <v>883</v>
      </c>
      <c r="H23" t="s">
        <v>884</v>
      </c>
      <c r="I23" t="s">
        <v>883</v>
      </c>
      <c r="J23" t="s">
        <v>883</v>
      </c>
      <c r="K23" s="211">
        <v>1215.63786</v>
      </c>
      <c r="L23" t="s">
        <v>884</v>
      </c>
      <c r="M23" t="s">
        <v>883</v>
      </c>
      <c r="N23" t="s">
        <v>883</v>
      </c>
      <c r="O23" t="s">
        <v>883</v>
      </c>
      <c r="P23" t="s">
        <v>883</v>
      </c>
      <c r="Q23" t="s">
        <v>883</v>
      </c>
      <c r="R23" t="s">
        <v>883</v>
      </c>
      <c r="S23">
        <f t="shared" si="0"/>
        <v>2</v>
      </c>
      <c r="T23">
        <v>14</v>
      </c>
      <c r="U23" s="385">
        <f t="shared" si="1"/>
        <v>14.285714285714285</v>
      </c>
    </row>
    <row r="24" spans="2:21">
      <c r="B24" s="115">
        <v>40</v>
      </c>
      <c r="C24" t="s">
        <v>482</v>
      </c>
      <c r="D24" t="s">
        <v>883</v>
      </c>
      <c r="E24" t="s">
        <v>883</v>
      </c>
      <c r="F24" t="s">
        <v>883</v>
      </c>
      <c r="G24" t="s">
        <v>883</v>
      </c>
      <c r="H24" t="s">
        <v>884</v>
      </c>
      <c r="I24" t="s">
        <v>883</v>
      </c>
      <c r="J24" t="s">
        <v>883</v>
      </c>
      <c r="K24" s="211">
        <v>1017.901234</v>
      </c>
      <c r="L24"/>
      <c r="M24" t="s">
        <v>883</v>
      </c>
      <c r="N24" t="s">
        <v>884</v>
      </c>
      <c r="O24" t="s">
        <v>883</v>
      </c>
      <c r="P24" t="s">
        <v>883</v>
      </c>
      <c r="Q24" t="s">
        <v>883</v>
      </c>
      <c r="R24" t="s">
        <v>883</v>
      </c>
      <c r="S24">
        <f t="shared" si="0"/>
        <v>2</v>
      </c>
      <c r="T24">
        <v>14</v>
      </c>
      <c r="U24" s="385">
        <f t="shared" si="1"/>
        <v>14.285714285714285</v>
      </c>
    </row>
    <row r="25" spans="2:21">
      <c r="B25" s="115">
        <v>89</v>
      </c>
      <c r="C25" t="s">
        <v>629</v>
      </c>
      <c r="D25" t="s">
        <v>883</v>
      </c>
      <c r="E25" t="s">
        <v>883</v>
      </c>
      <c r="F25" t="s">
        <v>884</v>
      </c>
      <c r="G25" t="s">
        <v>883</v>
      </c>
      <c r="H25" t="s">
        <v>884</v>
      </c>
      <c r="J25"/>
      <c r="K25" s="211">
        <v>1110.596708</v>
      </c>
      <c r="L25" t="s">
        <v>883</v>
      </c>
      <c r="M25" t="s">
        <v>883</v>
      </c>
      <c r="N25" t="s">
        <v>883</v>
      </c>
      <c r="O25" t="s">
        <v>883</v>
      </c>
      <c r="P25" t="s">
        <v>883</v>
      </c>
      <c r="Q25" t="s">
        <v>883</v>
      </c>
      <c r="R25" t="s">
        <v>883</v>
      </c>
      <c r="S25">
        <f t="shared" si="0"/>
        <v>2</v>
      </c>
      <c r="T25">
        <v>14</v>
      </c>
      <c r="U25" s="385">
        <f t="shared" si="1"/>
        <v>14.285714285714285</v>
      </c>
    </row>
    <row r="26" spans="2:21">
      <c r="B26" s="115">
        <v>169</v>
      </c>
      <c r="C26" t="s">
        <v>837</v>
      </c>
      <c r="D26" t="s">
        <v>883</v>
      </c>
      <c r="E26" t="s">
        <v>883</v>
      </c>
      <c r="F26" t="s">
        <v>884</v>
      </c>
      <c r="G26" t="s">
        <v>883</v>
      </c>
      <c r="H26"/>
      <c r="I26" t="s">
        <v>883</v>
      </c>
      <c r="J26"/>
      <c r="K26" s="211">
        <v>906.06995879999999</v>
      </c>
      <c r="L26" t="s">
        <v>883</v>
      </c>
      <c r="N26" t="s">
        <v>884</v>
      </c>
      <c r="O26" t="s">
        <v>883</v>
      </c>
      <c r="P26" t="s">
        <v>883</v>
      </c>
      <c r="Q26" t="s">
        <v>883</v>
      </c>
      <c r="R26" t="s">
        <v>883</v>
      </c>
      <c r="S26">
        <f t="shared" si="0"/>
        <v>2</v>
      </c>
      <c r="T26">
        <v>14</v>
      </c>
      <c r="U26" s="385">
        <f t="shared" si="1"/>
        <v>14.285714285714285</v>
      </c>
    </row>
    <row r="27" spans="2:21">
      <c r="B27" s="115">
        <v>103</v>
      </c>
      <c r="C27" t="s">
        <v>671</v>
      </c>
      <c r="D27" t="s">
        <v>883</v>
      </c>
      <c r="E27" t="s">
        <v>883</v>
      </c>
      <c r="F27" t="s">
        <v>883</v>
      </c>
      <c r="H27" t="s">
        <v>884</v>
      </c>
      <c r="I27" t="s">
        <v>883</v>
      </c>
      <c r="J27" t="s">
        <v>884</v>
      </c>
      <c r="K27" s="211">
        <v>1037.2427990000001</v>
      </c>
      <c r="L27"/>
      <c r="M27" t="s">
        <v>883</v>
      </c>
      <c r="N27" t="s">
        <v>883</v>
      </c>
      <c r="O27" t="s">
        <v>883</v>
      </c>
      <c r="P27" t="s">
        <v>883</v>
      </c>
      <c r="Q27" t="s">
        <v>883</v>
      </c>
      <c r="R27" t="s">
        <v>883</v>
      </c>
      <c r="S27">
        <f t="shared" si="0"/>
        <v>2</v>
      </c>
      <c r="T27">
        <v>14</v>
      </c>
      <c r="U27" s="385">
        <f t="shared" si="1"/>
        <v>14.285714285714285</v>
      </c>
    </row>
    <row r="28" spans="2:21">
      <c r="B28" s="115">
        <v>104</v>
      </c>
      <c r="C28" t="s">
        <v>674</v>
      </c>
      <c r="D28" t="s">
        <v>883</v>
      </c>
      <c r="E28" t="s">
        <v>883</v>
      </c>
      <c r="F28"/>
      <c r="H28" t="s">
        <v>884</v>
      </c>
      <c r="I28" t="s">
        <v>883</v>
      </c>
      <c r="J28" t="s">
        <v>884</v>
      </c>
      <c r="K28" s="211">
        <v>1002.366255</v>
      </c>
      <c r="L28"/>
      <c r="M28" t="s">
        <v>883</v>
      </c>
      <c r="N28" t="s">
        <v>883</v>
      </c>
      <c r="O28" t="s">
        <v>883</v>
      </c>
      <c r="P28" t="s">
        <v>883</v>
      </c>
      <c r="Q28" t="s">
        <v>883</v>
      </c>
      <c r="R28" t="s">
        <v>883</v>
      </c>
      <c r="S28">
        <f t="shared" si="0"/>
        <v>2</v>
      </c>
      <c r="T28">
        <v>14</v>
      </c>
      <c r="U28" s="385">
        <f t="shared" si="1"/>
        <v>14.285714285714285</v>
      </c>
    </row>
    <row r="29" spans="2:21">
      <c r="B29" s="115">
        <v>81</v>
      </c>
      <c r="C29" t="s">
        <v>605</v>
      </c>
      <c r="D29" t="s">
        <v>883</v>
      </c>
      <c r="E29" t="s">
        <v>883</v>
      </c>
      <c r="F29"/>
      <c r="G29" t="s">
        <v>883</v>
      </c>
      <c r="H29" t="s">
        <v>884</v>
      </c>
      <c r="J29" t="s">
        <v>884</v>
      </c>
      <c r="K29" s="211">
        <v>779.21810700000003</v>
      </c>
      <c r="L29"/>
      <c r="M29" t="s">
        <v>883</v>
      </c>
      <c r="N29" t="s">
        <v>883</v>
      </c>
      <c r="Q29" t="s">
        <v>883</v>
      </c>
      <c r="R29" t="s">
        <v>883</v>
      </c>
      <c r="S29">
        <f t="shared" si="0"/>
        <v>2</v>
      </c>
      <c r="T29">
        <v>14</v>
      </c>
      <c r="U29" s="385">
        <f t="shared" si="1"/>
        <v>14.285714285714285</v>
      </c>
    </row>
    <row r="30" spans="2:21">
      <c r="B30" s="115">
        <v>45</v>
      </c>
      <c r="C30" t="s">
        <v>497</v>
      </c>
      <c r="D30" t="s">
        <v>883</v>
      </c>
      <c r="E30" t="s">
        <v>883</v>
      </c>
      <c r="F30" t="s">
        <v>883</v>
      </c>
      <c r="G30" t="s">
        <v>883</v>
      </c>
      <c r="H30" t="s">
        <v>884</v>
      </c>
      <c r="I30" t="s">
        <v>883</v>
      </c>
      <c r="J30" t="s">
        <v>884</v>
      </c>
      <c r="K30" s="211">
        <v>941.56378600000005</v>
      </c>
      <c r="L30"/>
      <c r="M30" t="s">
        <v>883</v>
      </c>
      <c r="N30" t="s">
        <v>883</v>
      </c>
      <c r="P30" t="s">
        <v>883</v>
      </c>
      <c r="Q30" t="s">
        <v>883</v>
      </c>
      <c r="S30">
        <f t="shared" si="0"/>
        <v>2</v>
      </c>
      <c r="T30">
        <v>14</v>
      </c>
      <c r="U30" s="385">
        <f t="shared" si="1"/>
        <v>14.285714285714285</v>
      </c>
    </row>
    <row r="31" spans="2:21">
      <c r="B31" s="115">
        <v>49</v>
      </c>
      <c r="C31" t="s">
        <v>509</v>
      </c>
      <c r="D31" t="s">
        <v>883</v>
      </c>
      <c r="E31" t="s">
        <v>883</v>
      </c>
      <c r="F31" t="s">
        <v>883</v>
      </c>
      <c r="G31" t="s">
        <v>884</v>
      </c>
      <c r="H31" t="s">
        <v>884</v>
      </c>
      <c r="I31" t="s">
        <v>883</v>
      </c>
      <c r="J31" t="s">
        <v>883</v>
      </c>
      <c r="K31" s="211">
        <v>1052.263375</v>
      </c>
      <c r="L31"/>
      <c r="N31" t="s">
        <v>883</v>
      </c>
      <c r="O31" t="s">
        <v>883</v>
      </c>
      <c r="P31" t="s">
        <v>883</v>
      </c>
      <c r="Q31" t="s">
        <v>883</v>
      </c>
      <c r="S31">
        <f t="shared" si="0"/>
        <v>2</v>
      </c>
      <c r="T31">
        <v>14</v>
      </c>
      <c r="U31" s="385">
        <f t="shared" si="1"/>
        <v>14.285714285714285</v>
      </c>
    </row>
    <row r="32" spans="2:21">
      <c r="B32" s="115">
        <v>164</v>
      </c>
      <c r="C32" t="s">
        <v>826</v>
      </c>
      <c r="D32" t="s">
        <v>883</v>
      </c>
      <c r="F32" t="s">
        <v>884</v>
      </c>
      <c r="G32" t="s">
        <v>883</v>
      </c>
      <c r="H32" t="s">
        <v>884</v>
      </c>
      <c r="J32" t="s">
        <v>884</v>
      </c>
      <c r="K32" s="211">
        <v>788.9917696</v>
      </c>
      <c r="L32" t="s">
        <v>883</v>
      </c>
      <c r="M32" t="s">
        <v>883</v>
      </c>
      <c r="N32" t="s">
        <v>883</v>
      </c>
      <c r="O32" t="s">
        <v>883</v>
      </c>
      <c r="P32" t="s">
        <v>883</v>
      </c>
      <c r="Q32" t="s">
        <v>883</v>
      </c>
      <c r="R32" t="s">
        <v>883</v>
      </c>
      <c r="S32">
        <f t="shared" si="0"/>
        <v>3</v>
      </c>
      <c r="T32">
        <v>14</v>
      </c>
      <c r="U32" s="385">
        <f t="shared" si="1"/>
        <v>21.428571428571427</v>
      </c>
    </row>
    <row r="33" spans="2:21">
      <c r="B33" s="115">
        <v>130</v>
      </c>
      <c r="C33" t="s">
        <v>744</v>
      </c>
      <c r="D33" t="s">
        <v>883</v>
      </c>
      <c r="F33" t="s">
        <v>884</v>
      </c>
      <c r="G33" t="s">
        <v>883</v>
      </c>
      <c r="H33"/>
      <c r="I33" t="s">
        <v>883</v>
      </c>
      <c r="J33" t="s">
        <v>884</v>
      </c>
      <c r="K33" s="211">
        <v>791.15226340000004</v>
      </c>
      <c r="L33" t="s">
        <v>884</v>
      </c>
      <c r="N33" t="s">
        <v>883</v>
      </c>
      <c r="O33" t="s">
        <v>883</v>
      </c>
      <c r="P33" t="s">
        <v>883</v>
      </c>
      <c r="Q33" t="s">
        <v>883</v>
      </c>
      <c r="R33" t="s">
        <v>883</v>
      </c>
      <c r="S33">
        <f t="shared" si="0"/>
        <v>3</v>
      </c>
      <c r="T33">
        <v>14</v>
      </c>
      <c r="U33" s="385">
        <f t="shared" si="1"/>
        <v>21.428571428571427</v>
      </c>
    </row>
    <row r="34" spans="2:21">
      <c r="B34" s="115">
        <v>134</v>
      </c>
      <c r="C34" t="s">
        <v>752</v>
      </c>
      <c r="D34" t="s">
        <v>883</v>
      </c>
      <c r="F34" t="s">
        <v>884</v>
      </c>
      <c r="G34" t="s">
        <v>883</v>
      </c>
      <c r="H34"/>
      <c r="I34" t="s">
        <v>883</v>
      </c>
      <c r="J34" t="s">
        <v>884</v>
      </c>
      <c r="K34" s="211">
        <v>824.89711929999999</v>
      </c>
      <c r="L34" t="s">
        <v>884</v>
      </c>
      <c r="N34" t="s">
        <v>883</v>
      </c>
      <c r="O34" t="s">
        <v>883</v>
      </c>
      <c r="P34" t="s">
        <v>883</v>
      </c>
      <c r="Q34" t="s">
        <v>883</v>
      </c>
      <c r="R34" t="s">
        <v>883</v>
      </c>
      <c r="S34">
        <f t="shared" si="0"/>
        <v>3</v>
      </c>
      <c r="T34">
        <v>14</v>
      </c>
      <c r="U34" s="385">
        <f t="shared" si="1"/>
        <v>21.428571428571427</v>
      </c>
    </row>
    <row r="35" spans="2:21">
      <c r="B35" s="115">
        <v>42</v>
      </c>
      <c r="C35" t="s">
        <v>488</v>
      </c>
      <c r="D35" t="s">
        <v>883</v>
      </c>
      <c r="E35" t="s">
        <v>883</v>
      </c>
      <c r="F35" t="s">
        <v>884</v>
      </c>
      <c r="H35" t="s">
        <v>884</v>
      </c>
      <c r="I35" t="s">
        <v>883</v>
      </c>
      <c r="J35"/>
      <c r="K35" s="211">
        <v>982.9218108</v>
      </c>
      <c r="L35" t="s">
        <v>884</v>
      </c>
      <c r="M35" t="s">
        <v>883</v>
      </c>
      <c r="N35" t="s">
        <v>883</v>
      </c>
      <c r="P35" t="s">
        <v>883</v>
      </c>
      <c r="Q35" t="s">
        <v>883</v>
      </c>
      <c r="R35" t="s">
        <v>883</v>
      </c>
      <c r="S35">
        <f t="shared" si="0"/>
        <v>3</v>
      </c>
      <c r="T35">
        <v>14</v>
      </c>
      <c r="U35" s="385">
        <f t="shared" si="1"/>
        <v>21.428571428571427</v>
      </c>
    </row>
    <row r="36" spans="2:21">
      <c r="B36" s="115">
        <v>3</v>
      </c>
      <c r="C36" t="s">
        <v>371</v>
      </c>
      <c r="D36" t="s">
        <v>883</v>
      </c>
      <c r="F36" t="s">
        <v>883</v>
      </c>
      <c r="G36" t="s">
        <v>883</v>
      </c>
      <c r="H36" t="s">
        <v>884</v>
      </c>
      <c r="I36" t="s">
        <v>883</v>
      </c>
      <c r="J36" t="s">
        <v>883</v>
      </c>
      <c r="K36" s="211">
        <v>1279.8353910000001</v>
      </c>
      <c r="L36" t="s">
        <v>884</v>
      </c>
      <c r="M36" t="s">
        <v>883</v>
      </c>
      <c r="N36" t="s">
        <v>884</v>
      </c>
      <c r="P36" t="s">
        <v>883</v>
      </c>
      <c r="Q36" t="s">
        <v>883</v>
      </c>
      <c r="R36" t="s">
        <v>883</v>
      </c>
      <c r="S36">
        <f t="shared" si="0"/>
        <v>3</v>
      </c>
      <c r="T36">
        <v>14</v>
      </c>
      <c r="U36" s="385">
        <f t="shared" si="1"/>
        <v>21.428571428571427</v>
      </c>
    </row>
    <row r="37" spans="2:21">
      <c r="B37" s="115">
        <v>77</v>
      </c>
      <c r="C37" t="s">
        <v>593</v>
      </c>
      <c r="D37" t="s">
        <v>883</v>
      </c>
      <c r="E37" t="s">
        <v>883</v>
      </c>
      <c r="F37" t="s">
        <v>884</v>
      </c>
      <c r="G37" t="s">
        <v>883</v>
      </c>
      <c r="H37" t="s">
        <v>884</v>
      </c>
      <c r="J37" t="s">
        <v>883</v>
      </c>
      <c r="K37" s="211">
        <v>1189.814815</v>
      </c>
      <c r="L37" t="s">
        <v>883</v>
      </c>
      <c r="N37" t="s">
        <v>884</v>
      </c>
      <c r="O37" t="s">
        <v>883</v>
      </c>
      <c r="P37" t="s">
        <v>883</v>
      </c>
      <c r="Q37" t="s">
        <v>883</v>
      </c>
      <c r="R37" t="s">
        <v>883</v>
      </c>
      <c r="S37">
        <f t="shared" si="0"/>
        <v>3</v>
      </c>
      <c r="T37">
        <v>14</v>
      </c>
      <c r="U37" s="385">
        <f t="shared" si="1"/>
        <v>21.428571428571427</v>
      </c>
    </row>
    <row r="38" spans="2:21">
      <c r="B38" s="115">
        <v>145</v>
      </c>
      <c r="C38" t="s">
        <v>777</v>
      </c>
      <c r="D38" t="s">
        <v>883</v>
      </c>
      <c r="E38" t="s">
        <v>884</v>
      </c>
      <c r="F38" t="s">
        <v>884</v>
      </c>
      <c r="G38" t="s">
        <v>883</v>
      </c>
      <c r="H38" t="s">
        <v>884</v>
      </c>
      <c r="I38" t="s">
        <v>883</v>
      </c>
      <c r="J38"/>
      <c r="K38" s="211">
        <v>981.79012350000005</v>
      </c>
      <c r="L38" t="s">
        <v>883</v>
      </c>
      <c r="M38" t="s">
        <v>883</v>
      </c>
      <c r="N38" t="s">
        <v>883</v>
      </c>
      <c r="O38" t="s">
        <v>883</v>
      </c>
      <c r="P38" t="s">
        <v>883</v>
      </c>
      <c r="Q38" t="s">
        <v>883</v>
      </c>
      <c r="R38" t="s">
        <v>883</v>
      </c>
      <c r="S38">
        <f t="shared" si="0"/>
        <v>3</v>
      </c>
      <c r="T38">
        <v>14</v>
      </c>
      <c r="U38" s="385">
        <f t="shared" si="1"/>
        <v>21.428571428571427</v>
      </c>
    </row>
    <row r="39" spans="2:21">
      <c r="B39" s="115">
        <v>160</v>
      </c>
      <c r="C39" t="s">
        <v>816</v>
      </c>
      <c r="D39" t="s">
        <v>883</v>
      </c>
      <c r="F39" t="s">
        <v>884</v>
      </c>
      <c r="G39" t="s">
        <v>883</v>
      </c>
      <c r="H39" t="s">
        <v>884</v>
      </c>
      <c r="J39" t="s">
        <v>883</v>
      </c>
      <c r="K39" s="211">
        <v>838.68312760000003</v>
      </c>
      <c r="L39" t="s">
        <v>883</v>
      </c>
      <c r="N39" t="s">
        <v>884</v>
      </c>
      <c r="O39" t="s">
        <v>883</v>
      </c>
      <c r="P39" t="s">
        <v>883</v>
      </c>
      <c r="Q39" t="s">
        <v>883</v>
      </c>
      <c r="R39" t="s">
        <v>883</v>
      </c>
      <c r="S39">
        <f t="shared" ref="S39:S70" si="2">COUNTIF(D39:R39,"=R")</f>
        <v>3</v>
      </c>
      <c r="T39">
        <v>14</v>
      </c>
      <c r="U39" s="385">
        <f t="shared" ref="U39:U70" si="3">(S39/T39)*100</f>
        <v>21.428571428571427</v>
      </c>
    </row>
    <row r="40" spans="2:21">
      <c r="B40" s="115">
        <v>59</v>
      </c>
      <c r="C40" t="s">
        <v>539</v>
      </c>
      <c r="D40" t="s">
        <v>883</v>
      </c>
      <c r="E40" t="s">
        <v>883</v>
      </c>
      <c r="F40" t="s">
        <v>883</v>
      </c>
      <c r="G40" t="s">
        <v>883</v>
      </c>
      <c r="H40" t="s">
        <v>884</v>
      </c>
      <c r="I40" t="s">
        <v>883</v>
      </c>
      <c r="J40" t="s">
        <v>883</v>
      </c>
      <c r="K40" s="211">
        <v>985.59670770000002</v>
      </c>
      <c r="L40" t="s">
        <v>884</v>
      </c>
      <c r="M40" t="s">
        <v>883</v>
      </c>
      <c r="N40" t="s">
        <v>884</v>
      </c>
      <c r="O40" t="s">
        <v>883</v>
      </c>
      <c r="P40" t="s">
        <v>883</v>
      </c>
      <c r="Q40" t="s">
        <v>883</v>
      </c>
      <c r="R40" t="s">
        <v>883</v>
      </c>
      <c r="S40">
        <f t="shared" si="2"/>
        <v>3</v>
      </c>
      <c r="T40">
        <v>14</v>
      </c>
      <c r="U40" s="385">
        <f t="shared" si="3"/>
        <v>21.428571428571427</v>
      </c>
    </row>
    <row r="41" spans="2:21">
      <c r="B41" s="115">
        <v>76</v>
      </c>
      <c r="C41" t="s">
        <v>590</v>
      </c>
      <c r="D41" t="s">
        <v>883</v>
      </c>
      <c r="E41" t="s">
        <v>883</v>
      </c>
      <c r="F41" t="s">
        <v>883</v>
      </c>
      <c r="G41" t="s">
        <v>883</v>
      </c>
      <c r="H41" t="s">
        <v>884</v>
      </c>
      <c r="I41" t="s">
        <v>883</v>
      </c>
      <c r="J41" t="s">
        <v>883</v>
      </c>
      <c r="K41" s="211">
        <v>1061.213992</v>
      </c>
      <c r="L41" t="s">
        <v>884</v>
      </c>
      <c r="M41" t="s">
        <v>883</v>
      </c>
      <c r="N41" t="s">
        <v>884</v>
      </c>
      <c r="O41" t="s">
        <v>883</v>
      </c>
      <c r="P41" t="s">
        <v>883</v>
      </c>
      <c r="Q41" t="s">
        <v>883</v>
      </c>
      <c r="R41" t="s">
        <v>883</v>
      </c>
      <c r="S41">
        <f t="shared" si="2"/>
        <v>3</v>
      </c>
      <c r="T41">
        <v>14</v>
      </c>
      <c r="U41" s="385">
        <f t="shared" si="3"/>
        <v>21.428571428571427</v>
      </c>
    </row>
    <row r="42" spans="2:21">
      <c r="B42" s="115">
        <v>19</v>
      </c>
      <c r="C42" t="s">
        <v>419</v>
      </c>
      <c r="D42" t="s">
        <v>883</v>
      </c>
      <c r="E42" t="s">
        <v>883</v>
      </c>
      <c r="F42" t="s">
        <v>884</v>
      </c>
      <c r="G42" t="s">
        <v>883</v>
      </c>
      <c r="H42" t="s">
        <v>884</v>
      </c>
      <c r="J42" t="s">
        <v>883</v>
      </c>
      <c r="K42" s="211">
        <v>976.74897120000003</v>
      </c>
      <c r="L42" t="s">
        <v>884</v>
      </c>
      <c r="M42" t="s">
        <v>883</v>
      </c>
      <c r="N42"/>
      <c r="O42" t="s">
        <v>883</v>
      </c>
      <c r="P42" t="s">
        <v>883</v>
      </c>
      <c r="Q42" t="s">
        <v>883</v>
      </c>
      <c r="R42" t="s">
        <v>883</v>
      </c>
      <c r="S42">
        <f t="shared" si="2"/>
        <v>3</v>
      </c>
      <c r="T42">
        <v>14</v>
      </c>
      <c r="U42" s="385">
        <f t="shared" si="3"/>
        <v>21.428571428571427</v>
      </c>
    </row>
    <row r="43" spans="2:21">
      <c r="B43" s="115">
        <v>50</v>
      </c>
      <c r="C43" t="s">
        <v>512</v>
      </c>
      <c r="D43" t="s">
        <v>883</v>
      </c>
      <c r="E43" t="s">
        <v>883</v>
      </c>
      <c r="F43" t="s">
        <v>884</v>
      </c>
      <c r="G43" t="s">
        <v>883</v>
      </c>
      <c r="H43" t="s">
        <v>884</v>
      </c>
      <c r="I43" t="s">
        <v>883</v>
      </c>
      <c r="J43" t="s">
        <v>884</v>
      </c>
      <c r="K43" s="211">
        <v>1012.860082</v>
      </c>
      <c r="L43" t="s">
        <v>883</v>
      </c>
      <c r="M43" t="s">
        <v>883</v>
      </c>
      <c r="N43" t="s">
        <v>883</v>
      </c>
      <c r="O43" t="s">
        <v>883</v>
      </c>
      <c r="P43" t="s">
        <v>883</v>
      </c>
      <c r="Q43" t="s">
        <v>883</v>
      </c>
      <c r="R43" t="s">
        <v>883</v>
      </c>
      <c r="S43">
        <f t="shared" si="2"/>
        <v>3</v>
      </c>
      <c r="T43">
        <v>14</v>
      </c>
      <c r="U43" s="385">
        <f t="shared" si="3"/>
        <v>21.428571428571427</v>
      </c>
    </row>
    <row r="44" spans="2:21">
      <c r="B44" s="115">
        <v>171</v>
      </c>
      <c r="C44" t="s">
        <v>843</v>
      </c>
      <c r="D44" t="s">
        <v>883</v>
      </c>
      <c r="F44" t="s">
        <v>884</v>
      </c>
      <c r="G44" t="s">
        <v>883</v>
      </c>
      <c r="H44" t="s">
        <v>884</v>
      </c>
      <c r="I44" t="s">
        <v>883</v>
      </c>
      <c r="J44"/>
      <c r="K44" s="211">
        <v>746.81069960000002</v>
      </c>
      <c r="L44" t="s">
        <v>884</v>
      </c>
      <c r="M44" t="s">
        <v>883</v>
      </c>
      <c r="N44" t="s">
        <v>883</v>
      </c>
      <c r="O44" t="s">
        <v>883</v>
      </c>
      <c r="P44" t="s">
        <v>883</v>
      </c>
      <c r="Q44" t="s">
        <v>883</v>
      </c>
      <c r="R44" t="s">
        <v>883</v>
      </c>
      <c r="S44">
        <f t="shared" si="2"/>
        <v>3</v>
      </c>
      <c r="T44">
        <v>14</v>
      </c>
      <c r="U44" s="385">
        <f t="shared" si="3"/>
        <v>21.428571428571427</v>
      </c>
    </row>
    <row r="45" spans="2:21">
      <c r="B45" s="115">
        <v>144</v>
      </c>
      <c r="C45" t="s">
        <v>775</v>
      </c>
      <c r="D45" t="s">
        <v>883</v>
      </c>
      <c r="F45" t="s">
        <v>884</v>
      </c>
      <c r="G45" t="s">
        <v>883</v>
      </c>
      <c r="H45" t="s">
        <v>884</v>
      </c>
      <c r="I45" t="s">
        <v>883</v>
      </c>
      <c r="J45"/>
      <c r="K45" s="211">
        <v>1013.683128</v>
      </c>
      <c r="L45" t="s">
        <v>883</v>
      </c>
      <c r="N45" t="s">
        <v>884</v>
      </c>
      <c r="O45" t="s">
        <v>883</v>
      </c>
      <c r="P45" t="s">
        <v>883</v>
      </c>
      <c r="Q45" t="s">
        <v>883</v>
      </c>
      <c r="R45" t="s">
        <v>883</v>
      </c>
      <c r="S45">
        <f t="shared" si="2"/>
        <v>3</v>
      </c>
      <c r="T45">
        <v>14</v>
      </c>
      <c r="U45" s="385">
        <f t="shared" si="3"/>
        <v>21.428571428571427</v>
      </c>
    </row>
    <row r="46" spans="2:21">
      <c r="B46" s="115">
        <v>111</v>
      </c>
      <c r="C46" t="s">
        <v>695</v>
      </c>
      <c r="D46" t="s">
        <v>883</v>
      </c>
      <c r="E46" t="s">
        <v>884</v>
      </c>
      <c r="F46" t="s">
        <v>884</v>
      </c>
      <c r="G46" t="s">
        <v>883</v>
      </c>
      <c r="H46" t="s">
        <v>884</v>
      </c>
      <c r="I46" t="s">
        <v>883</v>
      </c>
      <c r="J46"/>
      <c r="K46" s="211">
        <v>1072.6337450000001</v>
      </c>
      <c r="L46" t="s">
        <v>883</v>
      </c>
      <c r="M46" t="s">
        <v>883</v>
      </c>
      <c r="N46"/>
      <c r="O46" t="s">
        <v>883</v>
      </c>
      <c r="P46" t="s">
        <v>883</v>
      </c>
      <c r="Q46" t="s">
        <v>883</v>
      </c>
      <c r="R46" t="s">
        <v>883</v>
      </c>
      <c r="S46">
        <f t="shared" si="2"/>
        <v>3</v>
      </c>
      <c r="T46">
        <v>14</v>
      </c>
      <c r="U46" s="385">
        <f t="shared" si="3"/>
        <v>21.428571428571427</v>
      </c>
    </row>
    <row r="47" spans="2:21">
      <c r="B47" s="115">
        <v>113</v>
      </c>
      <c r="C47" t="s">
        <v>699</v>
      </c>
      <c r="D47" t="s">
        <v>883</v>
      </c>
      <c r="E47" t="s">
        <v>884</v>
      </c>
      <c r="F47" t="s">
        <v>884</v>
      </c>
      <c r="G47" t="s">
        <v>883</v>
      </c>
      <c r="H47" t="s">
        <v>883</v>
      </c>
      <c r="I47" t="s">
        <v>883</v>
      </c>
      <c r="J47" t="s">
        <v>884</v>
      </c>
      <c r="K47" s="211">
        <v>1069.7530859999999</v>
      </c>
      <c r="L47" t="s">
        <v>883</v>
      </c>
      <c r="N47"/>
      <c r="P47" t="s">
        <v>883</v>
      </c>
      <c r="Q47" t="s">
        <v>883</v>
      </c>
      <c r="R47" t="s">
        <v>883</v>
      </c>
      <c r="S47">
        <f t="shared" si="2"/>
        <v>3</v>
      </c>
      <c r="T47">
        <v>14</v>
      </c>
      <c r="U47" s="385">
        <f t="shared" si="3"/>
        <v>21.428571428571427</v>
      </c>
    </row>
    <row r="48" spans="2:21">
      <c r="B48" s="115">
        <v>118</v>
      </c>
      <c r="C48" t="s">
        <v>713</v>
      </c>
      <c r="D48" t="s">
        <v>883</v>
      </c>
      <c r="E48" t="s">
        <v>883</v>
      </c>
      <c r="F48" t="s">
        <v>884</v>
      </c>
      <c r="G48" t="s">
        <v>883</v>
      </c>
      <c r="H48" t="s">
        <v>884</v>
      </c>
      <c r="I48" t="s">
        <v>883</v>
      </c>
      <c r="J48"/>
      <c r="K48" s="211">
        <v>816.87242800000001</v>
      </c>
      <c r="L48" t="s">
        <v>884</v>
      </c>
      <c r="N48"/>
      <c r="P48" t="s">
        <v>883</v>
      </c>
      <c r="Q48" t="s">
        <v>883</v>
      </c>
      <c r="R48" t="s">
        <v>883</v>
      </c>
      <c r="S48">
        <f t="shared" si="2"/>
        <v>3</v>
      </c>
      <c r="T48">
        <v>14</v>
      </c>
      <c r="U48" s="385">
        <f t="shared" si="3"/>
        <v>21.428571428571427</v>
      </c>
    </row>
    <row r="49" spans="2:21">
      <c r="B49" s="115">
        <v>13</v>
      </c>
      <c r="C49" t="s">
        <v>401</v>
      </c>
      <c r="D49" t="s">
        <v>883</v>
      </c>
      <c r="F49" t="s">
        <v>884</v>
      </c>
      <c r="G49" t="s">
        <v>883</v>
      </c>
      <c r="H49" t="s">
        <v>883</v>
      </c>
      <c r="I49" t="s">
        <v>883</v>
      </c>
      <c r="J49" t="s">
        <v>884</v>
      </c>
      <c r="K49" s="211">
        <v>1137.757202</v>
      </c>
      <c r="L49" t="s">
        <v>884</v>
      </c>
      <c r="N49" t="s">
        <v>883</v>
      </c>
      <c r="P49" t="s">
        <v>883</v>
      </c>
      <c r="Q49" t="s">
        <v>883</v>
      </c>
      <c r="R49" t="s">
        <v>883</v>
      </c>
      <c r="S49">
        <f t="shared" si="2"/>
        <v>3</v>
      </c>
      <c r="T49">
        <v>14</v>
      </c>
      <c r="U49" s="385">
        <f t="shared" si="3"/>
        <v>21.428571428571427</v>
      </c>
    </row>
    <row r="50" spans="2:21">
      <c r="B50" s="115">
        <v>147</v>
      </c>
      <c r="C50" t="s">
        <v>783</v>
      </c>
      <c r="D50" t="s">
        <v>883</v>
      </c>
      <c r="F50" t="s">
        <v>884</v>
      </c>
      <c r="G50" t="s">
        <v>883</v>
      </c>
      <c r="H50"/>
      <c r="I50" t="s">
        <v>883</v>
      </c>
      <c r="J50"/>
      <c r="K50" s="211">
        <v>1011.316873</v>
      </c>
      <c r="L50" t="s">
        <v>884</v>
      </c>
      <c r="M50" t="s">
        <v>883</v>
      </c>
      <c r="N50" t="s">
        <v>884</v>
      </c>
      <c r="O50" t="s">
        <v>883</v>
      </c>
      <c r="P50" t="s">
        <v>883</v>
      </c>
      <c r="Q50" t="s">
        <v>883</v>
      </c>
      <c r="R50" t="s">
        <v>883</v>
      </c>
      <c r="S50">
        <f t="shared" si="2"/>
        <v>3</v>
      </c>
      <c r="T50">
        <v>14</v>
      </c>
      <c r="U50" s="385">
        <f t="shared" si="3"/>
        <v>21.428571428571427</v>
      </c>
    </row>
    <row r="51" spans="2:21">
      <c r="B51" s="115">
        <v>23</v>
      </c>
      <c r="C51" t="s">
        <v>431</v>
      </c>
      <c r="D51" t="s">
        <v>883</v>
      </c>
      <c r="E51" t="s">
        <v>883</v>
      </c>
      <c r="F51" t="s">
        <v>883</v>
      </c>
      <c r="G51" t="s">
        <v>883</v>
      </c>
      <c r="H51" t="s">
        <v>884</v>
      </c>
      <c r="I51" t="s">
        <v>883</v>
      </c>
      <c r="J51" t="s">
        <v>884</v>
      </c>
      <c r="K51" s="211">
        <v>1153.3950620000001</v>
      </c>
      <c r="L51" t="s">
        <v>883</v>
      </c>
      <c r="M51" t="s">
        <v>883</v>
      </c>
      <c r="N51" t="s">
        <v>884</v>
      </c>
      <c r="O51" t="s">
        <v>883</v>
      </c>
      <c r="Q51" t="s">
        <v>883</v>
      </c>
      <c r="R51" t="s">
        <v>883</v>
      </c>
      <c r="S51">
        <f t="shared" si="2"/>
        <v>3</v>
      </c>
      <c r="T51">
        <v>14</v>
      </c>
      <c r="U51" s="385">
        <f t="shared" si="3"/>
        <v>21.428571428571427</v>
      </c>
    </row>
    <row r="52" spans="2:21">
      <c r="B52" s="115">
        <v>71</v>
      </c>
      <c r="C52" t="s">
        <v>575</v>
      </c>
      <c r="D52" t="s">
        <v>883</v>
      </c>
      <c r="E52" t="s">
        <v>883</v>
      </c>
      <c r="F52" t="s">
        <v>884</v>
      </c>
      <c r="G52" t="s">
        <v>883</v>
      </c>
      <c r="H52"/>
      <c r="I52" t="s">
        <v>883</v>
      </c>
      <c r="J52" t="s">
        <v>884</v>
      </c>
      <c r="K52" s="211">
        <v>923.4567902</v>
      </c>
      <c r="L52" t="s">
        <v>884</v>
      </c>
      <c r="M52" t="s">
        <v>883</v>
      </c>
      <c r="N52" t="s">
        <v>883</v>
      </c>
      <c r="O52" t="s">
        <v>883</v>
      </c>
      <c r="P52" t="s">
        <v>883</v>
      </c>
      <c r="Q52" t="s">
        <v>883</v>
      </c>
      <c r="S52">
        <f t="shared" si="2"/>
        <v>3</v>
      </c>
      <c r="T52">
        <v>14</v>
      </c>
      <c r="U52" s="385">
        <f t="shared" si="3"/>
        <v>21.428571428571427</v>
      </c>
    </row>
    <row r="53" spans="2:21">
      <c r="B53" s="115">
        <v>74</v>
      </c>
      <c r="C53" t="s">
        <v>584</v>
      </c>
      <c r="D53" t="s">
        <v>883</v>
      </c>
      <c r="E53" t="s">
        <v>883</v>
      </c>
      <c r="F53" t="s">
        <v>883</v>
      </c>
      <c r="G53" t="s">
        <v>883</v>
      </c>
      <c r="H53" t="s">
        <v>884</v>
      </c>
      <c r="I53" t="s">
        <v>883</v>
      </c>
      <c r="J53" t="s">
        <v>883</v>
      </c>
      <c r="K53" s="211">
        <v>1130.041152</v>
      </c>
      <c r="L53" t="s">
        <v>884</v>
      </c>
      <c r="M53" t="s">
        <v>883</v>
      </c>
      <c r="N53" t="s">
        <v>884</v>
      </c>
      <c r="O53" t="s">
        <v>883</v>
      </c>
      <c r="P53" t="s">
        <v>883</v>
      </c>
      <c r="Q53" t="s">
        <v>883</v>
      </c>
      <c r="S53">
        <f t="shared" si="2"/>
        <v>3</v>
      </c>
      <c r="T53">
        <v>14</v>
      </c>
      <c r="U53" s="385">
        <f t="shared" si="3"/>
        <v>21.428571428571427</v>
      </c>
    </row>
    <row r="54" spans="2:21">
      <c r="B54" s="115">
        <v>24</v>
      </c>
      <c r="C54" t="s">
        <v>434</v>
      </c>
      <c r="D54" t="s">
        <v>883</v>
      </c>
      <c r="E54" t="s">
        <v>883</v>
      </c>
      <c r="F54" t="s">
        <v>883</v>
      </c>
      <c r="G54" t="s">
        <v>883</v>
      </c>
      <c r="H54" t="s">
        <v>884</v>
      </c>
      <c r="I54" t="s">
        <v>883</v>
      </c>
      <c r="J54" t="s">
        <v>884</v>
      </c>
      <c r="K54" s="211">
        <v>1213.5802470000001</v>
      </c>
      <c r="L54" t="s">
        <v>884</v>
      </c>
      <c r="M54" t="s">
        <v>883</v>
      </c>
      <c r="N54"/>
      <c r="O54" t="s">
        <v>883</v>
      </c>
      <c r="P54" t="s">
        <v>883</v>
      </c>
      <c r="Q54" t="s">
        <v>883</v>
      </c>
      <c r="S54">
        <f t="shared" si="2"/>
        <v>3</v>
      </c>
      <c r="T54">
        <v>14</v>
      </c>
      <c r="U54" s="385">
        <f t="shared" si="3"/>
        <v>21.428571428571427</v>
      </c>
    </row>
    <row r="55" spans="2:21">
      <c r="B55" s="115">
        <v>110</v>
      </c>
      <c r="C55" t="s">
        <v>692</v>
      </c>
      <c r="D55" t="s">
        <v>883</v>
      </c>
      <c r="E55" t="s">
        <v>884</v>
      </c>
      <c r="F55" t="s">
        <v>884</v>
      </c>
      <c r="G55" t="s">
        <v>883</v>
      </c>
      <c r="H55" t="s">
        <v>884</v>
      </c>
      <c r="I55" t="s">
        <v>883</v>
      </c>
      <c r="J55"/>
      <c r="K55" s="211">
        <v>1075.9259259999999</v>
      </c>
      <c r="L55" t="s">
        <v>883</v>
      </c>
      <c r="M55" t="s">
        <v>883</v>
      </c>
      <c r="N55" t="s">
        <v>883</v>
      </c>
      <c r="O55" t="s">
        <v>883</v>
      </c>
      <c r="P55" t="s">
        <v>883</v>
      </c>
      <c r="Q55" t="s">
        <v>883</v>
      </c>
      <c r="S55">
        <f t="shared" si="2"/>
        <v>3</v>
      </c>
      <c r="T55">
        <v>14</v>
      </c>
      <c r="U55" s="385">
        <f t="shared" si="3"/>
        <v>21.428571428571427</v>
      </c>
    </row>
    <row r="56" spans="2:21">
      <c r="B56" s="115">
        <v>53</v>
      </c>
      <c r="C56" t="s">
        <v>521</v>
      </c>
      <c r="D56" t="s">
        <v>883</v>
      </c>
      <c r="E56" t="s">
        <v>883</v>
      </c>
      <c r="F56"/>
      <c r="G56" t="s">
        <v>883</v>
      </c>
      <c r="H56" t="s">
        <v>884</v>
      </c>
      <c r="I56" t="s">
        <v>883</v>
      </c>
      <c r="J56" t="s">
        <v>884</v>
      </c>
      <c r="K56" s="211">
        <v>920.88477360000002</v>
      </c>
      <c r="L56" t="s">
        <v>884</v>
      </c>
      <c r="M56" t="s">
        <v>883</v>
      </c>
      <c r="N56" t="s">
        <v>883</v>
      </c>
      <c r="O56" t="s">
        <v>883</v>
      </c>
      <c r="P56" t="s">
        <v>883</v>
      </c>
      <c r="Q56" t="s">
        <v>883</v>
      </c>
      <c r="S56">
        <f t="shared" si="2"/>
        <v>3</v>
      </c>
      <c r="T56">
        <v>14</v>
      </c>
      <c r="U56" s="385">
        <f t="shared" si="3"/>
        <v>21.428571428571427</v>
      </c>
    </row>
    <row r="57" spans="2:21">
      <c r="B57" s="115">
        <v>66</v>
      </c>
      <c r="C57" t="s">
        <v>560</v>
      </c>
      <c r="D57" t="s">
        <v>883</v>
      </c>
      <c r="E57" t="s">
        <v>883</v>
      </c>
      <c r="F57" t="s">
        <v>884</v>
      </c>
      <c r="H57" t="s">
        <v>884</v>
      </c>
      <c r="J57" t="s">
        <v>884</v>
      </c>
      <c r="K57" s="211">
        <v>1033.0246910000001</v>
      </c>
      <c r="L57"/>
      <c r="M57" t="s">
        <v>883</v>
      </c>
      <c r="N57" t="s">
        <v>883</v>
      </c>
      <c r="O57" t="s">
        <v>883</v>
      </c>
      <c r="P57" t="s">
        <v>883</v>
      </c>
      <c r="Q57" t="s">
        <v>883</v>
      </c>
      <c r="R57" t="s">
        <v>883</v>
      </c>
      <c r="S57">
        <f t="shared" si="2"/>
        <v>3</v>
      </c>
      <c r="T57">
        <v>14</v>
      </c>
      <c r="U57" s="385">
        <f t="shared" si="3"/>
        <v>21.428571428571427</v>
      </c>
    </row>
    <row r="58" spans="2:21">
      <c r="B58" s="115">
        <v>18</v>
      </c>
      <c r="C58" t="s">
        <v>416</v>
      </c>
      <c r="D58" t="s">
        <v>883</v>
      </c>
      <c r="E58" t="s">
        <v>883</v>
      </c>
      <c r="F58" t="s">
        <v>884</v>
      </c>
      <c r="H58" t="s">
        <v>884</v>
      </c>
      <c r="I58" t="s">
        <v>883</v>
      </c>
      <c r="J58"/>
      <c r="K58" s="211">
        <v>912.65432090000002</v>
      </c>
      <c r="L58" t="s">
        <v>884</v>
      </c>
      <c r="N58" t="s">
        <v>883</v>
      </c>
      <c r="P58" t="s">
        <v>883</v>
      </c>
      <c r="Q58" t="s">
        <v>883</v>
      </c>
      <c r="R58" t="s">
        <v>883</v>
      </c>
      <c r="S58">
        <f t="shared" si="2"/>
        <v>3</v>
      </c>
      <c r="T58">
        <v>14</v>
      </c>
      <c r="U58" s="385">
        <f t="shared" si="3"/>
        <v>21.428571428571427</v>
      </c>
    </row>
    <row r="59" spans="2:21">
      <c r="B59" s="115">
        <v>38</v>
      </c>
      <c r="C59" t="s">
        <v>476</v>
      </c>
      <c r="D59" t="s">
        <v>883</v>
      </c>
      <c r="E59" t="s">
        <v>883</v>
      </c>
      <c r="F59" t="s">
        <v>884</v>
      </c>
      <c r="G59" t="s">
        <v>884</v>
      </c>
      <c r="H59"/>
      <c r="I59" t="s">
        <v>883</v>
      </c>
      <c r="J59" t="s">
        <v>884</v>
      </c>
      <c r="K59" s="211">
        <v>825</v>
      </c>
      <c r="L59" t="s">
        <v>883</v>
      </c>
      <c r="M59" t="s">
        <v>883</v>
      </c>
      <c r="N59" t="s">
        <v>883</v>
      </c>
      <c r="P59" t="s">
        <v>883</v>
      </c>
      <c r="Q59" t="s">
        <v>883</v>
      </c>
      <c r="S59">
        <f t="shared" si="2"/>
        <v>3</v>
      </c>
      <c r="T59">
        <v>14</v>
      </c>
      <c r="U59" s="385">
        <f t="shared" si="3"/>
        <v>21.428571428571427</v>
      </c>
    </row>
    <row r="60" spans="2:21">
      <c r="B60" s="115">
        <v>12</v>
      </c>
      <c r="C60" t="s">
        <v>398</v>
      </c>
      <c r="D60" t="s">
        <v>883</v>
      </c>
      <c r="E60" t="s">
        <v>883</v>
      </c>
      <c r="F60" t="s">
        <v>884</v>
      </c>
      <c r="G60" t="s">
        <v>883</v>
      </c>
      <c r="H60" t="s">
        <v>884</v>
      </c>
      <c r="I60" t="s">
        <v>883</v>
      </c>
      <c r="J60" t="s">
        <v>884</v>
      </c>
      <c r="K60" s="211">
        <v>879.93827160000001</v>
      </c>
      <c r="L60" t="s">
        <v>884</v>
      </c>
      <c r="M60" t="s">
        <v>883</v>
      </c>
      <c r="N60" t="s">
        <v>883</v>
      </c>
      <c r="O60" t="s">
        <v>883</v>
      </c>
      <c r="P60" t="s">
        <v>883</v>
      </c>
      <c r="Q60" t="s">
        <v>883</v>
      </c>
      <c r="R60" t="s">
        <v>883</v>
      </c>
      <c r="S60">
        <f t="shared" si="2"/>
        <v>4</v>
      </c>
      <c r="T60">
        <v>14</v>
      </c>
      <c r="U60" s="385">
        <f t="shared" si="3"/>
        <v>28.571428571428569</v>
      </c>
    </row>
    <row r="61" spans="2:21">
      <c r="B61" s="115">
        <v>85</v>
      </c>
      <c r="C61" t="s">
        <v>617</v>
      </c>
      <c r="D61" t="s">
        <v>883</v>
      </c>
      <c r="E61" t="s">
        <v>883</v>
      </c>
      <c r="F61" t="s">
        <v>884</v>
      </c>
      <c r="G61" t="s">
        <v>883</v>
      </c>
      <c r="H61"/>
      <c r="I61" t="s">
        <v>883</v>
      </c>
      <c r="J61" t="s">
        <v>884</v>
      </c>
      <c r="K61" s="211">
        <v>654.62962960000004</v>
      </c>
      <c r="L61" t="s">
        <v>884</v>
      </c>
      <c r="M61" t="s">
        <v>883</v>
      </c>
      <c r="N61" t="s">
        <v>884</v>
      </c>
      <c r="O61" t="s">
        <v>883</v>
      </c>
      <c r="P61" t="s">
        <v>883</v>
      </c>
      <c r="Q61" t="s">
        <v>883</v>
      </c>
      <c r="R61" t="s">
        <v>883</v>
      </c>
      <c r="S61">
        <f t="shared" si="2"/>
        <v>4</v>
      </c>
      <c r="T61">
        <v>14</v>
      </c>
      <c r="U61" s="385">
        <f t="shared" si="3"/>
        <v>28.571428571428569</v>
      </c>
    </row>
    <row r="62" spans="2:21">
      <c r="B62" s="115">
        <v>98</v>
      </c>
      <c r="C62" t="s">
        <v>656</v>
      </c>
      <c r="D62" t="s">
        <v>883</v>
      </c>
      <c r="F62" t="s">
        <v>884</v>
      </c>
      <c r="G62" t="s">
        <v>883</v>
      </c>
      <c r="H62" t="s">
        <v>884</v>
      </c>
      <c r="I62" t="s">
        <v>883</v>
      </c>
      <c r="J62"/>
      <c r="K62" s="211">
        <v>1187.2427990000001</v>
      </c>
      <c r="L62" t="s">
        <v>884</v>
      </c>
      <c r="M62" t="s">
        <v>883</v>
      </c>
      <c r="N62" t="s">
        <v>884</v>
      </c>
      <c r="O62" t="s">
        <v>883</v>
      </c>
      <c r="P62" t="s">
        <v>883</v>
      </c>
      <c r="Q62" t="s">
        <v>883</v>
      </c>
      <c r="R62" t="s">
        <v>883</v>
      </c>
      <c r="S62">
        <f t="shared" si="2"/>
        <v>4</v>
      </c>
      <c r="T62">
        <v>14</v>
      </c>
      <c r="U62" s="385">
        <f t="shared" si="3"/>
        <v>28.571428571428569</v>
      </c>
    </row>
    <row r="63" spans="2:21">
      <c r="B63" s="115">
        <v>62</v>
      </c>
      <c r="C63" t="s">
        <v>548</v>
      </c>
      <c r="D63" t="s">
        <v>883</v>
      </c>
      <c r="F63" t="s">
        <v>884</v>
      </c>
      <c r="H63" t="s">
        <v>884</v>
      </c>
      <c r="I63" t="s">
        <v>883</v>
      </c>
      <c r="J63" t="s">
        <v>884</v>
      </c>
      <c r="K63" s="211">
        <v>929.83539099999996</v>
      </c>
      <c r="L63" t="s">
        <v>884</v>
      </c>
      <c r="N63"/>
      <c r="O63" t="s">
        <v>883</v>
      </c>
      <c r="P63" t="s">
        <v>883</v>
      </c>
      <c r="Q63" t="s">
        <v>883</v>
      </c>
      <c r="R63" t="s">
        <v>883</v>
      </c>
      <c r="S63">
        <f t="shared" si="2"/>
        <v>4</v>
      </c>
      <c r="T63">
        <v>14</v>
      </c>
      <c r="U63" s="385">
        <f t="shared" si="3"/>
        <v>28.571428571428569</v>
      </c>
    </row>
    <row r="64" spans="2:21">
      <c r="B64" s="115">
        <v>131</v>
      </c>
      <c r="C64" t="s">
        <v>746</v>
      </c>
      <c r="D64" t="s">
        <v>883</v>
      </c>
      <c r="F64" t="s">
        <v>884</v>
      </c>
      <c r="G64" t="s">
        <v>883</v>
      </c>
      <c r="H64" t="s">
        <v>884</v>
      </c>
      <c r="I64" t="s">
        <v>883</v>
      </c>
      <c r="J64" t="s">
        <v>884</v>
      </c>
      <c r="K64" s="211">
        <v>705.65843619999998</v>
      </c>
      <c r="L64" t="s">
        <v>884</v>
      </c>
      <c r="N64" t="s">
        <v>883</v>
      </c>
      <c r="O64" t="s">
        <v>883</v>
      </c>
      <c r="P64" t="s">
        <v>883</v>
      </c>
      <c r="Q64" t="s">
        <v>883</v>
      </c>
      <c r="R64" t="s">
        <v>883</v>
      </c>
      <c r="S64">
        <f t="shared" si="2"/>
        <v>4</v>
      </c>
      <c r="T64">
        <v>14</v>
      </c>
      <c r="U64" s="385">
        <f t="shared" si="3"/>
        <v>28.571428571428569</v>
      </c>
    </row>
    <row r="65" spans="2:21">
      <c r="B65" s="115">
        <v>15</v>
      </c>
      <c r="C65" t="s">
        <v>407</v>
      </c>
      <c r="D65" t="s">
        <v>883</v>
      </c>
      <c r="E65" t="s">
        <v>883</v>
      </c>
      <c r="F65" t="s">
        <v>884</v>
      </c>
      <c r="G65" t="s">
        <v>883</v>
      </c>
      <c r="H65" t="s">
        <v>883</v>
      </c>
      <c r="I65" t="s">
        <v>883</v>
      </c>
      <c r="J65" t="s">
        <v>884</v>
      </c>
      <c r="K65" s="211">
        <v>1050.2057609999999</v>
      </c>
      <c r="L65" t="s">
        <v>883</v>
      </c>
      <c r="M65" t="s">
        <v>884</v>
      </c>
      <c r="N65" t="s">
        <v>884</v>
      </c>
      <c r="P65" t="s">
        <v>883</v>
      </c>
      <c r="Q65" t="s">
        <v>883</v>
      </c>
      <c r="R65" t="s">
        <v>883</v>
      </c>
      <c r="S65">
        <f t="shared" si="2"/>
        <v>4</v>
      </c>
      <c r="T65">
        <v>14</v>
      </c>
      <c r="U65" s="385">
        <f t="shared" si="3"/>
        <v>28.571428571428569</v>
      </c>
    </row>
    <row r="66" spans="2:21">
      <c r="B66" s="115">
        <v>65</v>
      </c>
      <c r="C66" t="s">
        <v>557</v>
      </c>
      <c r="D66" t="s">
        <v>883</v>
      </c>
      <c r="E66" t="s">
        <v>883</v>
      </c>
      <c r="F66" t="s">
        <v>884</v>
      </c>
      <c r="G66" t="s">
        <v>883</v>
      </c>
      <c r="H66" t="s">
        <v>884</v>
      </c>
      <c r="I66" t="s">
        <v>883</v>
      </c>
      <c r="J66" t="s">
        <v>884</v>
      </c>
      <c r="K66" s="211">
        <v>1068.8271609999999</v>
      </c>
      <c r="L66" t="s">
        <v>884</v>
      </c>
      <c r="M66" t="s">
        <v>883</v>
      </c>
      <c r="N66" t="s">
        <v>883</v>
      </c>
      <c r="O66" t="s">
        <v>883</v>
      </c>
      <c r="P66" t="s">
        <v>883</v>
      </c>
      <c r="Q66" t="s">
        <v>883</v>
      </c>
      <c r="R66" t="s">
        <v>883</v>
      </c>
      <c r="S66">
        <f t="shared" si="2"/>
        <v>4</v>
      </c>
      <c r="T66">
        <v>14</v>
      </c>
      <c r="U66" s="385">
        <f t="shared" si="3"/>
        <v>28.571428571428569</v>
      </c>
    </row>
    <row r="67" spans="2:21">
      <c r="B67" s="115">
        <v>78</v>
      </c>
      <c r="C67" t="s">
        <v>596</v>
      </c>
      <c r="D67" t="s">
        <v>883</v>
      </c>
      <c r="E67" t="s">
        <v>883</v>
      </c>
      <c r="F67" t="s">
        <v>884</v>
      </c>
      <c r="G67" t="s">
        <v>883</v>
      </c>
      <c r="H67" t="s">
        <v>884</v>
      </c>
      <c r="I67" t="s">
        <v>884</v>
      </c>
      <c r="J67" t="s">
        <v>884</v>
      </c>
      <c r="K67" s="211">
        <v>792.79835390000005</v>
      </c>
      <c r="L67"/>
      <c r="M67" t="s">
        <v>883</v>
      </c>
      <c r="N67"/>
      <c r="O67" t="s">
        <v>883</v>
      </c>
      <c r="P67" t="s">
        <v>883</v>
      </c>
      <c r="Q67" t="s">
        <v>883</v>
      </c>
      <c r="R67" t="s">
        <v>883</v>
      </c>
      <c r="S67">
        <f t="shared" si="2"/>
        <v>4</v>
      </c>
      <c r="T67">
        <v>14</v>
      </c>
      <c r="U67" s="385">
        <f t="shared" si="3"/>
        <v>28.571428571428569</v>
      </c>
    </row>
    <row r="68" spans="2:21">
      <c r="B68" s="115">
        <v>156</v>
      </c>
      <c r="C68" t="s">
        <v>806</v>
      </c>
      <c r="D68" t="s">
        <v>883</v>
      </c>
      <c r="E68" t="s">
        <v>884</v>
      </c>
      <c r="F68" t="s">
        <v>884</v>
      </c>
      <c r="G68" t="s">
        <v>883</v>
      </c>
      <c r="H68" t="s">
        <v>884</v>
      </c>
      <c r="I68" t="s">
        <v>883</v>
      </c>
      <c r="J68" t="s">
        <v>884</v>
      </c>
      <c r="K68" s="211">
        <v>918.82716049999999</v>
      </c>
      <c r="L68"/>
      <c r="M68" t="s">
        <v>883</v>
      </c>
      <c r="N68" t="s">
        <v>883</v>
      </c>
      <c r="O68" t="s">
        <v>883</v>
      </c>
      <c r="P68" t="s">
        <v>883</v>
      </c>
      <c r="Q68" t="s">
        <v>883</v>
      </c>
      <c r="R68" t="s">
        <v>883</v>
      </c>
      <c r="S68">
        <f t="shared" si="2"/>
        <v>4</v>
      </c>
      <c r="T68">
        <v>14</v>
      </c>
      <c r="U68" s="385">
        <f t="shared" si="3"/>
        <v>28.571428571428569</v>
      </c>
    </row>
    <row r="69" spans="2:21">
      <c r="B69" s="115">
        <v>127</v>
      </c>
      <c r="C69" t="s">
        <v>737</v>
      </c>
      <c r="D69" t="s">
        <v>883</v>
      </c>
      <c r="F69" t="s">
        <v>884</v>
      </c>
      <c r="G69" t="s">
        <v>883</v>
      </c>
      <c r="H69" t="s">
        <v>884</v>
      </c>
      <c r="I69" t="s">
        <v>883</v>
      </c>
      <c r="J69" t="s">
        <v>884</v>
      </c>
      <c r="K69" s="211">
        <v>932.20164609999995</v>
      </c>
      <c r="L69" t="s">
        <v>884</v>
      </c>
      <c r="M69" t="s">
        <v>883</v>
      </c>
      <c r="N69" t="s">
        <v>883</v>
      </c>
      <c r="O69" t="s">
        <v>883</v>
      </c>
      <c r="P69" t="s">
        <v>883</v>
      </c>
      <c r="Q69" t="s">
        <v>883</v>
      </c>
      <c r="R69" t="s">
        <v>883</v>
      </c>
      <c r="S69">
        <f t="shared" si="2"/>
        <v>4</v>
      </c>
      <c r="T69">
        <v>14</v>
      </c>
      <c r="U69" s="385">
        <f t="shared" si="3"/>
        <v>28.571428571428569</v>
      </c>
    </row>
    <row r="70" spans="2:21">
      <c r="B70" s="115">
        <v>129</v>
      </c>
      <c r="C70" t="s">
        <v>741</v>
      </c>
      <c r="D70" t="s">
        <v>883</v>
      </c>
      <c r="F70" t="s">
        <v>884</v>
      </c>
      <c r="G70" t="s">
        <v>883</v>
      </c>
      <c r="H70" t="s">
        <v>884</v>
      </c>
      <c r="I70" t="s">
        <v>883</v>
      </c>
      <c r="J70" t="s">
        <v>884</v>
      </c>
      <c r="K70" s="211">
        <v>775.30864199999996</v>
      </c>
      <c r="L70" t="s">
        <v>884</v>
      </c>
      <c r="N70" t="s">
        <v>883</v>
      </c>
      <c r="O70" t="s">
        <v>883</v>
      </c>
      <c r="P70" t="s">
        <v>883</v>
      </c>
      <c r="Q70" t="s">
        <v>883</v>
      </c>
      <c r="R70" t="s">
        <v>883</v>
      </c>
      <c r="S70">
        <f t="shared" si="2"/>
        <v>4</v>
      </c>
      <c r="T70">
        <v>14</v>
      </c>
      <c r="U70" s="385">
        <f t="shared" si="3"/>
        <v>28.571428571428569</v>
      </c>
    </row>
    <row r="71" spans="2:21">
      <c r="B71" s="115">
        <v>135</v>
      </c>
      <c r="C71" t="s">
        <v>754</v>
      </c>
      <c r="D71" t="s">
        <v>883</v>
      </c>
      <c r="F71" t="s">
        <v>884</v>
      </c>
      <c r="G71" t="s">
        <v>883</v>
      </c>
      <c r="H71" t="s">
        <v>884</v>
      </c>
      <c r="I71" t="s">
        <v>883</v>
      </c>
      <c r="J71" t="s">
        <v>884</v>
      </c>
      <c r="K71" s="211">
        <v>761.31687239999997</v>
      </c>
      <c r="L71" t="s">
        <v>884</v>
      </c>
      <c r="N71" t="s">
        <v>883</v>
      </c>
      <c r="O71" t="s">
        <v>883</v>
      </c>
      <c r="P71" t="s">
        <v>883</v>
      </c>
      <c r="Q71" t="s">
        <v>883</v>
      </c>
      <c r="R71" t="s">
        <v>883</v>
      </c>
      <c r="S71">
        <f t="shared" ref="S71:S102" si="4">COUNTIF(D71:R71,"=R")</f>
        <v>4</v>
      </c>
      <c r="T71">
        <v>14</v>
      </c>
      <c r="U71" s="385">
        <f t="shared" ref="U71:U102" si="5">(S71/T71)*100</f>
        <v>28.571428571428569</v>
      </c>
    </row>
    <row r="72" spans="2:21">
      <c r="B72" s="115">
        <v>115</v>
      </c>
      <c r="C72" t="s">
        <v>705</v>
      </c>
      <c r="D72" t="s">
        <v>883</v>
      </c>
      <c r="E72" t="s">
        <v>884</v>
      </c>
      <c r="F72" t="s">
        <v>884</v>
      </c>
      <c r="G72" t="s">
        <v>883</v>
      </c>
      <c r="H72"/>
      <c r="I72" t="s">
        <v>883</v>
      </c>
      <c r="J72"/>
      <c r="K72" s="211">
        <v>934.56790120000005</v>
      </c>
      <c r="L72" t="s">
        <v>884</v>
      </c>
      <c r="M72" t="s">
        <v>883</v>
      </c>
      <c r="N72" t="s">
        <v>884</v>
      </c>
      <c r="O72" t="s">
        <v>883</v>
      </c>
      <c r="P72" t="s">
        <v>883</v>
      </c>
      <c r="Q72" t="s">
        <v>883</v>
      </c>
      <c r="R72" t="s">
        <v>883</v>
      </c>
      <c r="S72">
        <f t="shared" si="4"/>
        <v>4</v>
      </c>
      <c r="T72">
        <v>14</v>
      </c>
      <c r="U72" s="385">
        <f t="shared" si="5"/>
        <v>28.571428571428569</v>
      </c>
    </row>
    <row r="73" spans="2:21">
      <c r="B73" s="115">
        <v>101</v>
      </c>
      <c r="C73" t="s">
        <v>665</v>
      </c>
      <c r="D73" t="s">
        <v>883</v>
      </c>
      <c r="E73" t="s">
        <v>884</v>
      </c>
      <c r="F73" t="s">
        <v>884</v>
      </c>
      <c r="G73" t="s">
        <v>883</v>
      </c>
      <c r="H73" t="s">
        <v>884</v>
      </c>
      <c r="I73" t="s">
        <v>883</v>
      </c>
      <c r="J73"/>
      <c r="K73" s="211">
        <v>1170.4732509999999</v>
      </c>
      <c r="L73" t="s">
        <v>883</v>
      </c>
      <c r="N73" t="s">
        <v>884</v>
      </c>
      <c r="O73" t="s">
        <v>883</v>
      </c>
      <c r="P73" t="s">
        <v>883</v>
      </c>
      <c r="Q73" t="s">
        <v>883</v>
      </c>
      <c r="R73" t="s">
        <v>883</v>
      </c>
      <c r="S73">
        <f t="shared" si="4"/>
        <v>4</v>
      </c>
      <c r="T73">
        <v>14</v>
      </c>
      <c r="U73" s="385">
        <f t="shared" si="5"/>
        <v>28.571428571428569</v>
      </c>
    </row>
    <row r="74" spans="2:21">
      <c r="B74" s="115">
        <v>172</v>
      </c>
      <c r="C74" t="s">
        <v>846</v>
      </c>
      <c r="D74" t="s">
        <v>883</v>
      </c>
      <c r="E74" t="s">
        <v>884</v>
      </c>
      <c r="F74" t="s">
        <v>884</v>
      </c>
      <c r="G74" t="s">
        <v>883</v>
      </c>
      <c r="H74"/>
      <c r="I74" t="s">
        <v>883</v>
      </c>
      <c r="J74"/>
      <c r="K74" s="211">
        <v>918.62139909999996</v>
      </c>
      <c r="L74" t="s">
        <v>884</v>
      </c>
      <c r="N74" t="s">
        <v>884</v>
      </c>
      <c r="O74" t="s">
        <v>883</v>
      </c>
      <c r="P74" t="s">
        <v>883</v>
      </c>
      <c r="Q74" t="s">
        <v>883</v>
      </c>
      <c r="R74" t="s">
        <v>883</v>
      </c>
      <c r="S74">
        <f t="shared" si="4"/>
        <v>4</v>
      </c>
      <c r="T74">
        <v>14</v>
      </c>
      <c r="U74" s="385">
        <f t="shared" si="5"/>
        <v>28.571428571428569</v>
      </c>
    </row>
    <row r="75" spans="2:21">
      <c r="B75" s="115">
        <v>158</v>
      </c>
      <c r="C75" t="s">
        <v>811</v>
      </c>
      <c r="D75" t="s">
        <v>883</v>
      </c>
      <c r="E75" t="s">
        <v>884</v>
      </c>
      <c r="F75" t="s">
        <v>884</v>
      </c>
      <c r="G75" t="s">
        <v>883</v>
      </c>
      <c r="H75" t="s">
        <v>884</v>
      </c>
      <c r="I75" t="s">
        <v>883</v>
      </c>
      <c r="J75"/>
      <c r="K75" s="211">
        <v>927.26337439999998</v>
      </c>
      <c r="L75" t="s">
        <v>884</v>
      </c>
      <c r="M75" t="s">
        <v>883</v>
      </c>
      <c r="N75" t="s">
        <v>883</v>
      </c>
      <c r="P75" t="s">
        <v>883</v>
      </c>
      <c r="Q75" t="s">
        <v>883</v>
      </c>
      <c r="R75" t="s">
        <v>883</v>
      </c>
      <c r="S75">
        <f t="shared" si="4"/>
        <v>4</v>
      </c>
      <c r="T75">
        <v>14</v>
      </c>
      <c r="U75" s="385">
        <f t="shared" si="5"/>
        <v>28.571428571428569</v>
      </c>
    </row>
    <row r="76" spans="2:21">
      <c r="B76" s="115">
        <v>159</v>
      </c>
      <c r="C76" t="s">
        <v>813</v>
      </c>
      <c r="D76" t="s">
        <v>883</v>
      </c>
      <c r="E76" t="s">
        <v>884</v>
      </c>
      <c r="F76" t="s">
        <v>884</v>
      </c>
      <c r="G76" t="s">
        <v>883</v>
      </c>
      <c r="H76" t="s">
        <v>883</v>
      </c>
      <c r="J76" t="s">
        <v>884</v>
      </c>
      <c r="K76" s="211">
        <v>1006.790123</v>
      </c>
      <c r="L76" t="s">
        <v>884</v>
      </c>
      <c r="M76" t="s">
        <v>883</v>
      </c>
      <c r="N76" t="s">
        <v>883</v>
      </c>
      <c r="P76" t="s">
        <v>883</v>
      </c>
      <c r="Q76" t="s">
        <v>883</v>
      </c>
      <c r="R76" t="s">
        <v>883</v>
      </c>
      <c r="S76">
        <f t="shared" si="4"/>
        <v>4</v>
      </c>
      <c r="T76">
        <v>14</v>
      </c>
      <c r="U76" s="385">
        <f t="shared" si="5"/>
        <v>28.571428571428569</v>
      </c>
    </row>
    <row r="77" spans="2:21">
      <c r="B77" s="115">
        <v>14</v>
      </c>
      <c r="C77" t="s">
        <v>404</v>
      </c>
      <c r="D77" t="s">
        <v>883</v>
      </c>
      <c r="E77" t="s">
        <v>883</v>
      </c>
      <c r="F77" t="s">
        <v>884</v>
      </c>
      <c r="G77" t="s">
        <v>883</v>
      </c>
      <c r="H77" t="s">
        <v>884</v>
      </c>
      <c r="I77" t="s">
        <v>883</v>
      </c>
      <c r="J77"/>
      <c r="K77" s="211">
        <v>997.94238700000005</v>
      </c>
      <c r="L77" t="s">
        <v>884</v>
      </c>
      <c r="M77" t="s">
        <v>883</v>
      </c>
      <c r="N77" t="s">
        <v>883</v>
      </c>
      <c r="P77" t="s">
        <v>884</v>
      </c>
      <c r="Q77" t="s">
        <v>883</v>
      </c>
      <c r="R77" t="s">
        <v>883</v>
      </c>
      <c r="S77">
        <f t="shared" si="4"/>
        <v>4</v>
      </c>
      <c r="T77">
        <v>14</v>
      </c>
      <c r="U77" s="385">
        <f t="shared" si="5"/>
        <v>28.571428571428569</v>
      </c>
    </row>
    <row r="78" spans="2:21">
      <c r="B78" s="115">
        <v>5</v>
      </c>
      <c r="C78" t="s">
        <v>377</v>
      </c>
      <c r="D78" t="s">
        <v>883</v>
      </c>
      <c r="E78" t="s">
        <v>883</v>
      </c>
      <c r="F78" t="s">
        <v>884</v>
      </c>
      <c r="G78" t="s">
        <v>883</v>
      </c>
      <c r="H78" t="s">
        <v>883</v>
      </c>
      <c r="I78" t="s">
        <v>883</v>
      </c>
      <c r="J78" t="s">
        <v>884</v>
      </c>
      <c r="K78" s="211">
        <v>990.53497960000004</v>
      </c>
      <c r="L78" t="s">
        <v>884</v>
      </c>
      <c r="M78" t="s">
        <v>883</v>
      </c>
      <c r="N78" t="s">
        <v>883</v>
      </c>
      <c r="O78" t="s">
        <v>883</v>
      </c>
      <c r="P78" t="s">
        <v>884</v>
      </c>
      <c r="Q78" t="s">
        <v>883</v>
      </c>
      <c r="R78" t="s">
        <v>883</v>
      </c>
      <c r="S78">
        <f t="shared" si="4"/>
        <v>4</v>
      </c>
      <c r="T78">
        <v>14</v>
      </c>
      <c r="U78" s="385">
        <f t="shared" si="5"/>
        <v>28.571428571428569</v>
      </c>
    </row>
    <row r="79" spans="2:21">
      <c r="B79" s="115">
        <v>52</v>
      </c>
      <c r="C79" t="s">
        <v>518</v>
      </c>
      <c r="D79" t="s">
        <v>883</v>
      </c>
      <c r="E79" t="s">
        <v>883</v>
      </c>
      <c r="F79" t="s">
        <v>884</v>
      </c>
      <c r="G79" t="s">
        <v>883</v>
      </c>
      <c r="H79" t="s">
        <v>883</v>
      </c>
      <c r="I79" t="s">
        <v>883</v>
      </c>
      <c r="J79" t="s">
        <v>884</v>
      </c>
      <c r="K79" s="211">
        <v>904.93827169999997</v>
      </c>
      <c r="L79" t="s">
        <v>884</v>
      </c>
      <c r="N79" t="s">
        <v>883</v>
      </c>
      <c r="O79" t="s">
        <v>883</v>
      </c>
      <c r="P79" t="s">
        <v>884</v>
      </c>
      <c r="Q79" t="s">
        <v>883</v>
      </c>
      <c r="R79" t="s">
        <v>883</v>
      </c>
      <c r="S79">
        <f t="shared" si="4"/>
        <v>4</v>
      </c>
      <c r="T79">
        <v>14</v>
      </c>
      <c r="U79" s="385">
        <f t="shared" si="5"/>
        <v>28.571428571428569</v>
      </c>
    </row>
    <row r="80" spans="2:21">
      <c r="B80" s="115">
        <v>137</v>
      </c>
      <c r="C80" t="s">
        <v>758</v>
      </c>
      <c r="D80" t="s">
        <v>883</v>
      </c>
      <c r="F80" t="s">
        <v>884</v>
      </c>
      <c r="H80" t="s">
        <v>884</v>
      </c>
      <c r="I80" t="s">
        <v>883</v>
      </c>
      <c r="J80" t="s">
        <v>884</v>
      </c>
      <c r="K80" s="211">
        <v>1010.288066</v>
      </c>
      <c r="L80" t="s">
        <v>884</v>
      </c>
      <c r="M80" t="s">
        <v>883</v>
      </c>
      <c r="N80"/>
      <c r="O80" t="s">
        <v>883</v>
      </c>
      <c r="P80" t="s">
        <v>883</v>
      </c>
      <c r="Q80" t="s">
        <v>883</v>
      </c>
      <c r="S80">
        <f t="shared" si="4"/>
        <v>4</v>
      </c>
      <c r="T80">
        <v>14</v>
      </c>
      <c r="U80" s="385">
        <f t="shared" si="5"/>
        <v>28.571428571428569</v>
      </c>
    </row>
    <row r="81" spans="2:21">
      <c r="B81" s="115">
        <v>79</v>
      </c>
      <c r="C81" t="s">
        <v>599</v>
      </c>
      <c r="D81" t="s">
        <v>883</v>
      </c>
      <c r="E81" t="s">
        <v>883</v>
      </c>
      <c r="F81" t="s">
        <v>884</v>
      </c>
      <c r="G81" t="s">
        <v>883</v>
      </c>
      <c r="H81" t="s">
        <v>884</v>
      </c>
      <c r="I81" t="s">
        <v>883</v>
      </c>
      <c r="J81" t="s">
        <v>884</v>
      </c>
      <c r="K81" s="211">
        <v>907.09876559999998</v>
      </c>
      <c r="L81" t="s">
        <v>884</v>
      </c>
      <c r="M81" t="s">
        <v>883</v>
      </c>
      <c r="N81" t="s">
        <v>883</v>
      </c>
      <c r="O81" t="s">
        <v>883</v>
      </c>
      <c r="P81" t="s">
        <v>883</v>
      </c>
      <c r="Q81" t="s">
        <v>883</v>
      </c>
      <c r="S81">
        <f t="shared" si="4"/>
        <v>4</v>
      </c>
      <c r="T81">
        <v>14</v>
      </c>
      <c r="U81" s="385">
        <f t="shared" si="5"/>
        <v>28.571428571428569</v>
      </c>
    </row>
    <row r="82" spans="2:21">
      <c r="B82" s="115">
        <v>47</v>
      </c>
      <c r="C82" t="s">
        <v>503</v>
      </c>
      <c r="D82" t="s">
        <v>883</v>
      </c>
      <c r="E82" t="s">
        <v>883</v>
      </c>
      <c r="F82" t="s">
        <v>884</v>
      </c>
      <c r="G82" t="s">
        <v>883</v>
      </c>
      <c r="H82"/>
      <c r="I82" t="s">
        <v>883</v>
      </c>
      <c r="J82" t="s">
        <v>884</v>
      </c>
      <c r="K82" s="211">
        <v>862.55144029999997</v>
      </c>
      <c r="L82" t="s">
        <v>884</v>
      </c>
      <c r="N82" t="s">
        <v>884</v>
      </c>
      <c r="O82" t="s">
        <v>883</v>
      </c>
      <c r="P82" t="s">
        <v>883</v>
      </c>
      <c r="Q82" t="s">
        <v>883</v>
      </c>
      <c r="S82">
        <f t="shared" si="4"/>
        <v>4</v>
      </c>
      <c r="T82">
        <v>14</v>
      </c>
      <c r="U82" s="385">
        <f t="shared" si="5"/>
        <v>28.571428571428569</v>
      </c>
    </row>
    <row r="83" spans="2:21">
      <c r="B83" s="115">
        <v>120</v>
      </c>
      <c r="C83" t="s">
        <v>718</v>
      </c>
      <c r="D83" t="s">
        <v>883</v>
      </c>
      <c r="E83" t="s">
        <v>883</v>
      </c>
      <c r="F83" t="s">
        <v>884</v>
      </c>
      <c r="G83" t="s">
        <v>883</v>
      </c>
      <c r="H83"/>
      <c r="I83" t="s">
        <v>883</v>
      </c>
      <c r="J83" t="s">
        <v>884</v>
      </c>
      <c r="K83" s="211">
        <v>999.3827162</v>
      </c>
      <c r="L83" t="s">
        <v>883</v>
      </c>
      <c r="M83" t="s">
        <v>884</v>
      </c>
      <c r="N83" t="s">
        <v>884</v>
      </c>
      <c r="O83" t="s">
        <v>883</v>
      </c>
      <c r="P83" t="s">
        <v>883</v>
      </c>
      <c r="Q83" t="s">
        <v>883</v>
      </c>
      <c r="S83">
        <f t="shared" si="4"/>
        <v>4</v>
      </c>
      <c r="T83">
        <v>14</v>
      </c>
      <c r="U83" s="385">
        <f t="shared" si="5"/>
        <v>28.571428571428569</v>
      </c>
    </row>
    <row r="84" spans="2:21">
      <c r="B84" s="115">
        <v>151</v>
      </c>
      <c r="C84" t="s">
        <v>792</v>
      </c>
      <c r="D84" t="s">
        <v>883</v>
      </c>
      <c r="E84" t="s">
        <v>884</v>
      </c>
      <c r="F84" t="s">
        <v>884</v>
      </c>
      <c r="G84" t="s">
        <v>883</v>
      </c>
      <c r="H84" t="s">
        <v>884</v>
      </c>
      <c r="I84" t="s">
        <v>883</v>
      </c>
      <c r="J84"/>
      <c r="K84" s="211">
        <v>907.51028810000003</v>
      </c>
      <c r="L84" t="s">
        <v>883</v>
      </c>
      <c r="N84" t="s">
        <v>884</v>
      </c>
      <c r="O84" t="s">
        <v>883</v>
      </c>
      <c r="P84" t="s">
        <v>883</v>
      </c>
      <c r="Q84" t="s">
        <v>883</v>
      </c>
      <c r="S84">
        <f t="shared" si="4"/>
        <v>4</v>
      </c>
      <c r="T84">
        <v>14</v>
      </c>
      <c r="U84" s="385">
        <f t="shared" si="5"/>
        <v>28.571428571428569</v>
      </c>
    </row>
    <row r="85" spans="2:21">
      <c r="B85" s="115">
        <v>55</v>
      </c>
      <c r="C85" t="s">
        <v>527</v>
      </c>
      <c r="D85" t="s">
        <v>883</v>
      </c>
      <c r="E85" t="s">
        <v>883</v>
      </c>
      <c r="F85" t="s">
        <v>884</v>
      </c>
      <c r="G85" t="s">
        <v>883</v>
      </c>
      <c r="H85" t="s">
        <v>883</v>
      </c>
      <c r="I85" t="s">
        <v>883</v>
      </c>
      <c r="J85" t="s">
        <v>884</v>
      </c>
      <c r="K85" s="211">
        <v>1056.5843620000001</v>
      </c>
      <c r="L85" t="s">
        <v>884</v>
      </c>
      <c r="N85" t="s">
        <v>883</v>
      </c>
      <c r="O85" t="s">
        <v>883</v>
      </c>
      <c r="P85" t="s">
        <v>884</v>
      </c>
      <c r="Q85" t="s">
        <v>883</v>
      </c>
      <c r="S85">
        <f t="shared" si="4"/>
        <v>4</v>
      </c>
      <c r="T85">
        <v>14</v>
      </c>
      <c r="U85" s="385">
        <f t="shared" si="5"/>
        <v>28.571428571428569</v>
      </c>
    </row>
    <row r="86" spans="2:21">
      <c r="B86" s="115">
        <v>37</v>
      </c>
      <c r="C86" t="s">
        <v>473</v>
      </c>
      <c r="D86" t="s">
        <v>883</v>
      </c>
      <c r="E86" t="s">
        <v>883</v>
      </c>
      <c r="F86" t="s">
        <v>884</v>
      </c>
      <c r="G86" t="s">
        <v>884</v>
      </c>
      <c r="H86" t="s">
        <v>884</v>
      </c>
      <c r="I86" t="s">
        <v>883</v>
      </c>
      <c r="J86" t="s">
        <v>884</v>
      </c>
      <c r="K86" s="211">
        <v>1134.5679009999999</v>
      </c>
      <c r="L86" t="s">
        <v>883</v>
      </c>
      <c r="M86" t="s">
        <v>883</v>
      </c>
      <c r="N86" t="s">
        <v>883</v>
      </c>
      <c r="O86" t="s">
        <v>883</v>
      </c>
      <c r="P86" t="s">
        <v>883</v>
      </c>
      <c r="Q86" t="s">
        <v>883</v>
      </c>
      <c r="R86" t="s">
        <v>883</v>
      </c>
      <c r="S86">
        <f t="shared" si="4"/>
        <v>4</v>
      </c>
      <c r="T86">
        <v>14</v>
      </c>
      <c r="U86" s="385">
        <f t="shared" si="5"/>
        <v>28.571428571428569</v>
      </c>
    </row>
    <row r="87" spans="2:21">
      <c r="B87" s="115">
        <v>4</v>
      </c>
      <c r="C87" t="s">
        <v>374</v>
      </c>
      <c r="D87" t="s">
        <v>883</v>
      </c>
      <c r="E87" t="s">
        <v>883</v>
      </c>
      <c r="F87" t="s">
        <v>884</v>
      </c>
      <c r="G87" t="s">
        <v>884</v>
      </c>
      <c r="H87" t="s">
        <v>884</v>
      </c>
      <c r="I87" t="s">
        <v>883</v>
      </c>
      <c r="J87" t="s">
        <v>884</v>
      </c>
      <c r="K87" s="211">
        <v>1241.5637859999999</v>
      </c>
      <c r="L87"/>
      <c r="M87" t="s">
        <v>883</v>
      </c>
      <c r="N87" t="s">
        <v>883</v>
      </c>
      <c r="P87" t="s">
        <v>883</v>
      </c>
      <c r="Q87" t="s">
        <v>883</v>
      </c>
      <c r="R87" t="s">
        <v>883</v>
      </c>
      <c r="S87">
        <f t="shared" si="4"/>
        <v>4</v>
      </c>
      <c r="T87">
        <v>14</v>
      </c>
      <c r="U87" s="385">
        <f t="shared" si="5"/>
        <v>28.571428571428569</v>
      </c>
    </row>
    <row r="88" spans="2:21">
      <c r="B88" s="115">
        <v>17</v>
      </c>
      <c r="C88" t="s">
        <v>413</v>
      </c>
      <c r="D88" t="s">
        <v>883</v>
      </c>
      <c r="E88" t="s">
        <v>883</v>
      </c>
      <c r="F88" t="s">
        <v>884</v>
      </c>
      <c r="G88" t="s">
        <v>884</v>
      </c>
      <c r="H88"/>
      <c r="I88" t="s">
        <v>883</v>
      </c>
      <c r="J88" t="s">
        <v>884</v>
      </c>
      <c r="K88" s="211">
        <v>1075.720165</v>
      </c>
      <c r="L88" t="s">
        <v>884</v>
      </c>
      <c r="M88" t="s">
        <v>883</v>
      </c>
      <c r="N88" t="s">
        <v>883</v>
      </c>
      <c r="P88" t="s">
        <v>883</v>
      </c>
      <c r="Q88" t="s">
        <v>883</v>
      </c>
      <c r="R88" t="s">
        <v>883</v>
      </c>
      <c r="S88">
        <f t="shared" si="4"/>
        <v>4</v>
      </c>
      <c r="T88">
        <v>14</v>
      </c>
      <c r="U88" s="385">
        <f t="shared" si="5"/>
        <v>28.571428571428569</v>
      </c>
    </row>
    <row r="89" spans="2:21">
      <c r="B89" s="115">
        <v>34</v>
      </c>
      <c r="C89" t="s">
        <v>464</v>
      </c>
      <c r="D89" t="s">
        <v>883</v>
      </c>
      <c r="E89" t="s">
        <v>883</v>
      </c>
      <c r="F89" t="s">
        <v>884</v>
      </c>
      <c r="G89" t="s">
        <v>884</v>
      </c>
      <c r="H89" t="s">
        <v>884</v>
      </c>
      <c r="I89" t="s">
        <v>883</v>
      </c>
      <c r="J89" t="s">
        <v>884</v>
      </c>
      <c r="K89" s="211">
        <v>841.35802479999995</v>
      </c>
      <c r="L89" t="s">
        <v>883</v>
      </c>
      <c r="M89" t="s">
        <v>883</v>
      </c>
      <c r="N89" t="s">
        <v>883</v>
      </c>
      <c r="P89" t="s">
        <v>883</v>
      </c>
      <c r="Q89" t="s">
        <v>883</v>
      </c>
      <c r="R89" t="s">
        <v>883</v>
      </c>
      <c r="S89">
        <f t="shared" si="4"/>
        <v>4</v>
      </c>
      <c r="T89">
        <v>14</v>
      </c>
      <c r="U89" s="385">
        <f t="shared" si="5"/>
        <v>28.571428571428569</v>
      </c>
    </row>
    <row r="90" spans="2:21">
      <c r="B90" s="115">
        <v>54</v>
      </c>
      <c r="C90" t="s">
        <v>524</v>
      </c>
      <c r="D90" t="s">
        <v>883</v>
      </c>
      <c r="E90" t="s">
        <v>883</v>
      </c>
      <c r="F90" t="s">
        <v>883</v>
      </c>
      <c r="G90" t="s">
        <v>884</v>
      </c>
      <c r="H90" t="s">
        <v>884</v>
      </c>
      <c r="I90" t="s">
        <v>883</v>
      </c>
      <c r="J90" t="s">
        <v>884</v>
      </c>
      <c r="K90" s="211">
        <v>1075.6172839999999</v>
      </c>
      <c r="L90" t="s">
        <v>883</v>
      </c>
      <c r="M90" t="s">
        <v>884</v>
      </c>
      <c r="N90"/>
      <c r="O90" t="s">
        <v>883</v>
      </c>
      <c r="P90" t="s">
        <v>883</v>
      </c>
      <c r="Q90" t="s">
        <v>883</v>
      </c>
      <c r="S90">
        <f t="shared" si="4"/>
        <v>4</v>
      </c>
      <c r="T90">
        <v>14</v>
      </c>
      <c r="U90" s="385">
        <f t="shared" si="5"/>
        <v>28.571428571428569</v>
      </c>
    </row>
    <row r="91" spans="2:21">
      <c r="B91" s="115">
        <v>162</v>
      </c>
      <c r="C91" t="s">
        <v>820</v>
      </c>
      <c r="D91" t="s">
        <v>883</v>
      </c>
      <c r="F91" t="s">
        <v>884</v>
      </c>
      <c r="G91" t="s">
        <v>883</v>
      </c>
      <c r="H91" t="s">
        <v>884</v>
      </c>
      <c r="J91" t="s">
        <v>884</v>
      </c>
      <c r="K91" s="211">
        <v>1080.9670779999999</v>
      </c>
      <c r="L91" t="s">
        <v>884</v>
      </c>
      <c r="M91" t="s">
        <v>884</v>
      </c>
      <c r="N91" t="s">
        <v>883</v>
      </c>
      <c r="O91" t="s">
        <v>883</v>
      </c>
      <c r="P91" t="s">
        <v>883</v>
      </c>
      <c r="Q91" t="s">
        <v>883</v>
      </c>
      <c r="R91" t="s">
        <v>883</v>
      </c>
      <c r="S91">
        <f t="shared" si="4"/>
        <v>5</v>
      </c>
      <c r="T91">
        <v>14</v>
      </c>
      <c r="U91" s="385">
        <f t="shared" si="5"/>
        <v>35.714285714285715</v>
      </c>
    </row>
    <row r="92" spans="2:21">
      <c r="B92" s="115">
        <v>163</v>
      </c>
      <c r="C92" t="s">
        <v>823</v>
      </c>
      <c r="D92" t="s">
        <v>883</v>
      </c>
      <c r="E92" t="s">
        <v>883</v>
      </c>
      <c r="F92" t="s">
        <v>884</v>
      </c>
      <c r="H92" t="s">
        <v>884</v>
      </c>
      <c r="I92" t="s">
        <v>883</v>
      </c>
      <c r="J92" t="s">
        <v>884</v>
      </c>
      <c r="K92" s="211">
        <v>1120.1646089999999</v>
      </c>
      <c r="L92" t="s">
        <v>884</v>
      </c>
      <c r="M92" t="s">
        <v>884</v>
      </c>
      <c r="N92"/>
      <c r="O92" t="s">
        <v>883</v>
      </c>
      <c r="P92" t="s">
        <v>883</v>
      </c>
      <c r="Q92" t="s">
        <v>883</v>
      </c>
      <c r="R92" t="s">
        <v>883</v>
      </c>
      <c r="S92">
        <f t="shared" si="4"/>
        <v>5</v>
      </c>
      <c r="T92">
        <v>14</v>
      </c>
      <c r="U92" s="385">
        <f t="shared" si="5"/>
        <v>35.714285714285715</v>
      </c>
    </row>
    <row r="93" spans="2:21">
      <c r="B93" s="115">
        <v>174</v>
      </c>
      <c r="C93" t="s">
        <v>852</v>
      </c>
      <c r="D93" t="s">
        <v>883</v>
      </c>
      <c r="F93" t="s">
        <v>884</v>
      </c>
      <c r="G93" t="s">
        <v>883</v>
      </c>
      <c r="H93" t="s">
        <v>884</v>
      </c>
      <c r="J93" t="s">
        <v>884</v>
      </c>
      <c r="K93" s="211">
        <v>567.48971189999997</v>
      </c>
      <c r="L93"/>
      <c r="M93" t="s">
        <v>884</v>
      </c>
      <c r="N93" t="s">
        <v>884</v>
      </c>
      <c r="O93" t="s">
        <v>883</v>
      </c>
      <c r="P93" t="s">
        <v>883</v>
      </c>
      <c r="Q93" t="s">
        <v>883</v>
      </c>
      <c r="R93" t="s">
        <v>883</v>
      </c>
      <c r="S93">
        <f t="shared" si="4"/>
        <v>5</v>
      </c>
      <c r="T93">
        <v>14</v>
      </c>
      <c r="U93" s="385">
        <f t="shared" si="5"/>
        <v>35.714285714285715</v>
      </c>
    </row>
    <row r="94" spans="2:21">
      <c r="B94" s="115">
        <v>108</v>
      </c>
      <c r="C94" t="s">
        <v>686</v>
      </c>
      <c r="D94" t="s">
        <v>883</v>
      </c>
      <c r="E94" t="s">
        <v>884</v>
      </c>
      <c r="F94" t="s">
        <v>884</v>
      </c>
      <c r="G94" t="s">
        <v>883</v>
      </c>
      <c r="H94" t="s">
        <v>884</v>
      </c>
      <c r="I94" t="s">
        <v>883</v>
      </c>
      <c r="J94" t="s">
        <v>884</v>
      </c>
      <c r="K94" s="211">
        <v>938.58024690000002</v>
      </c>
      <c r="L94"/>
      <c r="M94" t="s">
        <v>883</v>
      </c>
      <c r="N94" t="s">
        <v>884</v>
      </c>
      <c r="P94" t="s">
        <v>883</v>
      </c>
      <c r="Q94" t="s">
        <v>883</v>
      </c>
      <c r="R94" t="s">
        <v>883</v>
      </c>
      <c r="S94">
        <f t="shared" si="4"/>
        <v>5</v>
      </c>
      <c r="T94">
        <v>14</v>
      </c>
      <c r="U94" s="385">
        <f t="shared" si="5"/>
        <v>35.714285714285715</v>
      </c>
    </row>
    <row r="95" spans="2:21">
      <c r="B95" s="115">
        <v>93</v>
      </c>
      <c r="C95" t="s">
        <v>641</v>
      </c>
      <c r="D95" t="s">
        <v>883</v>
      </c>
      <c r="F95" t="s">
        <v>884</v>
      </c>
      <c r="G95" t="s">
        <v>883</v>
      </c>
      <c r="H95" t="s">
        <v>884</v>
      </c>
      <c r="I95" t="s">
        <v>883</v>
      </c>
      <c r="J95" t="s">
        <v>884</v>
      </c>
      <c r="K95" s="211">
        <v>861.31687250000004</v>
      </c>
      <c r="L95" t="s">
        <v>884</v>
      </c>
      <c r="M95" t="s">
        <v>883</v>
      </c>
      <c r="N95" t="s">
        <v>884</v>
      </c>
      <c r="P95" t="s">
        <v>883</v>
      </c>
      <c r="Q95" t="s">
        <v>883</v>
      </c>
      <c r="R95" t="s">
        <v>883</v>
      </c>
      <c r="S95">
        <f t="shared" si="4"/>
        <v>5</v>
      </c>
      <c r="T95">
        <v>14</v>
      </c>
      <c r="U95" s="385">
        <f t="shared" si="5"/>
        <v>35.714285714285715</v>
      </c>
    </row>
    <row r="96" spans="2:21">
      <c r="B96" s="115">
        <v>143</v>
      </c>
      <c r="C96" t="s">
        <v>772</v>
      </c>
      <c r="D96" t="s">
        <v>883</v>
      </c>
      <c r="E96" t="s">
        <v>884</v>
      </c>
      <c r="F96" t="s">
        <v>884</v>
      </c>
      <c r="G96" t="s">
        <v>883</v>
      </c>
      <c r="H96" t="s">
        <v>884</v>
      </c>
      <c r="I96" t="s">
        <v>883</v>
      </c>
      <c r="J96"/>
      <c r="K96" s="211">
        <v>1124.588477</v>
      </c>
      <c r="L96" t="s">
        <v>884</v>
      </c>
      <c r="M96" t="s">
        <v>883</v>
      </c>
      <c r="N96" t="s">
        <v>884</v>
      </c>
      <c r="O96" t="s">
        <v>883</v>
      </c>
      <c r="P96" t="s">
        <v>883</v>
      </c>
      <c r="Q96" t="s">
        <v>883</v>
      </c>
      <c r="R96" t="s">
        <v>883</v>
      </c>
      <c r="S96">
        <f t="shared" si="4"/>
        <v>5</v>
      </c>
      <c r="T96">
        <v>14</v>
      </c>
      <c r="U96" s="385">
        <f t="shared" si="5"/>
        <v>35.714285714285715</v>
      </c>
    </row>
    <row r="97" spans="2:21">
      <c r="B97" s="115">
        <v>154</v>
      </c>
      <c r="C97" t="s">
        <v>800</v>
      </c>
      <c r="D97" t="s">
        <v>883</v>
      </c>
      <c r="E97" t="s">
        <v>884</v>
      </c>
      <c r="F97" t="s">
        <v>884</v>
      </c>
      <c r="G97" t="s">
        <v>883</v>
      </c>
      <c r="H97" t="s">
        <v>884</v>
      </c>
      <c r="J97" t="s">
        <v>884</v>
      </c>
      <c r="K97" s="211">
        <v>870.98765430000003</v>
      </c>
      <c r="L97" t="s">
        <v>884</v>
      </c>
      <c r="M97" t="s">
        <v>883</v>
      </c>
      <c r="N97" t="s">
        <v>883</v>
      </c>
      <c r="O97" t="s">
        <v>883</v>
      </c>
      <c r="P97" t="s">
        <v>883</v>
      </c>
      <c r="Q97" t="s">
        <v>883</v>
      </c>
      <c r="R97" t="s">
        <v>883</v>
      </c>
      <c r="S97">
        <f t="shared" si="4"/>
        <v>5</v>
      </c>
      <c r="T97">
        <v>14</v>
      </c>
      <c r="U97" s="385">
        <f t="shared" si="5"/>
        <v>35.714285714285715</v>
      </c>
    </row>
    <row r="98" spans="2:21">
      <c r="B98" s="115">
        <v>157</v>
      </c>
      <c r="C98" t="s">
        <v>809</v>
      </c>
      <c r="D98" t="s">
        <v>883</v>
      </c>
      <c r="E98" t="s">
        <v>884</v>
      </c>
      <c r="F98" t="s">
        <v>884</v>
      </c>
      <c r="G98" t="s">
        <v>883</v>
      </c>
      <c r="H98" t="s">
        <v>884</v>
      </c>
      <c r="J98" t="s">
        <v>884</v>
      </c>
      <c r="K98" s="211">
        <v>984.3621402</v>
      </c>
      <c r="L98" t="s">
        <v>884</v>
      </c>
      <c r="M98" t="s">
        <v>883</v>
      </c>
      <c r="N98" t="s">
        <v>883</v>
      </c>
      <c r="O98" t="s">
        <v>883</v>
      </c>
      <c r="P98" t="s">
        <v>883</v>
      </c>
      <c r="Q98" t="s">
        <v>883</v>
      </c>
      <c r="R98" t="s">
        <v>883</v>
      </c>
      <c r="S98">
        <f t="shared" si="4"/>
        <v>5</v>
      </c>
      <c r="T98">
        <v>14</v>
      </c>
      <c r="U98" s="385">
        <f t="shared" si="5"/>
        <v>35.714285714285715</v>
      </c>
    </row>
    <row r="99" spans="2:21">
      <c r="B99" s="115">
        <v>122</v>
      </c>
      <c r="C99" t="s">
        <v>723</v>
      </c>
      <c r="D99" t="s">
        <v>883</v>
      </c>
      <c r="E99" t="s">
        <v>884</v>
      </c>
      <c r="F99" t="s">
        <v>884</v>
      </c>
      <c r="G99" t="s">
        <v>883</v>
      </c>
      <c r="H99" t="s">
        <v>884</v>
      </c>
      <c r="J99"/>
      <c r="K99" s="211">
        <v>803.70370370000001</v>
      </c>
      <c r="L99" t="s">
        <v>883</v>
      </c>
      <c r="M99" t="s">
        <v>884</v>
      </c>
      <c r="N99" t="s">
        <v>884</v>
      </c>
      <c r="O99" t="s">
        <v>883</v>
      </c>
      <c r="P99" t="s">
        <v>883</v>
      </c>
      <c r="Q99" t="s">
        <v>883</v>
      </c>
      <c r="R99" t="s">
        <v>883</v>
      </c>
      <c r="S99">
        <f t="shared" si="4"/>
        <v>5</v>
      </c>
      <c r="T99">
        <v>14</v>
      </c>
      <c r="U99" s="385">
        <f t="shared" si="5"/>
        <v>35.714285714285715</v>
      </c>
    </row>
    <row r="100" spans="2:21">
      <c r="B100" s="115">
        <v>136</v>
      </c>
      <c r="C100" t="s">
        <v>756</v>
      </c>
      <c r="D100" t="s">
        <v>883</v>
      </c>
      <c r="F100" t="s">
        <v>884</v>
      </c>
      <c r="G100" t="s">
        <v>883</v>
      </c>
      <c r="H100"/>
      <c r="I100" t="s">
        <v>883</v>
      </c>
      <c r="J100" t="s">
        <v>884</v>
      </c>
      <c r="K100" s="211">
        <v>957.81893000000002</v>
      </c>
      <c r="L100" t="s">
        <v>884</v>
      </c>
      <c r="M100" t="s">
        <v>884</v>
      </c>
      <c r="N100" t="s">
        <v>884</v>
      </c>
      <c r="O100" t="s">
        <v>883</v>
      </c>
      <c r="P100" t="s">
        <v>883</v>
      </c>
      <c r="Q100" t="s">
        <v>883</v>
      </c>
      <c r="R100" t="s">
        <v>883</v>
      </c>
      <c r="S100">
        <f t="shared" si="4"/>
        <v>5</v>
      </c>
      <c r="T100">
        <v>14</v>
      </c>
      <c r="U100" s="385">
        <f t="shared" si="5"/>
        <v>35.714285714285715</v>
      </c>
    </row>
    <row r="101" spans="2:21">
      <c r="B101" s="115">
        <v>165</v>
      </c>
      <c r="C101" t="s">
        <v>828</v>
      </c>
      <c r="D101" t="s">
        <v>883</v>
      </c>
      <c r="E101" t="s">
        <v>884</v>
      </c>
      <c r="F101" t="s">
        <v>884</v>
      </c>
      <c r="G101" t="s">
        <v>883</v>
      </c>
      <c r="H101" t="s">
        <v>884</v>
      </c>
      <c r="I101" t="s">
        <v>883</v>
      </c>
      <c r="J101"/>
      <c r="K101" s="211">
        <v>654.11522639999998</v>
      </c>
      <c r="L101" t="s">
        <v>883</v>
      </c>
      <c r="M101" t="s">
        <v>884</v>
      </c>
      <c r="N101" t="s">
        <v>884</v>
      </c>
      <c r="O101" t="s">
        <v>883</v>
      </c>
      <c r="P101" t="s">
        <v>883</v>
      </c>
      <c r="Q101" t="s">
        <v>883</v>
      </c>
      <c r="R101" t="s">
        <v>883</v>
      </c>
      <c r="S101">
        <f t="shared" si="4"/>
        <v>5</v>
      </c>
      <c r="T101">
        <v>14</v>
      </c>
      <c r="U101" s="385">
        <f t="shared" si="5"/>
        <v>35.714285714285715</v>
      </c>
    </row>
    <row r="102" spans="2:21">
      <c r="B102" s="115">
        <v>97</v>
      </c>
      <c r="C102" t="s">
        <v>653</v>
      </c>
      <c r="D102" t="s">
        <v>883</v>
      </c>
      <c r="E102" t="s">
        <v>884</v>
      </c>
      <c r="F102" t="s">
        <v>884</v>
      </c>
      <c r="G102" t="s">
        <v>883</v>
      </c>
      <c r="H102" t="s">
        <v>884</v>
      </c>
      <c r="I102" t="s">
        <v>883</v>
      </c>
      <c r="J102" t="s">
        <v>884</v>
      </c>
      <c r="K102" s="211">
        <v>1073.0452680000001</v>
      </c>
      <c r="L102" t="s">
        <v>883</v>
      </c>
      <c r="M102" t="s">
        <v>883</v>
      </c>
      <c r="N102" t="s">
        <v>884</v>
      </c>
      <c r="O102" t="s">
        <v>883</v>
      </c>
      <c r="P102" t="s">
        <v>883</v>
      </c>
      <c r="Q102" t="s">
        <v>883</v>
      </c>
      <c r="R102" t="s">
        <v>883</v>
      </c>
      <c r="S102">
        <f t="shared" si="4"/>
        <v>5</v>
      </c>
      <c r="T102">
        <v>14</v>
      </c>
      <c r="U102" s="385">
        <f t="shared" si="5"/>
        <v>35.714285714285715</v>
      </c>
    </row>
    <row r="103" spans="2:21">
      <c r="B103" s="115">
        <v>116</v>
      </c>
      <c r="C103" t="s">
        <v>708</v>
      </c>
      <c r="D103" t="s">
        <v>883</v>
      </c>
      <c r="F103" t="s">
        <v>884</v>
      </c>
      <c r="G103" t="s">
        <v>883</v>
      </c>
      <c r="H103" t="s">
        <v>884</v>
      </c>
      <c r="I103" t="s">
        <v>883</v>
      </c>
      <c r="J103" t="s">
        <v>884</v>
      </c>
      <c r="K103" s="211">
        <v>921.29629639999996</v>
      </c>
      <c r="L103" t="s">
        <v>884</v>
      </c>
      <c r="N103" t="s">
        <v>884</v>
      </c>
      <c r="O103" t="s">
        <v>883</v>
      </c>
      <c r="P103" t="s">
        <v>883</v>
      </c>
      <c r="Q103" t="s">
        <v>883</v>
      </c>
      <c r="R103" t="s">
        <v>883</v>
      </c>
      <c r="S103">
        <f t="shared" ref="S103:S134" si="6">COUNTIF(D103:R103,"=R")</f>
        <v>5</v>
      </c>
      <c r="T103">
        <v>14</v>
      </c>
      <c r="U103" s="385">
        <f t="shared" ref="U103:U134" si="7">(S103/T103)*100</f>
        <v>35.714285714285715</v>
      </c>
    </row>
    <row r="104" spans="2:21">
      <c r="B104" s="115">
        <v>117</v>
      </c>
      <c r="C104" t="s">
        <v>710</v>
      </c>
      <c r="D104" t="s">
        <v>883</v>
      </c>
      <c r="E104" t="s">
        <v>884</v>
      </c>
      <c r="F104" t="s">
        <v>884</v>
      </c>
      <c r="G104" t="s">
        <v>883</v>
      </c>
      <c r="H104" t="s">
        <v>884</v>
      </c>
      <c r="I104" t="s">
        <v>883</v>
      </c>
      <c r="J104"/>
      <c r="K104" s="211">
        <v>869.75308640000003</v>
      </c>
      <c r="L104" t="s">
        <v>884</v>
      </c>
      <c r="N104" t="s">
        <v>884</v>
      </c>
      <c r="O104" t="s">
        <v>883</v>
      </c>
      <c r="P104" t="s">
        <v>883</v>
      </c>
      <c r="Q104" t="s">
        <v>883</v>
      </c>
      <c r="R104" t="s">
        <v>883</v>
      </c>
      <c r="S104">
        <f t="shared" si="6"/>
        <v>5</v>
      </c>
      <c r="T104">
        <v>14</v>
      </c>
      <c r="U104" s="385">
        <f t="shared" si="7"/>
        <v>35.714285714285715</v>
      </c>
    </row>
    <row r="105" spans="2:21">
      <c r="B105" s="115">
        <v>128</v>
      </c>
      <c r="C105" t="s">
        <v>739</v>
      </c>
      <c r="D105" t="s">
        <v>883</v>
      </c>
      <c r="E105" t="s">
        <v>884</v>
      </c>
      <c r="F105" t="s">
        <v>884</v>
      </c>
      <c r="G105" t="s">
        <v>883</v>
      </c>
      <c r="H105" t="s">
        <v>884</v>
      </c>
      <c r="I105" t="s">
        <v>883</v>
      </c>
      <c r="J105" t="s">
        <v>884</v>
      </c>
      <c r="K105" s="211">
        <v>986.21399169999995</v>
      </c>
      <c r="L105" t="s">
        <v>884</v>
      </c>
      <c r="M105" t="s">
        <v>883</v>
      </c>
      <c r="N105" t="s">
        <v>883</v>
      </c>
      <c r="P105" t="s">
        <v>883</v>
      </c>
      <c r="Q105" t="s">
        <v>883</v>
      </c>
      <c r="R105" t="s">
        <v>883</v>
      </c>
      <c r="S105">
        <f t="shared" si="6"/>
        <v>5</v>
      </c>
      <c r="T105">
        <v>14</v>
      </c>
      <c r="U105" s="385">
        <f t="shared" si="7"/>
        <v>35.714285714285715</v>
      </c>
    </row>
    <row r="106" spans="2:21">
      <c r="B106" s="115">
        <v>7</v>
      </c>
      <c r="C106" t="s">
        <v>383</v>
      </c>
      <c r="D106" t="s">
        <v>883</v>
      </c>
      <c r="F106" t="s">
        <v>884</v>
      </c>
      <c r="G106" t="s">
        <v>883</v>
      </c>
      <c r="H106" t="s">
        <v>884</v>
      </c>
      <c r="I106" t="s">
        <v>883</v>
      </c>
      <c r="J106" t="s">
        <v>884</v>
      </c>
      <c r="K106" s="211">
        <v>740.12345679999999</v>
      </c>
      <c r="L106" t="s">
        <v>884</v>
      </c>
      <c r="M106" t="s">
        <v>883</v>
      </c>
      <c r="N106" t="s">
        <v>884</v>
      </c>
      <c r="P106" t="s">
        <v>883</v>
      </c>
      <c r="Q106" t="s">
        <v>883</v>
      </c>
      <c r="R106" t="s">
        <v>883</v>
      </c>
      <c r="S106">
        <f t="shared" si="6"/>
        <v>5</v>
      </c>
      <c r="T106">
        <v>14</v>
      </c>
      <c r="U106" s="385">
        <f t="shared" si="7"/>
        <v>35.714285714285715</v>
      </c>
    </row>
    <row r="107" spans="2:21">
      <c r="B107" s="115">
        <v>1</v>
      </c>
      <c r="C107" t="s">
        <v>365</v>
      </c>
      <c r="D107" t="s">
        <v>883</v>
      </c>
      <c r="F107" t="s">
        <v>884</v>
      </c>
      <c r="G107" t="s">
        <v>883</v>
      </c>
      <c r="H107" t="s">
        <v>884</v>
      </c>
      <c r="I107" t="s">
        <v>883</v>
      </c>
      <c r="J107" t="s">
        <v>884</v>
      </c>
      <c r="K107" s="211">
        <v>942.90123440000002</v>
      </c>
      <c r="L107" t="s">
        <v>884</v>
      </c>
      <c r="N107" t="s">
        <v>884</v>
      </c>
      <c r="O107" t="s">
        <v>883</v>
      </c>
      <c r="P107" t="s">
        <v>883</v>
      </c>
      <c r="Q107" t="s">
        <v>883</v>
      </c>
      <c r="R107" t="s">
        <v>883</v>
      </c>
      <c r="S107">
        <f t="shared" si="6"/>
        <v>5</v>
      </c>
      <c r="T107">
        <v>14</v>
      </c>
      <c r="U107" s="385">
        <f t="shared" si="7"/>
        <v>35.714285714285715</v>
      </c>
    </row>
    <row r="108" spans="2:21">
      <c r="B108" s="115">
        <v>63</v>
      </c>
      <c r="C108" t="s">
        <v>551</v>
      </c>
      <c r="D108" t="s">
        <v>883</v>
      </c>
      <c r="F108" t="s">
        <v>884</v>
      </c>
      <c r="G108" t="s">
        <v>883</v>
      </c>
      <c r="H108"/>
      <c r="I108" t="s">
        <v>883</v>
      </c>
      <c r="J108" t="s">
        <v>884</v>
      </c>
      <c r="K108" s="211">
        <v>866.97530859999995</v>
      </c>
      <c r="L108" t="s">
        <v>884</v>
      </c>
      <c r="M108" t="s">
        <v>883</v>
      </c>
      <c r="N108" t="s">
        <v>884</v>
      </c>
      <c r="O108" t="s">
        <v>883</v>
      </c>
      <c r="P108" t="s">
        <v>884</v>
      </c>
      <c r="Q108" t="s">
        <v>883</v>
      </c>
      <c r="R108" t="s">
        <v>883</v>
      </c>
      <c r="S108">
        <f t="shared" si="6"/>
        <v>5</v>
      </c>
      <c r="T108">
        <v>14</v>
      </c>
      <c r="U108" s="385">
        <f t="shared" si="7"/>
        <v>35.714285714285715</v>
      </c>
    </row>
    <row r="109" spans="2:21">
      <c r="B109" s="115">
        <v>68</v>
      </c>
      <c r="C109" t="s">
        <v>566</v>
      </c>
      <c r="D109" t="s">
        <v>883</v>
      </c>
      <c r="F109" t="s">
        <v>884</v>
      </c>
      <c r="G109" t="s">
        <v>883</v>
      </c>
      <c r="H109" t="s">
        <v>884</v>
      </c>
      <c r="I109" t="s">
        <v>883</v>
      </c>
      <c r="J109" t="s">
        <v>884</v>
      </c>
      <c r="K109" s="211">
        <v>977.7777777</v>
      </c>
      <c r="L109" t="s">
        <v>884</v>
      </c>
      <c r="N109"/>
      <c r="P109" t="s">
        <v>884</v>
      </c>
      <c r="Q109" t="s">
        <v>883</v>
      </c>
      <c r="R109" t="s">
        <v>883</v>
      </c>
      <c r="S109">
        <f t="shared" si="6"/>
        <v>5</v>
      </c>
      <c r="T109">
        <v>14</v>
      </c>
      <c r="U109" s="385">
        <f t="shared" si="7"/>
        <v>35.714285714285715</v>
      </c>
    </row>
    <row r="110" spans="2:21">
      <c r="B110" s="115">
        <v>80</v>
      </c>
      <c r="C110" t="s">
        <v>602</v>
      </c>
      <c r="D110" t="s">
        <v>883</v>
      </c>
      <c r="F110" t="s">
        <v>884</v>
      </c>
      <c r="G110" t="s">
        <v>883</v>
      </c>
      <c r="H110" t="s">
        <v>884</v>
      </c>
      <c r="J110" t="s">
        <v>884</v>
      </c>
      <c r="K110" s="211">
        <v>596.91358019999996</v>
      </c>
      <c r="L110" t="s">
        <v>884</v>
      </c>
      <c r="M110" t="s">
        <v>883</v>
      </c>
      <c r="N110" t="s">
        <v>883</v>
      </c>
      <c r="P110" t="s">
        <v>884</v>
      </c>
      <c r="Q110" t="s">
        <v>883</v>
      </c>
      <c r="R110" t="s">
        <v>883</v>
      </c>
      <c r="S110">
        <f t="shared" si="6"/>
        <v>5</v>
      </c>
      <c r="T110">
        <v>14</v>
      </c>
      <c r="U110" s="385">
        <f t="shared" si="7"/>
        <v>35.714285714285715</v>
      </c>
    </row>
    <row r="111" spans="2:21">
      <c r="B111" s="115">
        <v>56</v>
      </c>
      <c r="C111" t="s">
        <v>530</v>
      </c>
      <c r="D111" t="s">
        <v>883</v>
      </c>
      <c r="E111" t="s">
        <v>883</v>
      </c>
      <c r="F111" t="s">
        <v>884</v>
      </c>
      <c r="G111" t="s">
        <v>883</v>
      </c>
      <c r="H111" t="s">
        <v>884</v>
      </c>
      <c r="I111" t="s">
        <v>883</v>
      </c>
      <c r="J111" t="s">
        <v>884</v>
      </c>
      <c r="K111" s="211">
        <v>960.18518529999994</v>
      </c>
      <c r="L111" t="s">
        <v>884</v>
      </c>
      <c r="N111" t="s">
        <v>884</v>
      </c>
      <c r="O111" t="s">
        <v>883</v>
      </c>
      <c r="P111" t="s">
        <v>883</v>
      </c>
      <c r="R111" t="s">
        <v>883</v>
      </c>
      <c r="S111">
        <f t="shared" si="6"/>
        <v>5</v>
      </c>
      <c r="T111">
        <v>14</v>
      </c>
      <c r="U111" s="385">
        <f t="shared" si="7"/>
        <v>35.714285714285715</v>
      </c>
    </row>
    <row r="112" spans="2:21">
      <c r="B112" s="115">
        <v>83</v>
      </c>
      <c r="C112" t="s">
        <v>611</v>
      </c>
      <c r="D112" t="s">
        <v>883</v>
      </c>
      <c r="F112" t="s">
        <v>884</v>
      </c>
      <c r="G112" t="s">
        <v>883</v>
      </c>
      <c r="H112" t="s">
        <v>884</v>
      </c>
      <c r="I112" t="s">
        <v>883</v>
      </c>
      <c r="J112" t="s">
        <v>883</v>
      </c>
      <c r="K112" s="211">
        <v>773.97119339999995</v>
      </c>
      <c r="L112" t="s">
        <v>884</v>
      </c>
      <c r="M112" t="s">
        <v>884</v>
      </c>
      <c r="N112" t="s">
        <v>884</v>
      </c>
      <c r="P112" t="s">
        <v>883</v>
      </c>
      <c r="R112" t="s">
        <v>883</v>
      </c>
      <c r="S112">
        <f t="shared" si="6"/>
        <v>5</v>
      </c>
      <c r="T112">
        <v>14</v>
      </c>
      <c r="U112" s="385">
        <f t="shared" si="7"/>
        <v>35.714285714285715</v>
      </c>
    </row>
    <row r="113" spans="2:21">
      <c r="B113" s="115">
        <v>33</v>
      </c>
      <c r="C113" t="s">
        <v>461</v>
      </c>
      <c r="D113" t="s">
        <v>883</v>
      </c>
      <c r="E113" t="s">
        <v>883</v>
      </c>
      <c r="F113" t="s">
        <v>884</v>
      </c>
      <c r="G113" t="s">
        <v>883</v>
      </c>
      <c r="H113" t="s">
        <v>884</v>
      </c>
      <c r="J113" t="s">
        <v>884</v>
      </c>
      <c r="K113" s="211">
        <v>733.64197530000001</v>
      </c>
      <c r="L113" t="s">
        <v>884</v>
      </c>
      <c r="M113" t="s">
        <v>883</v>
      </c>
      <c r="N113" t="s">
        <v>883</v>
      </c>
      <c r="O113" t="s">
        <v>884</v>
      </c>
      <c r="P113" t="s">
        <v>883</v>
      </c>
      <c r="Q113" t="s">
        <v>883</v>
      </c>
      <c r="S113">
        <f t="shared" si="6"/>
        <v>5</v>
      </c>
      <c r="T113">
        <v>14</v>
      </c>
      <c r="U113" s="385">
        <f t="shared" si="7"/>
        <v>35.714285714285715</v>
      </c>
    </row>
    <row r="114" spans="2:21">
      <c r="B114" s="115">
        <v>102</v>
      </c>
      <c r="C114" t="s">
        <v>668</v>
      </c>
      <c r="D114" t="s">
        <v>883</v>
      </c>
      <c r="F114" t="s">
        <v>884</v>
      </c>
      <c r="G114" t="s">
        <v>883</v>
      </c>
      <c r="H114" t="s">
        <v>884</v>
      </c>
      <c r="I114" t="s">
        <v>883</v>
      </c>
      <c r="J114" t="s">
        <v>884</v>
      </c>
      <c r="K114" s="211">
        <v>901.95473240000001</v>
      </c>
      <c r="L114" t="s">
        <v>883</v>
      </c>
      <c r="M114" t="s">
        <v>884</v>
      </c>
      <c r="N114" t="s">
        <v>884</v>
      </c>
      <c r="O114" t="s">
        <v>883</v>
      </c>
      <c r="P114" t="s">
        <v>883</v>
      </c>
      <c r="Q114" t="s">
        <v>883</v>
      </c>
      <c r="S114">
        <f t="shared" si="6"/>
        <v>5</v>
      </c>
      <c r="T114">
        <v>14</v>
      </c>
      <c r="U114" s="385">
        <f t="shared" si="7"/>
        <v>35.714285714285715</v>
      </c>
    </row>
    <row r="115" spans="2:21">
      <c r="B115" s="115">
        <v>114</v>
      </c>
      <c r="C115" t="s">
        <v>702</v>
      </c>
      <c r="D115" t="s">
        <v>883</v>
      </c>
      <c r="E115" t="s">
        <v>884</v>
      </c>
      <c r="F115" t="s">
        <v>884</v>
      </c>
      <c r="G115" t="s">
        <v>883</v>
      </c>
      <c r="H115" t="s">
        <v>884</v>
      </c>
      <c r="I115" t="s">
        <v>883</v>
      </c>
      <c r="J115" t="s">
        <v>884</v>
      </c>
      <c r="K115" s="211">
        <v>997.63374499999998</v>
      </c>
      <c r="L115" t="s">
        <v>884</v>
      </c>
      <c r="M115" t="s">
        <v>883</v>
      </c>
      <c r="N115"/>
      <c r="O115" t="s">
        <v>883</v>
      </c>
      <c r="P115" t="s">
        <v>883</v>
      </c>
      <c r="Q115" t="s">
        <v>883</v>
      </c>
      <c r="S115">
        <f t="shared" si="6"/>
        <v>5</v>
      </c>
      <c r="T115">
        <v>14</v>
      </c>
      <c r="U115" s="385">
        <f t="shared" si="7"/>
        <v>35.714285714285715</v>
      </c>
    </row>
    <row r="116" spans="2:21">
      <c r="B116" s="115">
        <v>43</v>
      </c>
      <c r="C116" t="s">
        <v>491</v>
      </c>
      <c r="D116" t="s">
        <v>883</v>
      </c>
      <c r="E116" t="s">
        <v>883</v>
      </c>
      <c r="F116" t="s">
        <v>884</v>
      </c>
      <c r="G116" t="s">
        <v>883</v>
      </c>
      <c r="H116" t="s">
        <v>884</v>
      </c>
      <c r="I116" t="s">
        <v>883</v>
      </c>
      <c r="J116" t="s">
        <v>884</v>
      </c>
      <c r="K116" s="211">
        <v>1079.2181069999999</v>
      </c>
      <c r="L116"/>
      <c r="M116" t="s">
        <v>884</v>
      </c>
      <c r="N116" t="s">
        <v>884</v>
      </c>
      <c r="P116" t="s">
        <v>883</v>
      </c>
      <c r="Q116" t="s">
        <v>883</v>
      </c>
      <c r="S116">
        <f t="shared" si="6"/>
        <v>5</v>
      </c>
      <c r="T116">
        <v>14</v>
      </c>
      <c r="U116" s="385">
        <f t="shared" si="7"/>
        <v>35.714285714285715</v>
      </c>
    </row>
    <row r="117" spans="2:21">
      <c r="B117" s="115">
        <v>39</v>
      </c>
      <c r="C117" t="s">
        <v>479</v>
      </c>
      <c r="D117" t="s">
        <v>883</v>
      </c>
      <c r="E117" t="s">
        <v>883</v>
      </c>
      <c r="F117" t="s">
        <v>884</v>
      </c>
      <c r="G117" t="s">
        <v>883</v>
      </c>
      <c r="H117" t="s">
        <v>884</v>
      </c>
      <c r="I117" t="s">
        <v>884</v>
      </c>
      <c r="J117" t="s">
        <v>884</v>
      </c>
      <c r="K117" s="211">
        <v>561.93415640000001</v>
      </c>
      <c r="L117"/>
      <c r="M117" t="s">
        <v>883</v>
      </c>
      <c r="N117" t="s">
        <v>884</v>
      </c>
      <c r="O117" t="s">
        <v>883</v>
      </c>
      <c r="P117" t="s">
        <v>883</v>
      </c>
      <c r="Q117" t="s">
        <v>883</v>
      </c>
      <c r="S117">
        <f t="shared" si="6"/>
        <v>5</v>
      </c>
      <c r="T117">
        <v>14</v>
      </c>
      <c r="U117" s="385">
        <f t="shared" si="7"/>
        <v>35.714285714285715</v>
      </c>
    </row>
    <row r="118" spans="2:21">
      <c r="B118" s="115">
        <v>107</v>
      </c>
      <c r="C118" t="s">
        <v>683</v>
      </c>
      <c r="D118" t="s">
        <v>883</v>
      </c>
      <c r="E118" t="s">
        <v>883</v>
      </c>
      <c r="F118" t="s">
        <v>884</v>
      </c>
      <c r="G118" t="s">
        <v>883</v>
      </c>
      <c r="H118" t="s">
        <v>884</v>
      </c>
      <c r="I118" t="s">
        <v>883</v>
      </c>
      <c r="J118" t="s">
        <v>884</v>
      </c>
      <c r="K118" s="211">
        <v>922.32510290000005</v>
      </c>
      <c r="L118" t="s">
        <v>884</v>
      </c>
      <c r="M118" t="s">
        <v>883</v>
      </c>
      <c r="N118" t="s">
        <v>884</v>
      </c>
      <c r="O118" t="s">
        <v>883</v>
      </c>
      <c r="P118" t="s">
        <v>883</v>
      </c>
      <c r="Q118" t="s">
        <v>883</v>
      </c>
      <c r="S118">
        <f t="shared" si="6"/>
        <v>5</v>
      </c>
      <c r="T118">
        <v>14</v>
      </c>
      <c r="U118" s="385">
        <f t="shared" si="7"/>
        <v>35.714285714285715</v>
      </c>
    </row>
    <row r="119" spans="2:21">
      <c r="B119" s="115">
        <v>121</v>
      </c>
      <c r="C119" t="s">
        <v>721</v>
      </c>
      <c r="D119" t="s">
        <v>883</v>
      </c>
      <c r="E119" t="s">
        <v>883</v>
      </c>
      <c r="F119" t="s">
        <v>884</v>
      </c>
      <c r="G119" t="s">
        <v>883</v>
      </c>
      <c r="H119" t="s">
        <v>884</v>
      </c>
      <c r="I119" t="s">
        <v>883</v>
      </c>
      <c r="J119" t="s">
        <v>884</v>
      </c>
      <c r="K119" s="211">
        <v>840.43209879999995</v>
      </c>
      <c r="L119" t="s">
        <v>883</v>
      </c>
      <c r="M119" t="s">
        <v>884</v>
      </c>
      <c r="N119" t="s">
        <v>884</v>
      </c>
      <c r="O119" t="s">
        <v>883</v>
      </c>
      <c r="P119" t="s">
        <v>883</v>
      </c>
      <c r="Q119" t="s">
        <v>883</v>
      </c>
      <c r="S119">
        <f t="shared" si="6"/>
        <v>5</v>
      </c>
      <c r="T119">
        <v>14</v>
      </c>
      <c r="U119" s="385">
        <f t="shared" si="7"/>
        <v>35.714285714285715</v>
      </c>
    </row>
    <row r="120" spans="2:21">
      <c r="B120" s="115">
        <v>90</v>
      </c>
      <c r="C120" t="s">
        <v>632</v>
      </c>
      <c r="D120" t="s">
        <v>883</v>
      </c>
      <c r="E120" t="s">
        <v>884</v>
      </c>
      <c r="F120" t="s">
        <v>884</v>
      </c>
      <c r="G120" t="s">
        <v>883</v>
      </c>
      <c r="H120" t="s">
        <v>884</v>
      </c>
      <c r="J120"/>
      <c r="K120" s="211">
        <v>705.7613169</v>
      </c>
      <c r="L120" t="s">
        <v>884</v>
      </c>
      <c r="M120" t="s">
        <v>883</v>
      </c>
      <c r="N120" t="s">
        <v>884</v>
      </c>
      <c r="O120" t="s">
        <v>883</v>
      </c>
      <c r="P120" t="s">
        <v>883</v>
      </c>
      <c r="Q120" t="s">
        <v>883</v>
      </c>
      <c r="S120">
        <f t="shared" si="6"/>
        <v>5</v>
      </c>
      <c r="T120">
        <v>14</v>
      </c>
      <c r="U120" s="385">
        <f t="shared" si="7"/>
        <v>35.714285714285715</v>
      </c>
    </row>
    <row r="121" spans="2:21">
      <c r="B121" s="115">
        <v>100</v>
      </c>
      <c r="C121" t="s">
        <v>662</v>
      </c>
      <c r="D121" t="s">
        <v>883</v>
      </c>
      <c r="E121" t="s">
        <v>884</v>
      </c>
      <c r="F121" t="s">
        <v>884</v>
      </c>
      <c r="G121" t="s">
        <v>883</v>
      </c>
      <c r="H121" t="s">
        <v>884</v>
      </c>
      <c r="I121" t="s">
        <v>883</v>
      </c>
      <c r="J121"/>
      <c r="K121" s="211">
        <v>855.24691340000004</v>
      </c>
      <c r="L121" t="s">
        <v>884</v>
      </c>
      <c r="M121" t="s">
        <v>883</v>
      </c>
      <c r="N121" t="s">
        <v>884</v>
      </c>
      <c r="O121" t="s">
        <v>883</v>
      </c>
      <c r="P121" t="s">
        <v>883</v>
      </c>
      <c r="Q121" t="s">
        <v>883</v>
      </c>
      <c r="S121">
        <f t="shared" si="6"/>
        <v>5</v>
      </c>
      <c r="T121">
        <v>14</v>
      </c>
      <c r="U121" s="385">
        <f t="shared" si="7"/>
        <v>35.714285714285715</v>
      </c>
    </row>
    <row r="122" spans="2:21">
      <c r="B122" s="115">
        <v>105</v>
      </c>
      <c r="C122" t="s">
        <v>677</v>
      </c>
      <c r="D122" t="s">
        <v>883</v>
      </c>
      <c r="E122" t="s">
        <v>884</v>
      </c>
      <c r="F122" t="s">
        <v>884</v>
      </c>
      <c r="G122" t="s">
        <v>883</v>
      </c>
      <c r="H122" t="s">
        <v>884</v>
      </c>
      <c r="I122" t="s">
        <v>883</v>
      </c>
      <c r="J122" t="s">
        <v>883</v>
      </c>
      <c r="K122" s="211">
        <v>1080.349794</v>
      </c>
      <c r="L122" t="s">
        <v>884</v>
      </c>
      <c r="M122" t="s">
        <v>883</v>
      </c>
      <c r="N122" t="s">
        <v>884</v>
      </c>
      <c r="O122" t="s">
        <v>883</v>
      </c>
      <c r="P122" t="s">
        <v>883</v>
      </c>
      <c r="Q122" t="s">
        <v>883</v>
      </c>
      <c r="S122">
        <f t="shared" si="6"/>
        <v>5</v>
      </c>
      <c r="T122">
        <v>14</v>
      </c>
      <c r="U122" s="385">
        <f t="shared" si="7"/>
        <v>35.714285714285715</v>
      </c>
    </row>
    <row r="123" spans="2:21">
      <c r="B123" s="115">
        <v>123</v>
      </c>
      <c r="C123" t="s">
        <v>726</v>
      </c>
      <c r="D123" t="s">
        <v>883</v>
      </c>
      <c r="E123" t="s">
        <v>884</v>
      </c>
      <c r="F123" t="s">
        <v>884</v>
      </c>
      <c r="G123" t="s">
        <v>883</v>
      </c>
      <c r="H123" t="s">
        <v>884</v>
      </c>
      <c r="I123" t="s">
        <v>883</v>
      </c>
      <c r="J123" t="s">
        <v>884</v>
      </c>
      <c r="K123" s="211">
        <v>950.92592579999996</v>
      </c>
      <c r="L123" t="s">
        <v>884</v>
      </c>
      <c r="N123" t="s">
        <v>883</v>
      </c>
      <c r="P123" t="s">
        <v>883</v>
      </c>
      <c r="S123">
        <f t="shared" si="6"/>
        <v>5</v>
      </c>
      <c r="T123">
        <v>14</v>
      </c>
      <c r="U123" s="385">
        <f t="shared" si="7"/>
        <v>35.714285714285715</v>
      </c>
    </row>
    <row r="124" spans="2:21">
      <c r="B124" s="115">
        <v>35</v>
      </c>
      <c r="C124" t="s">
        <v>467</v>
      </c>
      <c r="D124" t="s">
        <v>883</v>
      </c>
      <c r="E124" t="s">
        <v>883</v>
      </c>
      <c r="F124" t="s">
        <v>884</v>
      </c>
      <c r="G124" t="s">
        <v>883</v>
      </c>
      <c r="H124" t="s">
        <v>884</v>
      </c>
      <c r="I124" t="s">
        <v>883</v>
      </c>
      <c r="J124" t="s">
        <v>884</v>
      </c>
      <c r="K124" s="211">
        <v>808.33333330000005</v>
      </c>
      <c r="L124" t="s">
        <v>884</v>
      </c>
      <c r="M124" t="s">
        <v>883</v>
      </c>
      <c r="N124" t="s">
        <v>884</v>
      </c>
      <c r="O124" t="s">
        <v>883</v>
      </c>
      <c r="P124" t="s">
        <v>883</v>
      </c>
      <c r="S124">
        <f t="shared" si="6"/>
        <v>5</v>
      </c>
      <c r="T124">
        <v>14</v>
      </c>
      <c r="U124" s="385">
        <f t="shared" si="7"/>
        <v>35.714285714285715</v>
      </c>
    </row>
    <row r="125" spans="2:21">
      <c r="B125" s="115">
        <v>109</v>
      </c>
      <c r="C125" t="s">
        <v>689</v>
      </c>
      <c r="D125" t="s">
        <v>883</v>
      </c>
      <c r="E125" t="s">
        <v>884</v>
      </c>
      <c r="F125" t="s">
        <v>884</v>
      </c>
      <c r="G125" t="s">
        <v>883</v>
      </c>
      <c r="H125"/>
      <c r="I125" t="s">
        <v>883</v>
      </c>
      <c r="J125" t="s">
        <v>884</v>
      </c>
      <c r="K125" s="211">
        <v>1004.218107</v>
      </c>
      <c r="L125" t="s">
        <v>884</v>
      </c>
      <c r="M125" t="s">
        <v>883</v>
      </c>
      <c r="N125" t="s">
        <v>884</v>
      </c>
      <c r="O125" t="s">
        <v>883</v>
      </c>
      <c r="P125" t="s">
        <v>883</v>
      </c>
      <c r="S125">
        <f t="shared" si="6"/>
        <v>5</v>
      </c>
      <c r="T125">
        <v>14</v>
      </c>
      <c r="U125" s="385">
        <f t="shared" si="7"/>
        <v>35.714285714285715</v>
      </c>
    </row>
    <row r="126" spans="2:21">
      <c r="B126" s="115">
        <v>11</v>
      </c>
      <c r="C126" t="s">
        <v>395</v>
      </c>
      <c r="D126" t="s">
        <v>883</v>
      </c>
      <c r="E126" t="s">
        <v>883</v>
      </c>
      <c r="F126" t="s">
        <v>884</v>
      </c>
      <c r="G126" t="s">
        <v>884</v>
      </c>
      <c r="H126" t="s">
        <v>884</v>
      </c>
      <c r="I126" t="s">
        <v>883</v>
      </c>
      <c r="J126"/>
      <c r="K126" s="211">
        <v>739.40329220000001</v>
      </c>
      <c r="L126" t="s">
        <v>884</v>
      </c>
      <c r="M126" t="s">
        <v>883</v>
      </c>
      <c r="N126" t="s">
        <v>883</v>
      </c>
      <c r="O126" t="s">
        <v>883</v>
      </c>
      <c r="P126" t="s">
        <v>883</v>
      </c>
      <c r="Q126" t="s">
        <v>883</v>
      </c>
      <c r="R126" t="s">
        <v>884</v>
      </c>
      <c r="S126">
        <f t="shared" si="6"/>
        <v>5</v>
      </c>
      <c r="T126">
        <v>14</v>
      </c>
      <c r="U126" s="385">
        <f t="shared" si="7"/>
        <v>35.714285714285715</v>
      </c>
    </row>
    <row r="127" spans="2:21">
      <c r="B127" s="115">
        <v>10</v>
      </c>
      <c r="C127" t="s">
        <v>392</v>
      </c>
      <c r="D127" t="s">
        <v>883</v>
      </c>
      <c r="E127" t="s">
        <v>883</v>
      </c>
      <c r="F127" t="s">
        <v>884</v>
      </c>
      <c r="G127" t="s">
        <v>884</v>
      </c>
      <c r="H127" t="s">
        <v>884</v>
      </c>
      <c r="I127" t="s">
        <v>883</v>
      </c>
      <c r="J127" t="s">
        <v>884</v>
      </c>
      <c r="K127" s="211">
        <v>637.55144029999997</v>
      </c>
      <c r="L127" t="s">
        <v>884</v>
      </c>
      <c r="M127" t="s">
        <v>883</v>
      </c>
      <c r="N127" t="s">
        <v>883</v>
      </c>
      <c r="O127" t="s">
        <v>883</v>
      </c>
      <c r="P127" t="s">
        <v>883</v>
      </c>
      <c r="Q127" t="s">
        <v>883</v>
      </c>
      <c r="R127" t="s">
        <v>883</v>
      </c>
      <c r="S127">
        <f t="shared" si="6"/>
        <v>5</v>
      </c>
      <c r="T127">
        <v>14</v>
      </c>
      <c r="U127" s="385">
        <f t="shared" si="7"/>
        <v>35.714285714285715</v>
      </c>
    </row>
    <row r="128" spans="2:21">
      <c r="B128" s="115">
        <v>64</v>
      </c>
      <c r="C128" t="s">
        <v>554</v>
      </c>
      <c r="D128" t="s">
        <v>883</v>
      </c>
      <c r="E128" t="s">
        <v>883</v>
      </c>
      <c r="F128" t="s">
        <v>884</v>
      </c>
      <c r="G128" t="s">
        <v>884</v>
      </c>
      <c r="H128" t="s">
        <v>884</v>
      </c>
      <c r="I128" t="s">
        <v>883</v>
      </c>
      <c r="J128" t="s">
        <v>884</v>
      </c>
      <c r="K128" s="211">
        <v>1087.242798</v>
      </c>
      <c r="L128" t="s">
        <v>884</v>
      </c>
      <c r="M128" t="s">
        <v>883</v>
      </c>
      <c r="N128" t="s">
        <v>883</v>
      </c>
      <c r="P128" t="s">
        <v>883</v>
      </c>
      <c r="Q128" t="s">
        <v>883</v>
      </c>
      <c r="R128" t="s">
        <v>883</v>
      </c>
      <c r="S128">
        <f t="shared" si="6"/>
        <v>5</v>
      </c>
      <c r="T128">
        <v>14</v>
      </c>
      <c r="U128" s="385">
        <f t="shared" si="7"/>
        <v>35.714285714285715</v>
      </c>
    </row>
    <row r="129" spans="2:21">
      <c r="B129" s="115">
        <v>73</v>
      </c>
      <c r="C129" t="s">
        <v>581</v>
      </c>
      <c r="D129" t="s">
        <v>883</v>
      </c>
      <c r="E129" t="s">
        <v>883</v>
      </c>
      <c r="F129" t="s">
        <v>884</v>
      </c>
      <c r="G129" t="s">
        <v>884</v>
      </c>
      <c r="H129" t="s">
        <v>884</v>
      </c>
      <c r="I129" t="s">
        <v>883</v>
      </c>
      <c r="J129"/>
      <c r="K129" s="211">
        <v>1038.8888890000001</v>
      </c>
      <c r="L129" t="s">
        <v>884</v>
      </c>
      <c r="M129" t="s">
        <v>883</v>
      </c>
      <c r="N129" t="s">
        <v>884</v>
      </c>
      <c r="P129" t="s">
        <v>883</v>
      </c>
      <c r="Q129" t="s">
        <v>883</v>
      </c>
      <c r="S129">
        <f t="shared" si="6"/>
        <v>5</v>
      </c>
      <c r="T129">
        <v>14</v>
      </c>
      <c r="U129" s="385">
        <f t="shared" si="7"/>
        <v>35.714285714285715</v>
      </c>
    </row>
    <row r="130" spans="2:21">
      <c r="B130" s="115">
        <v>94</v>
      </c>
      <c r="C130" t="s">
        <v>644</v>
      </c>
      <c r="D130" t="s">
        <v>883</v>
      </c>
      <c r="F130" t="s">
        <v>883</v>
      </c>
      <c r="G130" t="s">
        <v>884</v>
      </c>
      <c r="H130" t="s">
        <v>884</v>
      </c>
      <c r="I130" t="s">
        <v>883</v>
      </c>
      <c r="J130" t="s">
        <v>884</v>
      </c>
      <c r="K130" s="211">
        <v>939.60905349999996</v>
      </c>
      <c r="L130" t="s">
        <v>884</v>
      </c>
      <c r="M130" t="s">
        <v>883</v>
      </c>
      <c r="N130" t="s">
        <v>884</v>
      </c>
      <c r="O130" t="s">
        <v>883</v>
      </c>
      <c r="P130" t="s">
        <v>883</v>
      </c>
      <c r="Q130" t="s">
        <v>883</v>
      </c>
      <c r="R130" t="s">
        <v>884</v>
      </c>
      <c r="S130">
        <f t="shared" si="6"/>
        <v>6</v>
      </c>
      <c r="T130">
        <v>14</v>
      </c>
      <c r="U130" s="385">
        <f t="shared" si="7"/>
        <v>42.857142857142854</v>
      </c>
    </row>
    <row r="131" spans="2:21">
      <c r="B131" s="115">
        <v>61</v>
      </c>
      <c r="C131" t="s">
        <v>545</v>
      </c>
      <c r="D131" t="s">
        <v>883</v>
      </c>
      <c r="E131" t="s">
        <v>883</v>
      </c>
      <c r="F131" t="s">
        <v>884</v>
      </c>
      <c r="G131" t="s">
        <v>883</v>
      </c>
      <c r="H131" t="s">
        <v>884</v>
      </c>
      <c r="I131" t="s">
        <v>883</v>
      </c>
      <c r="J131" t="s">
        <v>884</v>
      </c>
      <c r="K131" s="211">
        <v>683.95061729999998</v>
      </c>
      <c r="L131" t="s">
        <v>884</v>
      </c>
      <c r="M131" t="s">
        <v>884</v>
      </c>
      <c r="N131" t="s">
        <v>884</v>
      </c>
      <c r="O131" t="s">
        <v>883</v>
      </c>
      <c r="P131" t="s">
        <v>883</v>
      </c>
      <c r="Q131" t="s">
        <v>883</v>
      </c>
      <c r="R131" t="s">
        <v>883</v>
      </c>
      <c r="S131">
        <f t="shared" si="6"/>
        <v>6</v>
      </c>
      <c r="T131">
        <v>14</v>
      </c>
      <c r="U131" s="385">
        <f t="shared" si="7"/>
        <v>42.857142857142854</v>
      </c>
    </row>
    <row r="132" spans="2:21">
      <c r="B132" s="115">
        <v>106</v>
      </c>
      <c r="C132" t="s">
        <v>680</v>
      </c>
      <c r="D132" t="s">
        <v>883</v>
      </c>
      <c r="F132" t="s">
        <v>884</v>
      </c>
      <c r="G132" t="s">
        <v>883</v>
      </c>
      <c r="H132" t="s">
        <v>884</v>
      </c>
      <c r="I132" t="s">
        <v>883</v>
      </c>
      <c r="J132" t="s">
        <v>884</v>
      </c>
      <c r="K132" s="211">
        <v>800.72016459999998</v>
      </c>
      <c r="L132" t="s">
        <v>884</v>
      </c>
      <c r="M132" t="s">
        <v>884</v>
      </c>
      <c r="N132" t="s">
        <v>884</v>
      </c>
      <c r="O132" t="s">
        <v>883</v>
      </c>
      <c r="P132" t="s">
        <v>883</v>
      </c>
      <c r="Q132" t="s">
        <v>883</v>
      </c>
      <c r="R132" t="s">
        <v>883</v>
      </c>
      <c r="S132">
        <f t="shared" si="6"/>
        <v>6</v>
      </c>
      <c r="T132">
        <v>14</v>
      </c>
      <c r="U132" s="385">
        <f t="shared" si="7"/>
        <v>42.857142857142854</v>
      </c>
    </row>
    <row r="133" spans="2:21">
      <c r="B133" s="115">
        <v>99</v>
      </c>
      <c r="C133" t="s">
        <v>659</v>
      </c>
      <c r="D133" t="s">
        <v>883</v>
      </c>
      <c r="E133" t="s">
        <v>884</v>
      </c>
      <c r="F133" t="s">
        <v>884</v>
      </c>
      <c r="G133" t="s">
        <v>883</v>
      </c>
      <c r="H133" t="s">
        <v>884</v>
      </c>
      <c r="J133" t="s">
        <v>884</v>
      </c>
      <c r="K133" s="211">
        <v>771.19341559999998</v>
      </c>
      <c r="L133" t="s">
        <v>884</v>
      </c>
      <c r="M133" t="s">
        <v>883</v>
      </c>
      <c r="N133" t="s">
        <v>884</v>
      </c>
      <c r="O133" t="s">
        <v>883</v>
      </c>
      <c r="P133" t="s">
        <v>883</v>
      </c>
      <c r="Q133" t="s">
        <v>883</v>
      </c>
      <c r="R133" t="s">
        <v>883</v>
      </c>
      <c r="S133">
        <f t="shared" si="6"/>
        <v>6</v>
      </c>
      <c r="T133">
        <v>14</v>
      </c>
      <c r="U133" s="385">
        <f t="shared" si="7"/>
        <v>42.857142857142854</v>
      </c>
    </row>
    <row r="134" spans="2:21">
      <c r="B134" s="115">
        <v>70</v>
      </c>
      <c r="C134" t="s">
        <v>572</v>
      </c>
      <c r="D134" t="s">
        <v>883</v>
      </c>
      <c r="F134" t="s">
        <v>884</v>
      </c>
      <c r="G134" t="s">
        <v>883</v>
      </c>
      <c r="H134" t="s">
        <v>884</v>
      </c>
      <c r="I134" t="s">
        <v>883</v>
      </c>
      <c r="J134" t="s">
        <v>884</v>
      </c>
      <c r="K134" s="211">
        <v>880.04115230000002</v>
      </c>
      <c r="L134" t="s">
        <v>884</v>
      </c>
      <c r="M134" t="s">
        <v>884</v>
      </c>
      <c r="N134" t="s">
        <v>884</v>
      </c>
      <c r="P134" t="s">
        <v>883</v>
      </c>
      <c r="Q134" t="s">
        <v>883</v>
      </c>
      <c r="R134" t="s">
        <v>883</v>
      </c>
      <c r="S134">
        <f t="shared" si="6"/>
        <v>6</v>
      </c>
      <c r="T134">
        <v>14</v>
      </c>
      <c r="U134" s="385">
        <f t="shared" si="7"/>
        <v>42.857142857142854</v>
      </c>
    </row>
    <row r="135" spans="2:21">
      <c r="B135" s="115">
        <v>32</v>
      </c>
      <c r="C135" t="s">
        <v>458</v>
      </c>
      <c r="D135" t="s">
        <v>883</v>
      </c>
      <c r="E135" t="s">
        <v>883</v>
      </c>
      <c r="F135" t="s">
        <v>884</v>
      </c>
      <c r="G135" t="s">
        <v>883</v>
      </c>
      <c r="H135" t="s">
        <v>884</v>
      </c>
      <c r="J135" t="s">
        <v>884</v>
      </c>
      <c r="K135" s="211">
        <v>756.9958848</v>
      </c>
      <c r="L135" t="s">
        <v>884</v>
      </c>
      <c r="M135" t="s">
        <v>884</v>
      </c>
      <c r="N135" t="s">
        <v>884</v>
      </c>
      <c r="P135" t="s">
        <v>883</v>
      </c>
      <c r="Q135" t="s">
        <v>883</v>
      </c>
      <c r="R135" t="s">
        <v>883</v>
      </c>
      <c r="S135">
        <f t="shared" ref="S135:S166" si="8">COUNTIF(D135:R135,"=R")</f>
        <v>6</v>
      </c>
      <c r="T135">
        <v>14</v>
      </c>
      <c r="U135" s="385">
        <f t="shared" ref="U135:U166" si="9">(S135/T135)*100</f>
        <v>42.857142857142854</v>
      </c>
    </row>
    <row r="136" spans="2:21">
      <c r="B136" s="115">
        <v>149</v>
      </c>
      <c r="C136" t="s">
        <v>787</v>
      </c>
      <c r="D136" t="s">
        <v>883</v>
      </c>
      <c r="F136" t="s">
        <v>884</v>
      </c>
      <c r="G136" t="s">
        <v>883</v>
      </c>
      <c r="H136" t="s">
        <v>884</v>
      </c>
      <c r="I136" t="s">
        <v>883</v>
      </c>
      <c r="J136" t="s">
        <v>884</v>
      </c>
      <c r="K136" s="211">
        <v>986.72839509999994</v>
      </c>
      <c r="L136" t="s">
        <v>884</v>
      </c>
      <c r="M136" t="s">
        <v>884</v>
      </c>
      <c r="N136" t="s">
        <v>884</v>
      </c>
      <c r="P136" t="s">
        <v>883</v>
      </c>
      <c r="Q136" t="s">
        <v>883</v>
      </c>
      <c r="R136" t="s">
        <v>883</v>
      </c>
      <c r="S136">
        <f t="shared" si="8"/>
        <v>6</v>
      </c>
      <c r="T136">
        <v>14</v>
      </c>
      <c r="U136" s="385">
        <f t="shared" si="9"/>
        <v>42.857142857142854</v>
      </c>
    </row>
    <row r="137" spans="2:21">
      <c r="B137" s="115">
        <v>46</v>
      </c>
      <c r="C137" t="s">
        <v>500</v>
      </c>
      <c r="D137" t="s">
        <v>883</v>
      </c>
      <c r="E137" t="s">
        <v>883</v>
      </c>
      <c r="F137" t="s">
        <v>884</v>
      </c>
      <c r="G137" t="s">
        <v>883</v>
      </c>
      <c r="H137" t="s">
        <v>884</v>
      </c>
      <c r="I137" t="s">
        <v>883</v>
      </c>
      <c r="J137" t="s">
        <v>884</v>
      </c>
      <c r="K137" s="211">
        <v>916.25514399999997</v>
      </c>
      <c r="L137" t="s">
        <v>884</v>
      </c>
      <c r="M137" t="s">
        <v>884</v>
      </c>
      <c r="N137" t="s">
        <v>884</v>
      </c>
      <c r="O137" t="s">
        <v>883</v>
      </c>
      <c r="P137" t="s">
        <v>883</v>
      </c>
      <c r="Q137" t="s">
        <v>883</v>
      </c>
      <c r="R137" t="s">
        <v>883</v>
      </c>
      <c r="S137">
        <f t="shared" si="8"/>
        <v>6</v>
      </c>
      <c r="T137">
        <v>14</v>
      </c>
      <c r="U137" s="385">
        <f t="shared" si="9"/>
        <v>42.857142857142854</v>
      </c>
    </row>
    <row r="138" spans="2:21">
      <c r="B138" s="115">
        <v>166</v>
      </c>
      <c r="C138" t="s">
        <v>831</v>
      </c>
      <c r="D138" t="s">
        <v>883</v>
      </c>
      <c r="E138" t="s">
        <v>884</v>
      </c>
      <c r="F138" t="s">
        <v>884</v>
      </c>
      <c r="G138" t="s">
        <v>883</v>
      </c>
      <c r="H138" t="s">
        <v>884</v>
      </c>
      <c r="I138" t="s">
        <v>883</v>
      </c>
      <c r="J138" t="s">
        <v>884</v>
      </c>
      <c r="K138" s="211">
        <v>669.13580249999995</v>
      </c>
      <c r="L138" t="s">
        <v>883</v>
      </c>
      <c r="M138" t="s">
        <v>884</v>
      </c>
      <c r="N138" t="s">
        <v>884</v>
      </c>
      <c r="O138" t="s">
        <v>883</v>
      </c>
      <c r="P138" t="s">
        <v>883</v>
      </c>
      <c r="Q138" t="s">
        <v>883</v>
      </c>
      <c r="R138" t="s">
        <v>883</v>
      </c>
      <c r="S138">
        <f t="shared" si="8"/>
        <v>6</v>
      </c>
      <c r="T138">
        <v>14</v>
      </c>
      <c r="U138" s="385">
        <f t="shared" si="9"/>
        <v>42.857142857142854</v>
      </c>
    </row>
    <row r="139" spans="2:21">
      <c r="B139" s="115">
        <v>167</v>
      </c>
      <c r="C139" t="s">
        <v>833</v>
      </c>
      <c r="D139" t="s">
        <v>883</v>
      </c>
      <c r="E139" t="s">
        <v>884</v>
      </c>
      <c r="F139" t="s">
        <v>884</v>
      </c>
      <c r="G139" t="s">
        <v>883</v>
      </c>
      <c r="H139" t="s">
        <v>884</v>
      </c>
      <c r="J139" t="s">
        <v>884</v>
      </c>
      <c r="K139" s="211">
        <v>701.64609050000001</v>
      </c>
      <c r="L139" t="s">
        <v>883</v>
      </c>
      <c r="M139" t="s">
        <v>884</v>
      </c>
      <c r="N139" t="s">
        <v>884</v>
      </c>
      <c r="O139" t="s">
        <v>883</v>
      </c>
      <c r="P139" t="s">
        <v>883</v>
      </c>
      <c r="Q139" t="s">
        <v>883</v>
      </c>
      <c r="R139" t="s">
        <v>883</v>
      </c>
      <c r="S139">
        <f t="shared" si="8"/>
        <v>6</v>
      </c>
      <c r="T139">
        <v>14</v>
      </c>
      <c r="U139" s="385">
        <f t="shared" si="9"/>
        <v>42.857142857142854</v>
      </c>
    </row>
    <row r="140" spans="2:21">
      <c r="B140" s="115">
        <v>168</v>
      </c>
      <c r="C140" t="s">
        <v>835</v>
      </c>
      <c r="D140" t="s">
        <v>883</v>
      </c>
      <c r="E140" t="s">
        <v>884</v>
      </c>
      <c r="F140" t="s">
        <v>884</v>
      </c>
      <c r="H140" t="s">
        <v>884</v>
      </c>
      <c r="I140" t="s">
        <v>883</v>
      </c>
      <c r="J140" t="s">
        <v>884</v>
      </c>
      <c r="K140" s="211">
        <v>602.67489709999995</v>
      </c>
      <c r="L140" t="s">
        <v>883</v>
      </c>
      <c r="M140" t="s">
        <v>884</v>
      </c>
      <c r="N140" t="s">
        <v>884</v>
      </c>
      <c r="O140" t="s">
        <v>883</v>
      </c>
      <c r="P140" t="s">
        <v>883</v>
      </c>
      <c r="Q140" t="s">
        <v>883</v>
      </c>
      <c r="R140" t="s">
        <v>883</v>
      </c>
      <c r="S140">
        <f t="shared" si="8"/>
        <v>6</v>
      </c>
      <c r="T140">
        <v>14</v>
      </c>
      <c r="U140" s="385">
        <f t="shared" si="9"/>
        <v>42.857142857142854</v>
      </c>
    </row>
    <row r="141" spans="2:21">
      <c r="B141" s="115">
        <v>148</v>
      </c>
      <c r="C141" t="s">
        <v>785</v>
      </c>
      <c r="D141" t="s">
        <v>883</v>
      </c>
      <c r="E141" t="s">
        <v>884</v>
      </c>
      <c r="F141" t="s">
        <v>884</v>
      </c>
      <c r="G141" t="s">
        <v>883</v>
      </c>
      <c r="H141" t="s">
        <v>884</v>
      </c>
      <c r="I141" t="s">
        <v>883</v>
      </c>
      <c r="J141" t="s">
        <v>884</v>
      </c>
      <c r="K141" s="211">
        <v>865.22633740000003</v>
      </c>
      <c r="L141" t="s">
        <v>884</v>
      </c>
      <c r="M141" t="s">
        <v>883</v>
      </c>
      <c r="N141" t="s">
        <v>884</v>
      </c>
      <c r="O141" t="s">
        <v>883</v>
      </c>
      <c r="P141" t="s">
        <v>883</v>
      </c>
      <c r="Q141" t="s">
        <v>883</v>
      </c>
      <c r="R141" t="s">
        <v>883</v>
      </c>
      <c r="S141">
        <f t="shared" si="8"/>
        <v>6</v>
      </c>
      <c r="T141">
        <v>14</v>
      </c>
      <c r="U141" s="385">
        <f t="shared" si="9"/>
        <v>42.857142857142854</v>
      </c>
    </row>
    <row r="142" spans="2:21">
      <c r="B142" s="115">
        <v>44</v>
      </c>
      <c r="C142" t="s">
        <v>494</v>
      </c>
      <c r="D142" t="s">
        <v>883</v>
      </c>
      <c r="E142" t="s">
        <v>883</v>
      </c>
      <c r="F142" t="s">
        <v>884</v>
      </c>
      <c r="G142" t="s">
        <v>883</v>
      </c>
      <c r="H142" t="s">
        <v>884</v>
      </c>
      <c r="J142" t="s">
        <v>884</v>
      </c>
      <c r="K142" s="211">
        <v>877.4691358</v>
      </c>
      <c r="L142" t="s">
        <v>884</v>
      </c>
      <c r="M142" t="s">
        <v>884</v>
      </c>
      <c r="N142" t="s">
        <v>884</v>
      </c>
      <c r="P142" t="s">
        <v>883</v>
      </c>
      <c r="Q142" t="s">
        <v>883</v>
      </c>
      <c r="R142" t="s">
        <v>883</v>
      </c>
      <c r="S142">
        <f t="shared" si="8"/>
        <v>6</v>
      </c>
      <c r="T142">
        <v>14</v>
      </c>
      <c r="U142" s="385">
        <f t="shared" si="9"/>
        <v>42.857142857142854</v>
      </c>
    </row>
    <row r="143" spans="2:21">
      <c r="B143" s="115">
        <v>31</v>
      </c>
      <c r="C143" t="s">
        <v>455</v>
      </c>
      <c r="D143" t="s">
        <v>883</v>
      </c>
      <c r="E143" t="s">
        <v>883</v>
      </c>
      <c r="F143" t="s">
        <v>884</v>
      </c>
      <c r="G143" t="s">
        <v>883</v>
      </c>
      <c r="H143" t="s">
        <v>884</v>
      </c>
      <c r="I143" t="s">
        <v>883</v>
      </c>
      <c r="J143" t="s">
        <v>884</v>
      </c>
      <c r="K143" s="211">
        <v>811.72839499999998</v>
      </c>
      <c r="L143" t="s">
        <v>884</v>
      </c>
      <c r="M143" t="s">
        <v>884</v>
      </c>
      <c r="N143" t="s">
        <v>884</v>
      </c>
      <c r="P143" t="s">
        <v>883</v>
      </c>
      <c r="Q143" t="s">
        <v>883</v>
      </c>
      <c r="R143" t="s">
        <v>883</v>
      </c>
      <c r="S143">
        <f t="shared" si="8"/>
        <v>6</v>
      </c>
      <c r="T143">
        <v>14</v>
      </c>
      <c r="U143" s="385">
        <f t="shared" si="9"/>
        <v>42.857142857142854</v>
      </c>
    </row>
    <row r="144" spans="2:21">
      <c r="B144" s="115">
        <v>22</v>
      </c>
      <c r="C144" t="s">
        <v>428</v>
      </c>
      <c r="D144" t="s">
        <v>883</v>
      </c>
      <c r="F144" t="s">
        <v>884</v>
      </c>
      <c r="G144" t="s">
        <v>883</v>
      </c>
      <c r="H144" t="s">
        <v>884</v>
      </c>
      <c r="J144" t="s">
        <v>884</v>
      </c>
      <c r="K144" s="211">
        <v>730.55555549999997</v>
      </c>
      <c r="L144" t="s">
        <v>884</v>
      </c>
      <c r="M144" t="s">
        <v>883</v>
      </c>
      <c r="N144" t="s">
        <v>884</v>
      </c>
      <c r="O144" t="s">
        <v>883</v>
      </c>
      <c r="P144" t="s">
        <v>884</v>
      </c>
      <c r="Q144" t="s">
        <v>883</v>
      </c>
      <c r="R144" t="s">
        <v>883</v>
      </c>
      <c r="S144">
        <f t="shared" si="8"/>
        <v>6</v>
      </c>
      <c r="T144">
        <v>14</v>
      </c>
      <c r="U144" s="385">
        <f t="shared" si="9"/>
        <v>42.857142857142854</v>
      </c>
    </row>
    <row r="145" spans="2:21">
      <c r="B145" s="115">
        <v>26</v>
      </c>
      <c r="C145" t="s">
        <v>440</v>
      </c>
      <c r="D145" t="s">
        <v>883</v>
      </c>
      <c r="F145" t="s">
        <v>884</v>
      </c>
      <c r="G145" t="s">
        <v>883</v>
      </c>
      <c r="H145" t="s">
        <v>884</v>
      </c>
      <c r="I145" t="s">
        <v>883</v>
      </c>
      <c r="J145" t="s">
        <v>884</v>
      </c>
      <c r="K145" s="211">
        <v>740.12345679999999</v>
      </c>
      <c r="L145" t="s">
        <v>884</v>
      </c>
      <c r="N145" t="s">
        <v>884</v>
      </c>
      <c r="P145" t="s">
        <v>884</v>
      </c>
      <c r="Q145" t="s">
        <v>883</v>
      </c>
      <c r="R145" t="s">
        <v>883</v>
      </c>
      <c r="S145">
        <f t="shared" si="8"/>
        <v>6</v>
      </c>
      <c r="T145">
        <v>14</v>
      </c>
      <c r="U145" s="385">
        <f t="shared" si="9"/>
        <v>42.857142857142854</v>
      </c>
    </row>
    <row r="146" spans="2:21">
      <c r="B146" s="115">
        <v>67</v>
      </c>
      <c r="C146" t="s">
        <v>563</v>
      </c>
      <c r="D146" t="s">
        <v>883</v>
      </c>
      <c r="E146" t="s">
        <v>883</v>
      </c>
      <c r="F146" t="s">
        <v>884</v>
      </c>
      <c r="G146" t="s">
        <v>883</v>
      </c>
      <c r="H146"/>
      <c r="I146" t="s">
        <v>883</v>
      </c>
      <c r="J146" t="s">
        <v>884</v>
      </c>
      <c r="K146" s="211">
        <v>866.66666669999995</v>
      </c>
      <c r="L146" t="s">
        <v>884</v>
      </c>
      <c r="M146" t="s">
        <v>884</v>
      </c>
      <c r="N146" t="s">
        <v>884</v>
      </c>
      <c r="P146" t="s">
        <v>884</v>
      </c>
      <c r="Q146" t="s">
        <v>883</v>
      </c>
      <c r="R146" t="s">
        <v>883</v>
      </c>
      <c r="S146">
        <f t="shared" si="8"/>
        <v>6</v>
      </c>
      <c r="T146">
        <v>14</v>
      </c>
      <c r="U146" s="385">
        <f t="shared" si="9"/>
        <v>42.857142857142854</v>
      </c>
    </row>
    <row r="147" spans="2:21">
      <c r="B147" s="115">
        <v>84</v>
      </c>
      <c r="C147" t="s">
        <v>614</v>
      </c>
      <c r="D147" t="s">
        <v>883</v>
      </c>
      <c r="E147" t="s">
        <v>883</v>
      </c>
      <c r="F147" t="s">
        <v>884</v>
      </c>
      <c r="G147" t="s">
        <v>883</v>
      </c>
      <c r="H147" t="s">
        <v>884</v>
      </c>
      <c r="I147" t="s">
        <v>883</v>
      </c>
      <c r="J147" t="s">
        <v>884</v>
      </c>
      <c r="K147" s="211">
        <v>917.28395060000003</v>
      </c>
      <c r="L147" t="s">
        <v>884</v>
      </c>
      <c r="M147" t="s">
        <v>884</v>
      </c>
      <c r="N147" t="s">
        <v>884</v>
      </c>
      <c r="Q147" t="s">
        <v>883</v>
      </c>
      <c r="R147" t="s">
        <v>883</v>
      </c>
      <c r="S147">
        <f t="shared" si="8"/>
        <v>6</v>
      </c>
      <c r="T147">
        <v>14</v>
      </c>
      <c r="U147" s="385">
        <f t="shared" si="9"/>
        <v>42.857142857142854</v>
      </c>
    </row>
    <row r="148" spans="2:21">
      <c r="B148" s="115">
        <v>20</v>
      </c>
      <c r="C148" t="s">
        <v>422</v>
      </c>
      <c r="D148" t="s">
        <v>883</v>
      </c>
      <c r="E148" t="s">
        <v>883</v>
      </c>
      <c r="F148" t="s">
        <v>884</v>
      </c>
      <c r="G148" t="s">
        <v>883</v>
      </c>
      <c r="H148" t="s">
        <v>884</v>
      </c>
      <c r="I148" t="s">
        <v>884</v>
      </c>
      <c r="J148" t="s">
        <v>884</v>
      </c>
      <c r="K148" s="211">
        <v>859.87654320000001</v>
      </c>
      <c r="L148" t="s">
        <v>884</v>
      </c>
      <c r="M148" t="s">
        <v>883</v>
      </c>
      <c r="N148" t="s">
        <v>884</v>
      </c>
      <c r="O148" t="s">
        <v>883</v>
      </c>
      <c r="P148" t="s">
        <v>883</v>
      </c>
      <c r="R148" t="s">
        <v>883</v>
      </c>
      <c r="S148">
        <f t="shared" si="8"/>
        <v>6</v>
      </c>
      <c r="T148">
        <v>14</v>
      </c>
      <c r="U148" s="385">
        <f t="shared" si="9"/>
        <v>42.857142857142854</v>
      </c>
    </row>
    <row r="149" spans="2:21">
      <c r="B149" s="115">
        <v>82</v>
      </c>
      <c r="C149" t="s">
        <v>608</v>
      </c>
      <c r="D149" t="s">
        <v>884</v>
      </c>
      <c r="E149" t="s">
        <v>883</v>
      </c>
      <c r="F149" t="s">
        <v>883</v>
      </c>
      <c r="G149" t="s">
        <v>883</v>
      </c>
      <c r="H149" t="s">
        <v>884</v>
      </c>
      <c r="I149" t="s">
        <v>883</v>
      </c>
      <c r="J149" t="s">
        <v>884</v>
      </c>
      <c r="K149" s="211">
        <v>606.17283950000001</v>
      </c>
      <c r="L149" t="s">
        <v>884</v>
      </c>
      <c r="M149" t="s">
        <v>883</v>
      </c>
      <c r="N149" t="s">
        <v>883</v>
      </c>
      <c r="O149" t="s">
        <v>884</v>
      </c>
      <c r="P149" t="s">
        <v>883</v>
      </c>
      <c r="Q149" t="s">
        <v>884</v>
      </c>
      <c r="S149">
        <f t="shared" si="8"/>
        <v>6</v>
      </c>
      <c r="T149">
        <v>14</v>
      </c>
      <c r="U149" s="385">
        <f t="shared" si="9"/>
        <v>42.857142857142854</v>
      </c>
    </row>
    <row r="150" spans="2:21">
      <c r="B150" s="115">
        <v>161</v>
      </c>
      <c r="C150" t="s">
        <v>818</v>
      </c>
      <c r="D150" t="s">
        <v>883</v>
      </c>
      <c r="E150" t="s">
        <v>884</v>
      </c>
      <c r="F150" t="s">
        <v>884</v>
      </c>
      <c r="G150" t="s">
        <v>883</v>
      </c>
      <c r="H150" t="s">
        <v>884</v>
      </c>
      <c r="I150" t="s">
        <v>883</v>
      </c>
      <c r="J150" t="s">
        <v>884</v>
      </c>
      <c r="K150" s="211">
        <v>767.59259259999999</v>
      </c>
      <c r="L150" t="s">
        <v>884</v>
      </c>
      <c r="M150" t="s">
        <v>883</v>
      </c>
      <c r="N150" t="s">
        <v>884</v>
      </c>
      <c r="O150" t="s">
        <v>883</v>
      </c>
      <c r="P150" t="s">
        <v>883</v>
      </c>
      <c r="Q150" t="s">
        <v>883</v>
      </c>
      <c r="S150">
        <f t="shared" si="8"/>
        <v>6</v>
      </c>
      <c r="T150">
        <v>14</v>
      </c>
      <c r="U150" s="385">
        <f t="shared" si="9"/>
        <v>42.857142857142854</v>
      </c>
    </row>
    <row r="151" spans="2:21">
      <c r="B151" s="115">
        <v>155</v>
      </c>
      <c r="C151" t="s">
        <v>803</v>
      </c>
      <c r="D151" t="s">
        <v>883</v>
      </c>
      <c r="E151" t="s">
        <v>884</v>
      </c>
      <c r="F151" t="s">
        <v>884</v>
      </c>
      <c r="G151" t="s">
        <v>883</v>
      </c>
      <c r="H151"/>
      <c r="I151" t="s">
        <v>883</v>
      </c>
      <c r="J151" t="s">
        <v>884</v>
      </c>
      <c r="K151" s="211">
        <v>848.55967080000005</v>
      </c>
      <c r="L151" t="s">
        <v>884</v>
      </c>
      <c r="M151" t="s">
        <v>884</v>
      </c>
      <c r="N151" t="s">
        <v>884</v>
      </c>
      <c r="O151" t="s">
        <v>883</v>
      </c>
      <c r="P151" t="s">
        <v>883</v>
      </c>
      <c r="Q151" t="s">
        <v>883</v>
      </c>
      <c r="S151">
        <f t="shared" si="8"/>
        <v>6</v>
      </c>
      <c r="T151">
        <v>14</v>
      </c>
      <c r="U151" s="385">
        <f t="shared" si="9"/>
        <v>42.857142857142854</v>
      </c>
    </row>
    <row r="152" spans="2:21">
      <c r="B152" s="115">
        <v>125</v>
      </c>
      <c r="C152" t="s">
        <v>732</v>
      </c>
      <c r="D152" t="s">
        <v>883</v>
      </c>
      <c r="F152" t="s">
        <v>884</v>
      </c>
      <c r="G152" t="s">
        <v>883</v>
      </c>
      <c r="H152" t="s">
        <v>884</v>
      </c>
      <c r="I152" t="s">
        <v>883</v>
      </c>
      <c r="J152"/>
      <c r="K152" s="211">
        <v>1020.781893</v>
      </c>
      <c r="L152" t="s">
        <v>884</v>
      </c>
      <c r="M152" t="s">
        <v>884</v>
      </c>
      <c r="N152" t="s">
        <v>884</v>
      </c>
      <c r="O152" t="s">
        <v>883</v>
      </c>
      <c r="P152" t="s">
        <v>884</v>
      </c>
      <c r="Q152" t="s">
        <v>883</v>
      </c>
      <c r="S152">
        <f t="shared" si="8"/>
        <v>6</v>
      </c>
      <c r="T152">
        <v>14</v>
      </c>
      <c r="U152" s="385">
        <f t="shared" si="9"/>
        <v>42.857142857142854</v>
      </c>
    </row>
    <row r="153" spans="2:21">
      <c r="B153" s="115">
        <v>126</v>
      </c>
      <c r="C153" t="s">
        <v>735</v>
      </c>
      <c r="D153" t="s">
        <v>883</v>
      </c>
      <c r="F153" t="s">
        <v>884</v>
      </c>
      <c r="G153" t="s">
        <v>883</v>
      </c>
      <c r="H153"/>
      <c r="I153" t="s">
        <v>883</v>
      </c>
      <c r="J153" t="s">
        <v>884</v>
      </c>
      <c r="K153" s="211">
        <v>827.98353910000003</v>
      </c>
      <c r="L153" t="s">
        <v>884</v>
      </c>
      <c r="M153" t="s">
        <v>884</v>
      </c>
      <c r="N153" t="s">
        <v>884</v>
      </c>
      <c r="P153" t="s">
        <v>884</v>
      </c>
      <c r="Q153" t="s">
        <v>883</v>
      </c>
      <c r="S153">
        <f t="shared" si="8"/>
        <v>6</v>
      </c>
      <c r="T153">
        <v>14</v>
      </c>
      <c r="U153" s="385">
        <f t="shared" si="9"/>
        <v>42.857142857142854</v>
      </c>
    </row>
    <row r="154" spans="2:21">
      <c r="B154" s="115">
        <v>87</v>
      </c>
      <c r="C154" t="s">
        <v>623</v>
      </c>
      <c r="D154" t="s">
        <v>883</v>
      </c>
      <c r="F154" t="s">
        <v>884</v>
      </c>
      <c r="G154" t="s">
        <v>883</v>
      </c>
      <c r="H154" t="s">
        <v>884</v>
      </c>
      <c r="I154" t="s">
        <v>883</v>
      </c>
      <c r="J154" t="s">
        <v>884</v>
      </c>
      <c r="K154" s="211">
        <v>623.86831280000001</v>
      </c>
      <c r="L154" t="s">
        <v>884</v>
      </c>
      <c r="M154" t="s">
        <v>884</v>
      </c>
      <c r="N154" t="s">
        <v>884</v>
      </c>
      <c r="O154" t="s">
        <v>883</v>
      </c>
      <c r="Q154" t="s">
        <v>883</v>
      </c>
      <c r="S154">
        <f t="shared" si="8"/>
        <v>6</v>
      </c>
      <c r="T154">
        <v>14</v>
      </c>
      <c r="U154" s="385">
        <f t="shared" si="9"/>
        <v>42.857142857142854</v>
      </c>
    </row>
    <row r="155" spans="2:21">
      <c r="B155" s="115">
        <v>9</v>
      </c>
      <c r="C155" t="s">
        <v>389</v>
      </c>
      <c r="D155" t="s">
        <v>884</v>
      </c>
      <c r="E155" t="s">
        <v>883</v>
      </c>
      <c r="F155" t="s">
        <v>884</v>
      </c>
      <c r="G155" t="s">
        <v>884</v>
      </c>
      <c r="H155" t="s">
        <v>884</v>
      </c>
      <c r="I155" t="s">
        <v>883</v>
      </c>
      <c r="J155" t="s">
        <v>884</v>
      </c>
      <c r="K155" s="211">
        <v>666.4609054</v>
      </c>
      <c r="L155" t="s">
        <v>884</v>
      </c>
      <c r="M155" t="s">
        <v>883</v>
      </c>
      <c r="N155" t="s">
        <v>883</v>
      </c>
      <c r="P155" t="s">
        <v>883</v>
      </c>
      <c r="Q155" t="s">
        <v>883</v>
      </c>
      <c r="R155" t="s">
        <v>883</v>
      </c>
      <c r="S155">
        <f t="shared" si="8"/>
        <v>6</v>
      </c>
      <c r="T155">
        <v>14</v>
      </c>
      <c r="U155" s="385">
        <f t="shared" si="9"/>
        <v>42.857142857142854</v>
      </c>
    </row>
    <row r="156" spans="2:21">
      <c r="B156" s="115">
        <v>124</v>
      </c>
      <c r="C156" t="s">
        <v>729</v>
      </c>
      <c r="D156" t="s">
        <v>883</v>
      </c>
      <c r="E156" t="s">
        <v>884</v>
      </c>
      <c r="F156" t="s">
        <v>884</v>
      </c>
      <c r="H156"/>
      <c r="I156" t="s">
        <v>883</v>
      </c>
      <c r="J156" t="s">
        <v>884</v>
      </c>
      <c r="K156" s="211">
        <v>848.45679010000003</v>
      </c>
      <c r="L156" t="s">
        <v>884</v>
      </c>
      <c r="M156" t="s">
        <v>884</v>
      </c>
      <c r="N156" t="s">
        <v>884</v>
      </c>
      <c r="P156" t="s">
        <v>883</v>
      </c>
      <c r="Q156" t="s">
        <v>883</v>
      </c>
      <c r="R156" t="s">
        <v>883</v>
      </c>
      <c r="S156">
        <f t="shared" si="8"/>
        <v>6</v>
      </c>
      <c r="T156">
        <v>14</v>
      </c>
      <c r="U156" s="385">
        <f t="shared" si="9"/>
        <v>42.857142857142854</v>
      </c>
    </row>
    <row r="157" spans="2:21">
      <c r="B157" s="115">
        <v>173</v>
      </c>
      <c r="C157" t="s">
        <v>849</v>
      </c>
      <c r="D157" t="s">
        <v>883</v>
      </c>
      <c r="E157" t="s">
        <v>884</v>
      </c>
      <c r="F157" t="s">
        <v>884</v>
      </c>
      <c r="G157" t="s">
        <v>884</v>
      </c>
      <c r="H157" t="s">
        <v>884</v>
      </c>
      <c r="I157" t="s">
        <v>883</v>
      </c>
      <c r="J157" t="s">
        <v>884</v>
      </c>
      <c r="K157" s="211">
        <v>486.21399179999997</v>
      </c>
      <c r="L157"/>
      <c r="N157" t="s">
        <v>884</v>
      </c>
      <c r="O157" t="s">
        <v>883</v>
      </c>
      <c r="P157" t="s">
        <v>883</v>
      </c>
      <c r="Q157" t="s">
        <v>883</v>
      </c>
      <c r="R157" t="s">
        <v>883</v>
      </c>
      <c r="S157">
        <f t="shared" si="8"/>
        <v>6</v>
      </c>
      <c r="T157">
        <v>14</v>
      </c>
      <c r="U157" s="385">
        <f t="shared" si="9"/>
        <v>42.857142857142854</v>
      </c>
    </row>
    <row r="158" spans="2:21">
      <c r="B158" s="115">
        <v>36</v>
      </c>
      <c r="C158" t="s">
        <v>470</v>
      </c>
      <c r="D158" t="s">
        <v>883</v>
      </c>
      <c r="E158" t="s">
        <v>883</v>
      </c>
      <c r="F158" t="s">
        <v>884</v>
      </c>
      <c r="G158" t="s">
        <v>883</v>
      </c>
      <c r="H158" t="s">
        <v>884</v>
      </c>
      <c r="I158" t="s">
        <v>883</v>
      </c>
      <c r="J158" t="s">
        <v>884</v>
      </c>
      <c r="K158" s="211">
        <v>799.07407409999996</v>
      </c>
      <c r="L158" t="s">
        <v>884</v>
      </c>
      <c r="M158" t="s">
        <v>884</v>
      </c>
      <c r="N158" t="s">
        <v>884</v>
      </c>
      <c r="O158" t="s">
        <v>883</v>
      </c>
      <c r="P158" t="s">
        <v>883</v>
      </c>
      <c r="Q158" t="s">
        <v>884</v>
      </c>
      <c r="R158" t="s">
        <v>883</v>
      </c>
      <c r="S158">
        <f t="shared" si="8"/>
        <v>7</v>
      </c>
      <c r="T158">
        <v>14</v>
      </c>
      <c r="U158" s="385">
        <f t="shared" si="9"/>
        <v>50</v>
      </c>
    </row>
    <row r="159" spans="2:21">
      <c r="B159" s="115">
        <v>176</v>
      </c>
      <c r="C159" t="s">
        <v>858</v>
      </c>
      <c r="D159" t="s">
        <v>883</v>
      </c>
      <c r="E159" t="s">
        <v>884</v>
      </c>
      <c r="F159" t="s">
        <v>884</v>
      </c>
      <c r="H159" t="s">
        <v>884</v>
      </c>
      <c r="J159" t="s">
        <v>884</v>
      </c>
      <c r="K159" s="211">
        <v>847.83950619999996</v>
      </c>
      <c r="L159" t="s">
        <v>884</v>
      </c>
      <c r="M159" t="s">
        <v>883</v>
      </c>
      <c r="N159" t="s">
        <v>883</v>
      </c>
      <c r="O159" t="s">
        <v>883</v>
      </c>
      <c r="P159" t="s">
        <v>884</v>
      </c>
      <c r="Q159" t="s">
        <v>884</v>
      </c>
      <c r="R159" t="s">
        <v>883</v>
      </c>
      <c r="S159">
        <f t="shared" si="8"/>
        <v>7</v>
      </c>
      <c r="T159">
        <v>14</v>
      </c>
      <c r="U159" s="385">
        <f t="shared" si="9"/>
        <v>50</v>
      </c>
    </row>
    <row r="160" spans="2:21">
      <c r="B160" s="115">
        <v>91</v>
      </c>
      <c r="C160" t="s">
        <v>635</v>
      </c>
      <c r="D160" t="s">
        <v>883</v>
      </c>
      <c r="E160" t="s">
        <v>884</v>
      </c>
      <c r="F160" t="s">
        <v>884</v>
      </c>
      <c r="G160" t="s">
        <v>883</v>
      </c>
      <c r="H160" t="s">
        <v>884</v>
      </c>
      <c r="I160" t="s">
        <v>883</v>
      </c>
      <c r="J160" t="s">
        <v>884</v>
      </c>
      <c r="K160" s="211">
        <v>998.97119359999999</v>
      </c>
      <c r="L160" t="s">
        <v>884</v>
      </c>
      <c r="M160" t="s">
        <v>884</v>
      </c>
      <c r="N160" t="s">
        <v>884</v>
      </c>
      <c r="O160" t="s">
        <v>883</v>
      </c>
      <c r="P160" t="s">
        <v>883</v>
      </c>
      <c r="Q160" t="s">
        <v>883</v>
      </c>
      <c r="R160" t="s">
        <v>883</v>
      </c>
      <c r="S160">
        <f t="shared" si="8"/>
        <v>7</v>
      </c>
      <c r="T160">
        <v>14</v>
      </c>
      <c r="U160" s="385">
        <f t="shared" si="9"/>
        <v>50</v>
      </c>
    </row>
    <row r="161" spans="2:21">
      <c r="B161" s="115">
        <v>25</v>
      </c>
      <c r="C161" t="s">
        <v>437</v>
      </c>
      <c r="D161" t="s">
        <v>883</v>
      </c>
      <c r="F161" t="s">
        <v>884</v>
      </c>
      <c r="G161" t="s">
        <v>883</v>
      </c>
      <c r="H161" t="s">
        <v>884</v>
      </c>
      <c r="I161" t="s">
        <v>883</v>
      </c>
      <c r="J161" t="s">
        <v>884</v>
      </c>
      <c r="K161" s="211">
        <v>693.82716049999999</v>
      </c>
      <c r="L161" t="s">
        <v>884</v>
      </c>
      <c r="M161" t="s">
        <v>884</v>
      </c>
      <c r="N161" t="s">
        <v>884</v>
      </c>
      <c r="O161" t="s">
        <v>883</v>
      </c>
      <c r="P161" t="s">
        <v>884</v>
      </c>
      <c r="Q161" t="s">
        <v>883</v>
      </c>
      <c r="R161" t="s">
        <v>883</v>
      </c>
      <c r="S161">
        <f t="shared" si="8"/>
        <v>7</v>
      </c>
      <c r="T161">
        <v>14</v>
      </c>
      <c r="U161" s="385">
        <f t="shared" si="9"/>
        <v>50</v>
      </c>
    </row>
    <row r="162" spans="2:21">
      <c r="B162" s="115">
        <v>181</v>
      </c>
      <c r="C162" t="s">
        <v>873</v>
      </c>
      <c r="D162" t="s">
        <v>883</v>
      </c>
      <c r="E162" t="s">
        <v>884</v>
      </c>
      <c r="F162" t="s">
        <v>884</v>
      </c>
      <c r="G162" t="s">
        <v>883</v>
      </c>
      <c r="H162"/>
      <c r="I162" t="s">
        <v>883</v>
      </c>
      <c r="J162" t="s">
        <v>884</v>
      </c>
      <c r="K162" s="211">
        <v>728.90946499999995</v>
      </c>
      <c r="L162" t="s">
        <v>884</v>
      </c>
      <c r="M162" t="s">
        <v>884</v>
      </c>
      <c r="N162" t="s">
        <v>884</v>
      </c>
      <c r="P162" t="s">
        <v>884</v>
      </c>
      <c r="Q162" t="s">
        <v>883</v>
      </c>
      <c r="R162" t="s">
        <v>883</v>
      </c>
      <c r="S162">
        <f t="shared" si="8"/>
        <v>7</v>
      </c>
      <c r="T162">
        <v>14</v>
      </c>
      <c r="U162" s="385">
        <f t="shared" si="9"/>
        <v>50</v>
      </c>
    </row>
    <row r="163" spans="2:21">
      <c r="B163" s="115">
        <v>21</v>
      </c>
      <c r="C163" t="s">
        <v>425</v>
      </c>
      <c r="D163" t="s">
        <v>883</v>
      </c>
      <c r="F163" t="s">
        <v>884</v>
      </c>
      <c r="G163" t="s">
        <v>883</v>
      </c>
      <c r="H163" t="s">
        <v>884</v>
      </c>
      <c r="I163" t="s">
        <v>883</v>
      </c>
      <c r="J163" t="s">
        <v>884</v>
      </c>
      <c r="K163" s="211">
        <v>621.19341559999998</v>
      </c>
      <c r="L163" t="s">
        <v>884</v>
      </c>
      <c r="M163" t="s">
        <v>884</v>
      </c>
      <c r="N163" t="s">
        <v>884</v>
      </c>
      <c r="O163" t="s">
        <v>883</v>
      </c>
      <c r="P163" t="s">
        <v>884</v>
      </c>
      <c r="Q163" t="s">
        <v>883</v>
      </c>
      <c r="S163">
        <f t="shared" si="8"/>
        <v>7</v>
      </c>
      <c r="T163">
        <v>14</v>
      </c>
      <c r="U163" s="385">
        <f t="shared" si="9"/>
        <v>50</v>
      </c>
    </row>
    <row r="164" spans="2:21">
      <c r="B164" s="115">
        <v>30</v>
      </c>
      <c r="C164" t="s">
        <v>452</v>
      </c>
      <c r="D164" t="s">
        <v>883</v>
      </c>
      <c r="E164" t="s">
        <v>883</v>
      </c>
      <c r="F164" t="s">
        <v>884</v>
      </c>
      <c r="G164" t="s">
        <v>883</v>
      </c>
      <c r="H164" t="s">
        <v>884</v>
      </c>
      <c r="J164" t="s">
        <v>884</v>
      </c>
      <c r="K164" s="211">
        <v>667.07818929999996</v>
      </c>
      <c r="L164" t="s">
        <v>884</v>
      </c>
      <c r="M164" t="s">
        <v>884</v>
      </c>
      <c r="N164" t="s">
        <v>884</v>
      </c>
      <c r="O164" t="s">
        <v>883</v>
      </c>
      <c r="P164" t="s">
        <v>884</v>
      </c>
      <c r="Q164" t="s">
        <v>883</v>
      </c>
      <c r="S164">
        <f t="shared" si="8"/>
        <v>7</v>
      </c>
      <c r="T164">
        <v>14</v>
      </c>
      <c r="U164" s="385">
        <f t="shared" si="9"/>
        <v>50</v>
      </c>
    </row>
    <row r="165" spans="2:21">
      <c r="B165" s="115">
        <v>2</v>
      </c>
      <c r="C165" t="s">
        <v>368</v>
      </c>
      <c r="D165" t="s">
        <v>883</v>
      </c>
      <c r="E165" t="s">
        <v>883</v>
      </c>
      <c r="F165" t="s">
        <v>884</v>
      </c>
      <c r="G165" t="s">
        <v>883</v>
      </c>
      <c r="H165" t="s">
        <v>884</v>
      </c>
      <c r="I165" t="s">
        <v>883</v>
      </c>
      <c r="J165" t="s">
        <v>884</v>
      </c>
      <c r="K165" s="211">
        <v>747.73662549999995</v>
      </c>
      <c r="L165" t="s">
        <v>884</v>
      </c>
      <c r="M165" t="s">
        <v>884</v>
      </c>
      <c r="N165" t="s">
        <v>884</v>
      </c>
      <c r="P165" t="s">
        <v>884</v>
      </c>
      <c r="Q165" t="s">
        <v>883</v>
      </c>
      <c r="S165">
        <f t="shared" si="8"/>
        <v>7</v>
      </c>
      <c r="T165">
        <v>14</v>
      </c>
      <c r="U165" s="385">
        <f t="shared" si="9"/>
        <v>50</v>
      </c>
    </row>
    <row r="166" spans="2:21">
      <c r="B166" s="115">
        <v>178</v>
      </c>
      <c r="C166" t="s">
        <v>864</v>
      </c>
      <c r="D166" t="s">
        <v>883</v>
      </c>
      <c r="E166" t="s">
        <v>884</v>
      </c>
      <c r="F166" t="s">
        <v>884</v>
      </c>
      <c r="G166" t="s">
        <v>883</v>
      </c>
      <c r="H166"/>
      <c r="I166" t="s">
        <v>884</v>
      </c>
      <c r="J166" t="s">
        <v>884</v>
      </c>
      <c r="K166" s="211">
        <v>689.71193419999997</v>
      </c>
      <c r="L166" t="s">
        <v>884</v>
      </c>
      <c r="M166" t="s">
        <v>883</v>
      </c>
      <c r="N166" t="s">
        <v>884</v>
      </c>
      <c r="O166" t="s">
        <v>883</v>
      </c>
      <c r="P166" t="s">
        <v>884</v>
      </c>
      <c r="Q166" t="s">
        <v>883</v>
      </c>
      <c r="S166">
        <f t="shared" si="8"/>
        <v>7</v>
      </c>
      <c r="T166">
        <v>14</v>
      </c>
      <c r="U166" s="385">
        <f t="shared" si="9"/>
        <v>50</v>
      </c>
    </row>
    <row r="167" spans="2:21">
      <c r="B167" s="115">
        <v>16</v>
      </c>
      <c r="C167" t="s">
        <v>410</v>
      </c>
      <c r="D167" t="s">
        <v>883</v>
      </c>
      <c r="F167" t="s">
        <v>884</v>
      </c>
      <c r="G167" t="s">
        <v>884</v>
      </c>
      <c r="H167" t="s">
        <v>884</v>
      </c>
      <c r="I167" t="s">
        <v>883</v>
      </c>
      <c r="J167" t="s">
        <v>884</v>
      </c>
      <c r="K167" s="211">
        <v>588.88888889999998</v>
      </c>
      <c r="L167" t="s">
        <v>884</v>
      </c>
      <c r="M167" t="s">
        <v>884</v>
      </c>
      <c r="N167" t="s">
        <v>884</v>
      </c>
      <c r="O167" t="s">
        <v>883</v>
      </c>
      <c r="P167" t="s">
        <v>883</v>
      </c>
      <c r="Q167" t="s">
        <v>883</v>
      </c>
      <c r="R167" t="s">
        <v>883</v>
      </c>
      <c r="S167">
        <f t="shared" ref="S167:S187" si="10">COUNTIF(D167:R167,"=R")</f>
        <v>7</v>
      </c>
      <c r="T167">
        <v>14</v>
      </c>
      <c r="U167" s="385">
        <f t="shared" ref="U167:U187" si="11">(S167/T167)*100</f>
        <v>50</v>
      </c>
    </row>
    <row r="168" spans="2:21">
      <c r="B168" s="115">
        <v>177</v>
      </c>
      <c r="C168" t="s">
        <v>861</v>
      </c>
      <c r="D168" t="s">
        <v>883</v>
      </c>
      <c r="E168" t="s">
        <v>884</v>
      </c>
      <c r="F168" t="s">
        <v>884</v>
      </c>
      <c r="G168" t="s">
        <v>883</v>
      </c>
      <c r="H168" t="s">
        <v>884</v>
      </c>
      <c r="I168" t="s">
        <v>883</v>
      </c>
      <c r="J168" t="s">
        <v>884</v>
      </c>
      <c r="K168" s="211">
        <v>534.25925930000005</v>
      </c>
      <c r="L168" t="s">
        <v>884</v>
      </c>
      <c r="N168" t="s">
        <v>884</v>
      </c>
      <c r="O168" t="s">
        <v>883</v>
      </c>
      <c r="P168" t="s">
        <v>884</v>
      </c>
      <c r="Q168" t="s">
        <v>883</v>
      </c>
      <c r="R168" t="s">
        <v>884</v>
      </c>
      <c r="S168">
        <f t="shared" si="10"/>
        <v>8</v>
      </c>
      <c r="T168">
        <v>14</v>
      </c>
      <c r="U168" s="385">
        <f t="shared" si="11"/>
        <v>57.142857142857139</v>
      </c>
    </row>
    <row r="169" spans="2:21">
      <c r="B169" s="115">
        <v>27</v>
      </c>
      <c r="C169" t="s">
        <v>443</v>
      </c>
      <c r="D169" t="s">
        <v>883</v>
      </c>
      <c r="E169" t="s">
        <v>884</v>
      </c>
      <c r="F169" t="s">
        <v>884</v>
      </c>
      <c r="H169" t="s">
        <v>884</v>
      </c>
      <c r="I169" t="s">
        <v>884</v>
      </c>
      <c r="J169" t="s">
        <v>884</v>
      </c>
      <c r="K169" s="211">
        <v>548.45679010000003</v>
      </c>
      <c r="L169" t="s">
        <v>884</v>
      </c>
      <c r="N169" t="s">
        <v>883</v>
      </c>
      <c r="O169" t="s">
        <v>884</v>
      </c>
      <c r="P169" t="s">
        <v>884</v>
      </c>
      <c r="Q169" t="s">
        <v>883</v>
      </c>
      <c r="R169" t="s">
        <v>883</v>
      </c>
      <c r="S169">
        <f t="shared" si="10"/>
        <v>8</v>
      </c>
      <c r="T169">
        <v>14</v>
      </c>
      <c r="U169" s="385">
        <f t="shared" si="11"/>
        <v>57.142857142857139</v>
      </c>
    </row>
    <row r="170" spans="2:21">
      <c r="B170" s="115">
        <v>150</v>
      </c>
      <c r="C170" t="s">
        <v>790</v>
      </c>
      <c r="D170" t="s">
        <v>883</v>
      </c>
      <c r="E170" t="s">
        <v>884</v>
      </c>
      <c r="F170" t="s">
        <v>884</v>
      </c>
      <c r="G170" t="s">
        <v>883</v>
      </c>
      <c r="H170" t="s">
        <v>884</v>
      </c>
      <c r="I170" t="s">
        <v>883</v>
      </c>
      <c r="J170" t="s">
        <v>884</v>
      </c>
      <c r="K170" s="211">
        <v>927.16049390000001</v>
      </c>
      <c r="L170" t="s">
        <v>884</v>
      </c>
      <c r="M170" t="s">
        <v>884</v>
      </c>
      <c r="N170" t="s">
        <v>884</v>
      </c>
      <c r="O170" t="s">
        <v>883</v>
      </c>
      <c r="P170" t="s">
        <v>884</v>
      </c>
      <c r="Q170" t="s">
        <v>883</v>
      </c>
      <c r="R170" t="s">
        <v>883</v>
      </c>
      <c r="S170">
        <f t="shared" si="10"/>
        <v>8</v>
      </c>
      <c r="T170">
        <v>14</v>
      </c>
      <c r="U170" s="385">
        <f t="shared" si="11"/>
        <v>57.142857142857139</v>
      </c>
    </row>
    <row r="171" spans="2:21">
      <c r="B171" s="115">
        <v>96</v>
      </c>
      <c r="C171" t="s">
        <v>650</v>
      </c>
      <c r="D171" t="s">
        <v>883</v>
      </c>
      <c r="E171" t="s">
        <v>884</v>
      </c>
      <c r="F171" t="s">
        <v>884</v>
      </c>
      <c r="G171" t="s">
        <v>883</v>
      </c>
      <c r="H171" t="s">
        <v>884</v>
      </c>
      <c r="I171" t="s">
        <v>883</v>
      </c>
      <c r="J171" t="s">
        <v>884</v>
      </c>
      <c r="K171" s="211">
        <v>772.94238680000001</v>
      </c>
      <c r="L171" t="s">
        <v>884</v>
      </c>
      <c r="M171" t="s">
        <v>884</v>
      </c>
      <c r="N171" t="s">
        <v>884</v>
      </c>
      <c r="O171" t="s">
        <v>883</v>
      </c>
      <c r="P171" t="s">
        <v>884</v>
      </c>
      <c r="Q171" t="s">
        <v>883</v>
      </c>
      <c r="R171" t="s">
        <v>883</v>
      </c>
      <c r="S171">
        <f t="shared" si="10"/>
        <v>8</v>
      </c>
      <c r="T171">
        <v>14</v>
      </c>
      <c r="U171" s="385">
        <f t="shared" si="11"/>
        <v>57.142857142857139</v>
      </c>
    </row>
    <row r="172" spans="2:21">
      <c r="B172" s="115">
        <v>179</v>
      </c>
      <c r="C172" t="s">
        <v>867</v>
      </c>
      <c r="D172" t="s">
        <v>883</v>
      </c>
      <c r="E172" t="s">
        <v>884</v>
      </c>
      <c r="F172" t="s">
        <v>884</v>
      </c>
      <c r="G172" t="s">
        <v>883</v>
      </c>
      <c r="H172" t="s">
        <v>884</v>
      </c>
      <c r="I172" t="s">
        <v>883</v>
      </c>
      <c r="J172" t="s">
        <v>884</v>
      </c>
      <c r="K172" s="211">
        <v>799.69135800000004</v>
      </c>
      <c r="L172" t="s">
        <v>884</v>
      </c>
      <c r="M172" t="s">
        <v>884</v>
      </c>
      <c r="N172" t="s">
        <v>884</v>
      </c>
      <c r="O172" t="s">
        <v>883</v>
      </c>
      <c r="P172" t="s">
        <v>884</v>
      </c>
      <c r="Q172" t="s">
        <v>883</v>
      </c>
      <c r="R172" t="s">
        <v>883</v>
      </c>
      <c r="S172">
        <f t="shared" si="10"/>
        <v>8</v>
      </c>
      <c r="T172">
        <v>14</v>
      </c>
      <c r="U172" s="385">
        <f t="shared" si="11"/>
        <v>57.142857142857139</v>
      </c>
    </row>
    <row r="173" spans="2:21">
      <c r="B173" s="115">
        <v>41</v>
      </c>
      <c r="C173" t="s">
        <v>485</v>
      </c>
      <c r="D173" t="s">
        <v>883</v>
      </c>
      <c r="E173" t="s">
        <v>883</v>
      </c>
      <c r="F173" t="s">
        <v>884</v>
      </c>
      <c r="G173" t="s">
        <v>883</v>
      </c>
      <c r="H173" t="s">
        <v>884</v>
      </c>
      <c r="I173" t="s">
        <v>884</v>
      </c>
      <c r="J173" t="s">
        <v>884</v>
      </c>
      <c r="K173" s="211">
        <v>576.02880660000005</v>
      </c>
      <c r="L173" t="s">
        <v>884</v>
      </c>
      <c r="M173" t="s">
        <v>884</v>
      </c>
      <c r="N173" t="s">
        <v>884</v>
      </c>
      <c r="O173" t="s">
        <v>883</v>
      </c>
      <c r="P173" t="s">
        <v>884</v>
      </c>
      <c r="Q173" t="s">
        <v>883</v>
      </c>
      <c r="R173" t="s">
        <v>883</v>
      </c>
      <c r="S173">
        <f t="shared" si="10"/>
        <v>8</v>
      </c>
      <c r="T173">
        <v>14</v>
      </c>
      <c r="U173" s="385">
        <f t="shared" si="11"/>
        <v>57.142857142857139</v>
      </c>
    </row>
    <row r="174" spans="2:21">
      <c r="B174" s="115">
        <v>8</v>
      </c>
      <c r="C174" t="s">
        <v>386</v>
      </c>
      <c r="D174" t="s">
        <v>884</v>
      </c>
      <c r="E174" t="s">
        <v>883</v>
      </c>
      <c r="F174" t="s">
        <v>884</v>
      </c>
      <c r="G174" t="s">
        <v>883</v>
      </c>
      <c r="H174" t="s">
        <v>884</v>
      </c>
      <c r="I174" t="s">
        <v>883</v>
      </c>
      <c r="J174" t="s">
        <v>884</v>
      </c>
      <c r="K174" s="211">
        <v>372.42798349999998</v>
      </c>
      <c r="L174" t="s">
        <v>884</v>
      </c>
      <c r="M174" t="s">
        <v>883</v>
      </c>
      <c r="N174" t="s">
        <v>884</v>
      </c>
      <c r="O174" t="s">
        <v>884</v>
      </c>
      <c r="P174" t="s">
        <v>883</v>
      </c>
      <c r="Q174" t="s">
        <v>884</v>
      </c>
      <c r="S174">
        <f t="shared" si="10"/>
        <v>8</v>
      </c>
      <c r="T174">
        <v>14</v>
      </c>
      <c r="U174" s="385">
        <f t="shared" si="11"/>
        <v>57.142857142857139</v>
      </c>
    </row>
    <row r="175" spans="2:21">
      <c r="B175" s="115">
        <v>133</v>
      </c>
      <c r="C175" t="s">
        <v>750</v>
      </c>
      <c r="D175" t="s">
        <v>884</v>
      </c>
      <c r="E175" t="s">
        <v>884</v>
      </c>
      <c r="F175" t="s">
        <v>884</v>
      </c>
      <c r="G175" t="s">
        <v>883</v>
      </c>
      <c r="H175" t="s">
        <v>884</v>
      </c>
      <c r="I175" t="s">
        <v>883</v>
      </c>
      <c r="J175" t="s">
        <v>884</v>
      </c>
      <c r="K175" s="211">
        <v>960.49382730000002</v>
      </c>
      <c r="L175" t="s">
        <v>884</v>
      </c>
      <c r="M175" t="s">
        <v>884</v>
      </c>
      <c r="N175" t="s">
        <v>884</v>
      </c>
      <c r="P175" t="s">
        <v>883</v>
      </c>
      <c r="S175">
        <f t="shared" si="10"/>
        <v>8</v>
      </c>
      <c r="T175">
        <v>14</v>
      </c>
      <c r="U175" s="385">
        <f t="shared" si="11"/>
        <v>57.142857142857139</v>
      </c>
    </row>
    <row r="176" spans="2:21">
      <c r="B176" s="115">
        <v>152</v>
      </c>
      <c r="C176" t="s">
        <v>795</v>
      </c>
      <c r="D176" t="s">
        <v>884</v>
      </c>
      <c r="E176" t="s">
        <v>884</v>
      </c>
      <c r="F176" t="s">
        <v>884</v>
      </c>
      <c r="G176" t="s">
        <v>884</v>
      </c>
      <c r="H176" t="s">
        <v>884</v>
      </c>
      <c r="I176" t="s">
        <v>883</v>
      </c>
      <c r="J176"/>
      <c r="K176" s="211">
        <v>559.25925930000005</v>
      </c>
      <c r="L176" t="s">
        <v>884</v>
      </c>
      <c r="M176" t="s">
        <v>883</v>
      </c>
      <c r="N176" t="s">
        <v>884</v>
      </c>
      <c r="O176" t="s">
        <v>884</v>
      </c>
      <c r="P176" t="s">
        <v>883</v>
      </c>
      <c r="Q176" t="s">
        <v>883</v>
      </c>
      <c r="R176" t="s">
        <v>883</v>
      </c>
      <c r="S176">
        <f t="shared" si="10"/>
        <v>8</v>
      </c>
      <c r="T176">
        <v>14</v>
      </c>
      <c r="U176" s="385">
        <f t="shared" si="11"/>
        <v>57.142857142857139</v>
      </c>
    </row>
    <row r="177" spans="2:21">
      <c r="B177" s="115">
        <v>86</v>
      </c>
      <c r="C177" t="s">
        <v>620</v>
      </c>
      <c r="D177" t="s">
        <v>883</v>
      </c>
      <c r="E177" t="s">
        <v>883</v>
      </c>
      <c r="F177" t="s">
        <v>884</v>
      </c>
      <c r="G177" t="s">
        <v>884</v>
      </c>
      <c r="H177" t="s">
        <v>884</v>
      </c>
      <c r="I177" t="s">
        <v>884</v>
      </c>
      <c r="J177" t="s">
        <v>884</v>
      </c>
      <c r="K177" s="211">
        <v>370.2674897</v>
      </c>
      <c r="L177" t="s">
        <v>884</v>
      </c>
      <c r="M177" t="s">
        <v>884</v>
      </c>
      <c r="N177"/>
      <c r="O177" t="s">
        <v>883</v>
      </c>
      <c r="P177" t="s">
        <v>884</v>
      </c>
      <c r="Q177" t="s">
        <v>883</v>
      </c>
      <c r="R177" t="s">
        <v>883</v>
      </c>
      <c r="S177">
        <f t="shared" si="10"/>
        <v>8</v>
      </c>
      <c r="T177">
        <v>14</v>
      </c>
      <c r="U177" s="385">
        <f t="shared" si="11"/>
        <v>57.142857142857139</v>
      </c>
    </row>
    <row r="178" spans="2:21">
      <c r="B178" s="115">
        <v>175</v>
      </c>
      <c r="C178" t="s">
        <v>855</v>
      </c>
      <c r="D178" t="s">
        <v>883</v>
      </c>
      <c r="E178" t="s">
        <v>884</v>
      </c>
      <c r="F178" t="s">
        <v>884</v>
      </c>
      <c r="G178" t="s">
        <v>884</v>
      </c>
      <c r="H178" t="s">
        <v>884</v>
      </c>
      <c r="I178" t="s">
        <v>883</v>
      </c>
      <c r="J178" t="s">
        <v>884</v>
      </c>
      <c r="K178" s="211">
        <v>647.22222220000003</v>
      </c>
      <c r="L178" t="s">
        <v>884</v>
      </c>
      <c r="N178" t="s">
        <v>884</v>
      </c>
      <c r="P178" t="s">
        <v>884</v>
      </c>
      <c r="Q178" t="s">
        <v>883</v>
      </c>
      <c r="R178" t="s">
        <v>883</v>
      </c>
      <c r="S178">
        <f t="shared" si="10"/>
        <v>8</v>
      </c>
      <c r="T178">
        <v>14</v>
      </c>
      <c r="U178" s="385">
        <f t="shared" si="11"/>
        <v>57.142857142857139</v>
      </c>
    </row>
    <row r="179" spans="2:21">
      <c r="B179" s="115">
        <v>138</v>
      </c>
      <c r="C179" t="s">
        <v>761</v>
      </c>
      <c r="D179" t="s">
        <v>884</v>
      </c>
      <c r="E179" t="s">
        <v>884</v>
      </c>
      <c r="F179" t="s">
        <v>884</v>
      </c>
      <c r="G179" t="s">
        <v>884</v>
      </c>
      <c r="H179" t="s">
        <v>884</v>
      </c>
      <c r="J179"/>
      <c r="K179" s="211">
        <v>555.04115230000002</v>
      </c>
      <c r="L179"/>
      <c r="N179" t="s">
        <v>884</v>
      </c>
      <c r="O179" t="s">
        <v>884</v>
      </c>
      <c r="P179" t="s">
        <v>883</v>
      </c>
      <c r="Q179" t="s">
        <v>884</v>
      </c>
      <c r="S179">
        <f t="shared" si="10"/>
        <v>8</v>
      </c>
      <c r="T179">
        <v>14</v>
      </c>
      <c r="U179" s="385">
        <f t="shared" si="11"/>
        <v>57.142857142857139</v>
      </c>
    </row>
    <row r="180" spans="2:21">
      <c r="B180" s="115">
        <v>141</v>
      </c>
      <c r="C180" t="s">
        <v>768</v>
      </c>
      <c r="D180" t="s">
        <v>884</v>
      </c>
      <c r="E180" t="s">
        <v>884</v>
      </c>
      <c r="F180" t="s">
        <v>884</v>
      </c>
      <c r="G180" t="s">
        <v>884</v>
      </c>
      <c r="H180" t="s">
        <v>884</v>
      </c>
      <c r="I180" t="s">
        <v>883</v>
      </c>
      <c r="J180"/>
      <c r="K180" s="211">
        <v>369.85596709999999</v>
      </c>
      <c r="L180" t="s">
        <v>884</v>
      </c>
      <c r="M180" t="s">
        <v>883</v>
      </c>
      <c r="N180" t="s">
        <v>884</v>
      </c>
      <c r="P180" t="s">
        <v>883</v>
      </c>
      <c r="Q180" t="s">
        <v>884</v>
      </c>
      <c r="S180">
        <f t="shared" si="10"/>
        <v>8</v>
      </c>
      <c r="T180">
        <v>14</v>
      </c>
      <c r="U180" s="385">
        <f t="shared" si="11"/>
        <v>57.142857142857139</v>
      </c>
    </row>
    <row r="181" spans="2:21">
      <c r="B181" s="115">
        <v>153</v>
      </c>
      <c r="C181" t="s">
        <v>798</v>
      </c>
      <c r="D181" t="s">
        <v>884</v>
      </c>
      <c r="E181" t="s">
        <v>884</v>
      </c>
      <c r="F181" t="s">
        <v>884</v>
      </c>
      <c r="G181" t="s">
        <v>884</v>
      </c>
      <c r="H181" t="s">
        <v>884</v>
      </c>
      <c r="I181" t="s">
        <v>883</v>
      </c>
      <c r="J181"/>
      <c r="K181" s="211">
        <v>541.46090530000004</v>
      </c>
      <c r="L181" t="s">
        <v>884</v>
      </c>
      <c r="M181" t="s">
        <v>883</v>
      </c>
      <c r="N181" t="s">
        <v>884</v>
      </c>
      <c r="O181" t="s">
        <v>884</v>
      </c>
      <c r="P181" t="s">
        <v>883</v>
      </c>
      <c r="Q181" t="s">
        <v>883</v>
      </c>
      <c r="S181">
        <f t="shared" si="10"/>
        <v>8</v>
      </c>
      <c r="T181">
        <v>14</v>
      </c>
      <c r="U181" s="385">
        <f t="shared" si="11"/>
        <v>57.142857142857139</v>
      </c>
    </row>
    <row r="182" spans="2:21">
      <c r="B182" s="115">
        <v>180</v>
      </c>
      <c r="C182" t="s">
        <v>870</v>
      </c>
      <c r="D182" t="s">
        <v>883</v>
      </c>
      <c r="E182" t="s">
        <v>884</v>
      </c>
      <c r="F182" t="s">
        <v>884</v>
      </c>
      <c r="H182" t="s">
        <v>884</v>
      </c>
      <c r="I182" t="s">
        <v>884</v>
      </c>
      <c r="J182" t="s">
        <v>884</v>
      </c>
      <c r="K182" s="211">
        <v>574.89711939999995</v>
      </c>
      <c r="L182" t="s">
        <v>884</v>
      </c>
      <c r="M182" t="s">
        <v>884</v>
      </c>
      <c r="N182" t="s">
        <v>884</v>
      </c>
      <c r="P182" t="s">
        <v>883</v>
      </c>
      <c r="Q182" t="s">
        <v>883</v>
      </c>
      <c r="R182" t="s">
        <v>884</v>
      </c>
      <c r="S182">
        <f t="shared" si="10"/>
        <v>9</v>
      </c>
      <c r="T182">
        <v>14</v>
      </c>
      <c r="U182" s="385">
        <f t="shared" si="11"/>
        <v>64.285714285714292</v>
      </c>
    </row>
    <row r="183" spans="2:21">
      <c r="B183" s="115">
        <v>69</v>
      </c>
      <c r="C183" t="s">
        <v>569</v>
      </c>
      <c r="D183" t="s">
        <v>883</v>
      </c>
      <c r="E183" t="s">
        <v>884</v>
      </c>
      <c r="F183" t="s">
        <v>884</v>
      </c>
      <c r="G183" t="s">
        <v>883</v>
      </c>
      <c r="H183" t="s">
        <v>884</v>
      </c>
      <c r="I183" t="s">
        <v>884</v>
      </c>
      <c r="J183" t="s">
        <v>884</v>
      </c>
      <c r="K183" s="211">
        <v>495.88477369999998</v>
      </c>
      <c r="L183" t="s">
        <v>884</v>
      </c>
      <c r="M183" t="s">
        <v>884</v>
      </c>
      <c r="N183" t="s">
        <v>884</v>
      </c>
      <c r="O183" t="s">
        <v>884</v>
      </c>
      <c r="P183" t="s">
        <v>884</v>
      </c>
      <c r="Q183" t="s">
        <v>883</v>
      </c>
      <c r="R183" t="s">
        <v>883</v>
      </c>
      <c r="S183">
        <f t="shared" si="10"/>
        <v>10</v>
      </c>
      <c r="T183">
        <v>14</v>
      </c>
      <c r="U183" s="385">
        <f t="shared" si="11"/>
        <v>71.428571428571431</v>
      </c>
    </row>
    <row r="184" spans="2:21">
      <c r="B184" s="115">
        <v>142</v>
      </c>
      <c r="C184" t="s">
        <v>770</v>
      </c>
      <c r="D184" t="s">
        <v>884</v>
      </c>
      <c r="E184" t="s">
        <v>884</v>
      </c>
      <c r="F184" t="s">
        <v>884</v>
      </c>
      <c r="G184" t="s">
        <v>884</v>
      </c>
      <c r="H184" t="s">
        <v>884</v>
      </c>
      <c r="I184" t="s">
        <v>883</v>
      </c>
      <c r="J184"/>
      <c r="K184" s="211">
        <v>567.38683130000004</v>
      </c>
      <c r="L184" t="s">
        <v>884</v>
      </c>
      <c r="M184" t="s">
        <v>883</v>
      </c>
      <c r="N184" t="s">
        <v>884</v>
      </c>
      <c r="O184" t="s">
        <v>884</v>
      </c>
      <c r="P184" t="s">
        <v>883</v>
      </c>
      <c r="Q184" t="s">
        <v>884</v>
      </c>
      <c r="R184" t="s">
        <v>884</v>
      </c>
      <c r="S184">
        <f t="shared" si="10"/>
        <v>10</v>
      </c>
      <c r="T184">
        <v>14</v>
      </c>
      <c r="U184" s="385">
        <f t="shared" si="11"/>
        <v>71.428571428571431</v>
      </c>
    </row>
    <row r="185" spans="2:21">
      <c r="B185" s="115">
        <v>140</v>
      </c>
      <c r="C185" t="s">
        <v>766</v>
      </c>
      <c r="D185" t="s">
        <v>884</v>
      </c>
      <c r="E185" t="s">
        <v>884</v>
      </c>
      <c r="F185" t="s">
        <v>884</v>
      </c>
      <c r="G185" t="s">
        <v>884</v>
      </c>
      <c r="H185" t="s">
        <v>884</v>
      </c>
      <c r="I185" t="s">
        <v>883</v>
      </c>
      <c r="J185"/>
      <c r="K185" s="211">
        <v>579.01234569999997</v>
      </c>
      <c r="L185" t="s">
        <v>884</v>
      </c>
      <c r="N185" t="s">
        <v>884</v>
      </c>
      <c r="O185" t="s">
        <v>884</v>
      </c>
      <c r="P185" t="s">
        <v>883</v>
      </c>
      <c r="Q185" t="s">
        <v>884</v>
      </c>
      <c r="R185" t="s">
        <v>884</v>
      </c>
      <c r="S185">
        <f t="shared" si="10"/>
        <v>10</v>
      </c>
      <c r="T185">
        <v>14</v>
      </c>
      <c r="U185" s="385">
        <f t="shared" si="11"/>
        <v>71.428571428571431</v>
      </c>
    </row>
    <row r="186" spans="2:21">
      <c r="B186" s="115">
        <v>72</v>
      </c>
      <c r="C186" t="s">
        <v>578</v>
      </c>
      <c r="D186" t="s">
        <v>883</v>
      </c>
      <c r="E186" t="s">
        <v>884</v>
      </c>
      <c r="F186" t="s">
        <v>884</v>
      </c>
      <c r="G186" t="s">
        <v>884</v>
      </c>
      <c r="H186" t="s">
        <v>884</v>
      </c>
      <c r="I186" t="s">
        <v>884</v>
      </c>
      <c r="J186" t="s">
        <v>884</v>
      </c>
      <c r="K186" s="211">
        <v>484.15637859999998</v>
      </c>
      <c r="L186" t="s">
        <v>884</v>
      </c>
      <c r="N186" t="s">
        <v>884</v>
      </c>
      <c r="O186" t="s">
        <v>884</v>
      </c>
      <c r="P186" t="s">
        <v>884</v>
      </c>
      <c r="Q186" t="s">
        <v>883</v>
      </c>
      <c r="R186" t="s">
        <v>883</v>
      </c>
      <c r="S186">
        <f t="shared" si="10"/>
        <v>10</v>
      </c>
      <c r="T186">
        <v>14</v>
      </c>
      <c r="U186" s="385">
        <f t="shared" si="11"/>
        <v>71.428571428571431</v>
      </c>
    </row>
    <row r="187" spans="2:21">
      <c r="B187" s="115">
        <v>139</v>
      </c>
      <c r="C187" t="s">
        <v>764</v>
      </c>
      <c r="D187" t="s">
        <v>884</v>
      </c>
      <c r="E187" t="s">
        <v>884</v>
      </c>
      <c r="F187" t="s">
        <v>884</v>
      </c>
      <c r="G187" t="s">
        <v>884</v>
      </c>
      <c r="H187" t="s">
        <v>884</v>
      </c>
      <c r="J187" t="s">
        <v>884</v>
      </c>
      <c r="K187" s="211">
        <v>356.58436210000002</v>
      </c>
      <c r="L187" t="s">
        <v>884</v>
      </c>
      <c r="M187" t="s">
        <v>884</v>
      </c>
      <c r="N187" t="s">
        <v>884</v>
      </c>
      <c r="O187" t="s">
        <v>883</v>
      </c>
      <c r="P187" t="s">
        <v>883</v>
      </c>
      <c r="Q187" t="s">
        <v>884</v>
      </c>
      <c r="R187" t="s">
        <v>884</v>
      </c>
      <c r="S187">
        <f t="shared" si="10"/>
        <v>11</v>
      </c>
      <c r="T187">
        <v>14</v>
      </c>
      <c r="U187" s="385">
        <f t="shared" si="11"/>
        <v>78.571428571428569</v>
      </c>
    </row>
    <row r="188" spans="2:21">
      <c r="B188" s="115"/>
      <c r="D188">
        <f>COUNTIF(D7:D187,"=R")</f>
        <v>11</v>
      </c>
      <c r="E188">
        <f t="shared" ref="E188:R188" si="12">COUNTIF(E7:E187,"=R")</f>
        <v>57</v>
      </c>
      <c r="F188">
        <f>COUNTIF(F7:F187,"=R")</f>
        <v>157</v>
      </c>
      <c r="G188">
        <f t="shared" si="12"/>
        <v>25</v>
      </c>
      <c r="H188">
        <f t="shared" si="12"/>
        <v>145</v>
      </c>
      <c r="I188">
        <f t="shared" si="12"/>
        <v>10</v>
      </c>
      <c r="J188">
        <f t="shared" si="12"/>
        <v>120</v>
      </c>
      <c r="L188">
        <f t="shared" si="12"/>
        <v>125</v>
      </c>
      <c r="M188">
        <f t="shared" si="12"/>
        <v>48</v>
      </c>
      <c r="N188">
        <f t="shared" si="12"/>
        <v>100</v>
      </c>
      <c r="O188">
        <f t="shared" si="12"/>
        <v>11</v>
      </c>
      <c r="P188">
        <f t="shared" si="12"/>
        <v>29</v>
      </c>
      <c r="Q188">
        <f t="shared" si="12"/>
        <v>9</v>
      </c>
      <c r="R188">
        <f t="shared" si="12"/>
        <v>7</v>
      </c>
      <c r="U188" s="386"/>
    </row>
    <row r="189" spans="2:21">
      <c r="B189" s="115"/>
      <c r="D189">
        <f>COUNTIF(D8:D188,"=S")</f>
        <v>169</v>
      </c>
      <c r="E189">
        <f t="shared" ref="E189:R189" si="13">COUNTIF(E8:E188,"=S")</f>
        <v>79</v>
      </c>
      <c r="F189">
        <f t="shared" si="13"/>
        <v>20</v>
      </c>
      <c r="G189">
        <f t="shared" si="13"/>
        <v>141</v>
      </c>
      <c r="H189">
        <f t="shared" si="13"/>
        <v>8</v>
      </c>
      <c r="I189">
        <f t="shared" si="13"/>
        <v>141</v>
      </c>
      <c r="J189">
        <f t="shared" si="13"/>
        <v>19</v>
      </c>
      <c r="L189">
        <f t="shared" si="13"/>
        <v>36</v>
      </c>
      <c r="M189">
        <f t="shared" si="13"/>
        <v>96</v>
      </c>
      <c r="N189">
        <f t="shared" si="13"/>
        <v>64</v>
      </c>
      <c r="O189">
        <f t="shared" si="13"/>
        <v>125</v>
      </c>
      <c r="P189">
        <f t="shared" si="13"/>
        <v>146</v>
      </c>
      <c r="Q189">
        <f t="shared" si="13"/>
        <v>164</v>
      </c>
      <c r="R189">
        <f t="shared" si="13"/>
        <v>128</v>
      </c>
      <c r="U189" s="386"/>
    </row>
    <row r="190" spans="2:21">
      <c r="B190" s="115"/>
      <c r="D190">
        <f>SUM(D188:D189)</f>
        <v>180</v>
      </c>
      <c r="E190">
        <f t="shared" ref="E190:R190" si="14">SUM(E188:E189)</f>
        <v>136</v>
      </c>
      <c r="F190">
        <f t="shared" si="14"/>
        <v>177</v>
      </c>
      <c r="G190">
        <f t="shared" si="14"/>
        <v>166</v>
      </c>
      <c r="H190">
        <f t="shared" si="14"/>
        <v>153</v>
      </c>
      <c r="I190">
        <f t="shared" si="14"/>
        <v>151</v>
      </c>
      <c r="J190">
        <f t="shared" si="14"/>
        <v>139</v>
      </c>
      <c r="L190">
        <f t="shared" si="14"/>
        <v>161</v>
      </c>
      <c r="M190">
        <f t="shared" si="14"/>
        <v>144</v>
      </c>
      <c r="N190">
        <f t="shared" si="14"/>
        <v>164</v>
      </c>
      <c r="O190">
        <f t="shared" si="14"/>
        <v>136</v>
      </c>
      <c r="P190">
        <f t="shared" si="14"/>
        <v>175</v>
      </c>
      <c r="Q190">
        <f t="shared" si="14"/>
        <v>173</v>
      </c>
      <c r="R190">
        <f t="shared" si="14"/>
        <v>135</v>
      </c>
      <c r="U190" s="386"/>
    </row>
    <row r="191" spans="2:21">
      <c r="B191" s="118" t="s">
        <v>1017</v>
      </c>
      <c r="D191" s="211">
        <f>(D188/D190)*100</f>
        <v>6.1111111111111107</v>
      </c>
      <c r="E191" s="211">
        <f t="shared" ref="E191:R191" si="15">(E188/E190)*100</f>
        <v>41.911764705882355</v>
      </c>
      <c r="F191" s="211">
        <f t="shared" si="15"/>
        <v>88.700564971751419</v>
      </c>
      <c r="G191" s="211">
        <f t="shared" si="15"/>
        <v>15.060240963855422</v>
      </c>
      <c r="H191" s="211">
        <f t="shared" si="15"/>
        <v>94.77124183006535</v>
      </c>
      <c r="I191" s="211">
        <f t="shared" si="15"/>
        <v>6.6225165562913908</v>
      </c>
      <c r="J191" s="211">
        <f t="shared" si="15"/>
        <v>86.330935251798564</v>
      </c>
      <c r="L191" s="211">
        <f t="shared" si="15"/>
        <v>77.639751552795033</v>
      </c>
      <c r="M191" s="211">
        <f t="shared" si="15"/>
        <v>33.333333333333329</v>
      </c>
      <c r="N191" s="211">
        <f t="shared" si="15"/>
        <v>60.975609756097562</v>
      </c>
      <c r="O191" s="211">
        <f t="shared" si="15"/>
        <v>8.0882352941176467</v>
      </c>
      <c r="P191" s="211">
        <f t="shared" si="15"/>
        <v>16.571428571428569</v>
      </c>
      <c r="Q191" s="211">
        <f t="shared" si="15"/>
        <v>5.202312138728324</v>
      </c>
      <c r="R191" s="211">
        <f t="shared" si="15"/>
        <v>5.1851851851851851</v>
      </c>
      <c r="U191" s="386"/>
    </row>
    <row r="192" spans="2:21">
      <c r="B192" s="115"/>
      <c r="F192"/>
      <c r="H192"/>
      <c r="J192"/>
      <c r="L192"/>
      <c r="N192"/>
      <c r="U192" s="386"/>
    </row>
    <row r="193" spans="2:21">
      <c r="B193" s="115"/>
      <c r="D193" t="s">
        <v>949</v>
      </c>
      <c r="F193"/>
      <c r="H193"/>
      <c r="J193"/>
      <c r="L193"/>
      <c r="M193">
        <f>139*14</f>
        <v>1946</v>
      </c>
      <c r="N193"/>
      <c r="R193" s="8" t="s">
        <v>950</v>
      </c>
      <c r="S193" s="213">
        <f>SUM(S7:S187)</f>
        <v>854</v>
      </c>
      <c r="U193" s="386"/>
    </row>
    <row r="194" spans="2:21">
      <c r="B194" s="115"/>
      <c r="F194"/>
      <c r="H194"/>
      <c r="J194"/>
      <c r="L194"/>
      <c r="N194"/>
      <c r="R194" s="8"/>
      <c r="S194" s="213"/>
      <c r="U194" s="386"/>
    </row>
    <row r="195" spans="2:21" ht="15.75" thickBot="1">
      <c r="B195" s="116"/>
      <c r="C195" s="41"/>
      <c r="D195" s="41"/>
      <c r="E195" s="41"/>
      <c r="F195" s="41"/>
      <c r="G195" s="41"/>
      <c r="H195" s="41"/>
      <c r="I195" s="41"/>
      <c r="J195" s="41"/>
      <c r="K195" s="214"/>
      <c r="L195" s="41"/>
      <c r="M195" s="41"/>
      <c r="N195" s="41"/>
      <c r="O195" s="41"/>
      <c r="P195" s="41"/>
      <c r="Q195" s="41"/>
      <c r="R195" s="210" t="s">
        <v>951</v>
      </c>
      <c r="S195" s="215">
        <f>(S193/M193)*100</f>
        <v>43.884892086330936</v>
      </c>
      <c r="T195" s="41"/>
      <c r="U195" s="387"/>
    </row>
    <row r="196" spans="2:21">
      <c r="F196"/>
      <c r="H196"/>
      <c r="J196"/>
      <c r="L196"/>
      <c r="N196"/>
    </row>
    <row r="197" spans="2:21">
      <c r="F197"/>
      <c r="H197"/>
      <c r="J197"/>
      <c r="L197"/>
      <c r="N197"/>
    </row>
    <row r="198" spans="2:21">
      <c r="F198"/>
      <c r="H198"/>
      <c r="J198"/>
      <c r="L198"/>
      <c r="N198"/>
    </row>
    <row r="199" spans="2:21">
      <c r="F199"/>
      <c r="H199"/>
      <c r="J199"/>
      <c r="L199"/>
      <c r="N199"/>
    </row>
    <row r="200" spans="2:21">
      <c r="F200"/>
      <c r="H200"/>
      <c r="J200"/>
      <c r="L200"/>
      <c r="N200"/>
    </row>
    <row r="201" spans="2:21">
      <c r="F201"/>
      <c r="H201"/>
      <c r="J201"/>
      <c r="L201"/>
      <c r="N201"/>
    </row>
    <row r="202" spans="2:21">
      <c r="F202"/>
      <c r="H202"/>
      <c r="J202"/>
      <c r="L202"/>
      <c r="N202"/>
    </row>
    <row r="203" spans="2:21">
      <c r="F203"/>
      <c r="H203"/>
      <c r="J203"/>
      <c r="L203"/>
      <c r="N203"/>
    </row>
    <row r="204" spans="2:21">
      <c r="F204"/>
      <c r="H204"/>
      <c r="J204"/>
      <c r="L204"/>
      <c r="N204"/>
    </row>
    <row r="205" spans="2:21">
      <c r="F205"/>
      <c r="H205"/>
      <c r="J205"/>
      <c r="L205"/>
      <c r="N205"/>
    </row>
    <row r="206" spans="2:21">
      <c r="F206"/>
      <c r="H206"/>
      <c r="J206"/>
      <c r="L206"/>
      <c r="N206"/>
    </row>
    <row r="207" spans="2:21">
      <c r="F207"/>
      <c r="H207"/>
      <c r="J207"/>
      <c r="L207"/>
      <c r="N207"/>
    </row>
    <row r="208" spans="2:21">
      <c r="F208"/>
      <c r="H208"/>
      <c r="J208"/>
      <c r="L208"/>
      <c r="N208"/>
    </row>
    <row r="209" spans="11:21" customFormat="1">
      <c r="K209" s="211"/>
      <c r="U209" s="382"/>
    </row>
    <row r="210" spans="11:21" customFormat="1">
      <c r="K210" s="211"/>
      <c r="U210" s="382"/>
    </row>
    <row r="211" spans="11:21" customFormat="1">
      <c r="K211" s="211"/>
      <c r="U211" s="382"/>
    </row>
    <row r="212" spans="11:21" customFormat="1">
      <c r="K212" s="211"/>
      <c r="U212" s="382"/>
    </row>
    <row r="213" spans="11:21" customFormat="1">
      <c r="K213" s="211"/>
      <c r="U213" s="382"/>
    </row>
    <row r="214" spans="11:21" customFormat="1">
      <c r="K214" s="211"/>
      <c r="U214" s="382"/>
    </row>
    <row r="215" spans="11:21" customFormat="1">
      <c r="K215" s="211"/>
      <c r="U215" s="382"/>
    </row>
    <row r="216" spans="11:21" customFormat="1">
      <c r="K216" s="211"/>
      <c r="U216" s="382"/>
    </row>
    <row r="217" spans="11:21" customFormat="1">
      <c r="K217" s="211"/>
      <c r="U217" s="382"/>
    </row>
    <row r="218" spans="11:21" customFormat="1">
      <c r="K218" s="211"/>
      <c r="U218" s="382"/>
    </row>
    <row r="219" spans="11:21" customFormat="1">
      <c r="K219" s="211"/>
      <c r="U219" s="382"/>
    </row>
    <row r="220" spans="11:21" customFormat="1">
      <c r="K220" s="211"/>
      <c r="U220" s="382"/>
    </row>
    <row r="221" spans="11:21" customFormat="1">
      <c r="K221" s="211"/>
      <c r="U221" s="382"/>
    </row>
    <row r="222" spans="11:21" customFormat="1">
      <c r="K222" s="211"/>
      <c r="U222" s="382"/>
    </row>
    <row r="223" spans="11:21" customFormat="1">
      <c r="K223" s="211"/>
      <c r="U223" s="382"/>
    </row>
    <row r="224" spans="11:21" customFormat="1">
      <c r="K224" s="211"/>
      <c r="U224" s="382"/>
    </row>
    <row r="225" spans="11:21" customFormat="1">
      <c r="K225" s="211"/>
      <c r="U225" s="382"/>
    </row>
    <row r="226" spans="11:21" customFormat="1">
      <c r="K226" s="211"/>
      <c r="U226" s="382"/>
    </row>
    <row r="227" spans="11:21" customFormat="1">
      <c r="K227" s="211"/>
      <c r="U227" s="382"/>
    </row>
    <row r="228" spans="11:21" customFormat="1">
      <c r="K228" s="211"/>
      <c r="U228" s="382"/>
    </row>
    <row r="229" spans="11:21" customFormat="1">
      <c r="K229" s="211"/>
      <c r="U229" s="382"/>
    </row>
    <row r="230" spans="11:21" customFormat="1">
      <c r="K230" s="211"/>
      <c r="U230" s="382"/>
    </row>
    <row r="231" spans="11:21" customFormat="1">
      <c r="K231" s="211"/>
      <c r="U231" s="382"/>
    </row>
    <row r="232" spans="11:21" customFormat="1">
      <c r="K232" s="211"/>
      <c r="U232" s="382"/>
    </row>
    <row r="233" spans="11:21" customFormat="1">
      <c r="K233" s="211"/>
      <c r="U233" s="382"/>
    </row>
    <row r="234" spans="11:21" customFormat="1">
      <c r="K234" s="211"/>
      <c r="U234" s="382"/>
    </row>
    <row r="235" spans="11:21" customFormat="1">
      <c r="K235" s="211"/>
      <c r="U235" s="382"/>
    </row>
    <row r="236" spans="11:21" customFormat="1">
      <c r="K236" s="211"/>
      <c r="U236" s="382"/>
    </row>
    <row r="237" spans="11:21" customFormat="1">
      <c r="K237" s="211"/>
      <c r="U237" s="382"/>
    </row>
    <row r="238" spans="11:21" customFormat="1">
      <c r="K238" s="211"/>
      <c r="U238" s="382"/>
    </row>
  </sheetData>
  <conditionalFormatting sqref="B6:C6 K6 S6:U6">
    <cfRule type="duplicateValues" dxfId="15" priority="22"/>
  </conditionalFormatting>
  <conditionalFormatting sqref="D5">
    <cfRule type="duplicateValues" dxfId="14" priority="15"/>
  </conditionalFormatting>
  <conditionalFormatting sqref="D192:U238">
    <cfRule type="duplicateValues" dxfId="13" priority="1"/>
  </conditionalFormatting>
  <conditionalFormatting sqref="E5">
    <cfRule type="duplicateValues" dxfId="12" priority="14"/>
  </conditionalFormatting>
  <conditionalFormatting sqref="F5">
    <cfRule type="duplicateValues" dxfId="11" priority="13"/>
  </conditionalFormatting>
  <conditionalFormatting sqref="G5">
    <cfRule type="duplicateValues" dxfId="10" priority="12"/>
  </conditionalFormatting>
  <conditionalFormatting sqref="H5">
    <cfRule type="duplicateValues" dxfId="9" priority="11"/>
  </conditionalFormatting>
  <conditionalFormatting sqref="I5">
    <cfRule type="duplicateValues" dxfId="8" priority="10"/>
  </conditionalFormatting>
  <conditionalFormatting sqref="J5">
    <cfRule type="duplicateValues" dxfId="7" priority="9"/>
  </conditionalFormatting>
  <conditionalFormatting sqref="L5">
    <cfRule type="duplicateValues" dxfId="6" priority="8"/>
  </conditionalFormatting>
  <conditionalFormatting sqref="M5">
    <cfRule type="duplicateValues" dxfId="5" priority="7"/>
  </conditionalFormatting>
  <conditionalFormatting sqref="N5">
    <cfRule type="duplicateValues" dxfId="4" priority="6"/>
  </conditionalFormatting>
  <conditionalFormatting sqref="O5">
    <cfRule type="duplicateValues" dxfId="3" priority="5"/>
  </conditionalFormatting>
  <conditionalFormatting sqref="P5">
    <cfRule type="duplicateValues" dxfId="2" priority="4"/>
  </conditionalFormatting>
  <conditionalFormatting sqref="Q5">
    <cfRule type="duplicateValues" dxfId="1" priority="3"/>
  </conditionalFormatting>
  <conditionalFormatting sqref="R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S1</vt:lpstr>
      <vt:lpstr>S2</vt:lpstr>
      <vt:lpstr>S3</vt:lpstr>
      <vt:lpstr>S4</vt:lpstr>
      <vt:lpstr>S5</vt:lpstr>
      <vt:lpstr>S6</vt:lpstr>
      <vt:lpstr>S7</vt:lpstr>
      <vt:lpstr>S8</vt:lpstr>
      <vt:lpstr>'S6'!_Hlk126673853</vt:lpstr>
      <vt:lpstr>'S6'!_Hlk126673881</vt:lpstr>
      <vt:lpstr>'S6'!_Hlk126673896</vt:lpstr>
      <vt:lpstr>'S6'!_Hlk126673975</vt:lpstr>
      <vt:lpstr>'S6'!_Hlk126673986</vt:lpstr>
      <vt:lpstr>'S6'!_Hlk126673998</vt:lpstr>
      <vt:lpstr>'S6'!_Hlk126674010</vt:lpstr>
      <vt:lpstr>'S6'!_Hlk126674038</vt:lpstr>
      <vt:lpstr>'S6'!_Hlk128348918</vt:lpstr>
      <vt:lpstr>'S6'!_Hlk128348942</vt:lpstr>
      <vt:lpstr>'S6'!_Hlk128348957</vt:lpstr>
      <vt:lpstr>'S6'!_Hlk128349004</vt:lpstr>
      <vt:lpstr>'S6'!_Hlk128349019</vt:lpstr>
      <vt:lpstr>'S6'!_Hlk128349035</vt:lpstr>
      <vt:lpstr>'S6'!_Hlk128349051</vt:lpstr>
      <vt:lpstr>'S6'!_Hlk128349114</vt:lpstr>
      <vt:lpstr>'S6'!_Hlk128349300</vt:lpstr>
      <vt:lpstr>'S6'!_Hlk128349362</vt:lpstr>
      <vt:lpstr>'S6'!_Hlk128349525</vt:lpstr>
      <vt:lpstr>'S6'!_Hlk128349544</vt:lpstr>
      <vt:lpstr>'S6'!_Hlk128349571</vt:lpstr>
      <vt:lpstr>'S6'!_Hlk128349595</vt:lpstr>
      <vt:lpstr>'S6'!_Hlk128349622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madhu</dc:creator>
  <cp:lastModifiedBy>SINGH, Pawan Kumar (CIMMYT)</cp:lastModifiedBy>
  <dcterms:created xsi:type="dcterms:W3CDTF">2023-06-15T07:35:01Z</dcterms:created>
  <dcterms:modified xsi:type="dcterms:W3CDTF">2024-03-21T16:05:03Z</dcterms:modified>
</cp:coreProperties>
</file>