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edef Tunca Gedik\Desktop\ŞerifYılmaz\YAYIN\Biologia\"/>
    </mc:Choice>
  </mc:AlternateContent>
  <xr:revisionPtr revIDLastSave="0" documentId="8_{47BDD8AE-F611-4BC8-B1DF-64598C91A956}" xr6:coauthVersionLast="47" xr6:coauthVersionMax="47" xr10:uidLastSave="{00000000-0000-0000-0000-000000000000}"/>
  <bookViews>
    <workbookView xWindow="-110" yWindow="-110" windowWidth="19420" windowHeight="10420" xr2:uid="{B48FF4E4-D651-4A9A-8FF0-BB32E100449E}"/>
  </bookViews>
  <sheets>
    <sheet name="Shee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1" l="1"/>
  <c r="F4" i="1"/>
  <c r="G4" i="1"/>
  <c r="K4" i="1"/>
  <c r="L4" i="1"/>
  <c r="P4" i="1"/>
  <c r="Q4" i="1" s="1"/>
  <c r="U4" i="1"/>
  <c r="V4" i="1" s="1"/>
  <c r="Y4" i="1"/>
  <c r="Z4" i="1" s="1"/>
  <c r="AE4" i="1"/>
  <c r="AF4" i="1" s="1"/>
  <c r="AK4" i="1"/>
  <c r="AL4" i="1" s="1"/>
  <c r="AQ4" i="1"/>
  <c r="AR4" i="1" s="1"/>
  <c r="G5" i="1"/>
  <c r="K5" i="1"/>
  <c r="L5" i="1"/>
  <c r="P5" i="1"/>
  <c r="Q5" i="1" s="1"/>
  <c r="U5" i="1"/>
  <c r="V5" i="1" s="1"/>
  <c r="Y5" i="1"/>
  <c r="Z5" i="1" s="1"/>
  <c r="AE5" i="1"/>
  <c r="AF5" i="1" s="1"/>
  <c r="AK5" i="1"/>
  <c r="AL5" i="1" s="1"/>
  <c r="AQ5" i="1"/>
  <c r="AR5" i="1" s="1"/>
  <c r="F6" i="1"/>
  <c r="G6" i="1"/>
  <c r="K6" i="1"/>
  <c r="L6" i="1"/>
  <c r="P6" i="1"/>
  <c r="Q6" i="1" s="1"/>
  <c r="U6" i="1"/>
  <c r="V6" i="1" s="1"/>
  <c r="Y6" i="1"/>
  <c r="Z6" i="1" s="1"/>
  <c r="AE6" i="1"/>
  <c r="AF6" i="1" s="1"/>
  <c r="AK6" i="1"/>
  <c r="AL6" i="1" s="1"/>
  <c r="AQ6" i="1"/>
  <c r="AR6" i="1" s="1"/>
  <c r="F7" i="1"/>
  <c r="G7" i="1"/>
  <c r="K7" i="1"/>
  <c r="L7" i="1"/>
  <c r="P7" i="1"/>
  <c r="Q7" i="1" s="1"/>
  <c r="U7" i="1"/>
  <c r="V7" i="1" s="1"/>
  <c r="Y7" i="1"/>
  <c r="Z7" i="1" s="1"/>
  <c r="AE7" i="1"/>
  <c r="AF7" i="1" s="1"/>
  <c r="AK7" i="1"/>
  <c r="AL7" i="1" s="1"/>
  <c r="AQ7" i="1"/>
  <c r="AR7" i="1" s="1"/>
  <c r="F8" i="1"/>
  <c r="G8" i="1"/>
  <c r="K8" i="1"/>
  <c r="L8" i="1"/>
  <c r="P8" i="1"/>
  <c r="Q8" i="1" s="1"/>
  <c r="U8" i="1"/>
  <c r="V8" i="1" s="1"/>
  <c r="Y8" i="1"/>
  <c r="Z8" i="1" s="1"/>
  <c r="AE8" i="1"/>
  <c r="AF8" i="1" s="1"/>
  <c r="AK8" i="1"/>
  <c r="AL8" i="1" s="1"/>
  <c r="AQ8" i="1"/>
  <c r="AR8" i="1" s="1"/>
  <c r="F9" i="1"/>
  <c r="G9" i="1"/>
  <c r="K9" i="1"/>
  <c r="L9" i="1"/>
  <c r="P9" i="1"/>
  <c r="Q9" i="1" s="1"/>
  <c r="U9" i="1"/>
  <c r="V9" i="1" s="1"/>
  <c r="Y9" i="1"/>
  <c r="Z9" i="1" s="1"/>
  <c r="AE9" i="1"/>
  <c r="AF9" i="1" s="1"/>
  <c r="AK9" i="1"/>
  <c r="AL9" i="1" s="1"/>
  <c r="AQ9" i="1"/>
  <c r="AR9" i="1" s="1"/>
  <c r="F10" i="1"/>
  <c r="G10" i="1"/>
  <c r="K10" i="1"/>
  <c r="L10" i="1"/>
  <c r="P10" i="1"/>
  <c r="Q10" i="1" s="1"/>
  <c r="U10" i="1"/>
  <c r="V10" i="1" s="1"/>
  <c r="Y10" i="1"/>
  <c r="Z10" i="1" s="1"/>
  <c r="AE10" i="1"/>
  <c r="AF10" i="1" s="1"/>
  <c r="AK10" i="1"/>
  <c r="AL10" i="1" s="1"/>
  <c r="AQ10" i="1"/>
  <c r="AR10" i="1" s="1"/>
  <c r="F11" i="1"/>
  <c r="G11" i="1"/>
  <c r="K11" i="1"/>
  <c r="L11" i="1"/>
  <c r="P11" i="1"/>
  <c r="Q11" i="1" s="1"/>
  <c r="U11" i="1"/>
  <c r="V11" i="1" s="1"/>
  <c r="Y11" i="1"/>
  <c r="Z11" i="1" s="1"/>
  <c r="AE11" i="1"/>
  <c r="AF11" i="1" s="1"/>
  <c r="AK11" i="1"/>
  <c r="AL11" i="1" s="1"/>
  <c r="AQ11" i="1"/>
  <c r="AR11" i="1" s="1"/>
  <c r="F12" i="1"/>
  <c r="G12" i="1"/>
  <c r="K12" i="1"/>
  <c r="L12" i="1"/>
  <c r="P12" i="1"/>
  <c r="Q12" i="1" s="1"/>
  <c r="U12" i="1"/>
  <c r="V12" i="1" s="1"/>
  <c r="Y12" i="1"/>
  <c r="Z12" i="1" s="1"/>
  <c r="AE12" i="1"/>
  <c r="AF12" i="1" s="1"/>
  <c r="AK12" i="1"/>
  <c r="AL12" i="1" s="1"/>
  <c r="AQ12" i="1"/>
  <c r="AR12" i="1" s="1"/>
  <c r="F13" i="1"/>
  <c r="G13" i="1"/>
  <c r="K13" i="1"/>
  <c r="L13" i="1"/>
  <c r="P13" i="1"/>
  <c r="Q13" i="1" s="1"/>
  <c r="U13" i="1"/>
  <c r="V13" i="1" s="1"/>
  <c r="Y13" i="1"/>
  <c r="Z13" i="1" s="1"/>
  <c r="AE13" i="1"/>
  <c r="AF13" i="1" s="1"/>
  <c r="AK13" i="1"/>
  <c r="AL13" i="1" s="1"/>
  <c r="AQ13" i="1"/>
  <c r="AR13" i="1" s="1"/>
  <c r="F14" i="1"/>
  <c r="G14" i="1"/>
  <c r="K14" i="1"/>
  <c r="L14" i="1"/>
  <c r="P14" i="1"/>
  <c r="Q14" i="1" s="1"/>
  <c r="U14" i="1"/>
  <c r="V14" i="1" s="1"/>
  <c r="Y14" i="1"/>
  <c r="Z14" i="1" s="1"/>
  <c r="AE14" i="1"/>
  <c r="AF14" i="1" s="1"/>
  <c r="AK14" i="1"/>
  <c r="AL14" i="1" s="1"/>
  <c r="AQ14" i="1"/>
  <c r="AR14" i="1" s="1"/>
  <c r="F15" i="1"/>
  <c r="G15" i="1"/>
  <c r="K15" i="1"/>
  <c r="L15" i="1"/>
  <c r="P15" i="1"/>
  <c r="Q15" i="1" s="1"/>
  <c r="U15" i="1"/>
  <c r="V15" i="1" s="1"/>
  <c r="Y15" i="1"/>
  <c r="Z15" i="1" s="1"/>
  <c r="AE15" i="1"/>
  <c r="AF15" i="1" s="1"/>
  <c r="AK15" i="1"/>
  <c r="AL15" i="1" s="1"/>
  <c r="AQ15" i="1"/>
  <c r="AR15" i="1" s="1"/>
  <c r="F16" i="1"/>
  <c r="G16" i="1"/>
  <c r="K16" i="1"/>
  <c r="L16" i="1"/>
  <c r="P16" i="1"/>
  <c r="Q16" i="1" s="1"/>
  <c r="U16" i="1"/>
  <c r="V16" i="1" s="1"/>
  <c r="Y16" i="1"/>
  <c r="Z16" i="1" s="1"/>
  <c r="AE16" i="1"/>
  <c r="AF16" i="1" s="1"/>
  <c r="AK16" i="1"/>
  <c r="AL16" i="1" s="1"/>
  <c r="AQ16" i="1"/>
  <c r="AR16" i="1" s="1"/>
  <c r="F17" i="1"/>
  <c r="G17" i="1"/>
  <c r="K17" i="1"/>
  <c r="L17" i="1"/>
  <c r="P17" i="1"/>
  <c r="Q17" i="1" s="1"/>
  <c r="U17" i="1"/>
  <c r="V17" i="1" s="1"/>
  <c r="Y17" i="1"/>
  <c r="Z17" i="1" s="1"/>
  <c r="AE17" i="1"/>
  <c r="AF17" i="1" s="1"/>
  <c r="AK17" i="1"/>
  <c r="AL17" i="1" s="1"/>
  <c r="AQ17" i="1"/>
  <c r="AR17" i="1" s="1"/>
  <c r="F18" i="1"/>
  <c r="G18" i="1"/>
  <c r="K18" i="1"/>
  <c r="L18" i="1"/>
  <c r="P18" i="1"/>
  <c r="Q18" i="1" s="1"/>
  <c r="U18" i="1"/>
  <c r="V18" i="1" s="1"/>
  <c r="Y18" i="1"/>
  <c r="Z18" i="1" s="1"/>
  <c r="AE18" i="1"/>
  <c r="AF18" i="1" s="1"/>
  <c r="AK18" i="1"/>
  <c r="AL18" i="1" s="1"/>
  <c r="AQ18" i="1"/>
  <c r="AR18" i="1" s="1"/>
  <c r="F19" i="1"/>
  <c r="G19" i="1"/>
  <c r="K19" i="1"/>
  <c r="L19" i="1"/>
  <c r="P19" i="1"/>
  <c r="Q19" i="1" s="1"/>
  <c r="U19" i="1"/>
  <c r="V19" i="1" s="1"/>
  <c r="Y19" i="1"/>
  <c r="Z19" i="1" s="1"/>
  <c r="AE19" i="1"/>
  <c r="AF19" i="1" s="1"/>
  <c r="AK19" i="1"/>
  <c r="AL19" i="1" s="1"/>
  <c r="AQ19" i="1"/>
  <c r="AR19" i="1" s="1"/>
  <c r="F20" i="1"/>
  <c r="G20" i="1"/>
  <c r="K20" i="1"/>
  <c r="L20" i="1"/>
  <c r="P20" i="1"/>
  <c r="Q20" i="1" s="1"/>
  <c r="U20" i="1"/>
  <c r="V20" i="1" s="1"/>
  <c r="Y20" i="1"/>
  <c r="Z20" i="1" s="1"/>
  <c r="AE20" i="1"/>
  <c r="AF20" i="1" s="1"/>
  <c r="AK20" i="1"/>
  <c r="AL20" i="1" s="1"/>
  <c r="AQ20" i="1"/>
  <c r="AR20" i="1" s="1"/>
  <c r="F21" i="1"/>
  <c r="G21" i="1"/>
  <c r="K21" i="1"/>
  <c r="L21" i="1"/>
  <c r="P21" i="1"/>
  <c r="Q21" i="1" s="1"/>
  <c r="U21" i="1"/>
  <c r="V21" i="1" s="1"/>
  <c r="Y21" i="1"/>
  <c r="Z21" i="1" s="1"/>
  <c r="AE21" i="1"/>
  <c r="AF21" i="1" s="1"/>
  <c r="AK21" i="1"/>
  <c r="AL21" i="1" s="1"/>
  <c r="AQ21" i="1"/>
  <c r="AR21" i="1" s="1"/>
  <c r="F22" i="1"/>
  <c r="G22" i="1"/>
  <c r="K22" i="1"/>
  <c r="L22" i="1"/>
  <c r="P22" i="1"/>
  <c r="Q22" i="1" s="1"/>
  <c r="U22" i="1"/>
  <c r="V22" i="1" s="1"/>
  <c r="Y22" i="1"/>
  <c r="Z22" i="1" s="1"/>
  <c r="AE22" i="1"/>
  <c r="AF22" i="1" s="1"/>
  <c r="AK22" i="1"/>
  <c r="AL22" i="1" s="1"/>
  <c r="AQ22" i="1"/>
  <c r="AR22" i="1" s="1"/>
  <c r="F23" i="1"/>
  <c r="G23" i="1"/>
  <c r="K23" i="1"/>
  <c r="L23" i="1"/>
  <c r="P23" i="1"/>
  <c r="Q23" i="1" s="1"/>
  <c r="U23" i="1"/>
  <c r="V23" i="1" s="1"/>
  <c r="Y23" i="1"/>
  <c r="Z23" i="1" s="1"/>
  <c r="AE23" i="1"/>
  <c r="AF23" i="1" s="1"/>
  <c r="AK23" i="1"/>
  <c r="AL23" i="1" s="1"/>
  <c r="AQ23" i="1"/>
  <c r="AR23" i="1" s="1"/>
  <c r="F24" i="1"/>
  <c r="G24" i="1"/>
  <c r="K24" i="1"/>
  <c r="L24" i="1"/>
  <c r="P24" i="1"/>
  <c r="Q24" i="1" s="1"/>
  <c r="U24" i="1"/>
  <c r="V24" i="1" s="1"/>
  <c r="Y24" i="1"/>
  <c r="Z24" i="1" s="1"/>
  <c r="AE24" i="1"/>
  <c r="AF24" i="1" s="1"/>
  <c r="AK24" i="1"/>
  <c r="AL24" i="1" s="1"/>
  <c r="AQ24" i="1"/>
  <c r="AR24" i="1" s="1"/>
  <c r="F25" i="1"/>
  <c r="G25" i="1"/>
  <c r="K25" i="1"/>
  <c r="L25" i="1"/>
  <c r="P25" i="1"/>
  <c r="Q25" i="1" s="1"/>
  <c r="U25" i="1"/>
  <c r="V25" i="1" s="1"/>
  <c r="Y25" i="1"/>
  <c r="Z25" i="1" s="1"/>
  <c r="AE25" i="1"/>
  <c r="AF25" i="1" s="1"/>
  <c r="AK25" i="1"/>
  <c r="AL25" i="1" s="1"/>
  <c r="AQ25" i="1"/>
  <c r="AR25" i="1" s="1"/>
  <c r="F26" i="1"/>
  <c r="G26" i="1"/>
  <c r="K26" i="1"/>
  <c r="L26" i="1"/>
  <c r="P26" i="1"/>
  <c r="Q26" i="1" s="1"/>
  <c r="U26" i="1"/>
  <c r="V26" i="1" s="1"/>
  <c r="Y26" i="1"/>
  <c r="Z26" i="1" s="1"/>
  <c r="AE26" i="1"/>
  <c r="AF26" i="1" s="1"/>
  <c r="AK26" i="1"/>
  <c r="AL26" i="1" s="1"/>
  <c r="AQ26" i="1"/>
  <c r="AR26" i="1" s="1"/>
  <c r="F27" i="1"/>
  <c r="G27" i="1"/>
  <c r="K27" i="1"/>
  <c r="L27" i="1"/>
  <c r="P27" i="1"/>
  <c r="Q27" i="1" s="1"/>
  <c r="U27" i="1"/>
  <c r="V27" i="1" s="1"/>
  <c r="Y27" i="1"/>
  <c r="Z27" i="1" s="1"/>
  <c r="AE27" i="1"/>
  <c r="AF27" i="1" s="1"/>
  <c r="AK27" i="1"/>
  <c r="AL27" i="1" s="1"/>
  <c r="AQ27" i="1"/>
  <c r="AR27" i="1" s="1"/>
  <c r="F28" i="1"/>
  <c r="G28" i="1"/>
  <c r="K28" i="1"/>
  <c r="L28" i="1"/>
  <c r="P28" i="1"/>
  <c r="Q28" i="1" s="1"/>
  <c r="U28" i="1"/>
  <c r="V28" i="1" s="1"/>
  <c r="Y28" i="1"/>
  <c r="Z28" i="1" s="1"/>
  <c r="AE28" i="1"/>
  <c r="AF28" i="1" s="1"/>
  <c r="AK28" i="1"/>
  <c r="AL28" i="1" s="1"/>
  <c r="AQ28" i="1"/>
  <c r="AR28" i="1" s="1"/>
  <c r="F29" i="1"/>
  <c r="G29" i="1"/>
  <c r="K29" i="1"/>
  <c r="L29" i="1"/>
  <c r="P29" i="1"/>
  <c r="Q29" i="1" s="1"/>
  <c r="U29" i="1"/>
  <c r="V29" i="1" s="1"/>
  <c r="Y29" i="1"/>
  <c r="Z29" i="1" s="1"/>
  <c r="AE29" i="1"/>
  <c r="AF29" i="1" s="1"/>
  <c r="AK29" i="1"/>
  <c r="AL29" i="1" s="1"/>
  <c r="AQ29" i="1"/>
  <c r="AR29" i="1" s="1"/>
  <c r="F30" i="1"/>
  <c r="G30" i="1"/>
  <c r="K30" i="1"/>
  <c r="L30" i="1"/>
  <c r="P30" i="1"/>
  <c r="Q30" i="1" s="1"/>
  <c r="U30" i="1"/>
  <c r="V30" i="1" s="1"/>
  <c r="Y30" i="1"/>
  <c r="Z30" i="1" s="1"/>
  <c r="AE30" i="1"/>
  <c r="AF30" i="1" s="1"/>
  <c r="AK30" i="1"/>
  <c r="AL30" i="1" s="1"/>
  <c r="AQ30" i="1"/>
  <c r="AR30" i="1" s="1"/>
  <c r="F31" i="1"/>
  <c r="G31" i="1"/>
  <c r="K31" i="1"/>
  <c r="L31" i="1"/>
  <c r="P31" i="1"/>
  <c r="Q31" i="1" s="1"/>
  <c r="U31" i="1"/>
  <c r="V31" i="1" s="1"/>
  <c r="Y31" i="1"/>
  <c r="Z31" i="1" s="1"/>
  <c r="AE31" i="1"/>
  <c r="AF31" i="1" s="1"/>
  <c r="AK31" i="1"/>
  <c r="AL31" i="1" s="1"/>
  <c r="AQ31" i="1"/>
  <c r="AR31" i="1" s="1"/>
  <c r="F32" i="1"/>
  <c r="G32" i="1"/>
  <c r="K32" i="1"/>
  <c r="L32" i="1"/>
  <c r="P32" i="1"/>
  <c r="Q32" i="1" s="1"/>
  <c r="U32" i="1"/>
  <c r="V32" i="1" s="1"/>
  <c r="Y32" i="1"/>
  <c r="Z32" i="1" s="1"/>
  <c r="AE32" i="1"/>
  <c r="AF32" i="1" s="1"/>
  <c r="AK32" i="1"/>
  <c r="AL32" i="1" s="1"/>
  <c r="AQ32" i="1"/>
  <c r="AR32" i="1" s="1"/>
  <c r="F33" i="1"/>
  <c r="G33" i="1"/>
  <c r="K33" i="1"/>
  <c r="L33" i="1"/>
  <c r="P33" i="1"/>
  <c r="Q33" i="1" s="1"/>
  <c r="U33" i="1"/>
  <c r="V33" i="1" s="1"/>
  <c r="Y33" i="1"/>
  <c r="Z33" i="1" s="1"/>
  <c r="AE33" i="1"/>
  <c r="AF33" i="1" s="1"/>
  <c r="AK33" i="1"/>
  <c r="AL33" i="1" s="1"/>
  <c r="AQ33" i="1"/>
  <c r="AR33" i="1" s="1"/>
  <c r="F34" i="1"/>
  <c r="G34" i="1"/>
  <c r="K34" i="1"/>
  <c r="L34" i="1"/>
  <c r="P34" i="1"/>
  <c r="Q34" i="1" s="1"/>
  <c r="U34" i="1"/>
  <c r="V34" i="1" s="1"/>
  <c r="Y34" i="1"/>
  <c r="Z34" i="1" s="1"/>
  <c r="AE34" i="1"/>
  <c r="AF34" i="1" s="1"/>
  <c r="AK34" i="1"/>
  <c r="AL34" i="1" s="1"/>
  <c r="AQ34" i="1"/>
  <c r="AR34" i="1" s="1"/>
  <c r="F35" i="1"/>
  <c r="G35" i="1"/>
  <c r="K35" i="1"/>
  <c r="L35" i="1"/>
  <c r="P35" i="1"/>
  <c r="Q35" i="1" s="1"/>
  <c r="U35" i="1"/>
  <c r="V35" i="1" s="1"/>
  <c r="Y35" i="1"/>
  <c r="Z35" i="1" s="1"/>
  <c r="AE35" i="1"/>
  <c r="AF35" i="1" s="1"/>
  <c r="AK35" i="1"/>
  <c r="AL35" i="1" s="1"/>
  <c r="AQ35" i="1"/>
  <c r="AR35" i="1" s="1"/>
  <c r="F36" i="1"/>
  <c r="G36" i="1"/>
  <c r="K36" i="1"/>
  <c r="L36" i="1"/>
  <c r="P36" i="1"/>
  <c r="Q36" i="1" s="1"/>
  <c r="U36" i="1"/>
  <c r="V36" i="1" s="1"/>
  <c r="Y36" i="1"/>
  <c r="Z36" i="1" s="1"/>
  <c r="AE36" i="1"/>
  <c r="AF36" i="1" s="1"/>
  <c r="AK36" i="1"/>
  <c r="AL36" i="1" s="1"/>
  <c r="AQ36" i="1"/>
  <c r="AR36" i="1" s="1"/>
  <c r="F37" i="1"/>
  <c r="G37" i="1"/>
  <c r="K37" i="1"/>
  <c r="L37" i="1"/>
  <c r="P37" i="1"/>
  <c r="Q37" i="1" s="1"/>
  <c r="U37" i="1"/>
  <c r="V37" i="1" s="1"/>
  <c r="Y37" i="1"/>
  <c r="Z37" i="1" s="1"/>
  <c r="AE37" i="1"/>
  <c r="AF37" i="1" s="1"/>
  <c r="AK37" i="1"/>
  <c r="AL37" i="1" s="1"/>
  <c r="AQ37" i="1"/>
  <c r="AR37" i="1" s="1"/>
  <c r="F38" i="1"/>
  <c r="G38" i="1"/>
  <c r="K38" i="1"/>
  <c r="L38" i="1"/>
  <c r="P38" i="1"/>
  <c r="Q38" i="1" s="1"/>
  <c r="U38" i="1"/>
  <c r="V38" i="1" s="1"/>
  <c r="Y38" i="1"/>
  <c r="Z38" i="1" s="1"/>
  <c r="AE38" i="1"/>
  <c r="AF38" i="1" s="1"/>
  <c r="AK38" i="1"/>
  <c r="AL38" i="1" s="1"/>
  <c r="AQ38" i="1"/>
  <c r="AR38" i="1" s="1"/>
  <c r="F39" i="1"/>
  <c r="G39" i="1"/>
  <c r="K39" i="1"/>
  <c r="L39" i="1"/>
  <c r="P39" i="1"/>
  <c r="Q39" i="1" s="1"/>
  <c r="U39" i="1"/>
  <c r="V39" i="1" s="1"/>
  <c r="Y39" i="1"/>
  <c r="Z39" i="1" s="1"/>
  <c r="AE39" i="1"/>
  <c r="AF39" i="1" s="1"/>
  <c r="AK39" i="1"/>
  <c r="AL39" i="1" s="1"/>
  <c r="AQ39" i="1"/>
  <c r="AR39" i="1" s="1"/>
  <c r="F40" i="1"/>
  <c r="G40" i="1"/>
  <c r="K40" i="1"/>
  <c r="L40" i="1"/>
  <c r="P40" i="1"/>
  <c r="Q40" i="1" s="1"/>
  <c r="U40" i="1"/>
  <c r="V40" i="1" s="1"/>
  <c r="Y40" i="1"/>
  <c r="Z40" i="1" s="1"/>
  <c r="AE40" i="1"/>
  <c r="AF40" i="1" s="1"/>
  <c r="AK40" i="1"/>
  <c r="AL40" i="1" s="1"/>
  <c r="AQ40" i="1"/>
  <c r="AR40" i="1" s="1"/>
</calcChain>
</file>

<file path=xl/sharedStrings.xml><?xml version="1.0" encoding="utf-8"?>
<sst xmlns="http://schemas.openxmlformats.org/spreadsheetml/2006/main" count="219" uniqueCount="44">
  <si>
    <t xml:space="preserve"> +</t>
  </si>
  <si>
    <t>Other Proteins</t>
  </si>
  <si>
    <t>Chaperon</t>
  </si>
  <si>
    <t>Oxidative Stress
Met.</t>
  </si>
  <si>
    <t>Phosphate
Met.</t>
  </si>
  <si>
    <t>Energy Metabolism</t>
  </si>
  <si>
    <t>Min-Max</t>
  </si>
  <si>
    <t>Quantile</t>
  </si>
  <si>
    <t>SPOT NO</t>
  </si>
  <si>
    <t>Category</t>
  </si>
  <si>
    <t>Log2</t>
  </si>
  <si>
    <t>FeWT/WT</t>
  </si>
  <si>
    <t>RATİO</t>
  </si>
  <si>
    <t>CV</t>
  </si>
  <si>
    <t>STD DEV</t>
  </si>
  <si>
    <t>FEWT3</t>
  </si>
  <si>
    <t>FEWT2</t>
  </si>
  <si>
    <t>FEWT1</t>
  </si>
  <si>
    <t>Fe∆ppk3</t>
  </si>
  <si>
    <t>Fe∆ppk2</t>
  </si>
  <si>
    <t>Fe∆ppk1</t>
  </si>
  <si>
    <t>WT3</t>
  </si>
  <si>
    <t>WT2</t>
  </si>
  <si>
    <t>WT1</t>
  </si>
  <si>
    <t>∆ppk3</t>
  </si>
  <si>
    <t>∆ppk2</t>
  </si>
  <si>
    <t>∆ppk1</t>
  </si>
  <si>
    <r>
      <rPr>
        <i/>
        <sz val="11"/>
        <color theme="1"/>
        <rFont val="Aptos Narrow"/>
        <family val="2"/>
        <charset val="162"/>
        <scheme val="minor"/>
      </rPr>
      <t>p</t>
    </r>
    <r>
      <rPr>
        <sz val="11"/>
        <color theme="1"/>
        <rFont val="Aptos Narrow"/>
        <family val="2"/>
        <charset val="162"/>
        <scheme val="minor"/>
      </rPr>
      <t>- Value</t>
    </r>
  </si>
  <si>
    <t>Fold Change</t>
  </si>
  <si>
    <t xml:space="preserve">REPLİCATES </t>
  </si>
  <si>
    <t>REPLİCATES</t>
  </si>
  <si>
    <t xml:space="preserve">REPLICATES </t>
  </si>
  <si>
    <r>
      <t>FeWT/WT 
Significant(</t>
    </r>
    <r>
      <rPr>
        <i/>
        <sz val="11"/>
        <color theme="1"/>
        <rFont val="Aptos Narrow"/>
        <family val="2"/>
        <scheme val="minor"/>
      </rPr>
      <t>p</t>
    </r>
    <r>
      <rPr>
        <sz val="11"/>
        <color theme="1"/>
        <rFont val="Aptos Narrow"/>
        <family val="2"/>
        <charset val="162"/>
        <scheme val="minor"/>
      </rPr>
      <t>&lt;0,05)</t>
    </r>
  </si>
  <si>
    <r>
      <t>Fe∆ppk/∆ppk 
Significant(</t>
    </r>
    <r>
      <rPr>
        <i/>
        <sz val="11"/>
        <color theme="1"/>
        <rFont val="Aptos Narrow"/>
        <family val="2"/>
        <scheme val="minor"/>
      </rPr>
      <t>p</t>
    </r>
    <r>
      <rPr>
        <sz val="11"/>
        <color theme="1"/>
        <rFont val="Aptos Narrow"/>
        <family val="2"/>
        <charset val="162"/>
        <scheme val="minor"/>
      </rPr>
      <t>&lt;0,05)</t>
    </r>
  </si>
  <si>
    <r>
      <t>Fe∆ppk/FeWT 
Significant(</t>
    </r>
    <r>
      <rPr>
        <i/>
        <sz val="11"/>
        <color theme="1"/>
        <rFont val="Aptos Narrow"/>
        <family val="2"/>
        <scheme val="minor"/>
      </rPr>
      <t>p</t>
    </r>
    <r>
      <rPr>
        <sz val="11"/>
        <color theme="1"/>
        <rFont val="Aptos Narrow"/>
        <family val="2"/>
        <charset val="162"/>
        <scheme val="minor"/>
      </rPr>
      <t>&lt;0,05)</t>
    </r>
  </si>
  <si>
    <r>
      <rPr>
        <sz val="11"/>
        <color theme="1"/>
        <rFont val="Aptos Narrow"/>
        <family val="2"/>
      </rPr>
      <t>∆</t>
    </r>
    <r>
      <rPr>
        <sz val="11"/>
        <color theme="1"/>
        <rFont val="Calibri"/>
        <family val="2"/>
      </rPr>
      <t>ppk/WT 
Significant (</t>
    </r>
    <r>
      <rPr>
        <i/>
        <sz val="11"/>
        <color theme="1"/>
        <rFont val="Calibri"/>
        <family val="2"/>
        <charset val="162"/>
      </rPr>
      <t>p</t>
    </r>
    <r>
      <rPr>
        <sz val="11"/>
        <color theme="1"/>
        <rFont val="Calibri"/>
        <family val="2"/>
      </rPr>
      <t>&lt;0,05)</t>
    </r>
  </si>
  <si>
    <t>Fe∆ppk/∆ppk</t>
  </si>
  <si>
    <t>Fe∆ppk/FeWT</t>
  </si>
  <si>
    <t>∆ppk/WT</t>
  </si>
  <si>
    <t>FeWT Raw Data</t>
  </si>
  <si>
    <t>Fe∆ppk Raw Data</t>
  </si>
  <si>
    <t>WT1 Raw Data</t>
  </si>
  <si>
    <t>∆ppk Raw Data</t>
  </si>
  <si>
    <t>Translation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</si>
</sst>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%"/>
  </numFmts>
  <fonts count="15" x14ac:knownFonts="1"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9"/>
      <color theme="1"/>
      <name val="Aptos Narrow"/>
      <family val="2"/>
      <charset val="162"/>
      <scheme val="minor"/>
    </font>
    <font>
      <b/>
      <sz val="12"/>
      <color theme="1"/>
      <name val="Aptos Narrow"/>
      <family val="2"/>
      <charset val="162"/>
      <scheme val="minor"/>
    </font>
    <font>
      <sz val="11"/>
      <name val="Aptos Narrow"/>
      <family val="2"/>
      <scheme val="minor"/>
    </font>
    <font>
      <sz val="10"/>
      <color theme="1"/>
      <name val="Aptos Narrow"/>
      <family val="2"/>
      <charset val="162"/>
      <scheme val="minor"/>
    </font>
    <font>
      <b/>
      <sz val="12"/>
      <name val="Aptos Narrow"/>
      <family val="2"/>
      <charset val="162"/>
      <scheme val="minor"/>
    </font>
    <font>
      <sz val="11"/>
      <color rgb="FFFF0000"/>
      <name val="Aptos Narrow"/>
      <family val="2"/>
      <scheme val="minor"/>
    </font>
    <font>
      <b/>
      <sz val="12"/>
      <color rgb="FFFF0000"/>
      <name val="Aptos Narrow"/>
      <family val="2"/>
      <charset val="162"/>
      <scheme val="minor"/>
    </font>
    <font>
      <sz val="11"/>
      <color theme="1"/>
      <name val="Calibri"/>
      <family val="2"/>
    </font>
    <font>
      <i/>
      <sz val="11"/>
      <color theme="1"/>
      <name val="Aptos Narrow"/>
      <family val="2"/>
      <charset val="162"/>
      <scheme val="minor"/>
    </font>
    <font>
      <i/>
      <sz val="11"/>
      <color theme="1"/>
      <name val="Aptos Narrow"/>
      <family val="2"/>
      <scheme val="minor"/>
    </font>
    <font>
      <sz val="11"/>
      <color theme="1"/>
      <name val="Aptos Narrow"/>
      <family val="2"/>
    </font>
    <font>
      <i/>
      <sz val="11"/>
      <color theme="1"/>
      <name val="Calibri"/>
      <family val="2"/>
      <charset val="162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194">
    <xf numFmtId="0" fontId="0" fillId="0" borderId="0" xfId="0"/>
    <xf numFmtId="0" fontId="2" fillId="0" borderId="0" xfId="1"/>
    <xf numFmtId="0" fontId="3" fillId="0" borderId="0" xfId="1" applyFont="1"/>
    <xf numFmtId="164" fontId="2" fillId="0" borderId="0" xfId="1" applyNumberForma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165" fontId="5" fillId="0" borderId="1" xfId="1" applyNumberFormat="1" applyFont="1" applyBorder="1" applyAlignment="1">
      <alignment horizontal="center" vertical="center"/>
    </xf>
    <xf numFmtId="164" fontId="2" fillId="0" borderId="2" xfId="1" applyNumberFormat="1" applyBorder="1" applyAlignment="1">
      <alignment horizontal="center" vertical="center"/>
    </xf>
    <xf numFmtId="164" fontId="2" fillId="0" borderId="5" xfId="1" applyNumberFormat="1" applyBorder="1" applyAlignment="1">
      <alignment horizontal="center" vertical="center"/>
    </xf>
    <xf numFmtId="164" fontId="2" fillId="0" borderId="6" xfId="1" applyNumberFormat="1" applyBorder="1" applyAlignment="1">
      <alignment horizontal="center" vertical="center"/>
    </xf>
    <xf numFmtId="165" fontId="5" fillId="0" borderId="3" xfId="1" applyNumberFormat="1" applyFont="1" applyBorder="1" applyAlignment="1">
      <alignment horizontal="center" vertical="center"/>
    </xf>
    <xf numFmtId="164" fontId="6" fillId="0" borderId="1" xfId="1" applyNumberFormat="1" applyFont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166" fontId="5" fillId="0" borderId="7" xfId="2" applyNumberFormat="1" applyFont="1" applyFill="1" applyBorder="1" applyAlignment="1">
      <alignment horizontal="center" vertical="center"/>
    </xf>
    <xf numFmtId="3" fontId="2" fillId="0" borderId="3" xfId="1" applyNumberFormat="1" applyBorder="1" applyAlignment="1">
      <alignment horizontal="center" vertical="center"/>
    </xf>
    <xf numFmtId="3" fontId="2" fillId="0" borderId="2" xfId="1" applyNumberFormat="1" applyBorder="1"/>
    <xf numFmtId="3" fontId="2" fillId="0" borderId="8" xfId="1" applyNumberFormat="1" applyBorder="1"/>
    <xf numFmtId="3" fontId="2" fillId="0" borderId="3" xfId="1" applyNumberFormat="1" applyBorder="1"/>
    <xf numFmtId="0" fontId="4" fillId="0" borderId="9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2" fillId="0" borderId="10" xfId="1" applyBorder="1" applyAlignment="1">
      <alignment horizontal="center" vertical="center"/>
    </xf>
    <xf numFmtId="165" fontId="5" fillId="0" borderId="9" xfId="1" applyNumberFormat="1" applyFont="1" applyBorder="1" applyAlignment="1">
      <alignment horizontal="center" vertical="center"/>
    </xf>
    <xf numFmtId="164" fontId="2" fillId="0" borderId="0" xfId="1" applyNumberFormat="1" applyAlignment="1">
      <alignment horizontal="center" vertical="center"/>
    </xf>
    <xf numFmtId="164" fontId="2" fillId="0" borderId="12" xfId="1" applyNumberFormat="1" applyBorder="1" applyAlignment="1">
      <alignment horizontal="center" vertical="center"/>
    </xf>
    <xf numFmtId="164" fontId="2" fillId="0" borderId="13" xfId="1" applyNumberFormat="1" applyBorder="1" applyAlignment="1">
      <alignment horizontal="center" vertical="center"/>
    </xf>
    <xf numFmtId="165" fontId="5" fillId="0" borderId="10" xfId="1" applyNumberFormat="1" applyFont="1" applyBorder="1" applyAlignment="1">
      <alignment horizontal="center" vertical="center"/>
    </xf>
    <xf numFmtId="164" fontId="6" fillId="0" borderId="9" xfId="1" applyNumberFormat="1" applyFont="1" applyBorder="1" applyAlignment="1">
      <alignment horizontal="center" vertical="center"/>
    </xf>
    <xf numFmtId="0" fontId="2" fillId="0" borderId="11" xfId="1" applyBorder="1" applyAlignment="1">
      <alignment horizontal="center" vertical="center"/>
    </xf>
    <xf numFmtId="166" fontId="5" fillId="0" borderId="14" xfId="2" applyNumberFormat="1" applyFont="1" applyFill="1" applyBorder="1" applyAlignment="1">
      <alignment horizontal="center" vertical="center"/>
    </xf>
    <xf numFmtId="3" fontId="2" fillId="0" borderId="10" xfId="1" applyNumberFormat="1" applyBorder="1" applyAlignment="1">
      <alignment horizontal="center" vertical="center"/>
    </xf>
    <xf numFmtId="3" fontId="2" fillId="0" borderId="0" xfId="1" applyNumberFormat="1"/>
    <xf numFmtId="3" fontId="2" fillId="0" borderId="15" xfId="1" applyNumberFormat="1" applyBorder="1"/>
    <xf numFmtId="3" fontId="2" fillId="0" borderId="10" xfId="1" applyNumberFormat="1" applyBorder="1"/>
    <xf numFmtId="165" fontId="5" fillId="2" borderId="9" xfId="1" applyNumberFormat="1" applyFont="1" applyFill="1" applyBorder="1" applyAlignment="1">
      <alignment horizontal="center" vertical="center"/>
    </xf>
    <xf numFmtId="3" fontId="5" fillId="0" borderId="10" xfId="1" applyNumberFormat="1" applyFont="1" applyBorder="1" applyAlignment="1">
      <alignment horizontal="center" vertical="center"/>
    </xf>
    <xf numFmtId="3" fontId="5" fillId="0" borderId="0" xfId="1" applyNumberFormat="1" applyFont="1"/>
    <xf numFmtId="3" fontId="5" fillId="0" borderId="15" xfId="1" applyNumberFormat="1" applyFont="1" applyBorder="1"/>
    <xf numFmtId="0" fontId="5" fillId="0" borderId="0" xfId="1" applyFont="1"/>
    <xf numFmtId="3" fontId="5" fillId="0" borderId="10" xfId="1" applyNumberFormat="1" applyFont="1" applyBorder="1"/>
    <xf numFmtId="165" fontId="5" fillId="2" borderId="10" xfId="1" applyNumberFormat="1" applyFont="1" applyFill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2" fillId="0" borderId="16" xfId="1" applyBorder="1" applyAlignment="1">
      <alignment horizontal="center" vertical="center"/>
    </xf>
    <xf numFmtId="0" fontId="2" fillId="3" borderId="3" xfId="1" applyFill="1" applyBorder="1" applyAlignment="1">
      <alignment horizontal="center" vertical="center"/>
    </xf>
    <xf numFmtId="165" fontId="5" fillId="2" borderId="1" xfId="1" applyNumberFormat="1" applyFont="1" applyFill="1" applyBorder="1" applyAlignment="1">
      <alignment horizontal="center" vertical="center"/>
    </xf>
    <xf numFmtId="165" fontId="5" fillId="2" borderId="3" xfId="1" applyNumberFormat="1" applyFont="1" applyFill="1" applyBorder="1" applyAlignment="1">
      <alignment horizontal="center" vertical="center"/>
    </xf>
    <xf numFmtId="0" fontId="2" fillId="3" borderId="4" xfId="1" applyFill="1" applyBorder="1" applyAlignment="1">
      <alignment horizontal="center" vertical="center"/>
    </xf>
    <xf numFmtId="3" fontId="5" fillId="0" borderId="3" xfId="1" applyNumberFormat="1" applyFont="1" applyBorder="1" applyAlignment="1">
      <alignment horizontal="center" vertical="center"/>
    </xf>
    <xf numFmtId="3" fontId="5" fillId="0" borderId="2" xfId="1" applyNumberFormat="1" applyFont="1" applyBorder="1"/>
    <xf numFmtId="3" fontId="5" fillId="0" borderId="8" xfId="1" applyNumberFormat="1" applyFont="1" applyBorder="1"/>
    <xf numFmtId="3" fontId="5" fillId="0" borderId="3" xfId="1" applyNumberFormat="1" applyFont="1" applyBorder="1"/>
    <xf numFmtId="0" fontId="2" fillId="3" borderId="10" xfId="1" applyFill="1" applyBorder="1" applyAlignment="1">
      <alignment horizontal="center" vertical="center"/>
    </xf>
    <xf numFmtId="0" fontId="2" fillId="3" borderId="11" xfId="1" applyFill="1" applyBorder="1" applyAlignment="1">
      <alignment horizontal="center" vertical="center"/>
    </xf>
    <xf numFmtId="165" fontId="5" fillId="0" borderId="17" xfId="1" applyNumberFormat="1" applyFont="1" applyBorder="1" applyAlignment="1">
      <alignment horizontal="center" vertical="center"/>
    </xf>
    <xf numFmtId="165" fontId="5" fillId="2" borderId="19" xfId="1" applyNumberFormat="1" applyFont="1" applyFill="1" applyBorder="1" applyAlignment="1">
      <alignment horizontal="center" vertical="center"/>
    </xf>
    <xf numFmtId="165" fontId="5" fillId="0" borderId="19" xfId="1" applyNumberFormat="1" applyFont="1" applyBorder="1" applyAlignment="1">
      <alignment horizontal="center" vertical="center"/>
    </xf>
    <xf numFmtId="165" fontId="5" fillId="2" borderId="17" xfId="1" applyNumberFormat="1" applyFont="1" applyFill="1" applyBorder="1" applyAlignment="1">
      <alignment horizontal="center" vertical="center"/>
    </xf>
    <xf numFmtId="0" fontId="2" fillId="4" borderId="3" xfId="1" applyFill="1" applyBorder="1" applyAlignment="1">
      <alignment horizontal="center" vertical="center"/>
    </xf>
    <xf numFmtId="0" fontId="2" fillId="4" borderId="4" xfId="1" applyFill="1" applyBorder="1" applyAlignment="1">
      <alignment horizontal="center" vertical="center"/>
    </xf>
    <xf numFmtId="0" fontId="2" fillId="4" borderId="10" xfId="1" applyFill="1" applyBorder="1" applyAlignment="1">
      <alignment horizontal="center" vertical="center"/>
    </xf>
    <xf numFmtId="0" fontId="2" fillId="4" borderId="11" xfId="1" applyFill="1" applyBorder="1" applyAlignment="1">
      <alignment horizontal="center" vertical="center"/>
    </xf>
    <xf numFmtId="0" fontId="2" fillId="5" borderId="3" xfId="1" applyFill="1" applyBorder="1" applyAlignment="1">
      <alignment horizontal="center" vertical="center"/>
    </xf>
    <xf numFmtId="0" fontId="2" fillId="5" borderId="4" xfId="1" applyFill="1" applyBorder="1" applyAlignment="1">
      <alignment horizontal="center" vertical="center"/>
    </xf>
    <xf numFmtId="0" fontId="2" fillId="5" borderId="10" xfId="1" applyFill="1" applyBorder="1" applyAlignment="1">
      <alignment horizontal="center" vertical="center"/>
    </xf>
    <xf numFmtId="0" fontId="2" fillId="5" borderId="11" xfId="1" applyFill="1" applyBorder="1" applyAlignment="1">
      <alignment horizontal="center" vertical="center"/>
    </xf>
    <xf numFmtId="165" fontId="8" fillId="2" borderId="19" xfId="1" applyNumberFormat="1" applyFont="1" applyFill="1" applyBorder="1" applyAlignment="1">
      <alignment horizontal="center" vertical="center"/>
    </xf>
    <xf numFmtId="0" fontId="2" fillId="6" borderId="3" xfId="1" applyFill="1" applyBorder="1" applyAlignment="1">
      <alignment horizontal="center" vertical="center"/>
    </xf>
    <xf numFmtId="0" fontId="2" fillId="6" borderId="4" xfId="1" applyFill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2" fillId="6" borderId="10" xfId="1" applyFill="1" applyBorder="1" applyAlignment="1">
      <alignment horizontal="center" vertical="center"/>
    </xf>
    <xf numFmtId="0" fontId="2" fillId="6" borderId="11" xfId="1" applyFill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2" fillId="7" borderId="3" xfId="1" applyFill="1" applyBorder="1" applyAlignment="1">
      <alignment horizontal="center" vertical="center"/>
    </xf>
    <xf numFmtId="164" fontId="6" fillId="0" borderId="4" xfId="1" applyNumberFormat="1" applyFont="1" applyBorder="1" applyAlignment="1">
      <alignment horizontal="center" vertical="center"/>
    </xf>
    <xf numFmtId="164" fontId="6" fillId="0" borderId="2" xfId="1" applyNumberFormat="1" applyFont="1" applyBorder="1" applyAlignment="1">
      <alignment horizontal="center" vertical="center"/>
    </xf>
    <xf numFmtId="0" fontId="2" fillId="7" borderId="4" xfId="1" applyFill="1" applyBorder="1" applyAlignment="1">
      <alignment horizontal="center" vertical="center"/>
    </xf>
    <xf numFmtId="0" fontId="2" fillId="7" borderId="10" xfId="1" applyFill="1" applyBorder="1" applyAlignment="1">
      <alignment horizontal="center" vertical="center"/>
    </xf>
    <xf numFmtId="164" fontId="6" fillId="0" borderId="11" xfId="1" applyNumberFormat="1" applyFont="1" applyBorder="1" applyAlignment="1">
      <alignment horizontal="center" vertical="center"/>
    </xf>
    <xf numFmtId="164" fontId="6" fillId="0" borderId="0" xfId="1" applyNumberFormat="1" applyFont="1" applyAlignment="1">
      <alignment horizontal="center" vertical="center"/>
    </xf>
    <xf numFmtId="0" fontId="2" fillId="7" borderId="11" xfId="1" applyFill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2" fillId="7" borderId="19" xfId="1" applyFill="1" applyBorder="1" applyAlignment="1">
      <alignment horizontal="center" vertical="center"/>
    </xf>
    <xf numFmtId="164" fontId="2" fillId="0" borderId="18" xfId="1" applyNumberFormat="1" applyBorder="1" applyAlignment="1">
      <alignment horizontal="center" vertical="center"/>
    </xf>
    <xf numFmtId="164" fontId="2" fillId="0" borderId="20" xfId="1" applyNumberFormat="1" applyBorder="1" applyAlignment="1">
      <alignment horizontal="center" vertical="center"/>
    </xf>
    <xf numFmtId="164" fontId="2" fillId="0" borderId="21" xfId="1" applyNumberFormat="1" applyBorder="1" applyAlignment="1">
      <alignment horizontal="center" vertical="center"/>
    </xf>
    <xf numFmtId="164" fontId="6" fillId="0" borderId="16" xfId="1" applyNumberFormat="1" applyFont="1" applyBorder="1" applyAlignment="1">
      <alignment horizontal="center" vertical="center"/>
    </xf>
    <xf numFmtId="164" fontId="6" fillId="0" borderId="18" xfId="1" applyNumberFormat="1" applyFont="1" applyBorder="1" applyAlignment="1">
      <alignment horizontal="center" vertical="center"/>
    </xf>
    <xf numFmtId="0" fontId="2" fillId="7" borderId="16" xfId="1" applyFill="1" applyBorder="1" applyAlignment="1">
      <alignment horizontal="center" vertical="center"/>
    </xf>
    <xf numFmtId="166" fontId="5" fillId="0" borderId="22" xfId="2" applyNumberFormat="1" applyFont="1" applyFill="1" applyBorder="1" applyAlignment="1">
      <alignment horizontal="center" vertical="center"/>
    </xf>
    <xf numFmtId="3" fontId="5" fillId="0" borderId="19" xfId="1" applyNumberFormat="1" applyFont="1" applyBorder="1" applyAlignment="1">
      <alignment horizontal="center" vertical="center"/>
    </xf>
    <xf numFmtId="3" fontId="5" fillId="0" borderId="18" xfId="1" applyNumberFormat="1" applyFont="1" applyBorder="1"/>
    <xf numFmtId="3" fontId="5" fillId="0" borderId="23" xfId="1" applyNumberFormat="1" applyFont="1" applyBorder="1"/>
    <xf numFmtId="3" fontId="5" fillId="0" borderId="19" xfId="1" applyNumberFormat="1" applyFont="1" applyBorder="1"/>
    <xf numFmtId="0" fontId="2" fillId="0" borderId="24" xfId="1" applyBorder="1" applyAlignment="1">
      <alignment horizontal="center" vertical="center"/>
    </xf>
    <xf numFmtId="0" fontId="2" fillId="0" borderId="25" xfId="1" applyBorder="1" applyAlignment="1">
      <alignment horizontal="center" vertical="center"/>
    </xf>
    <xf numFmtId="0" fontId="2" fillId="0" borderId="17" xfId="1" applyBorder="1" applyAlignment="1">
      <alignment horizontal="center" vertical="center"/>
    </xf>
    <xf numFmtId="0" fontId="2" fillId="0" borderId="19" xfId="1" applyBorder="1" applyAlignment="1">
      <alignment horizontal="center" vertical="center"/>
    </xf>
    <xf numFmtId="0" fontId="2" fillId="0" borderId="26" xfId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165" fontId="10" fillId="0" borderId="10" xfId="1" applyNumberFormat="1" applyFont="1" applyBorder="1" applyAlignment="1">
      <alignment horizontal="center" vertical="center"/>
    </xf>
    <xf numFmtId="165" fontId="10" fillId="0" borderId="0" xfId="1" applyNumberFormat="1" applyFont="1" applyAlignment="1">
      <alignment horizontal="center" vertical="center"/>
    </xf>
    <xf numFmtId="0" fontId="2" fillId="0" borderId="0" xfId="1" applyAlignment="1">
      <alignment horizontal="center" vertical="center"/>
    </xf>
    <xf numFmtId="165" fontId="10" fillId="0" borderId="27" xfId="1" applyNumberFormat="1" applyFont="1" applyBorder="1" applyAlignment="1">
      <alignment horizontal="center" vertical="center"/>
    </xf>
    <xf numFmtId="0" fontId="2" fillId="0" borderId="27" xfId="1" applyBorder="1" applyAlignment="1">
      <alignment horizontal="center" vertical="center"/>
    </xf>
    <xf numFmtId="165" fontId="10" fillId="0" borderId="16" xfId="1" applyNumberFormat="1" applyFont="1" applyBorder="1" applyAlignment="1">
      <alignment horizontal="center" vertical="center"/>
    </xf>
    <xf numFmtId="165" fontId="10" fillId="0" borderId="19" xfId="1" applyNumberFormat="1" applyFont="1" applyBorder="1" applyAlignment="1">
      <alignment horizontal="center" vertical="center"/>
    </xf>
    <xf numFmtId="0" fontId="2" fillId="0" borderId="18" xfId="1" applyBorder="1" applyAlignment="1">
      <alignment horizontal="center" vertical="center"/>
    </xf>
    <xf numFmtId="165" fontId="10" fillId="0" borderId="28" xfId="1" applyNumberFormat="1" applyFont="1" applyBorder="1" applyAlignment="1">
      <alignment horizontal="center" vertical="center"/>
    </xf>
    <xf numFmtId="0" fontId="2" fillId="0" borderId="28" xfId="1" applyBorder="1" applyAlignment="1">
      <alignment horizontal="center" vertical="center"/>
    </xf>
    <xf numFmtId="0" fontId="2" fillId="0" borderId="29" xfId="1" applyBorder="1" applyAlignment="1">
      <alignment horizontal="center" vertical="center"/>
    </xf>
    <xf numFmtId="0" fontId="1" fillId="0" borderId="26" xfId="1" applyFont="1" applyBorder="1" applyAlignment="1">
      <alignment horizontal="center" vertical="center"/>
    </xf>
    <xf numFmtId="0" fontId="2" fillId="0" borderId="22" xfId="1" applyBorder="1" applyAlignment="1">
      <alignment horizontal="center" vertical="center"/>
    </xf>
    <xf numFmtId="0" fontId="2" fillId="0" borderId="30" xfId="1" applyBorder="1" applyAlignment="1">
      <alignment horizontal="center" vertical="center"/>
    </xf>
    <xf numFmtId="0" fontId="2" fillId="0" borderId="31" xfId="1" applyBorder="1" applyAlignment="1">
      <alignment horizontal="center"/>
    </xf>
    <xf numFmtId="0" fontId="2" fillId="0" borderId="28" xfId="1" applyBorder="1" applyAlignment="1">
      <alignment horizontal="center"/>
    </xf>
    <xf numFmtId="0" fontId="2" fillId="0" borderId="32" xfId="1" applyBorder="1" applyAlignment="1">
      <alignment horizontal="center"/>
    </xf>
    <xf numFmtId="0" fontId="2" fillId="0" borderId="33" xfId="1" applyBorder="1" applyAlignment="1">
      <alignment horizontal="center" vertical="center"/>
    </xf>
    <xf numFmtId="0" fontId="2" fillId="0" borderId="34" xfId="1" applyBorder="1" applyAlignment="1">
      <alignment horizontal="center" vertical="center"/>
    </xf>
    <xf numFmtId="0" fontId="2" fillId="0" borderId="13" xfId="1" applyBorder="1" applyAlignment="1">
      <alignment horizontal="center"/>
    </xf>
    <xf numFmtId="0" fontId="2" fillId="0" borderId="27" xfId="1" applyBorder="1" applyAlignment="1">
      <alignment horizontal="center"/>
    </xf>
    <xf numFmtId="0" fontId="2" fillId="0" borderId="35" xfId="1" applyBorder="1" applyAlignment="1">
      <alignment horizontal="center"/>
    </xf>
    <xf numFmtId="0" fontId="2" fillId="0" borderId="36" xfId="1" applyBorder="1" applyAlignment="1">
      <alignment horizontal="center" vertical="center"/>
    </xf>
    <xf numFmtId="0" fontId="2" fillId="0" borderId="13" xfId="1" applyBorder="1" applyAlignment="1">
      <alignment horizontal="center" vertical="center"/>
    </xf>
    <xf numFmtId="0" fontId="2" fillId="0" borderId="37" xfId="1" applyBorder="1" applyAlignment="1">
      <alignment horizontal="center"/>
    </xf>
    <xf numFmtId="0" fontId="2" fillId="0" borderId="4" xfId="1" applyBorder="1" applyAlignment="1">
      <alignment vertical="center"/>
    </xf>
    <xf numFmtId="0" fontId="2" fillId="0" borderId="38" xfId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2" fillId="0" borderId="24" xfId="1" applyBorder="1" applyAlignment="1">
      <alignment vertical="center"/>
    </xf>
    <xf numFmtId="0" fontId="2" fillId="0" borderId="38" xfId="1" applyBorder="1" applyAlignment="1">
      <alignment vertical="center"/>
    </xf>
    <xf numFmtId="0" fontId="2" fillId="0" borderId="25" xfId="1" applyBorder="1" applyAlignment="1">
      <alignment vertical="center"/>
    </xf>
    <xf numFmtId="0" fontId="2" fillId="0" borderId="16" xfId="1" applyBorder="1" applyAlignment="1">
      <alignment vertical="center"/>
    </xf>
    <xf numFmtId="0" fontId="3" fillId="0" borderId="16" xfId="1" applyFont="1" applyBorder="1" applyAlignment="1">
      <alignment horizontal="center" vertical="center"/>
    </xf>
    <xf numFmtId="166" fontId="5" fillId="0" borderId="44" xfId="2" applyNumberFormat="1" applyFont="1" applyFill="1" applyBorder="1" applyAlignment="1">
      <alignment horizontal="center" vertical="center"/>
    </xf>
    <xf numFmtId="166" fontId="5" fillId="0" borderId="34" xfId="2" applyNumberFormat="1" applyFont="1" applyFill="1" applyBorder="1" applyAlignment="1">
      <alignment horizontal="center" vertical="center"/>
    </xf>
    <xf numFmtId="166" fontId="5" fillId="0" borderId="43" xfId="2" applyNumberFormat="1" applyFont="1" applyFill="1" applyBorder="1" applyAlignment="1">
      <alignment horizontal="center" vertical="center"/>
    </xf>
    <xf numFmtId="3" fontId="5" fillId="0" borderId="28" xfId="1" applyNumberFormat="1" applyFont="1" applyBorder="1" applyAlignment="1">
      <alignment horizontal="center" vertical="center"/>
    </xf>
    <xf numFmtId="3" fontId="5" fillId="0" borderId="27" xfId="1" applyNumberFormat="1" applyFont="1" applyBorder="1" applyAlignment="1">
      <alignment horizontal="center" vertical="center"/>
    </xf>
    <xf numFmtId="3" fontId="5" fillId="0" borderId="45" xfId="1" applyNumberFormat="1" applyFont="1" applyBorder="1" applyAlignment="1">
      <alignment horizontal="center" vertical="center"/>
    </xf>
    <xf numFmtId="3" fontId="2" fillId="0" borderId="27" xfId="1" applyNumberFormat="1" applyBorder="1" applyAlignment="1">
      <alignment horizontal="center" vertical="center"/>
    </xf>
    <xf numFmtId="3" fontId="2" fillId="0" borderId="45" xfId="1" applyNumberFormat="1" applyBorder="1" applyAlignment="1">
      <alignment horizontal="center" vertical="center"/>
    </xf>
    <xf numFmtId="3" fontId="2" fillId="0" borderId="46" xfId="1" applyNumberFormat="1" applyBorder="1" applyAlignment="1">
      <alignment horizontal="center" vertical="center"/>
    </xf>
    <xf numFmtId="0" fontId="3" fillId="0" borderId="16" xfId="1" applyFont="1" applyBorder="1" applyAlignment="1">
      <alignment horizontal="center" vertical="center" textRotation="90"/>
    </xf>
    <xf numFmtId="0" fontId="3" fillId="0" borderId="11" xfId="1" applyFont="1" applyBorder="1" applyAlignment="1">
      <alignment horizontal="center" vertical="center" textRotation="90"/>
    </xf>
    <xf numFmtId="0" fontId="3" fillId="0" borderId="4" xfId="1" applyFont="1" applyBorder="1" applyAlignment="1">
      <alignment horizontal="center" vertical="center" textRotation="90"/>
    </xf>
    <xf numFmtId="0" fontId="3" fillId="4" borderId="16" xfId="1" applyFont="1" applyFill="1" applyBorder="1" applyAlignment="1">
      <alignment horizontal="center" vertical="center" textRotation="90" shrinkToFit="1"/>
    </xf>
    <xf numFmtId="0" fontId="3" fillId="4" borderId="11" xfId="1" applyFont="1" applyFill="1" applyBorder="1" applyAlignment="1">
      <alignment horizontal="center" vertical="center" textRotation="90" shrinkToFit="1"/>
    </xf>
    <xf numFmtId="0" fontId="3" fillId="4" borderId="4" xfId="1" applyFont="1" applyFill="1" applyBorder="1" applyAlignment="1">
      <alignment horizontal="center" vertical="center" textRotation="90" shrinkToFit="1"/>
    </xf>
    <xf numFmtId="0" fontId="3" fillId="3" borderId="16" xfId="1" applyFont="1" applyFill="1" applyBorder="1" applyAlignment="1">
      <alignment horizontal="center" vertical="center" textRotation="90"/>
    </xf>
    <xf numFmtId="0" fontId="2" fillId="0" borderId="19" xfId="1" applyBorder="1" applyAlignment="1">
      <alignment horizontal="center" vertical="center"/>
    </xf>
    <xf numFmtId="0" fontId="2" fillId="0" borderId="18" xfId="1" applyBorder="1" applyAlignment="1">
      <alignment horizontal="center" vertical="center"/>
    </xf>
    <xf numFmtId="0" fontId="2" fillId="0" borderId="42" xfId="1" applyBorder="1" applyAlignment="1">
      <alignment horizontal="center" vertical="center"/>
    </xf>
    <xf numFmtId="0" fontId="2" fillId="0" borderId="38" xfId="1" applyBorder="1" applyAlignment="1">
      <alignment horizontal="center" vertical="center"/>
    </xf>
    <xf numFmtId="0" fontId="2" fillId="0" borderId="24" xfId="1" applyBorder="1" applyAlignment="1">
      <alignment horizontal="center" vertical="center"/>
    </xf>
    <xf numFmtId="0" fontId="2" fillId="0" borderId="41" xfId="1" applyBorder="1" applyAlignment="1">
      <alignment horizontal="center" vertical="center"/>
    </xf>
    <xf numFmtId="0" fontId="2" fillId="0" borderId="40" xfId="1" applyBorder="1" applyAlignment="1">
      <alignment horizontal="center" vertical="center"/>
    </xf>
    <xf numFmtId="0" fontId="2" fillId="0" borderId="39" xfId="1" applyBorder="1" applyAlignment="1">
      <alignment horizontal="center" vertical="center"/>
    </xf>
    <xf numFmtId="0" fontId="3" fillId="5" borderId="16" xfId="1" applyFont="1" applyFill="1" applyBorder="1" applyAlignment="1">
      <alignment horizontal="center" vertical="center" textRotation="90" wrapText="1" shrinkToFit="1"/>
    </xf>
    <xf numFmtId="0" fontId="3" fillId="5" borderId="11" xfId="1" applyFont="1" applyFill="1" applyBorder="1" applyAlignment="1">
      <alignment horizontal="center" vertical="center" textRotation="90" shrinkToFit="1"/>
    </xf>
    <xf numFmtId="0" fontId="3" fillId="5" borderId="4" xfId="1" applyFont="1" applyFill="1" applyBorder="1" applyAlignment="1">
      <alignment horizontal="center" vertical="center" textRotation="90" shrinkToFit="1"/>
    </xf>
    <xf numFmtId="0" fontId="3" fillId="7" borderId="16" xfId="1" applyFont="1" applyFill="1" applyBorder="1" applyAlignment="1">
      <alignment horizontal="center" vertical="center" textRotation="90"/>
    </xf>
    <xf numFmtId="0" fontId="3" fillId="7" borderId="11" xfId="1" applyFont="1" applyFill="1" applyBorder="1" applyAlignment="1">
      <alignment horizontal="center" vertical="center" textRotation="90"/>
    </xf>
    <xf numFmtId="0" fontId="3" fillId="7" borderId="4" xfId="1" applyFont="1" applyFill="1" applyBorder="1" applyAlignment="1">
      <alignment horizontal="center" vertical="center" textRotation="90"/>
    </xf>
    <xf numFmtId="0" fontId="3" fillId="6" borderId="16" xfId="1" applyFont="1" applyFill="1" applyBorder="1" applyAlignment="1">
      <alignment horizontal="center" vertical="center" textRotation="90" wrapText="1" shrinkToFit="1"/>
    </xf>
    <xf numFmtId="0" fontId="3" fillId="6" borderId="11" xfId="1" applyFont="1" applyFill="1" applyBorder="1" applyAlignment="1">
      <alignment horizontal="center" vertical="center" textRotation="90" shrinkToFit="1"/>
    </xf>
    <xf numFmtId="0" fontId="3" fillId="6" borderId="4" xfId="1" applyFont="1" applyFill="1" applyBorder="1" applyAlignment="1">
      <alignment horizontal="center" vertical="center" textRotation="90" shrinkToFit="1"/>
    </xf>
    <xf numFmtId="165" fontId="1" fillId="0" borderId="25" xfId="1" applyNumberFormat="1" applyFont="1" applyBorder="1" applyAlignment="1">
      <alignment horizontal="center" vertical="center"/>
    </xf>
    <xf numFmtId="165" fontId="2" fillId="0" borderId="24" xfId="1" applyNumberFormat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65" fontId="10" fillId="0" borderId="19" xfId="1" applyNumberFormat="1" applyFont="1" applyBorder="1" applyAlignment="1">
      <alignment horizontal="center" vertical="center" wrapText="1"/>
    </xf>
    <xf numFmtId="165" fontId="10" fillId="0" borderId="17" xfId="1" applyNumberFormat="1" applyFont="1" applyBorder="1" applyAlignment="1">
      <alignment horizontal="center" vertical="center" wrapText="1"/>
    </xf>
    <xf numFmtId="165" fontId="10" fillId="0" borderId="3" xfId="1" applyNumberFormat="1" applyFont="1" applyBorder="1" applyAlignment="1">
      <alignment horizontal="center" vertical="center" wrapText="1"/>
    </xf>
    <xf numFmtId="165" fontId="10" fillId="0" borderId="1" xfId="1" applyNumberFormat="1" applyFont="1" applyBorder="1" applyAlignment="1">
      <alignment horizontal="center" vertical="center" wrapText="1"/>
    </xf>
    <xf numFmtId="165" fontId="2" fillId="0" borderId="19" xfId="1" applyNumberFormat="1" applyBorder="1" applyAlignment="1">
      <alignment horizontal="center" vertical="center" wrapText="1"/>
    </xf>
    <xf numFmtId="165" fontId="2" fillId="0" borderId="17" xfId="1" applyNumberFormat="1" applyBorder="1" applyAlignment="1">
      <alignment horizontal="center" vertical="center"/>
    </xf>
    <xf numFmtId="165" fontId="2" fillId="0" borderId="3" xfId="1" applyNumberFormat="1" applyBorder="1" applyAlignment="1">
      <alignment horizontal="center" vertical="center"/>
    </xf>
    <xf numFmtId="165" fontId="2" fillId="0" borderId="1" xfId="1" applyNumberFormat="1" applyBorder="1" applyAlignment="1">
      <alignment horizontal="center" vertical="center"/>
    </xf>
    <xf numFmtId="0" fontId="2" fillId="0" borderId="19" xfId="1" applyBorder="1" applyAlignment="1">
      <alignment horizontal="center" vertical="center" wrapText="1"/>
    </xf>
    <xf numFmtId="0" fontId="2" fillId="0" borderId="17" xfId="1" applyBorder="1" applyAlignment="1">
      <alignment horizontal="center" vertical="center"/>
    </xf>
    <xf numFmtId="165" fontId="10" fillId="0" borderId="25" xfId="1" applyNumberFormat="1" applyFont="1" applyBorder="1" applyAlignment="1">
      <alignment horizontal="center" vertical="center"/>
    </xf>
    <xf numFmtId="165" fontId="10" fillId="0" borderId="38" xfId="1" applyNumberFormat="1" applyFont="1" applyBorder="1" applyAlignment="1">
      <alignment horizontal="center" vertical="center"/>
    </xf>
    <xf numFmtId="165" fontId="10" fillId="0" borderId="24" xfId="1" applyNumberFormat="1" applyFont="1" applyBorder="1" applyAlignment="1">
      <alignment horizontal="center" vertical="center"/>
    </xf>
    <xf numFmtId="0" fontId="2" fillId="0" borderId="25" xfId="1" applyBorder="1" applyAlignment="1">
      <alignment horizontal="center" vertical="center"/>
    </xf>
    <xf numFmtId="165" fontId="10" fillId="0" borderId="18" xfId="1" applyNumberFormat="1" applyFont="1" applyBorder="1" applyAlignment="1">
      <alignment horizontal="center" vertical="center"/>
    </xf>
    <xf numFmtId="165" fontId="10" fillId="0" borderId="20" xfId="1" applyNumberFormat="1" applyFont="1" applyBorder="1" applyAlignment="1">
      <alignment horizontal="center" vertical="center"/>
    </xf>
    <xf numFmtId="0" fontId="2" fillId="0" borderId="43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0" fillId="0" borderId="38" xfId="1" applyFont="1" applyBorder="1" applyAlignment="1">
      <alignment horizontal="center" vertical="center"/>
    </xf>
    <xf numFmtId="165" fontId="10" fillId="0" borderId="23" xfId="1" applyNumberFormat="1" applyFont="1" applyBorder="1" applyAlignment="1">
      <alignment horizontal="center" vertical="center"/>
    </xf>
  </cellXfs>
  <cellStyles count="3">
    <cellStyle name="Normal" xfId="0" builtinId="0"/>
    <cellStyle name="Normal 2" xfId="1" xr:uid="{EAC4798D-1F3A-4B39-8875-E90B964820DE}"/>
    <cellStyle name="Yüzde 2" xfId="2" xr:uid="{9EEBFEA0-7534-458A-9C0D-9B48A71B3E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6F27E-7998-4DC5-916C-A40E19B2527F}">
  <dimension ref="A1:BF42"/>
  <sheetViews>
    <sheetView tabSelected="1" zoomScale="55" zoomScaleNormal="55" workbookViewId="0">
      <selection activeCell="G5" sqref="G5"/>
    </sheetView>
  </sheetViews>
  <sheetFormatPr defaultColWidth="9" defaultRowHeight="14.5" x14ac:dyDescent="0.35"/>
  <cols>
    <col min="1" max="1" width="9" style="2"/>
    <col min="2" max="22" width="9" style="1"/>
    <col min="23" max="23" width="9" style="2"/>
    <col min="24" max="48" width="9" style="1"/>
    <col min="49" max="49" width="9" style="2"/>
    <col min="50" max="51" width="9" style="1"/>
    <col min="52" max="52" width="7.81640625" style="1" bestFit="1" customWidth="1"/>
    <col min="53" max="53" width="9" style="1"/>
    <col min="54" max="54" width="7.81640625" style="1" bestFit="1" customWidth="1"/>
    <col min="55" max="55" width="9" style="1"/>
    <col min="56" max="56" width="7.81640625" style="1" bestFit="1" customWidth="1"/>
    <col min="57" max="57" width="9" style="1"/>
    <col min="58" max="58" width="7.81640625" style="1" bestFit="1" customWidth="1"/>
    <col min="59" max="16384" width="9" style="1"/>
  </cols>
  <sheetData>
    <row r="1" spans="1:58" ht="19.25" customHeight="1" thickBot="1" x14ac:dyDescent="0.4">
      <c r="A1" s="135"/>
      <c r="B1" s="100"/>
      <c r="C1" s="171" t="s">
        <v>42</v>
      </c>
      <c r="D1" s="172"/>
      <c r="E1" s="172"/>
      <c r="F1" s="172"/>
      <c r="G1" s="190"/>
      <c r="H1" s="191" t="s">
        <v>41</v>
      </c>
      <c r="I1" s="172"/>
      <c r="J1" s="172"/>
      <c r="K1" s="172"/>
      <c r="L1" s="190"/>
      <c r="M1" s="191" t="s">
        <v>40</v>
      </c>
      <c r="N1" s="172"/>
      <c r="O1" s="172"/>
      <c r="P1" s="172"/>
      <c r="Q1" s="190"/>
      <c r="R1" s="191" t="s">
        <v>39</v>
      </c>
      <c r="S1" s="172"/>
      <c r="T1" s="172"/>
      <c r="U1" s="172"/>
      <c r="V1" s="172"/>
      <c r="W1" s="134"/>
      <c r="X1" s="134"/>
      <c r="Y1" s="192" t="s">
        <v>38</v>
      </c>
      <c r="Z1" s="155"/>
      <c r="AA1" s="155"/>
      <c r="AB1" s="155"/>
      <c r="AC1" s="155"/>
      <c r="AD1" s="156"/>
      <c r="AE1" s="187" t="s">
        <v>37</v>
      </c>
      <c r="AF1" s="155"/>
      <c r="AG1" s="155"/>
      <c r="AH1" s="155"/>
      <c r="AI1" s="155"/>
      <c r="AJ1" s="156"/>
      <c r="AK1" s="133" t="s">
        <v>36</v>
      </c>
      <c r="AL1" s="132"/>
      <c r="AM1" s="132"/>
      <c r="AN1" s="132"/>
      <c r="AO1" s="132"/>
      <c r="AP1" s="131"/>
      <c r="AQ1" s="171" t="s">
        <v>11</v>
      </c>
      <c r="AR1" s="172"/>
      <c r="AS1" s="172"/>
      <c r="AT1" s="172"/>
      <c r="AU1" s="172"/>
      <c r="AV1" s="173"/>
      <c r="AW1" s="44"/>
      <c r="AX1" s="100"/>
      <c r="AY1" s="174" t="s">
        <v>35</v>
      </c>
      <c r="AZ1" s="175"/>
      <c r="BA1" s="178" t="s">
        <v>34</v>
      </c>
      <c r="BB1" s="179"/>
      <c r="BC1" s="182" t="s">
        <v>33</v>
      </c>
      <c r="BD1" s="183"/>
      <c r="BE1" s="182" t="s">
        <v>32</v>
      </c>
      <c r="BF1" s="183"/>
    </row>
    <row r="2" spans="1:58" ht="15" customHeight="1" thickBot="1" x14ac:dyDescent="0.4">
      <c r="A2" s="130"/>
      <c r="B2" s="7"/>
      <c r="C2" s="152" t="s">
        <v>31</v>
      </c>
      <c r="D2" s="153"/>
      <c r="E2" s="153"/>
      <c r="F2" s="98"/>
      <c r="G2" s="120"/>
      <c r="H2" s="154" t="s">
        <v>30</v>
      </c>
      <c r="I2" s="155"/>
      <c r="J2" s="156"/>
      <c r="K2" s="100"/>
      <c r="L2" s="120"/>
      <c r="M2" s="157" t="s">
        <v>29</v>
      </c>
      <c r="N2" s="158"/>
      <c r="O2" s="159"/>
      <c r="P2" s="100"/>
      <c r="Q2" s="120"/>
      <c r="R2" s="157" t="s">
        <v>29</v>
      </c>
      <c r="S2" s="158"/>
      <c r="T2" s="159"/>
      <c r="U2" s="100"/>
      <c r="V2" s="129"/>
      <c r="W2" s="128"/>
      <c r="X2" s="128"/>
      <c r="Y2" s="188" t="s">
        <v>28</v>
      </c>
      <c r="Z2" s="188"/>
      <c r="AA2" s="188"/>
      <c r="AB2" s="189"/>
      <c r="AC2" s="169" t="s">
        <v>27</v>
      </c>
      <c r="AD2" s="170"/>
      <c r="AE2" s="193" t="s">
        <v>28</v>
      </c>
      <c r="AF2" s="188"/>
      <c r="AG2" s="188"/>
      <c r="AH2" s="189"/>
      <c r="AI2" s="169" t="s">
        <v>27</v>
      </c>
      <c r="AJ2" s="170"/>
      <c r="AK2" s="184" t="s">
        <v>28</v>
      </c>
      <c r="AL2" s="185"/>
      <c r="AM2" s="185"/>
      <c r="AN2" s="186"/>
      <c r="AO2" s="169" t="s">
        <v>27</v>
      </c>
      <c r="AP2" s="170"/>
      <c r="AQ2" s="184" t="s">
        <v>28</v>
      </c>
      <c r="AR2" s="185"/>
      <c r="AS2" s="185"/>
      <c r="AT2" s="186"/>
      <c r="AU2" s="169" t="s">
        <v>27</v>
      </c>
      <c r="AV2" s="170"/>
      <c r="AW2" s="14"/>
      <c r="AX2" s="7"/>
      <c r="AY2" s="176"/>
      <c r="AZ2" s="177"/>
      <c r="BA2" s="180"/>
      <c r="BB2" s="181"/>
      <c r="BC2" s="171"/>
      <c r="BD2" s="173"/>
      <c r="BE2" s="171"/>
      <c r="BF2" s="173"/>
    </row>
    <row r="3" spans="1:58" ht="15" thickBot="1" x14ac:dyDescent="0.4">
      <c r="A3" s="102" t="s">
        <v>9</v>
      </c>
      <c r="B3" s="23" t="s">
        <v>8</v>
      </c>
      <c r="C3" s="127" t="s">
        <v>26</v>
      </c>
      <c r="D3" s="118" t="s">
        <v>25</v>
      </c>
      <c r="E3" s="117" t="s">
        <v>24</v>
      </c>
      <c r="F3" s="126" t="s">
        <v>14</v>
      </c>
      <c r="G3" s="125" t="s">
        <v>13</v>
      </c>
      <c r="H3" s="124" t="s">
        <v>23</v>
      </c>
      <c r="I3" s="123" t="s">
        <v>22</v>
      </c>
      <c r="J3" s="122" t="s">
        <v>21</v>
      </c>
      <c r="K3" s="98" t="s">
        <v>14</v>
      </c>
      <c r="L3" s="121" t="s">
        <v>13</v>
      </c>
      <c r="M3" s="119" t="s">
        <v>20</v>
      </c>
      <c r="N3" s="118" t="s">
        <v>19</v>
      </c>
      <c r="O3" s="117" t="s">
        <v>18</v>
      </c>
      <c r="P3" s="116" t="s">
        <v>14</v>
      </c>
      <c r="Q3" s="120" t="s">
        <v>13</v>
      </c>
      <c r="R3" s="119" t="s">
        <v>17</v>
      </c>
      <c r="S3" s="118" t="s">
        <v>16</v>
      </c>
      <c r="T3" s="117" t="s">
        <v>15</v>
      </c>
      <c r="U3" s="116" t="s">
        <v>14</v>
      </c>
      <c r="V3" s="115" t="s">
        <v>13</v>
      </c>
      <c r="W3" s="114" t="s">
        <v>9</v>
      </c>
      <c r="X3" s="23" t="s">
        <v>8</v>
      </c>
      <c r="Y3" s="113" t="s">
        <v>12</v>
      </c>
      <c r="Z3" s="111" t="s">
        <v>10</v>
      </c>
      <c r="AA3" s="110" t="s">
        <v>7</v>
      </c>
      <c r="AB3" s="110" t="s">
        <v>6</v>
      </c>
      <c r="AC3" s="109" t="s">
        <v>7</v>
      </c>
      <c r="AD3" s="108" t="s">
        <v>6</v>
      </c>
      <c r="AE3" s="112" t="s">
        <v>12</v>
      </c>
      <c r="AF3" s="111" t="s">
        <v>10</v>
      </c>
      <c r="AG3" s="110" t="s">
        <v>7</v>
      </c>
      <c r="AH3" s="110" t="s">
        <v>6</v>
      </c>
      <c r="AI3" s="109" t="s">
        <v>7</v>
      </c>
      <c r="AJ3" s="108" t="s">
        <v>6</v>
      </c>
      <c r="AK3" s="107" t="s">
        <v>12</v>
      </c>
      <c r="AL3" s="106" t="s">
        <v>10</v>
      </c>
      <c r="AM3" s="105" t="s">
        <v>7</v>
      </c>
      <c r="AN3" s="105" t="s">
        <v>6</v>
      </c>
      <c r="AO3" s="109" t="s">
        <v>7</v>
      </c>
      <c r="AP3" s="108" t="s">
        <v>6</v>
      </c>
      <c r="AQ3" s="107" t="s">
        <v>11</v>
      </c>
      <c r="AR3" s="106" t="s">
        <v>10</v>
      </c>
      <c r="AS3" s="105" t="s">
        <v>7</v>
      </c>
      <c r="AT3" s="105" t="s">
        <v>6</v>
      </c>
      <c r="AU3" s="104" t="s">
        <v>7</v>
      </c>
      <c r="AV3" s="103" t="s">
        <v>6</v>
      </c>
      <c r="AW3" s="102" t="s">
        <v>9</v>
      </c>
      <c r="AX3" s="23" t="s">
        <v>8</v>
      </c>
      <c r="AY3" s="101" t="s">
        <v>7</v>
      </c>
      <c r="AZ3" s="99" t="s">
        <v>6</v>
      </c>
      <c r="BA3" s="100" t="s">
        <v>7</v>
      </c>
      <c r="BB3" s="99" t="s">
        <v>6</v>
      </c>
      <c r="BC3" s="100" t="s">
        <v>7</v>
      </c>
      <c r="BD3" s="99" t="s">
        <v>6</v>
      </c>
      <c r="BE3" s="98" t="s">
        <v>7</v>
      </c>
      <c r="BF3" s="97" t="s">
        <v>6</v>
      </c>
    </row>
    <row r="4" spans="1:58" ht="16" x14ac:dyDescent="0.35">
      <c r="A4" s="163" t="s">
        <v>5</v>
      </c>
      <c r="B4" s="85">
        <v>4</v>
      </c>
      <c r="C4" s="96">
        <v>48196</v>
      </c>
      <c r="D4" s="94">
        <v>54953</v>
      </c>
      <c r="E4" s="94">
        <v>56412</v>
      </c>
      <c r="F4" s="139">
        <f t="shared" ref="F4:F40" si="0">STDEV(C4:E4)</f>
        <v>4383.4610754516798</v>
      </c>
      <c r="G4" s="136">
        <f t="shared" ref="G4:G40" si="1">F4/AVERAGE(C4:E4)</f>
        <v>8.2416024130928231E-2</v>
      </c>
      <c r="H4" s="95">
        <v>33169</v>
      </c>
      <c r="I4" s="94">
        <v>29507</v>
      </c>
      <c r="J4" s="94">
        <v>30588</v>
      </c>
      <c r="K4" s="93">
        <f t="shared" ref="K4:K40" si="2">STDEV(H4:J4)</f>
        <v>1881.5049827199502</v>
      </c>
      <c r="L4" s="92">
        <f t="shared" ref="L4:L40" si="3">K4/AVERAGE(H4:J4)</f>
        <v>6.0521905002571742E-2</v>
      </c>
      <c r="M4" s="95">
        <v>19777</v>
      </c>
      <c r="N4" s="94">
        <v>17270</v>
      </c>
      <c r="O4" s="94">
        <v>23520</v>
      </c>
      <c r="P4" s="93">
        <f t="shared" ref="P4:P40" si="4">STDEV(M4:O4)</f>
        <v>3145.3033240054924</v>
      </c>
      <c r="Q4" s="92">
        <f t="shared" ref="Q4:Q40" si="5">P4/AVERAGE(M4:O4)</f>
        <v>0.15579292307719514</v>
      </c>
      <c r="R4" s="95">
        <v>25209</v>
      </c>
      <c r="S4" s="94">
        <v>30608</v>
      </c>
      <c r="T4" s="94">
        <v>20858</v>
      </c>
      <c r="U4" s="93">
        <f t="shared" ref="U4:U40" si="6">STDEV(R4:T4)</f>
        <v>4884.3781931104977</v>
      </c>
      <c r="V4" s="92">
        <f t="shared" ref="V4:V40" si="7">U4/AVERAGE(R4:T4)</f>
        <v>0.19110706983151607</v>
      </c>
      <c r="W4" s="163" t="s">
        <v>5</v>
      </c>
      <c r="X4" s="91">
        <v>4</v>
      </c>
      <c r="Y4" s="86">
        <f t="shared" ref="Y4:Y40" si="8">AVERAGE(C4:E4)/AVERAGE(H4:J4)</f>
        <v>1.7108530622748328</v>
      </c>
      <c r="Z4" s="87">
        <f t="shared" ref="Z4:Z40" si="9">LOG(Y4,2)</f>
        <v>0.77471585834839629</v>
      </c>
      <c r="AA4" s="90">
        <v>1.7000000000000002</v>
      </c>
      <c r="AB4" s="89">
        <v>2.2000000000000002</v>
      </c>
      <c r="AC4" s="56">
        <v>1.22743411976427E-2</v>
      </c>
      <c r="AD4" s="58">
        <v>4.7656882894480339E-4</v>
      </c>
      <c r="AE4" s="88">
        <f t="shared" ref="AE4:AE40" si="10">AVERAGE(M4:O4)/AVERAGE(R4:T4)</f>
        <v>0.78991848712096513</v>
      </c>
      <c r="AF4" s="87">
        <f t="shared" ref="AF4:AF40" si="11">LOG(AE4,2)</f>
        <v>-0.3402243077921947</v>
      </c>
      <c r="AG4" s="86">
        <v>0.81501718320003191</v>
      </c>
      <c r="AH4" s="86">
        <v>0.90767379001750015</v>
      </c>
      <c r="AI4" s="57">
        <v>0.15886765295765107</v>
      </c>
      <c r="AJ4" s="55">
        <v>0.55860428380777771</v>
      </c>
      <c r="AK4" s="88">
        <f t="shared" ref="AK4:AK40" si="12">AVERAGE(M4:O4)/AVERAGE(C4:E4)</f>
        <v>0.37958523699400232</v>
      </c>
      <c r="AL4" s="87">
        <f t="shared" ref="AL4:AL40" si="13">LOG(AK4,2)</f>
        <v>-1.3975042114053473</v>
      </c>
      <c r="AM4" s="86">
        <v>0.38725643452250186</v>
      </c>
      <c r="AN4" s="86">
        <v>0.4939293118353551</v>
      </c>
      <c r="AO4" s="56">
        <v>1.8061536432318016E-3</v>
      </c>
      <c r="AP4" s="58">
        <v>1.76766875217681E-3</v>
      </c>
      <c r="AQ4" s="88">
        <f t="shared" ref="AQ4:AQ40" si="14">AVERAGE(R4:T4)/AVERAGE(H4:J4)</f>
        <v>0.82212858123177213</v>
      </c>
      <c r="AR4" s="87">
        <f t="shared" ref="AR4:AR40" si="15">LOG(AQ4,2)</f>
        <v>-0.28256404526475659</v>
      </c>
      <c r="AS4" s="86">
        <v>0.78753067962592749</v>
      </c>
      <c r="AT4" s="86">
        <v>1.1749905918942856</v>
      </c>
      <c r="AU4" s="57">
        <v>0.15336695397202216</v>
      </c>
      <c r="AV4" s="55">
        <v>0.27934287625016102</v>
      </c>
      <c r="AW4" s="163" t="s">
        <v>5</v>
      </c>
      <c r="AX4" s="85">
        <v>4</v>
      </c>
      <c r="AY4" s="22" t="s">
        <v>0</v>
      </c>
      <c r="AZ4" s="82" t="s">
        <v>0</v>
      </c>
      <c r="BA4" s="83"/>
      <c r="BB4" s="84"/>
      <c r="BC4" s="83" t="s">
        <v>0</v>
      </c>
      <c r="BD4" s="82" t="s">
        <v>0</v>
      </c>
      <c r="BE4" s="21"/>
      <c r="BF4" s="20"/>
    </row>
    <row r="5" spans="1:58" ht="16" x14ac:dyDescent="0.35">
      <c r="A5" s="164"/>
      <c r="B5" s="78">
        <v>8</v>
      </c>
      <c r="C5" s="41">
        <v>67500</v>
      </c>
      <c r="D5" s="38">
        <v>66561</v>
      </c>
      <c r="E5" s="38">
        <v>52750</v>
      </c>
      <c r="F5" s="140">
        <f t="shared" si="0"/>
        <v>8258.2074527910117</v>
      </c>
      <c r="G5" s="137">
        <f t="shared" si="1"/>
        <v>0.13261864857194189</v>
      </c>
      <c r="H5" s="39">
        <v>45959</v>
      </c>
      <c r="I5" s="38">
        <v>33257</v>
      </c>
      <c r="J5" s="38">
        <v>44020</v>
      </c>
      <c r="K5" s="37">
        <f t="shared" si="2"/>
        <v>6842.7905370056078</v>
      </c>
      <c r="L5" s="31">
        <f t="shared" si="3"/>
        <v>0.16657771763946269</v>
      </c>
      <c r="M5" s="39">
        <v>48703</v>
      </c>
      <c r="N5" s="38">
        <v>52845</v>
      </c>
      <c r="O5" s="38">
        <v>44534</v>
      </c>
      <c r="P5" s="37">
        <f t="shared" si="4"/>
        <v>4155.5073095832713</v>
      </c>
      <c r="Q5" s="31">
        <f t="shared" si="5"/>
        <v>8.5339206259154546E-2</v>
      </c>
      <c r="R5" s="39">
        <v>34061</v>
      </c>
      <c r="S5" s="38">
        <v>43824</v>
      </c>
      <c r="T5" s="38">
        <v>33784</v>
      </c>
      <c r="U5" s="37">
        <f t="shared" si="6"/>
        <v>5718.3112017447947</v>
      </c>
      <c r="V5" s="31">
        <f t="shared" si="7"/>
        <v>0.15362306105753956</v>
      </c>
      <c r="W5" s="164"/>
      <c r="X5" s="81">
        <v>8</v>
      </c>
      <c r="Y5" s="25">
        <f t="shared" si="8"/>
        <v>1.515880099970788</v>
      </c>
      <c r="Z5" s="26">
        <f t="shared" si="9"/>
        <v>0.60015564663674514</v>
      </c>
      <c r="AA5" s="80">
        <v>1.5</v>
      </c>
      <c r="AB5" s="79">
        <v>2</v>
      </c>
      <c r="AC5" s="42">
        <v>3.026037777350209E-2</v>
      </c>
      <c r="AD5" s="36">
        <v>7.1969004732881899E-3</v>
      </c>
      <c r="AE5" s="27">
        <f t="shared" si="10"/>
        <v>1.3081696800365366</v>
      </c>
      <c r="AF5" s="26">
        <f t="shared" si="11"/>
        <v>0.38754968202141665</v>
      </c>
      <c r="AG5" s="25">
        <v>1.354050043432101</v>
      </c>
      <c r="AH5" s="25">
        <v>1.5516366721050185</v>
      </c>
      <c r="AI5" s="42">
        <v>7.1222509198452496E-3</v>
      </c>
      <c r="AJ5" s="36">
        <v>1.0227126429445168E-2</v>
      </c>
      <c r="AK5" s="27">
        <f t="shared" si="12"/>
        <v>0.78197750667787225</v>
      </c>
      <c r="AL5" s="26">
        <f t="shared" si="13"/>
        <v>-0.35480098539949634</v>
      </c>
      <c r="AM5" s="25">
        <v>0.79848675645102773</v>
      </c>
      <c r="AN5" s="25">
        <v>1.0609732494570849</v>
      </c>
      <c r="AO5" s="28">
        <v>8.2594921717347447E-2</v>
      </c>
      <c r="AP5" s="24">
        <v>0.55519072651893597</v>
      </c>
      <c r="AQ5" s="27">
        <f t="shared" si="14"/>
        <v>0.90613943977409206</v>
      </c>
      <c r="AR5" s="26">
        <f t="shared" si="15"/>
        <v>-0.14219502078416779</v>
      </c>
      <c r="AS5" s="25">
        <v>0.85478864379337738</v>
      </c>
      <c r="AT5" s="25">
        <v>1.3002737001086306</v>
      </c>
      <c r="AU5" s="28">
        <v>0.1736183121549828</v>
      </c>
      <c r="AV5" s="24">
        <v>0.1238648583999884</v>
      </c>
      <c r="AW5" s="164"/>
      <c r="AX5" s="78">
        <v>8</v>
      </c>
      <c r="AY5" s="22" t="s">
        <v>0</v>
      </c>
      <c r="AZ5" s="20" t="s">
        <v>0</v>
      </c>
      <c r="BA5" s="22" t="s">
        <v>0</v>
      </c>
      <c r="BB5" s="21" t="s">
        <v>0</v>
      </c>
      <c r="BC5" s="22"/>
      <c r="BD5" s="20"/>
      <c r="BE5" s="21"/>
      <c r="BF5" s="20"/>
    </row>
    <row r="6" spans="1:58" ht="16" x14ac:dyDescent="0.35">
      <c r="A6" s="164"/>
      <c r="B6" s="78">
        <v>12</v>
      </c>
      <c r="C6" s="41">
        <v>36113</v>
      </c>
      <c r="D6" s="38">
        <v>50229</v>
      </c>
      <c r="E6" s="38">
        <v>42366</v>
      </c>
      <c r="F6" s="140">
        <f t="shared" si="0"/>
        <v>7073.285822963292</v>
      </c>
      <c r="G6" s="137">
        <f t="shared" si="1"/>
        <v>0.16486820919360007</v>
      </c>
      <c r="H6" s="39">
        <v>17504</v>
      </c>
      <c r="I6" s="38">
        <v>14113</v>
      </c>
      <c r="J6" s="38">
        <v>22930</v>
      </c>
      <c r="K6" s="37">
        <f t="shared" si="2"/>
        <v>4447.4683060515799</v>
      </c>
      <c r="L6" s="31">
        <f t="shared" si="3"/>
        <v>0.24460382639108916</v>
      </c>
      <c r="M6" s="39">
        <v>17620</v>
      </c>
      <c r="N6" s="38">
        <v>16915</v>
      </c>
      <c r="O6" s="38">
        <v>6680</v>
      </c>
      <c r="P6" s="37">
        <f t="shared" si="4"/>
        <v>6122.8513237978686</v>
      </c>
      <c r="Q6" s="31">
        <f t="shared" si="5"/>
        <v>0.44567642779069766</v>
      </c>
      <c r="R6" s="39">
        <v>36028</v>
      </c>
      <c r="S6" s="38">
        <v>20644</v>
      </c>
      <c r="T6" s="38">
        <v>18144</v>
      </c>
      <c r="U6" s="37">
        <f t="shared" si="6"/>
        <v>9684.6520501943378</v>
      </c>
      <c r="V6" s="31">
        <f t="shared" si="7"/>
        <v>0.38833880654650088</v>
      </c>
      <c r="W6" s="164"/>
      <c r="X6" s="81">
        <v>12</v>
      </c>
      <c r="Y6" s="25">
        <f t="shared" si="8"/>
        <v>2.3595798119053293</v>
      </c>
      <c r="Z6" s="26">
        <f t="shared" si="9"/>
        <v>1.2385299709206745</v>
      </c>
      <c r="AA6" s="80">
        <v>2.3000000000000003</v>
      </c>
      <c r="AB6" s="79">
        <v>3.1</v>
      </c>
      <c r="AC6" s="42">
        <v>1.5719292582502501E-3</v>
      </c>
      <c r="AD6" s="36">
        <v>3.5951823491448347E-3</v>
      </c>
      <c r="AE6" s="27">
        <f t="shared" si="10"/>
        <v>0.55088483746792127</v>
      </c>
      <c r="AF6" s="26">
        <f t="shared" si="11"/>
        <v>-0.86017734011809754</v>
      </c>
      <c r="AG6" s="25">
        <v>0.54764972474253737</v>
      </c>
      <c r="AH6" s="25">
        <v>0.6102788884140582</v>
      </c>
      <c r="AI6" s="28">
        <v>0.19682097416524452</v>
      </c>
      <c r="AJ6" s="24">
        <v>0.25390661906852974</v>
      </c>
      <c r="AK6" s="27">
        <f t="shared" si="12"/>
        <v>0.32022096528576316</v>
      </c>
      <c r="AL6" s="26">
        <f t="shared" si="13"/>
        <v>-1.6428603288082073</v>
      </c>
      <c r="AM6" s="25">
        <v>0.31384556600582952</v>
      </c>
      <c r="AN6" s="25">
        <v>0.40342530150305822</v>
      </c>
      <c r="AO6" s="42">
        <v>2.48305132529095E-3</v>
      </c>
      <c r="AP6" s="36">
        <v>1.7150222226492619E-2</v>
      </c>
      <c r="AQ6" s="27">
        <f t="shared" si="14"/>
        <v>1.3715878050121915</v>
      </c>
      <c r="AR6" s="26">
        <f t="shared" si="15"/>
        <v>0.45584698223056475</v>
      </c>
      <c r="AS6" s="25">
        <v>1.2669821174778397</v>
      </c>
      <c r="AT6" s="25">
        <v>2.0128853394319228</v>
      </c>
      <c r="AU6" s="28">
        <v>0.42438180153094801</v>
      </c>
      <c r="AV6" s="24">
        <v>0.10994693975848248</v>
      </c>
      <c r="AW6" s="164"/>
      <c r="AX6" s="78">
        <v>12</v>
      </c>
      <c r="AY6" s="22" t="s">
        <v>0</v>
      </c>
      <c r="AZ6" s="20" t="s">
        <v>0</v>
      </c>
      <c r="BA6" s="22"/>
      <c r="BB6" s="21"/>
      <c r="BC6" s="22" t="s">
        <v>0</v>
      </c>
      <c r="BD6" s="20" t="s">
        <v>0</v>
      </c>
      <c r="BE6" s="21"/>
      <c r="BF6" s="20"/>
    </row>
    <row r="7" spans="1:58" ht="16" x14ac:dyDescent="0.35">
      <c r="A7" s="164"/>
      <c r="B7" s="78">
        <v>13</v>
      </c>
      <c r="C7" s="41">
        <v>43739</v>
      </c>
      <c r="D7" s="38">
        <v>54551</v>
      </c>
      <c r="E7" s="38">
        <v>53908</v>
      </c>
      <c r="F7" s="140">
        <f t="shared" si="0"/>
        <v>6065.2198915895324</v>
      </c>
      <c r="G7" s="137">
        <f t="shared" si="1"/>
        <v>0.11955255440129699</v>
      </c>
      <c r="H7" s="39">
        <v>20531</v>
      </c>
      <c r="I7" s="38">
        <v>8000</v>
      </c>
      <c r="J7" s="38">
        <v>21942</v>
      </c>
      <c r="K7" s="37">
        <f t="shared" si="2"/>
        <v>7674.5927796420128</v>
      </c>
      <c r="L7" s="31">
        <f t="shared" si="3"/>
        <v>0.45616029043104311</v>
      </c>
      <c r="M7" s="39">
        <v>23700</v>
      </c>
      <c r="N7" s="38">
        <v>19449</v>
      </c>
      <c r="O7" s="38">
        <v>27300</v>
      </c>
      <c r="P7" s="37">
        <f t="shared" si="4"/>
        <v>3929.9958015244747</v>
      </c>
      <c r="Q7" s="31">
        <f t="shared" si="5"/>
        <v>0.16735492916256334</v>
      </c>
      <c r="R7" s="39">
        <v>9000</v>
      </c>
      <c r="S7" s="38">
        <v>24807</v>
      </c>
      <c r="T7" s="38">
        <v>20430</v>
      </c>
      <c r="U7" s="37">
        <f t="shared" si="6"/>
        <v>8161.538641702311</v>
      </c>
      <c r="V7" s="31">
        <f t="shared" si="7"/>
        <v>0.45143750438090108</v>
      </c>
      <c r="W7" s="164"/>
      <c r="X7" s="81">
        <v>13</v>
      </c>
      <c r="Y7" s="25">
        <f t="shared" si="8"/>
        <v>3.0154339944128545</v>
      </c>
      <c r="Z7" s="26">
        <f t="shared" si="9"/>
        <v>1.5923656560318151</v>
      </c>
      <c r="AA7" s="80">
        <v>3.1</v>
      </c>
      <c r="AB7" s="79">
        <v>4</v>
      </c>
      <c r="AC7" s="42">
        <v>2.2236374165698469E-3</v>
      </c>
      <c r="AD7" s="36">
        <v>1.7826026797523496E-3</v>
      </c>
      <c r="AE7" s="27">
        <f t="shared" si="10"/>
        <v>1.2989103379611704</v>
      </c>
      <c r="AF7" s="26">
        <f t="shared" si="11"/>
        <v>0.37730184691876317</v>
      </c>
      <c r="AG7" s="25">
        <v>1.3130739146958941</v>
      </c>
      <c r="AH7" s="25">
        <v>1.5361259851529405</v>
      </c>
      <c r="AI7" s="28">
        <v>0.2276114986658318</v>
      </c>
      <c r="AJ7" s="24">
        <v>0.16787543711956734</v>
      </c>
      <c r="AK7" s="27">
        <f t="shared" si="12"/>
        <v>0.46287730456379195</v>
      </c>
      <c r="AL7" s="26">
        <f t="shared" si="13"/>
        <v>-1.1112982676128393</v>
      </c>
      <c r="AM7" s="25">
        <v>0.47011096187441292</v>
      </c>
      <c r="AN7" s="25">
        <v>0.60960574537770085</v>
      </c>
      <c r="AO7" s="42">
        <v>4.7277796839996396E-3</v>
      </c>
      <c r="AP7" s="36">
        <v>1.4495888401204776E-2</v>
      </c>
      <c r="AQ7" s="27">
        <f t="shared" si="14"/>
        <v>1.074574524993561</v>
      </c>
      <c r="AR7" s="26">
        <f t="shared" si="15"/>
        <v>0.10376554150021255</v>
      </c>
      <c r="AS7" s="25">
        <v>1.1608637565776918</v>
      </c>
      <c r="AT7" s="25">
        <v>1.5592716911029418</v>
      </c>
      <c r="AU7" s="28">
        <v>0.70452877769279554</v>
      </c>
      <c r="AV7" s="24">
        <v>0.3391391506568639</v>
      </c>
      <c r="AW7" s="164"/>
      <c r="AX7" s="78">
        <v>13</v>
      </c>
      <c r="AY7" s="22" t="s">
        <v>0</v>
      </c>
      <c r="AZ7" s="20" t="s">
        <v>0</v>
      </c>
      <c r="BA7" s="22"/>
      <c r="BB7" s="21"/>
      <c r="BC7" s="22" t="s">
        <v>0</v>
      </c>
      <c r="BD7" s="20" t="s">
        <v>0</v>
      </c>
      <c r="BE7" s="21"/>
      <c r="BF7" s="20"/>
    </row>
    <row r="8" spans="1:58" ht="16" x14ac:dyDescent="0.35">
      <c r="A8" s="164"/>
      <c r="B8" s="78">
        <v>15</v>
      </c>
      <c r="C8" s="41">
        <v>55773</v>
      </c>
      <c r="D8" s="38">
        <v>54523</v>
      </c>
      <c r="E8" s="38">
        <v>63820</v>
      </c>
      <c r="F8" s="140">
        <f t="shared" si="0"/>
        <v>5045.6403293668618</v>
      </c>
      <c r="G8" s="137">
        <f t="shared" si="1"/>
        <v>8.6935841554484292E-2</v>
      </c>
      <c r="H8" s="39">
        <v>54797</v>
      </c>
      <c r="I8" s="38">
        <v>30031</v>
      </c>
      <c r="J8" s="38">
        <v>34438</v>
      </c>
      <c r="K8" s="37">
        <f t="shared" si="2"/>
        <v>13211.518244824609</v>
      </c>
      <c r="L8" s="31">
        <f t="shared" si="3"/>
        <v>0.33232065076781164</v>
      </c>
      <c r="M8" s="39">
        <v>26992</v>
      </c>
      <c r="N8" s="38">
        <v>50828</v>
      </c>
      <c r="O8" s="38">
        <v>41398</v>
      </c>
      <c r="P8" s="37">
        <f t="shared" si="4"/>
        <v>12004.253634996783</v>
      </c>
      <c r="Q8" s="31">
        <f t="shared" si="5"/>
        <v>0.30207486205933959</v>
      </c>
      <c r="R8" s="39">
        <v>34953</v>
      </c>
      <c r="S8" s="38">
        <v>39578</v>
      </c>
      <c r="T8" s="38">
        <v>34062</v>
      </c>
      <c r="U8" s="37">
        <f t="shared" si="6"/>
        <v>2961.1586133358901</v>
      </c>
      <c r="V8" s="31">
        <f t="shared" si="7"/>
        <v>8.1805234591618897E-2</v>
      </c>
      <c r="W8" s="164"/>
      <c r="X8" s="81">
        <v>15</v>
      </c>
      <c r="Y8" s="25">
        <f t="shared" si="8"/>
        <v>1.4598963661060149</v>
      </c>
      <c r="Z8" s="26">
        <f t="shared" si="9"/>
        <v>0.54586595991932374</v>
      </c>
      <c r="AA8" s="80">
        <v>1.6</v>
      </c>
      <c r="AB8" s="79">
        <v>1.9000000000000001</v>
      </c>
      <c r="AC8" s="42">
        <v>4.7994682131664815E-2</v>
      </c>
      <c r="AD8" s="36">
        <v>1.9127827486871044E-2</v>
      </c>
      <c r="AE8" s="27">
        <f t="shared" si="10"/>
        <v>1.0978424023647935</v>
      </c>
      <c r="AF8" s="26">
        <f t="shared" si="11"/>
        <v>0.13467096723438848</v>
      </c>
      <c r="AG8" s="25">
        <v>1.0395473442495009</v>
      </c>
      <c r="AH8" s="25">
        <v>1.2940780966081982</v>
      </c>
      <c r="AI8" s="28">
        <v>0.82893621299355447</v>
      </c>
      <c r="AJ8" s="24">
        <v>0.28657204028828681</v>
      </c>
      <c r="AK8" s="27">
        <f t="shared" si="12"/>
        <v>0.68470444990695867</v>
      </c>
      <c r="AL8" s="26">
        <f t="shared" si="13"/>
        <v>-0.54644670632493397</v>
      </c>
      <c r="AM8" s="25">
        <v>0.66661662037384573</v>
      </c>
      <c r="AN8" s="25">
        <v>0.92373223997447362</v>
      </c>
      <c r="AO8" s="28">
        <v>9.5021965219018956E-2</v>
      </c>
      <c r="AP8" s="24">
        <v>0.68539012203423288</v>
      </c>
      <c r="AQ8" s="27">
        <f t="shared" si="14"/>
        <v>0.91051095869736542</v>
      </c>
      <c r="AR8" s="26">
        <f t="shared" si="15"/>
        <v>-0.13525171363999869</v>
      </c>
      <c r="AS8" s="25">
        <v>0.95501623967641069</v>
      </c>
      <c r="AT8" s="25">
        <v>1.3067248797517077</v>
      </c>
      <c r="AU8" s="28">
        <v>0.66552933112058255</v>
      </c>
      <c r="AV8" s="24">
        <v>0.21348593449106668</v>
      </c>
      <c r="AW8" s="164"/>
      <c r="AX8" s="78">
        <v>15</v>
      </c>
      <c r="AY8" s="22" t="s">
        <v>0</v>
      </c>
      <c r="AZ8" s="20" t="s">
        <v>0</v>
      </c>
      <c r="BA8" s="22"/>
      <c r="BB8" s="21"/>
      <c r="BC8" s="22"/>
      <c r="BD8" s="20"/>
      <c r="BE8" s="21"/>
      <c r="BF8" s="20"/>
    </row>
    <row r="9" spans="1:58" ht="16" x14ac:dyDescent="0.35">
      <c r="A9" s="164"/>
      <c r="B9" s="78">
        <v>27</v>
      </c>
      <c r="C9" s="41">
        <v>50482</v>
      </c>
      <c r="D9" s="38">
        <v>45761</v>
      </c>
      <c r="E9" s="38">
        <v>38472</v>
      </c>
      <c r="F9" s="140">
        <f t="shared" si="0"/>
        <v>6050.5848477647187</v>
      </c>
      <c r="G9" s="137">
        <f t="shared" si="1"/>
        <v>0.13474189617558666</v>
      </c>
      <c r="H9" s="39">
        <v>31751</v>
      </c>
      <c r="I9" s="38">
        <v>26386</v>
      </c>
      <c r="J9" s="38">
        <v>25447</v>
      </c>
      <c r="K9" s="37">
        <f t="shared" si="2"/>
        <v>3401.1116320011215</v>
      </c>
      <c r="L9" s="31">
        <f t="shared" si="3"/>
        <v>0.12207282369835573</v>
      </c>
      <c r="M9" s="39">
        <v>32289</v>
      </c>
      <c r="N9" s="38">
        <v>34533</v>
      </c>
      <c r="O9" s="38">
        <v>23096</v>
      </c>
      <c r="P9" s="37">
        <f t="shared" si="4"/>
        <v>6060.1396298545178</v>
      </c>
      <c r="Q9" s="31">
        <f t="shared" si="5"/>
        <v>0.20218887085526316</v>
      </c>
      <c r="R9" s="39">
        <v>40624</v>
      </c>
      <c r="S9" s="38">
        <v>36294</v>
      </c>
      <c r="T9" s="38">
        <v>41553</v>
      </c>
      <c r="U9" s="37">
        <f t="shared" si="6"/>
        <v>2806.8078547227515</v>
      </c>
      <c r="V9" s="31">
        <f t="shared" si="7"/>
        <v>7.1075820784565452E-2</v>
      </c>
      <c r="W9" s="164"/>
      <c r="X9" s="81">
        <v>27</v>
      </c>
      <c r="Y9" s="25">
        <f t="shared" si="8"/>
        <v>1.6117319104134764</v>
      </c>
      <c r="Z9" s="26">
        <f t="shared" si="9"/>
        <v>0.68861179120937455</v>
      </c>
      <c r="AA9" s="80">
        <v>1.7000000000000002</v>
      </c>
      <c r="AB9" s="79">
        <v>2.1</v>
      </c>
      <c r="AC9" s="42">
        <v>2.4305974888464893E-2</v>
      </c>
      <c r="AD9" s="36">
        <v>4.3831785143484256E-3</v>
      </c>
      <c r="AE9" s="27">
        <f t="shared" si="10"/>
        <v>0.75898743152332637</v>
      </c>
      <c r="AF9" s="26">
        <f t="shared" si="11"/>
        <v>-0.39785209940353827</v>
      </c>
      <c r="AG9" s="25">
        <v>0.70887026046907042</v>
      </c>
      <c r="AH9" s="25">
        <v>0.88125357748564626</v>
      </c>
      <c r="AI9" s="28">
        <v>0.14563175562496997</v>
      </c>
      <c r="AJ9" s="24">
        <v>0.36425196086473577</v>
      </c>
      <c r="AK9" s="27">
        <f t="shared" si="12"/>
        <v>0.66746835912853064</v>
      </c>
      <c r="AL9" s="26">
        <f t="shared" si="13"/>
        <v>-0.58322864641720817</v>
      </c>
      <c r="AM9" s="25">
        <v>0.64577374869189508</v>
      </c>
      <c r="AN9" s="25">
        <v>0.89446185135551248</v>
      </c>
      <c r="AO9" s="42">
        <v>4.7621359384871109E-2</v>
      </c>
      <c r="AP9" s="24">
        <v>0.4803393499809635</v>
      </c>
      <c r="AQ9" s="27">
        <f t="shared" si="14"/>
        <v>1.4173884954058193</v>
      </c>
      <c r="AR9" s="26">
        <f t="shared" si="15"/>
        <v>0.50323524419570442</v>
      </c>
      <c r="AS9" s="25">
        <v>1.5169585249694946</v>
      </c>
      <c r="AT9" s="25">
        <v>2.0653909907821966</v>
      </c>
      <c r="AU9" s="28">
        <v>8.8273765153002601E-2</v>
      </c>
      <c r="AV9" s="36">
        <v>7.2844442999349488E-4</v>
      </c>
      <c r="AW9" s="164"/>
      <c r="AX9" s="78">
        <v>27</v>
      </c>
      <c r="AY9" s="22" t="s">
        <v>0</v>
      </c>
      <c r="AZ9" s="20" t="s">
        <v>0</v>
      </c>
      <c r="BA9" s="22"/>
      <c r="BB9" s="21"/>
      <c r="BC9" s="22" t="s">
        <v>0</v>
      </c>
      <c r="BD9" s="20"/>
      <c r="BE9" s="21"/>
      <c r="BF9" s="20" t="s">
        <v>0</v>
      </c>
    </row>
    <row r="10" spans="1:58" ht="16.5" thickBot="1" x14ac:dyDescent="0.4">
      <c r="A10" s="165"/>
      <c r="B10" s="74">
        <v>32</v>
      </c>
      <c r="C10" s="52">
        <v>67317</v>
      </c>
      <c r="D10" s="50">
        <v>66327</v>
      </c>
      <c r="E10" s="50">
        <v>49303</v>
      </c>
      <c r="F10" s="141">
        <f t="shared" si="0"/>
        <v>10126.704564335478</v>
      </c>
      <c r="G10" s="138">
        <f t="shared" si="1"/>
        <v>0.1660596440116888</v>
      </c>
      <c r="H10" s="51">
        <v>60452</v>
      </c>
      <c r="I10" s="50">
        <v>38120</v>
      </c>
      <c r="J10" s="50">
        <v>51447</v>
      </c>
      <c r="K10" s="49">
        <f t="shared" si="2"/>
        <v>11235.488255226539</v>
      </c>
      <c r="L10" s="15">
        <f t="shared" si="3"/>
        <v>0.22468130547250426</v>
      </c>
      <c r="M10" s="51">
        <v>27058</v>
      </c>
      <c r="N10" s="50">
        <v>37659</v>
      </c>
      <c r="O10" s="50">
        <v>40601</v>
      </c>
      <c r="P10" s="49">
        <f t="shared" si="4"/>
        <v>7123.3116596145082</v>
      </c>
      <c r="Q10" s="15">
        <f t="shared" si="5"/>
        <v>0.20290866688356715</v>
      </c>
      <c r="R10" s="51">
        <v>23327</v>
      </c>
      <c r="S10" s="50">
        <v>36606</v>
      </c>
      <c r="T10" s="50">
        <v>31990</v>
      </c>
      <c r="U10" s="49">
        <f t="shared" si="6"/>
        <v>6741.4991656159091</v>
      </c>
      <c r="V10" s="15">
        <f t="shared" si="7"/>
        <v>0.22001563805410754</v>
      </c>
      <c r="W10" s="165"/>
      <c r="X10" s="77">
        <v>32</v>
      </c>
      <c r="Y10" s="9">
        <f t="shared" si="8"/>
        <v>1.2194921976549637</v>
      </c>
      <c r="Z10" s="10">
        <f t="shared" si="9"/>
        <v>0.28628052776058283</v>
      </c>
      <c r="AA10" s="76">
        <v>1.3</v>
      </c>
      <c r="AB10" s="75">
        <v>1.6</v>
      </c>
      <c r="AC10" s="28">
        <v>0.11900813362146191</v>
      </c>
      <c r="AD10" s="24">
        <v>5.9046091255265339E-2</v>
      </c>
      <c r="AE10" s="11">
        <f t="shared" si="10"/>
        <v>1.145719787213211</v>
      </c>
      <c r="AF10" s="10">
        <f t="shared" si="11"/>
        <v>0.19625424214916604</v>
      </c>
      <c r="AG10" s="9">
        <v>1.1164485001565452</v>
      </c>
      <c r="AH10" s="9">
        <v>1.3509472261127435</v>
      </c>
      <c r="AI10" s="28">
        <v>0.55220259233204172</v>
      </c>
      <c r="AJ10" s="24">
        <v>0.1718306596998454</v>
      </c>
      <c r="AK10" s="11">
        <f t="shared" si="12"/>
        <v>0.57567492224524042</v>
      </c>
      <c r="AL10" s="10">
        <f t="shared" si="13"/>
        <v>-0.79667372845617168</v>
      </c>
      <c r="AM10" s="9">
        <v>0.57800988953948995</v>
      </c>
      <c r="AN10" s="9">
        <v>0.7719474547943932</v>
      </c>
      <c r="AO10" s="42">
        <v>1.9376530056304457E-2</v>
      </c>
      <c r="AP10" s="24">
        <v>0.16852655612012438</v>
      </c>
      <c r="AQ10" s="11">
        <f t="shared" si="14"/>
        <v>0.61274238596444452</v>
      </c>
      <c r="AR10" s="10">
        <f t="shared" si="15"/>
        <v>-0.706647442844755</v>
      </c>
      <c r="AS10" s="9">
        <v>0.62390232232491472</v>
      </c>
      <c r="AT10" s="9">
        <v>0.86934559986352133</v>
      </c>
      <c r="AU10" s="42">
        <v>6.5447618614855032E-3</v>
      </c>
      <c r="AV10" s="24">
        <v>0.49727852825773544</v>
      </c>
      <c r="AW10" s="165"/>
      <c r="AX10" s="74">
        <v>32</v>
      </c>
      <c r="AY10" s="6"/>
      <c r="AZ10" s="4"/>
      <c r="BA10" s="6"/>
      <c r="BB10" s="5"/>
      <c r="BC10" s="6" t="s">
        <v>0</v>
      </c>
      <c r="BD10" s="4"/>
      <c r="BE10" s="5" t="s">
        <v>0</v>
      </c>
      <c r="BF10" s="4"/>
    </row>
    <row r="11" spans="1:58" ht="16" x14ac:dyDescent="0.35">
      <c r="A11" s="166" t="s">
        <v>4</v>
      </c>
      <c r="B11" s="71">
        <v>17</v>
      </c>
      <c r="C11" s="41">
        <v>53657</v>
      </c>
      <c r="D11" s="38">
        <v>74570</v>
      </c>
      <c r="E11" s="38">
        <v>68076</v>
      </c>
      <c r="F11" s="140">
        <f t="shared" si="0"/>
        <v>10703.84016759093</v>
      </c>
      <c r="G11" s="137">
        <f t="shared" si="1"/>
        <v>0.16358140478124525</v>
      </c>
      <c r="H11" s="39">
        <v>69314</v>
      </c>
      <c r="I11" s="38">
        <v>40750</v>
      </c>
      <c r="J11" s="38">
        <v>48779</v>
      </c>
      <c r="K11" s="37">
        <f t="shared" si="2"/>
        <v>14731.220598895852</v>
      </c>
      <c r="L11" s="31">
        <f t="shared" si="3"/>
        <v>0.27822228109949798</v>
      </c>
      <c r="M11" s="39">
        <v>47017</v>
      </c>
      <c r="N11" s="38">
        <v>64134</v>
      </c>
      <c r="O11" s="38">
        <v>46872</v>
      </c>
      <c r="P11" s="37">
        <f t="shared" si="4"/>
        <v>9924.6272642015883</v>
      </c>
      <c r="Q11" s="31">
        <f t="shared" si="5"/>
        <v>0.18841486234665059</v>
      </c>
      <c r="R11" s="39">
        <v>37959</v>
      </c>
      <c r="S11" s="38">
        <v>38337</v>
      </c>
      <c r="T11" s="38">
        <v>30919</v>
      </c>
      <c r="U11" s="37">
        <f t="shared" si="6"/>
        <v>4177.9422367157422</v>
      </c>
      <c r="V11" s="31">
        <f t="shared" si="7"/>
        <v>0.11690366749192954</v>
      </c>
      <c r="W11" s="166" t="s">
        <v>4</v>
      </c>
      <c r="X11" s="72">
        <v>17</v>
      </c>
      <c r="Y11" s="25">
        <f t="shared" si="8"/>
        <v>1.2358303482054609</v>
      </c>
      <c r="Z11" s="26">
        <f t="shared" si="9"/>
        <v>0.3054807071568244</v>
      </c>
      <c r="AA11" s="29">
        <v>1.3</v>
      </c>
      <c r="AB11" s="29">
        <v>1.6</v>
      </c>
      <c r="AC11" s="57">
        <v>0.10345983323137632</v>
      </c>
      <c r="AD11" s="55">
        <v>7.0485799984229644E-2</v>
      </c>
      <c r="AE11" s="27">
        <f t="shared" si="10"/>
        <v>1.4738889147973697</v>
      </c>
      <c r="AF11" s="26">
        <f t="shared" si="11"/>
        <v>0.5596277943718041</v>
      </c>
      <c r="AG11" s="25">
        <v>1.4463166581863764</v>
      </c>
      <c r="AH11" s="25">
        <v>1.7544235583945624</v>
      </c>
      <c r="AI11" s="56">
        <v>1.3402852879672296E-3</v>
      </c>
      <c r="AJ11" s="58">
        <v>2.2315474079614435E-2</v>
      </c>
      <c r="AK11" s="27">
        <f t="shared" si="12"/>
        <v>0.80499533883842833</v>
      </c>
      <c r="AL11" s="26">
        <f t="shared" si="13"/>
        <v>-0.3129476652677512</v>
      </c>
      <c r="AM11" s="25">
        <v>0.76232518740433552</v>
      </c>
      <c r="AN11" s="25">
        <v>1.0937845343681356</v>
      </c>
      <c r="AO11" s="57">
        <v>5.4615739832134427E-2</v>
      </c>
      <c r="AP11" s="55">
        <v>0.57928194442287984</v>
      </c>
      <c r="AQ11" s="27">
        <f t="shared" si="14"/>
        <v>0.67497466051384081</v>
      </c>
      <c r="AR11" s="26">
        <f t="shared" si="15"/>
        <v>-0.56709475248273089</v>
      </c>
      <c r="AS11" s="25">
        <v>0.65392028370981414</v>
      </c>
      <c r="AT11" s="25">
        <v>0.96121451223501275</v>
      </c>
      <c r="AU11" s="56">
        <v>2.1870333490880394E-3</v>
      </c>
      <c r="AV11" s="55">
        <v>0.83751813897727878</v>
      </c>
      <c r="AW11" s="166" t="s">
        <v>4</v>
      </c>
      <c r="AX11" s="71">
        <v>17</v>
      </c>
      <c r="AY11" s="22"/>
      <c r="AZ11" s="20"/>
      <c r="BA11" s="22" t="s">
        <v>0</v>
      </c>
      <c r="BB11" s="21" t="s">
        <v>0</v>
      </c>
      <c r="BC11" s="73"/>
      <c r="BD11" s="20"/>
      <c r="BE11" s="21" t="s">
        <v>0</v>
      </c>
      <c r="BF11" s="20"/>
    </row>
    <row r="12" spans="1:58" ht="16" x14ac:dyDescent="0.35">
      <c r="A12" s="167"/>
      <c r="B12" s="71">
        <v>23</v>
      </c>
      <c r="C12" s="41">
        <v>6910</v>
      </c>
      <c r="D12" s="38">
        <v>6955</v>
      </c>
      <c r="E12" s="38">
        <v>6955</v>
      </c>
      <c r="F12" s="140">
        <f t="shared" si="0"/>
        <v>25.98076211353316</v>
      </c>
      <c r="G12" s="137">
        <f t="shared" si="1"/>
        <v>3.7436256647742304E-3</v>
      </c>
      <c r="H12" s="39">
        <v>14106</v>
      </c>
      <c r="I12" s="38">
        <v>14211</v>
      </c>
      <c r="J12" s="38">
        <v>13628</v>
      </c>
      <c r="K12" s="37">
        <f t="shared" si="2"/>
        <v>310.75124027642005</v>
      </c>
      <c r="L12" s="31">
        <f t="shared" si="3"/>
        <v>2.2225622143980456E-2</v>
      </c>
      <c r="M12" s="39">
        <v>17462</v>
      </c>
      <c r="N12" s="38">
        <v>21658</v>
      </c>
      <c r="O12" s="38">
        <v>15402</v>
      </c>
      <c r="P12" s="37">
        <f t="shared" si="4"/>
        <v>3188.1957279941266</v>
      </c>
      <c r="Q12" s="31">
        <f t="shared" si="5"/>
        <v>0.1754261983049481</v>
      </c>
      <c r="R12" s="39">
        <v>12588</v>
      </c>
      <c r="S12" s="38">
        <v>14181</v>
      </c>
      <c r="T12" s="38">
        <v>11980</v>
      </c>
      <c r="U12" s="37">
        <f t="shared" si="6"/>
        <v>1136.6408110451312</v>
      </c>
      <c r="V12" s="31">
        <f t="shared" si="7"/>
        <v>8.8000269249152066E-2</v>
      </c>
      <c r="W12" s="167"/>
      <c r="X12" s="72">
        <v>23</v>
      </c>
      <c r="Y12" s="25">
        <f t="shared" si="8"/>
        <v>0.49636428656574089</v>
      </c>
      <c r="Z12" s="26">
        <f t="shared" si="9"/>
        <v>-1.0105287776624789</v>
      </c>
      <c r="AA12" s="29">
        <v>0.5</v>
      </c>
      <c r="AB12" s="29">
        <v>0.6</v>
      </c>
      <c r="AC12" s="28">
        <v>8.4761441050222985E-2</v>
      </c>
      <c r="AD12" s="36">
        <v>9.0644798032460253E-4</v>
      </c>
      <c r="AE12" s="27">
        <f t="shared" si="10"/>
        <v>1.4070556659526696</v>
      </c>
      <c r="AF12" s="26">
        <f t="shared" si="11"/>
        <v>0.49267940562153112</v>
      </c>
      <c r="AG12" s="25">
        <v>1.2634300729534824</v>
      </c>
      <c r="AH12" s="25">
        <v>1.6391873675773301</v>
      </c>
      <c r="AI12" s="28">
        <v>0.37552124772765022</v>
      </c>
      <c r="AJ12" s="36">
        <v>4.2582904566808757E-2</v>
      </c>
      <c r="AK12" s="27">
        <f t="shared" si="12"/>
        <v>2.6187319884726223</v>
      </c>
      <c r="AL12" s="26">
        <f t="shared" si="13"/>
        <v>1.3888684160509053</v>
      </c>
      <c r="AM12" s="25">
        <v>2.1447342169018095</v>
      </c>
      <c r="AN12" s="25">
        <v>3.8797970325908451</v>
      </c>
      <c r="AO12" s="28">
        <v>6.3434332135904867E-2</v>
      </c>
      <c r="AP12" s="36">
        <v>2.8679293366241736E-2</v>
      </c>
      <c r="AQ12" s="27">
        <f t="shared" si="14"/>
        <v>0.92380498271546085</v>
      </c>
      <c r="AR12" s="26">
        <f t="shared" si="15"/>
        <v>-0.11433976723310461</v>
      </c>
      <c r="AS12" s="25">
        <v>0.50314954667180689</v>
      </c>
      <c r="AT12" s="25">
        <v>1.3273181280449402</v>
      </c>
      <c r="AU12" s="28">
        <v>0.50056599594327877</v>
      </c>
      <c r="AV12" s="36">
        <v>1.1857920303858306E-2</v>
      </c>
      <c r="AW12" s="167"/>
      <c r="AX12" s="71">
        <v>23</v>
      </c>
      <c r="AY12" s="22"/>
      <c r="AZ12" s="20" t="s">
        <v>0</v>
      </c>
      <c r="BA12" s="22"/>
      <c r="BB12" s="21" t="s">
        <v>0</v>
      </c>
      <c r="BC12" s="22"/>
      <c r="BD12" s="70" t="s">
        <v>0</v>
      </c>
      <c r="BE12" s="21"/>
      <c r="BF12" s="20" t="s">
        <v>0</v>
      </c>
    </row>
    <row r="13" spans="1:58" ht="16.5" thickBot="1" x14ac:dyDescent="0.4">
      <c r="A13" s="168"/>
      <c r="B13" s="68">
        <v>26</v>
      </c>
      <c r="C13" s="52">
        <v>52942</v>
      </c>
      <c r="D13" s="50">
        <v>63307</v>
      </c>
      <c r="E13" s="50">
        <v>46511</v>
      </c>
      <c r="F13" s="141">
        <f t="shared" si="0"/>
        <v>8474.4380541327355</v>
      </c>
      <c r="G13" s="138">
        <f t="shared" si="1"/>
        <v>0.15620124208895433</v>
      </c>
      <c r="H13" s="51">
        <v>27752</v>
      </c>
      <c r="I13" s="50">
        <v>23730</v>
      </c>
      <c r="J13" s="50">
        <v>30416</v>
      </c>
      <c r="K13" s="49">
        <f t="shared" si="2"/>
        <v>3365.9069109726215</v>
      </c>
      <c r="L13" s="15">
        <f t="shared" si="3"/>
        <v>0.12329630434098347</v>
      </c>
      <c r="M13" s="51">
        <v>45219</v>
      </c>
      <c r="N13" s="50">
        <v>52781</v>
      </c>
      <c r="O13" s="50">
        <v>43949</v>
      </c>
      <c r="P13" s="49">
        <f t="shared" si="4"/>
        <v>4774.951448269745</v>
      </c>
      <c r="Q13" s="15">
        <f t="shared" si="5"/>
        <v>0.10091550024874592</v>
      </c>
      <c r="R13" s="51">
        <v>25577</v>
      </c>
      <c r="S13" s="50">
        <v>42569</v>
      </c>
      <c r="T13" s="50">
        <v>28445</v>
      </c>
      <c r="U13" s="49">
        <f t="shared" si="6"/>
        <v>9096.1609484441287</v>
      </c>
      <c r="V13" s="15">
        <f t="shared" si="7"/>
        <v>0.28251579179563713</v>
      </c>
      <c r="W13" s="168"/>
      <c r="X13" s="69">
        <v>26</v>
      </c>
      <c r="Y13" s="9">
        <f t="shared" si="8"/>
        <v>1.9873501184400109</v>
      </c>
      <c r="Z13" s="10">
        <f t="shared" si="9"/>
        <v>0.99084605962364247</v>
      </c>
      <c r="AA13" s="13">
        <v>2.1</v>
      </c>
      <c r="AB13" s="13">
        <v>2.6</v>
      </c>
      <c r="AC13" s="47">
        <v>3.86498672910654E-4</v>
      </c>
      <c r="AD13" s="46">
        <v>3.3602048976808263E-3</v>
      </c>
      <c r="AE13" s="11">
        <f t="shared" si="10"/>
        <v>1.4695882639169282</v>
      </c>
      <c r="AF13" s="10">
        <f t="shared" si="11"/>
        <v>0.55541201029321852</v>
      </c>
      <c r="AG13" s="9">
        <v>1.4437262069487755</v>
      </c>
      <c r="AH13" s="9">
        <v>1.7494110975586159</v>
      </c>
      <c r="AI13" s="47">
        <v>6.1039487488308381E-3</v>
      </c>
      <c r="AJ13" s="46">
        <v>1.9583563932701588E-2</v>
      </c>
      <c r="AK13" s="11">
        <f t="shared" si="12"/>
        <v>0.87213688867043504</v>
      </c>
      <c r="AL13" s="10">
        <f t="shared" si="13"/>
        <v>-0.19737349990065045</v>
      </c>
      <c r="AM13" s="9">
        <v>0.8589449541284403</v>
      </c>
      <c r="AN13" s="9">
        <v>1.1855103759781209</v>
      </c>
      <c r="AO13" s="47">
        <v>2.5074841144983053E-3</v>
      </c>
      <c r="AP13" s="8">
        <v>0.18649042079725023</v>
      </c>
      <c r="AQ13" s="11">
        <f t="shared" si="14"/>
        <v>1.1794060905028205</v>
      </c>
      <c r="AR13" s="10">
        <f t="shared" si="15"/>
        <v>0.23806054942977342</v>
      </c>
      <c r="AS13" s="9">
        <v>1.2091646897240604</v>
      </c>
      <c r="AT13" s="9">
        <v>1.7095251139059651</v>
      </c>
      <c r="AU13" s="12">
        <v>0.18709709024964993</v>
      </c>
      <c r="AV13" s="8">
        <v>7.5665703366116818E-2</v>
      </c>
      <c r="AW13" s="168"/>
      <c r="AX13" s="68">
        <v>26</v>
      </c>
      <c r="AY13" s="6" t="s">
        <v>0</v>
      </c>
      <c r="AZ13" s="4" t="s">
        <v>0</v>
      </c>
      <c r="BA13" s="6" t="s">
        <v>0</v>
      </c>
      <c r="BB13" s="5" t="s">
        <v>0</v>
      </c>
      <c r="BC13" s="6" t="s">
        <v>0</v>
      </c>
      <c r="BD13" s="4"/>
      <c r="BE13" s="5"/>
      <c r="BF13" s="4"/>
    </row>
    <row r="14" spans="1:58" ht="16" x14ac:dyDescent="0.35">
      <c r="A14" s="160" t="s">
        <v>3</v>
      </c>
      <c r="B14" s="65">
        <v>7</v>
      </c>
      <c r="C14" s="41">
        <v>43389</v>
      </c>
      <c r="D14" s="38">
        <v>54079</v>
      </c>
      <c r="E14" s="38">
        <v>41040</v>
      </c>
      <c r="F14" s="140">
        <f t="shared" si="0"/>
        <v>6949.9331171841859</v>
      </c>
      <c r="G14" s="137">
        <f t="shared" si="1"/>
        <v>0.150531372567307</v>
      </c>
      <c r="H14" s="39">
        <v>81810</v>
      </c>
      <c r="I14" s="38">
        <v>20127</v>
      </c>
      <c r="J14" s="38">
        <v>31302</v>
      </c>
      <c r="K14" s="37">
        <f t="shared" si="2"/>
        <v>32865.207484511644</v>
      </c>
      <c r="L14" s="31">
        <f t="shared" si="3"/>
        <v>0.73999071183013176</v>
      </c>
      <c r="M14" s="39">
        <v>29048</v>
      </c>
      <c r="N14" s="38">
        <v>29302</v>
      </c>
      <c r="O14" s="38">
        <v>34786</v>
      </c>
      <c r="P14" s="37">
        <f t="shared" si="4"/>
        <v>3242.0008225374236</v>
      </c>
      <c r="Q14" s="31">
        <f t="shared" si="5"/>
        <v>0.10442795983950644</v>
      </c>
      <c r="R14" s="39">
        <v>18071</v>
      </c>
      <c r="S14" s="38">
        <v>22683</v>
      </c>
      <c r="T14" s="38">
        <v>21937</v>
      </c>
      <c r="U14" s="37">
        <f t="shared" si="6"/>
        <v>2475.6486018819392</v>
      </c>
      <c r="V14" s="31">
        <f t="shared" si="7"/>
        <v>0.11846909134717611</v>
      </c>
      <c r="W14" s="160" t="s">
        <v>3</v>
      </c>
      <c r="X14" s="66">
        <v>7</v>
      </c>
      <c r="Y14" s="25">
        <f t="shared" si="8"/>
        <v>1.0395454784259865</v>
      </c>
      <c r="Z14" s="26">
        <f t="shared" si="9"/>
        <v>5.5952875141370928E-2</v>
      </c>
      <c r="AA14" s="29">
        <v>1.2000000000000002</v>
      </c>
      <c r="AB14" s="29">
        <v>1.3</v>
      </c>
      <c r="AC14" s="57">
        <v>0.71948357466344093</v>
      </c>
      <c r="AD14" s="55">
        <v>0.55368404053565778</v>
      </c>
      <c r="AE14" s="27">
        <f t="shared" si="10"/>
        <v>1.4856358966996857</v>
      </c>
      <c r="AF14" s="26">
        <f t="shared" si="11"/>
        <v>0.57108057994773209</v>
      </c>
      <c r="AG14" s="25">
        <v>1.4876876318074681</v>
      </c>
      <c r="AH14" s="25">
        <v>1.7709083979246332</v>
      </c>
      <c r="AI14" s="56">
        <v>3.7936285676978869E-2</v>
      </c>
      <c r="AJ14" s="58">
        <v>4.4314145701989383E-3</v>
      </c>
      <c r="AK14" s="27">
        <f t="shared" si="12"/>
        <v>0.67242325353048193</v>
      </c>
      <c r="AL14" s="26">
        <f t="shared" si="13"/>
        <v>-0.57255847862227394</v>
      </c>
      <c r="AM14" s="25">
        <v>0.69529862807198095</v>
      </c>
      <c r="AN14" s="25">
        <v>0.90206290907701037</v>
      </c>
      <c r="AO14" s="67">
        <v>5.0217005283658252E-2</v>
      </c>
      <c r="AP14" s="55">
        <v>0.4071702393389115</v>
      </c>
      <c r="AQ14" s="27">
        <f t="shared" si="14"/>
        <v>0.47051538963816902</v>
      </c>
      <c r="AR14" s="26">
        <f t="shared" si="15"/>
        <v>-1.0876861834286353</v>
      </c>
      <c r="AS14" s="25">
        <v>0.52634958292296719</v>
      </c>
      <c r="AT14" s="25">
        <v>0.65850055788825046</v>
      </c>
      <c r="AU14" s="57">
        <v>0.26055623314042337</v>
      </c>
      <c r="AV14" s="55">
        <v>0.51820127081882517</v>
      </c>
      <c r="AW14" s="160" t="s">
        <v>3</v>
      </c>
      <c r="AX14" s="65">
        <v>7</v>
      </c>
      <c r="AY14" s="22"/>
      <c r="AZ14" s="20"/>
      <c r="BA14" s="22" t="s">
        <v>0</v>
      </c>
      <c r="BB14" s="21" t="s">
        <v>0</v>
      </c>
      <c r="BC14" s="43" t="s">
        <v>0</v>
      </c>
      <c r="BD14" s="20"/>
      <c r="BE14" s="21"/>
      <c r="BF14" s="20"/>
    </row>
    <row r="15" spans="1:58" ht="16" x14ac:dyDescent="0.35">
      <c r="A15" s="161"/>
      <c r="B15" s="65">
        <v>20</v>
      </c>
      <c r="C15" s="41">
        <v>90459</v>
      </c>
      <c r="D15" s="38">
        <v>92817</v>
      </c>
      <c r="E15" s="38">
        <v>69445</v>
      </c>
      <c r="F15" s="140">
        <f t="shared" si="0"/>
        <v>12867.263008632954</v>
      </c>
      <c r="G15" s="137">
        <f t="shared" si="1"/>
        <v>0.15274468297410529</v>
      </c>
      <c r="H15" s="39">
        <v>115031</v>
      </c>
      <c r="I15" s="38">
        <v>47790</v>
      </c>
      <c r="J15" s="38">
        <v>69179</v>
      </c>
      <c r="K15" s="37">
        <f t="shared" si="2"/>
        <v>34354.153814834877</v>
      </c>
      <c r="L15" s="31">
        <f t="shared" si="3"/>
        <v>0.44423474760562343</v>
      </c>
      <c r="M15" s="39">
        <v>49210</v>
      </c>
      <c r="N15" s="38">
        <v>48463</v>
      </c>
      <c r="O15" s="38">
        <v>52546</v>
      </c>
      <c r="P15" s="37">
        <f t="shared" si="4"/>
        <v>2174.0052897819728</v>
      </c>
      <c r="Q15" s="31">
        <f t="shared" si="5"/>
        <v>4.3416717388252604E-2</v>
      </c>
      <c r="R15" s="39">
        <v>38362</v>
      </c>
      <c r="S15" s="38">
        <v>36563</v>
      </c>
      <c r="T15" s="38">
        <v>28297</v>
      </c>
      <c r="U15" s="37">
        <f t="shared" si="6"/>
        <v>5367.6093685488377</v>
      </c>
      <c r="V15" s="31">
        <f t="shared" si="7"/>
        <v>0.15600189984350732</v>
      </c>
      <c r="W15" s="161"/>
      <c r="X15" s="66">
        <v>20</v>
      </c>
      <c r="Y15" s="25">
        <f t="shared" si="8"/>
        <v>1.0893146551724138</v>
      </c>
      <c r="Z15" s="26">
        <f t="shared" si="9"/>
        <v>0.12342074550311755</v>
      </c>
      <c r="AA15" s="29">
        <v>1.2000000000000002</v>
      </c>
      <c r="AB15" s="29">
        <v>1.4000000000000001</v>
      </c>
      <c r="AC15" s="28">
        <v>0.2399034399130604</v>
      </c>
      <c r="AD15" s="24">
        <v>0.28402869242610951</v>
      </c>
      <c r="AE15" s="27">
        <f t="shared" si="10"/>
        <v>1.4553002266958592</v>
      </c>
      <c r="AF15" s="26">
        <f t="shared" si="11"/>
        <v>0.54131681009885912</v>
      </c>
      <c r="AG15" s="25">
        <v>1.5020319495418026</v>
      </c>
      <c r="AH15" s="25">
        <v>1.7317293362116821</v>
      </c>
      <c r="AI15" s="42">
        <v>2.2552627936979756E-2</v>
      </c>
      <c r="AJ15" s="36">
        <v>2.0813339923820623E-3</v>
      </c>
      <c r="AK15" s="27">
        <f t="shared" si="12"/>
        <v>0.59440647987306161</v>
      </c>
      <c r="AL15" s="26">
        <f t="shared" si="13"/>
        <v>-0.75047825150450143</v>
      </c>
      <c r="AM15" s="25">
        <v>0.61376034736547769</v>
      </c>
      <c r="AN15" s="25">
        <v>0.80324492458275765</v>
      </c>
      <c r="AO15" s="42">
        <v>1.6133404334505795E-2</v>
      </c>
      <c r="AP15" s="24">
        <v>9.8665613202124275E-2</v>
      </c>
      <c r="AQ15" s="27">
        <f t="shared" si="14"/>
        <v>0.44492241379310349</v>
      </c>
      <c r="AR15" s="26">
        <f t="shared" si="15"/>
        <v>-1.1683743161002429</v>
      </c>
      <c r="AS15" s="25">
        <v>0.45383775865226145</v>
      </c>
      <c r="AT15" s="25">
        <v>0.62847957500049589</v>
      </c>
      <c r="AU15" s="42">
        <v>1.7592099393730935E-3</v>
      </c>
      <c r="AV15" s="24">
        <v>0.23618775124074295</v>
      </c>
      <c r="AW15" s="161"/>
      <c r="AX15" s="65">
        <v>20</v>
      </c>
      <c r="AY15" s="22"/>
      <c r="AZ15" s="20"/>
      <c r="BA15" s="22" t="s">
        <v>0</v>
      </c>
      <c r="BB15" s="21" t="s">
        <v>0</v>
      </c>
      <c r="BC15" s="22" t="s">
        <v>0</v>
      </c>
      <c r="BD15" s="20"/>
      <c r="BE15" s="21" t="s">
        <v>0</v>
      </c>
      <c r="BF15" s="20"/>
    </row>
    <row r="16" spans="1:58" ht="16.5" thickBot="1" x14ac:dyDescent="0.4">
      <c r="A16" s="162"/>
      <c r="B16" s="63">
        <v>31</v>
      </c>
      <c r="C16" s="52">
        <v>26064</v>
      </c>
      <c r="D16" s="50">
        <v>28061</v>
      </c>
      <c r="E16" s="50">
        <v>13837</v>
      </c>
      <c r="F16" s="141">
        <f t="shared" si="0"/>
        <v>7700.75444355941</v>
      </c>
      <c r="G16" s="138">
        <f t="shared" si="1"/>
        <v>0.3399291270221334</v>
      </c>
      <c r="H16" s="51">
        <v>34193</v>
      </c>
      <c r="I16" s="50">
        <v>20727</v>
      </c>
      <c r="J16" s="50">
        <v>27939</v>
      </c>
      <c r="K16" s="49">
        <f t="shared" si="2"/>
        <v>6738.677120424546</v>
      </c>
      <c r="L16" s="15">
        <f t="shared" si="3"/>
        <v>0.24398111685240756</v>
      </c>
      <c r="M16" s="51">
        <v>12352</v>
      </c>
      <c r="N16" s="50">
        <v>8402</v>
      </c>
      <c r="O16" s="50">
        <v>15197</v>
      </c>
      <c r="P16" s="49">
        <f t="shared" si="4"/>
        <v>3412.4416966936365</v>
      </c>
      <c r="Q16" s="15">
        <f t="shared" si="5"/>
        <v>0.28475772829909907</v>
      </c>
      <c r="R16" s="51">
        <v>28826</v>
      </c>
      <c r="S16" s="50">
        <v>30326</v>
      </c>
      <c r="T16" s="50">
        <v>28485</v>
      </c>
      <c r="U16" s="49">
        <f t="shared" si="6"/>
        <v>979.41836481318501</v>
      </c>
      <c r="V16" s="15">
        <f t="shared" si="7"/>
        <v>3.3527563636814986E-2</v>
      </c>
      <c r="W16" s="162"/>
      <c r="X16" s="64">
        <v>31</v>
      </c>
      <c r="Y16" s="9">
        <f t="shared" si="8"/>
        <v>0.82021265040611158</v>
      </c>
      <c r="Z16" s="10">
        <f t="shared" si="9"/>
        <v>-0.28593009989643631</v>
      </c>
      <c r="AA16" s="13">
        <v>0.79999999999999993</v>
      </c>
      <c r="AB16" s="13">
        <v>1.1000000000000001</v>
      </c>
      <c r="AC16" s="12">
        <v>0.18608787320210299</v>
      </c>
      <c r="AD16" s="8">
        <v>0.9726745911155168</v>
      </c>
      <c r="AE16" s="11">
        <f t="shared" si="10"/>
        <v>0.41022627429053937</v>
      </c>
      <c r="AF16" s="10">
        <f t="shared" si="11"/>
        <v>-1.2855081979629721</v>
      </c>
      <c r="AG16" s="9">
        <v>0.4107358622850068</v>
      </c>
      <c r="AH16" s="9">
        <v>0.44362853640708416</v>
      </c>
      <c r="AI16" s="47">
        <v>2.0207034193069047E-3</v>
      </c>
      <c r="AJ16" s="46">
        <v>2.8827290543683962E-3</v>
      </c>
      <c r="AK16" s="11">
        <f t="shared" si="12"/>
        <v>0.52898678673376298</v>
      </c>
      <c r="AL16" s="10">
        <f t="shared" si="13"/>
        <v>-0.91869640837367683</v>
      </c>
      <c r="AM16" s="9">
        <v>0.55504152556039343</v>
      </c>
      <c r="AN16" s="9">
        <v>0.67119041432301729</v>
      </c>
      <c r="AO16" s="12">
        <v>6.0056759801489418E-2</v>
      </c>
      <c r="AP16" s="8">
        <v>0.24578181889585682</v>
      </c>
      <c r="AQ16" s="11">
        <f t="shared" si="14"/>
        <v>1.0576642247673758</v>
      </c>
      <c r="AR16" s="10">
        <f t="shared" si="15"/>
        <v>8.0881689692858916E-2</v>
      </c>
      <c r="AS16" s="9">
        <v>1.0775443940349847</v>
      </c>
      <c r="AT16" s="9">
        <v>1.5270271537713493</v>
      </c>
      <c r="AU16" s="12">
        <v>0.48394000332628839</v>
      </c>
      <c r="AV16" s="46">
        <v>2.4658137191454193E-2</v>
      </c>
      <c r="AW16" s="162"/>
      <c r="AX16" s="63">
        <v>31</v>
      </c>
      <c r="AY16" s="6"/>
      <c r="AZ16" s="4"/>
      <c r="BA16" s="6" t="s">
        <v>0</v>
      </c>
      <c r="BB16" s="5" t="s">
        <v>0</v>
      </c>
      <c r="BC16" s="6"/>
      <c r="BD16" s="4"/>
      <c r="BE16" s="5"/>
      <c r="BF16" s="4" t="s">
        <v>0</v>
      </c>
    </row>
    <row r="17" spans="1:58" ht="15.65" customHeight="1" x14ac:dyDescent="0.35">
      <c r="A17" s="148" t="s">
        <v>43</v>
      </c>
      <c r="B17" s="61">
        <v>2</v>
      </c>
      <c r="C17" s="41">
        <v>77799</v>
      </c>
      <c r="D17" s="38">
        <v>88047</v>
      </c>
      <c r="E17" s="38">
        <v>60551</v>
      </c>
      <c r="F17" s="140">
        <f t="shared" si="0"/>
        <v>13895.712912021931</v>
      </c>
      <c r="G17" s="137">
        <f t="shared" si="1"/>
        <v>0.18413291137279111</v>
      </c>
      <c r="H17" s="39">
        <v>67814</v>
      </c>
      <c r="I17" s="38">
        <v>43755</v>
      </c>
      <c r="J17" s="38">
        <v>45982</v>
      </c>
      <c r="K17" s="37">
        <f t="shared" si="2"/>
        <v>13294.304758053353</v>
      </c>
      <c r="L17" s="31">
        <f t="shared" si="3"/>
        <v>0.25314288245812505</v>
      </c>
      <c r="M17" s="39">
        <v>48547</v>
      </c>
      <c r="N17" s="38">
        <v>55314</v>
      </c>
      <c r="O17" s="38">
        <v>44412</v>
      </c>
      <c r="P17" s="37">
        <f t="shared" si="4"/>
        <v>5503.6975147016701</v>
      </c>
      <c r="Q17" s="31">
        <f t="shared" si="5"/>
        <v>0.1113560293789497</v>
      </c>
      <c r="R17" s="39">
        <v>61047</v>
      </c>
      <c r="S17" s="38">
        <v>80394</v>
      </c>
      <c r="T17" s="38">
        <v>45985</v>
      </c>
      <c r="U17" s="37">
        <f t="shared" si="6"/>
        <v>17248.910757880712</v>
      </c>
      <c r="V17" s="31">
        <f t="shared" si="7"/>
        <v>0.27609153625239902</v>
      </c>
      <c r="W17" s="148" t="s">
        <v>43</v>
      </c>
      <c r="X17" s="62">
        <v>2</v>
      </c>
      <c r="Y17" s="25">
        <f t="shared" si="8"/>
        <v>1.4369759633388555</v>
      </c>
      <c r="Z17" s="26">
        <f t="shared" si="9"/>
        <v>0.52303592967147672</v>
      </c>
      <c r="AA17" s="29">
        <v>1.5</v>
      </c>
      <c r="AB17" s="29">
        <v>1.8</v>
      </c>
      <c r="AC17" s="56">
        <v>1.0532784138880499E-2</v>
      </c>
      <c r="AD17" s="58">
        <v>3.1202016635736778E-2</v>
      </c>
      <c r="AE17" s="27">
        <f t="shared" si="10"/>
        <v>0.79110155474694011</v>
      </c>
      <c r="AF17" s="26">
        <f t="shared" si="11"/>
        <v>-0.33806518764140181</v>
      </c>
      <c r="AG17" s="25">
        <v>0.78710746800076137</v>
      </c>
      <c r="AH17" s="25">
        <v>0.92792345142588906</v>
      </c>
      <c r="AI17" s="56">
        <v>3.9784433459304283E-3</v>
      </c>
      <c r="AJ17" s="55">
        <v>0.69896131050156196</v>
      </c>
      <c r="AK17" s="27">
        <f t="shared" si="12"/>
        <v>0.65492475607008926</v>
      </c>
      <c r="AL17" s="26">
        <f t="shared" si="13"/>
        <v>-0.61059892912300939</v>
      </c>
      <c r="AM17" s="25">
        <v>0.66904914156829143</v>
      </c>
      <c r="AN17" s="25">
        <v>0.88609479210047037</v>
      </c>
      <c r="AO17" s="56">
        <v>5.9139329208441581E-3</v>
      </c>
      <c r="AP17" s="55">
        <v>0.40642809508772815</v>
      </c>
      <c r="AQ17" s="27">
        <f t="shared" si="14"/>
        <v>1.1896211385519611</v>
      </c>
      <c r="AR17" s="26">
        <f t="shared" si="15"/>
        <v>0.25050218818986902</v>
      </c>
      <c r="AS17" s="25">
        <v>1.1949475822818976</v>
      </c>
      <c r="AT17" s="25">
        <v>1.7162807196012031</v>
      </c>
      <c r="AU17" s="56">
        <v>1.746277403830912E-2</v>
      </c>
      <c r="AV17" s="55">
        <v>8.5913939304603615E-2</v>
      </c>
      <c r="AW17" s="148" t="s">
        <v>43</v>
      </c>
      <c r="AX17" s="61">
        <v>2</v>
      </c>
      <c r="AY17" s="22" t="s">
        <v>0</v>
      </c>
      <c r="AZ17" s="20" t="s">
        <v>0</v>
      </c>
      <c r="BA17" s="22" t="s">
        <v>0</v>
      </c>
      <c r="BB17" s="21"/>
      <c r="BC17" s="22" t="s">
        <v>0</v>
      </c>
      <c r="BD17" s="20"/>
      <c r="BE17" s="21" t="s">
        <v>0</v>
      </c>
      <c r="BF17" s="20"/>
    </row>
    <row r="18" spans="1:58" ht="16" x14ac:dyDescent="0.35">
      <c r="A18" s="149"/>
      <c r="B18" s="61">
        <v>6</v>
      </c>
      <c r="C18" s="41">
        <v>53543</v>
      </c>
      <c r="D18" s="38">
        <v>55543</v>
      </c>
      <c r="E18" s="38">
        <v>40400</v>
      </c>
      <c r="F18" s="140">
        <f t="shared" si="0"/>
        <v>8226.4704663259745</v>
      </c>
      <c r="G18" s="137">
        <f t="shared" si="1"/>
        <v>0.16509513532356157</v>
      </c>
      <c r="H18" s="39">
        <v>60000</v>
      </c>
      <c r="I18" s="38">
        <v>29064</v>
      </c>
      <c r="J18" s="38">
        <v>42607</v>
      </c>
      <c r="K18" s="37">
        <f t="shared" si="2"/>
        <v>15507.876461119153</v>
      </c>
      <c r="L18" s="31">
        <f t="shared" si="3"/>
        <v>0.35333239197209299</v>
      </c>
      <c r="M18" s="39">
        <v>18814</v>
      </c>
      <c r="N18" s="38">
        <v>46529</v>
      </c>
      <c r="O18" s="38">
        <v>33486</v>
      </c>
      <c r="P18" s="37">
        <f t="shared" si="4"/>
        <v>13865.476659675282</v>
      </c>
      <c r="Q18" s="31">
        <f t="shared" si="5"/>
        <v>0.42089295630863255</v>
      </c>
      <c r="R18" s="39">
        <v>35307</v>
      </c>
      <c r="S18" s="38">
        <v>46350</v>
      </c>
      <c r="T18" s="38">
        <v>28264</v>
      </c>
      <c r="U18" s="37">
        <f t="shared" si="6"/>
        <v>9116.423768854389</v>
      </c>
      <c r="V18" s="31">
        <f t="shared" si="7"/>
        <v>0.24880842884037777</v>
      </c>
      <c r="W18" s="149"/>
      <c r="X18" s="62">
        <v>6</v>
      </c>
      <c r="Y18" s="25">
        <f t="shared" si="8"/>
        <v>1.1352993445785327</v>
      </c>
      <c r="Z18" s="26">
        <f t="shared" si="9"/>
        <v>0.18307274333052753</v>
      </c>
      <c r="AA18" s="29">
        <v>1.3</v>
      </c>
      <c r="AB18" s="29">
        <v>1.5</v>
      </c>
      <c r="AC18" s="28">
        <v>0.10207376252346186</v>
      </c>
      <c r="AD18" s="24">
        <v>0.1734780446257185</v>
      </c>
      <c r="AE18" s="27">
        <f t="shared" si="10"/>
        <v>0.89909116547338541</v>
      </c>
      <c r="AF18" s="26">
        <f t="shared" si="11"/>
        <v>-0.15346068625772219</v>
      </c>
      <c r="AG18" s="25">
        <v>0.89147935572112891</v>
      </c>
      <c r="AH18" s="25">
        <v>1.0510125166833222</v>
      </c>
      <c r="AI18" s="28">
        <v>0.60997980701081445</v>
      </c>
      <c r="AJ18" s="24">
        <v>0.87549264766243695</v>
      </c>
      <c r="AK18" s="27">
        <f t="shared" si="12"/>
        <v>0.6611254565644944</v>
      </c>
      <c r="AL18" s="26">
        <f t="shared" si="13"/>
        <v>-0.59700402831429511</v>
      </c>
      <c r="AM18" s="25">
        <v>0.62196920677041467</v>
      </c>
      <c r="AN18" s="25">
        <v>0.88779026042928821</v>
      </c>
      <c r="AO18" s="28">
        <v>5.3924996980724345E-2</v>
      </c>
      <c r="AP18" s="24">
        <v>0.67195793777387802</v>
      </c>
      <c r="AQ18" s="27">
        <f t="shared" si="14"/>
        <v>0.8348155630321028</v>
      </c>
      <c r="AR18" s="26">
        <f t="shared" si="15"/>
        <v>-0.26047059872604522</v>
      </c>
      <c r="AS18" s="25">
        <v>0.8801869030440459</v>
      </c>
      <c r="AT18" s="25">
        <v>1.195178733060003</v>
      </c>
      <c r="AU18" s="28">
        <v>0.31477113569180037</v>
      </c>
      <c r="AV18" s="24">
        <v>0.51569597018781899</v>
      </c>
      <c r="AW18" s="149"/>
      <c r="AX18" s="61">
        <v>6</v>
      </c>
      <c r="AY18" s="22"/>
      <c r="AZ18" s="20"/>
      <c r="BA18" s="22"/>
      <c r="BB18" s="21"/>
      <c r="BC18" s="22"/>
      <c r="BD18" s="20"/>
      <c r="BE18" s="21"/>
      <c r="BF18" s="20"/>
    </row>
    <row r="19" spans="1:58" ht="16" x14ac:dyDescent="0.35">
      <c r="A19" s="149"/>
      <c r="B19" s="61">
        <v>24</v>
      </c>
      <c r="C19" s="41">
        <v>7500</v>
      </c>
      <c r="D19" s="38">
        <v>7224</v>
      </c>
      <c r="E19" s="38">
        <v>3674</v>
      </c>
      <c r="F19" s="140">
        <f t="shared" si="0"/>
        <v>2133.7350663410243</v>
      </c>
      <c r="G19" s="137">
        <f t="shared" si="1"/>
        <v>0.3479294053170493</v>
      </c>
      <c r="H19" s="39">
        <v>13741</v>
      </c>
      <c r="I19" s="38">
        <v>13638</v>
      </c>
      <c r="J19" s="38">
        <v>18250</v>
      </c>
      <c r="K19" s="37">
        <f t="shared" si="2"/>
        <v>2633.5095088746716</v>
      </c>
      <c r="L19" s="31">
        <f t="shared" si="3"/>
        <v>0.17314708905792403</v>
      </c>
      <c r="M19" s="39">
        <v>18091</v>
      </c>
      <c r="N19" s="38">
        <v>16622</v>
      </c>
      <c r="O19" s="38">
        <v>12674</v>
      </c>
      <c r="P19" s="37">
        <f t="shared" si="4"/>
        <v>2801.4446868238024</v>
      </c>
      <c r="Q19" s="31">
        <f t="shared" si="5"/>
        <v>0.17735526748837038</v>
      </c>
      <c r="R19" s="39">
        <v>2900</v>
      </c>
      <c r="S19" s="38">
        <v>6224</v>
      </c>
      <c r="T19" s="38">
        <v>8426</v>
      </c>
      <c r="U19" s="37">
        <f t="shared" si="6"/>
        <v>2781.9194812215542</v>
      </c>
      <c r="V19" s="31">
        <f t="shared" si="7"/>
        <v>0.47554179166180416</v>
      </c>
      <c r="W19" s="149"/>
      <c r="X19" s="62">
        <v>24</v>
      </c>
      <c r="Y19" s="25">
        <f t="shared" si="8"/>
        <v>0.40320848583137919</v>
      </c>
      <c r="Z19" s="26">
        <f t="shared" si="9"/>
        <v>-1.3104020931080109</v>
      </c>
      <c r="AA19" s="29">
        <v>0.5</v>
      </c>
      <c r="AB19" s="29">
        <v>0.5</v>
      </c>
      <c r="AC19" s="42">
        <v>4.3962968101237676E-2</v>
      </c>
      <c r="AD19" s="36">
        <v>2.1821348186933091E-2</v>
      </c>
      <c r="AE19" s="27">
        <f t="shared" si="10"/>
        <v>2.7001139601139599</v>
      </c>
      <c r="AF19" s="26">
        <f t="shared" si="11"/>
        <v>1.4330202984693321</v>
      </c>
      <c r="AG19" s="25">
        <v>2.6127942249356835</v>
      </c>
      <c r="AH19" s="25">
        <v>3.5442913548665684</v>
      </c>
      <c r="AI19" s="42">
        <v>1.8975484862050394E-2</v>
      </c>
      <c r="AJ19" s="36">
        <v>8.1672625810893986E-3</v>
      </c>
      <c r="AK19" s="27">
        <f t="shared" si="12"/>
        <v>2.5756603978693335</v>
      </c>
      <c r="AL19" s="26">
        <f t="shared" si="13"/>
        <v>1.364942385918392</v>
      </c>
      <c r="AM19" s="25">
        <v>2.3729729729729727</v>
      </c>
      <c r="AN19" s="25">
        <v>3.9447370543508455</v>
      </c>
      <c r="AO19" s="42">
        <v>4.4771022813209556E-2</v>
      </c>
      <c r="AP19" s="36">
        <v>4.446653300381874E-3</v>
      </c>
      <c r="AQ19" s="27">
        <f t="shared" si="14"/>
        <v>0.38462381380262556</v>
      </c>
      <c r="AR19" s="26">
        <f t="shared" si="15"/>
        <v>-1.3784800056589512</v>
      </c>
      <c r="AS19" s="25">
        <v>0.43273213853577985</v>
      </c>
      <c r="AT19" s="25">
        <v>0.49026961239398437</v>
      </c>
      <c r="AU19" s="42">
        <v>1.9230135540104044E-2</v>
      </c>
      <c r="AV19" s="24">
        <v>6.030555241700454E-2</v>
      </c>
      <c r="AW19" s="149"/>
      <c r="AX19" s="61">
        <v>24</v>
      </c>
      <c r="AY19" s="22" t="s">
        <v>0</v>
      </c>
      <c r="AZ19" s="20" t="s">
        <v>0</v>
      </c>
      <c r="BA19" s="22" t="s">
        <v>0</v>
      </c>
      <c r="BB19" s="21" t="s">
        <v>0</v>
      </c>
      <c r="BC19" s="22" t="s">
        <v>0</v>
      </c>
      <c r="BD19" s="20" t="s">
        <v>0</v>
      </c>
      <c r="BE19" s="21" t="s">
        <v>0</v>
      </c>
      <c r="BF19" s="20"/>
    </row>
    <row r="20" spans="1:58" ht="16" x14ac:dyDescent="0.35">
      <c r="A20" s="149"/>
      <c r="B20" s="61">
        <v>25</v>
      </c>
      <c r="C20" s="41">
        <v>14045</v>
      </c>
      <c r="D20" s="38">
        <v>4774</v>
      </c>
      <c r="E20" s="38">
        <v>4180</v>
      </c>
      <c r="F20" s="140">
        <f t="shared" si="0"/>
        <v>5532.0656479594791</v>
      </c>
      <c r="G20" s="137">
        <f t="shared" si="1"/>
        <v>0.72160515430577143</v>
      </c>
      <c r="H20" s="39">
        <v>6744</v>
      </c>
      <c r="I20" s="38">
        <v>6263</v>
      </c>
      <c r="J20" s="38">
        <v>5865</v>
      </c>
      <c r="K20" s="37">
        <f t="shared" si="2"/>
        <v>440.15262504423771</v>
      </c>
      <c r="L20" s="31">
        <f t="shared" si="3"/>
        <v>6.9969154044760118E-2</v>
      </c>
      <c r="M20" s="39">
        <v>35615</v>
      </c>
      <c r="N20" s="38">
        <v>21411</v>
      </c>
      <c r="O20" s="38">
        <v>26835</v>
      </c>
      <c r="P20" s="37">
        <f t="shared" si="4"/>
        <v>7167.7726898481687</v>
      </c>
      <c r="Q20" s="31">
        <f t="shared" si="5"/>
        <v>0.25641618952247774</v>
      </c>
      <c r="R20" s="39">
        <v>6526</v>
      </c>
      <c r="S20" s="38">
        <v>16541</v>
      </c>
      <c r="T20" s="38">
        <v>4038</v>
      </c>
      <c r="U20" s="37">
        <f t="shared" si="6"/>
        <v>6618.350474249607</v>
      </c>
      <c r="V20" s="31">
        <f t="shared" si="7"/>
        <v>0.73252357213609376</v>
      </c>
      <c r="W20" s="149"/>
      <c r="X20" s="62">
        <v>25</v>
      </c>
      <c r="Y20" s="25">
        <f t="shared" si="8"/>
        <v>1.2186837643069095</v>
      </c>
      <c r="Z20" s="26">
        <f t="shared" si="9"/>
        <v>0.2853238102446487</v>
      </c>
      <c r="AA20" s="29">
        <v>1.1000000000000001</v>
      </c>
      <c r="AB20" s="29">
        <v>1.6</v>
      </c>
      <c r="AC20" s="28">
        <v>0.90406603900531435</v>
      </c>
      <c r="AD20" s="24">
        <v>0.53416918493127785</v>
      </c>
      <c r="AE20" s="27">
        <f t="shared" si="10"/>
        <v>3.0939310090389229</v>
      </c>
      <c r="AF20" s="26">
        <f t="shared" si="11"/>
        <v>1.6294410267717139</v>
      </c>
      <c r="AG20" s="25">
        <v>2.9802337101182874</v>
      </c>
      <c r="AH20" s="25">
        <v>3.9403164509975359</v>
      </c>
      <c r="AI20" s="42">
        <v>1.5933633078876113E-2</v>
      </c>
      <c r="AJ20" s="36">
        <v>1.9585614490915681E-2</v>
      </c>
      <c r="AK20" s="27">
        <f t="shared" si="12"/>
        <v>3.6462889690856128</v>
      </c>
      <c r="AL20" s="26">
        <f t="shared" si="13"/>
        <v>1.8664288997607208</v>
      </c>
      <c r="AM20" s="25">
        <v>3.7866025660468923</v>
      </c>
      <c r="AN20" s="25">
        <v>5.5776300974768152</v>
      </c>
      <c r="AO20" s="42">
        <v>4.8179907507076855E-3</v>
      </c>
      <c r="AP20" s="36">
        <v>1.0195898726752431E-2</v>
      </c>
      <c r="AQ20" s="27">
        <f t="shared" si="14"/>
        <v>1.4362547689699023</v>
      </c>
      <c r="AR20" s="26">
        <f t="shared" si="15"/>
        <v>0.5223116832336554</v>
      </c>
      <c r="AS20" s="25">
        <v>1.2409553641346907</v>
      </c>
      <c r="AT20" s="25">
        <v>2.2287724021332367</v>
      </c>
      <c r="AU20" s="28">
        <v>0.54632265006600367</v>
      </c>
      <c r="AV20" s="24">
        <v>0.36818308436892488</v>
      </c>
      <c r="AW20" s="149"/>
      <c r="AX20" s="61">
        <v>25</v>
      </c>
      <c r="AY20" s="22"/>
      <c r="AZ20" s="20"/>
      <c r="BA20" s="22" t="s">
        <v>0</v>
      </c>
      <c r="BB20" s="21" t="s">
        <v>0</v>
      </c>
      <c r="BC20" s="22" t="s">
        <v>0</v>
      </c>
      <c r="BD20" s="20" t="s">
        <v>0</v>
      </c>
      <c r="BE20" s="21"/>
      <c r="BF20" s="20"/>
    </row>
    <row r="21" spans="1:58" ht="16" x14ac:dyDescent="0.35">
      <c r="A21" s="149"/>
      <c r="B21" s="61">
        <v>34</v>
      </c>
      <c r="C21" s="41">
        <v>15335</v>
      </c>
      <c r="D21" s="38">
        <v>14733</v>
      </c>
      <c r="E21" s="38">
        <v>9663</v>
      </c>
      <c r="F21" s="140">
        <f t="shared" si="0"/>
        <v>3115.5226420832419</v>
      </c>
      <c r="G21" s="137">
        <f t="shared" si="1"/>
        <v>0.23524622904658141</v>
      </c>
      <c r="H21" s="39">
        <v>12733</v>
      </c>
      <c r="I21" s="38">
        <v>10244</v>
      </c>
      <c r="J21" s="38">
        <v>3421</v>
      </c>
      <c r="K21" s="37">
        <f t="shared" si="2"/>
        <v>4821.1650390059585</v>
      </c>
      <c r="L21" s="31">
        <f t="shared" si="3"/>
        <v>0.54790117118788828</v>
      </c>
      <c r="M21" s="39">
        <v>28989</v>
      </c>
      <c r="N21" s="38">
        <v>27499</v>
      </c>
      <c r="O21" s="38">
        <v>26085</v>
      </c>
      <c r="P21" s="37">
        <f t="shared" si="4"/>
        <v>1452.1657389338634</v>
      </c>
      <c r="Q21" s="31">
        <f t="shared" si="5"/>
        <v>5.2759342845743649E-2</v>
      </c>
      <c r="R21" s="39">
        <v>1205</v>
      </c>
      <c r="S21" s="38">
        <v>1602</v>
      </c>
      <c r="T21" s="38">
        <v>1244</v>
      </c>
      <c r="U21" s="37">
        <f t="shared" si="6"/>
        <v>218.82032203004704</v>
      </c>
      <c r="V21" s="31">
        <f t="shared" si="7"/>
        <v>0.16204911530242933</v>
      </c>
      <c r="W21" s="149"/>
      <c r="X21" s="62">
        <v>34</v>
      </c>
      <c r="Y21" s="25">
        <f t="shared" si="8"/>
        <v>1.5050761421319796</v>
      </c>
      <c r="Z21" s="26">
        <f t="shared" si="9"/>
        <v>0.58983647508962733</v>
      </c>
      <c r="AA21" s="29">
        <v>1.4000000000000001</v>
      </c>
      <c r="AB21" s="29">
        <v>2</v>
      </c>
      <c r="AC21" s="28">
        <v>0.30155219699318775</v>
      </c>
      <c r="AD21" s="24">
        <v>0.10767415028623802</v>
      </c>
      <c r="AE21" s="27">
        <f t="shared" si="10"/>
        <v>20.383362132806713</v>
      </c>
      <c r="AF21" s="26">
        <f t="shared" si="11"/>
        <v>4.3493201312914644</v>
      </c>
      <c r="AG21" s="25">
        <v>16.281634272114239</v>
      </c>
      <c r="AH21" s="25">
        <v>101.75958140225342</v>
      </c>
      <c r="AI21" s="42">
        <v>2.7610310809500118E-6</v>
      </c>
      <c r="AJ21" s="36">
        <v>8.9761584499469199E-4</v>
      </c>
      <c r="AK21" s="27">
        <f t="shared" si="12"/>
        <v>2.0783015781128085</v>
      </c>
      <c r="AL21" s="26">
        <f t="shared" si="13"/>
        <v>1.0554050159741244</v>
      </c>
      <c r="AM21" s="25">
        <v>2.2371846697491895</v>
      </c>
      <c r="AN21" s="25">
        <v>2.9574622160498727</v>
      </c>
      <c r="AO21" s="42">
        <v>6.8767716778774673E-4</v>
      </c>
      <c r="AP21" s="36">
        <v>3.7631051875775836E-4</v>
      </c>
      <c r="AQ21" s="27">
        <f t="shared" si="14"/>
        <v>0.15345859534813241</v>
      </c>
      <c r="AR21" s="26">
        <f t="shared" si="15"/>
        <v>-2.7040786402277122</v>
      </c>
      <c r="AS21" s="25">
        <v>0.18151451576985739</v>
      </c>
      <c r="AT21" s="25">
        <v>5.7072833598180571E-2</v>
      </c>
      <c r="AU21" s="28">
        <v>8.2167168027038773E-2</v>
      </c>
      <c r="AV21" s="24">
        <v>0.12150831288591744</v>
      </c>
      <c r="AW21" s="149"/>
      <c r="AX21" s="61">
        <v>34</v>
      </c>
      <c r="AY21" s="22"/>
      <c r="AZ21" s="20"/>
      <c r="BA21" s="22" t="s">
        <v>0</v>
      </c>
      <c r="BB21" s="21" t="s">
        <v>0</v>
      </c>
      <c r="BC21" s="22" t="s">
        <v>0</v>
      </c>
      <c r="BD21" s="20" t="s">
        <v>0</v>
      </c>
      <c r="BE21" s="21"/>
      <c r="BF21" s="20"/>
    </row>
    <row r="22" spans="1:58" ht="16" x14ac:dyDescent="0.35">
      <c r="A22" s="149"/>
      <c r="B22" s="61">
        <v>35</v>
      </c>
      <c r="C22" s="41">
        <v>2290</v>
      </c>
      <c r="D22" s="38">
        <v>1146</v>
      </c>
      <c r="E22" s="38">
        <v>1696</v>
      </c>
      <c r="F22" s="140">
        <f t="shared" si="0"/>
        <v>572.14100826049253</v>
      </c>
      <c r="G22" s="137">
        <f t="shared" si="1"/>
        <v>0.33445499313746641</v>
      </c>
      <c r="H22" s="39">
        <v>1910</v>
      </c>
      <c r="I22" s="38">
        <v>1568</v>
      </c>
      <c r="J22" s="38">
        <v>1146</v>
      </c>
      <c r="K22" s="37">
        <f t="shared" si="2"/>
        <v>382.69744359393553</v>
      </c>
      <c r="L22" s="31">
        <f t="shared" si="3"/>
        <v>0.24828986392340111</v>
      </c>
      <c r="M22" s="39">
        <v>4358</v>
      </c>
      <c r="N22" s="38">
        <v>5097</v>
      </c>
      <c r="O22" s="38">
        <v>4669</v>
      </c>
      <c r="P22" s="37">
        <f t="shared" si="4"/>
        <v>371.04042906400377</v>
      </c>
      <c r="Q22" s="31">
        <f t="shared" si="5"/>
        <v>7.8810626394223399E-2</v>
      </c>
      <c r="R22" s="39">
        <v>1995</v>
      </c>
      <c r="S22" s="38">
        <v>1516</v>
      </c>
      <c r="T22" s="38">
        <v>3599</v>
      </c>
      <c r="U22" s="37">
        <f t="shared" si="6"/>
        <v>1090.9587526574962</v>
      </c>
      <c r="V22" s="31">
        <f t="shared" si="7"/>
        <v>0.46032014880063132</v>
      </c>
      <c r="W22" s="149"/>
      <c r="X22" s="62">
        <v>35</v>
      </c>
      <c r="Y22" s="25">
        <f t="shared" si="8"/>
        <v>1.1098615916955019</v>
      </c>
      <c r="Z22" s="26">
        <f t="shared" si="9"/>
        <v>0.15037977258900392</v>
      </c>
      <c r="AA22" s="29">
        <v>1.2000000000000002</v>
      </c>
      <c r="AB22" s="29">
        <v>1.8</v>
      </c>
      <c r="AC22" s="42">
        <v>2.6590589734753735E-2</v>
      </c>
      <c r="AD22" s="24">
        <v>0.54711664955170525</v>
      </c>
      <c r="AE22" s="27">
        <f t="shared" si="10"/>
        <v>1.9864978902953587</v>
      </c>
      <c r="AF22" s="26">
        <f t="shared" si="11"/>
        <v>0.99022726125282279</v>
      </c>
      <c r="AG22" s="25">
        <v>2.1896824099798442</v>
      </c>
      <c r="AH22" s="25">
        <v>2.9053518598067103</v>
      </c>
      <c r="AI22" s="42">
        <v>1.2812694173226211E-2</v>
      </c>
      <c r="AJ22" s="36">
        <v>2.0597394241603721E-2</v>
      </c>
      <c r="AK22" s="27">
        <f t="shared" si="12"/>
        <v>2.7521434138737333</v>
      </c>
      <c r="AL22" s="26">
        <f t="shared" si="13"/>
        <v>1.460555650669918</v>
      </c>
      <c r="AM22" s="25">
        <v>2.6109775901266645</v>
      </c>
      <c r="AN22" s="25">
        <v>7.870286720120772</v>
      </c>
      <c r="AO22" s="42">
        <v>2.4368581862995359E-2</v>
      </c>
      <c r="AP22" s="36">
        <v>9.319173904748754E-4</v>
      </c>
      <c r="AQ22" s="27">
        <f t="shared" si="14"/>
        <v>1.5376297577854672</v>
      </c>
      <c r="AR22" s="26">
        <f t="shared" si="15"/>
        <v>0.62070816200609891</v>
      </c>
      <c r="AS22" s="25">
        <v>1.5118919307321983</v>
      </c>
      <c r="AT22" s="25">
        <v>4.8067893721690114</v>
      </c>
      <c r="AU22" s="28">
        <v>0.30284718026698892</v>
      </c>
      <c r="AV22" s="24">
        <v>0.18115759598795794</v>
      </c>
      <c r="AW22" s="149"/>
      <c r="AX22" s="61">
        <v>35</v>
      </c>
      <c r="AY22" s="22" t="s">
        <v>0</v>
      </c>
      <c r="AZ22" s="20"/>
      <c r="BA22" s="22" t="s">
        <v>0</v>
      </c>
      <c r="BB22" s="21" t="s">
        <v>0</v>
      </c>
      <c r="BC22" s="22" t="s">
        <v>0</v>
      </c>
      <c r="BD22" s="20" t="s">
        <v>0</v>
      </c>
      <c r="BE22" s="21"/>
      <c r="BF22" s="20"/>
    </row>
    <row r="23" spans="1:58" ht="16" x14ac:dyDescent="0.35">
      <c r="A23" s="149"/>
      <c r="B23" s="61">
        <v>37</v>
      </c>
      <c r="C23" s="35">
        <v>11581</v>
      </c>
      <c r="D23" s="33">
        <v>4065</v>
      </c>
      <c r="E23" s="33">
        <v>5883</v>
      </c>
      <c r="F23" s="142">
        <f t="shared" si="0"/>
        <v>3921.3642183981492</v>
      </c>
      <c r="G23" s="137">
        <f t="shared" si="1"/>
        <v>0.54643005505106823</v>
      </c>
      <c r="H23" s="34">
        <v>32948</v>
      </c>
      <c r="I23" s="33">
        <v>24573</v>
      </c>
      <c r="J23" s="33">
        <v>28270</v>
      </c>
      <c r="K23" s="32">
        <f t="shared" si="2"/>
        <v>4197.0648076959687</v>
      </c>
      <c r="L23" s="31">
        <f t="shared" si="3"/>
        <v>0.14676591277742312</v>
      </c>
      <c r="M23" s="34">
        <v>1472</v>
      </c>
      <c r="N23" s="33">
        <v>8536</v>
      </c>
      <c r="O23" s="33">
        <v>30601</v>
      </c>
      <c r="P23" s="32">
        <f t="shared" si="4"/>
        <v>15194.642487842</v>
      </c>
      <c r="Q23" s="31">
        <f t="shared" si="5"/>
        <v>1.1225080022538354</v>
      </c>
      <c r="R23" s="34">
        <v>7024</v>
      </c>
      <c r="S23" s="33">
        <v>52121</v>
      </c>
      <c r="T23" s="33">
        <v>16794</v>
      </c>
      <c r="U23" s="32">
        <f t="shared" si="6"/>
        <v>23724.773402500603</v>
      </c>
      <c r="V23" s="31">
        <f t="shared" si="7"/>
        <v>0.93725648490896385</v>
      </c>
      <c r="W23" s="149"/>
      <c r="X23" s="62">
        <v>37</v>
      </c>
      <c r="Y23" s="25">
        <f t="shared" si="8"/>
        <v>0.25094706903987596</v>
      </c>
      <c r="Z23" s="26">
        <f t="shared" si="9"/>
        <v>-1.9945449987852757</v>
      </c>
      <c r="AA23" s="29">
        <v>0.30000000000000004</v>
      </c>
      <c r="AB23" s="29">
        <v>0.30000000000000004</v>
      </c>
      <c r="AC23" s="42">
        <v>6.2413303081751225E-5</v>
      </c>
      <c r="AD23" s="36">
        <v>5.7830227928222771E-3</v>
      </c>
      <c r="AE23" s="27">
        <f t="shared" si="10"/>
        <v>0.53475816115566444</v>
      </c>
      <c r="AF23" s="26">
        <f t="shared" si="11"/>
        <v>-0.90304149978977721</v>
      </c>
      <c r="AG23" s="25">
        <v>0.68853301567325853</v>
      </c>
      <c r="AH23" s="25">
        <v>0.59097001554582074</v>
      </c>
      <c r="AI23" s="28">
        <v>0.64721623043709009</v>
      </c>
      <c r="AJ23" s="24">
        <v>0.59511867457346646</v>
      </c>
      <c r="AK23" s="27">
        <f t="shared" si="12"/>
        <v>1.8862464582655953</v>
      </c>
      <c r="AL23" s="26">
        <f t="shared" si="13"/>
        <v>0.91551819185999894</v>
      </c>
      <c r="AM23" s="25">
        <v>2.380315836668272</v>
      </c>
      <c r="AN23" s="25">
        <v>2.7474905150959388</v>
      </c>
      <c r="AO23" s="28">
        <v>0.42048952211628271</v>
      </c>
      <c r="AP23" s="24">
        <v>0.43845702076213244</v>
      </c>
      <c r="AQ23" s="27">
        <f t="shared" si="14"/>
        <v>0.8851627793125153</v>
      </c>
      <c r="AR23" s="26">
        <f t="shared" si="15"/>
        <v>-0.17598530713549954</v>
      </c>
      <c r="AS23" s="25">
        <v>0.82704686017534657</v>
      </c>
      <c r="AT23" s="25">
        <v>1.2687862451240917</v>
      </c>
      <c r="AU23" s="28">
        <v>0.69768820683375588</v>
      </c>
      <c r="AV23" s="24">
        <v>0.74435872449372864</v>
      </c>
      <c r="AW23" s="149"/>
      <c r="AX23" s="61">
        <v>37</v>
      </c>
      <c r="AY23" s="22" t="s">
        <v>0</v>
      </c>
      <c r="AZ23" s="20" t="s">
        <v>0</v>
      </c>
      <c r="BA23" s="22"/>
      <c r="BB23" s="21"/>
      <c r="BC23" s="22"/>
      <c r="BD23" s="20"/>
      <c r="BE23" s="21"/>
      <c r="BF23" s="20"/>
    </row>
    <row r="24" spans="1:58" ht="16.5" thickBot="1" x14ac:dyDescent="0.4">
      <c r="A24" s="150"/>
      <c r="B24" s="59">
        <v>39</v>
      </c>
      <c r="C24" s="19">
        <v>2840</v>
      </c>
      <c r="D24" s="17">
        <v>2869</v>
      </c>
      <c r="E24" s="17">
        <v>3918</v>
      </c>
      <c r="F24" s="143">
        <f t="shared" si="0"/>
        <v>614.18319742565404</v>
      </c>
      <c r="G24" s="138">
        <f t="shared" si="1"/>
        <v>0.19139395370073359</v>
      </c>
      <c r="H24" s="18">
        <v>1964</v>
      </c>
      <c r="I24" s="17">
        <v>1501</v>
      </c>
      <c r="J24" s="17">
        <v>1271</v>
      </c>
      <c r="K24" s="16">
        <f t="shared" si="2"/>
        <v>352.96789277968821</v>
      </c>
      <c r="L24" s="15">
        <f t="shared" si="3"/>
        <v>0.22358608073037681</v>
      </c>
      <c r="M24" s="18">
        <v>2959</v>
      </c>
      <c r="N24" s="17">
        <v>2547</v>
      </c>
      <c r="O24" s="17">
        <v>2661</v>
      </c>
      <c r="P24" s="16">
        <f t="shared" si="4"/>
        <v>212.73771018165382</v>
      </c>
      <c r="Q24" s="15">
        <f t="shared" si="5"/>
        <v>7.8145356990934417E-2</v>
      </c>
      <c r="R24" s="18">
        <v>1121</v>
      </c>
      <c r="S24" s="17">
        <v>1477</v>
      </c>
      <c r="T24" s="17">
        <v>1046</v>
      </c>
      <c r="U24" s="16">
        <f t="shared" si="6"/>
        <v>230.26144560766895</v>
      </c>
      <c r="V24" s="15">
        <f t="shared" si="7"/>
        <v>0.1895676006649305</v>
      </c>
      <c r="W24" s="150"/>
      <c r="X24" s="60">
        <v>39</v>
      </c>
      <c r="Y24" s="9">
        <f t="shared" si="8"/>
        <v>2.0327280405405403</v>
      </c>
      <c r="Z24" s="10">
        <f t="shared" si="9"/>
        <v>1.0234172093740137</v>
      </c>
      <c r="AA24" s="13">
        <v>2.4</v>
      </c>
      <c r="AB24" s="13">
        <v>6</v>
      </c>
      <c r="AC24" s="12">
        <v>6.0462018320155325E-2</v>
      </c>
      <c r="AD24" s="46">
        <v>1.1793321241314665E-2</v>
      </c>
      <c r="AE24" s="11">
        <f t="shared" si="10"/>
        <v>2.2412184412733258</v>
      </c>
      <c r="AF24" s="10">
        <f t="shared" si="11"/>
        <v>1.1642832685642488</v>
      </c>
      <c r="AG24" s="9">
        <v>2.4019760314701308</v>
      </c>
      <c r="AH24" s="9">
        <v>8.8120054218370285</v>
      </c>
      <c r="AI24" s="47">
        <v>1.8723986838074563E-2</v>
      </c>
      <c r="AJ24" s="46">
        <v>2.62131984203974E-3</v>
      </c>
      <c r="AK24" s="11">
        <f t="shared" si="12"/>
        <v>0.84834320141269348</v>
      </c>
      <c r="AL24" s="10">
        <f t="shared" si="13"/>
        <v>-0.23728006263666399</v>
      </c>
      <c r="AM24" s="9">
        <v>0.79500999212741486</v>
      </c>
      <c r="AN24" s="9">
        <v>0.83234001523216139</v>
      </c>
      <c r="AO24" s="12">
        <v>0.27216420396054042</v>
      </c>
      <c r="AP24" s="8">
        <v>0.4281493268741392</v>
      </c>
      <c r="AQ24" s="11">
        <f t="shared" si="14"/>
        <v>0.76942567567567566</v>
      </c>
      <c r="AR24" s="10">
        <f t="shared" si="15"/>
        <v>-0.37814612182689905</v>
      </c>
      <c r="AS24" s="9">
        <v>0.75605450822565823</v>
      </c>
      <c r="AT24" s="9">
        <v>0.55950808410580133</v>
      </c>
      <c r="AU24" s="47">
        <v>5.7389853191247304E-3</v>
      </c>
      <c r="AV24" s="8">
        <v>0.53229069753374203</v>
      </c>
      <c r="AW24" s="150"/>
      <c r="AX24" s="59">
        <v>39</v>
      </c>
      <c r="AY24" s="6"/>
      <c r="AZ24" s="4" t="s">
        <v>0</v>
      </c>
      <c r="BA24" s="6" t="s">
        <v>0</v>
      </c>
      <c r="BB24" s="5" t="s">
        <v>0</v>
      </c>
      <c r="BC24" s="6"/>
      <c r="BD24" s="4"/>
      <c r="BE24" s="5" t="s">
        <v>0</v>
      </c>
      <c r="BF24" s="4"/>
    </row>
    <row r="25" spans="1:58" ht="16" x14ac:dyDescent="0.35">
      <c r="A25" s="151" t="s">
        <v>2</v>
      </c>
      <c r="B25" s="53">
        <v>1</v>
      </c>
      <c r="C25" s="41">
        <v>61784</v>
      </c>
      <c r="D25" s="38">
        <v>66968</v>
      </c>
      <c r="E25" s="38">
        <v>67022</v>
      </c>
      <c r="F25" s="140">
        <f t="shared" si="0"/>
        <v>3008.6934041207987</v>
      </c>
      <c r="G25" s="137">
        <f t="shared" si="1"/>
        <v>4.6104591071145277E-2</v>
      </c>
      <c r="H25" s="39">
        <v>16111</v>
      </c>
      <c r="I25" s="38">
        <v>20079</v>
      </c>
      <c r="J25" s="38">
        <v>34644</v>
      </c>
      <c r="K25" s="37">
        <f t="shared" si="2"/>
        <v>9758.3838996697286</v>
      </c>
      <c r="L25" s="31">
        <f t="shared" si="3"/>
        <v>0.41329236946959352</v>
      </c>
      <c r="M25" s="39">
        <v>41752</v>
      </c>
      <c r="N25" s="38">
        <v>65905</v>
      </c>
      <c r="O25" s="38">
        <v>36717</v>
      </c>
      <c r="P25" s="37">
        <f t="shared" si="4"/>
        <v>15602.659912121826</v>
      </c>
      <c r="Q25" s="31">
        <f t="shared" si="5"/>
        <v>0.32421336069074402</v>
      </c>
      <c r="R25" s="39">
        <v>47752</v>
      </c>
      <c r="S25" s="38">
        <v>69556</v>
      </c>
      <c r="T25" s="38">
        <v>23165</v>
      </c>
      <c r="U25" s="37">
        <f t="shared" si="6"/>
        <v>23209.408530450179</v>
      </c>
      <c r="V25" s="31">
        <f t="shared" si="7"/>
        <v>0.49566981264264687</v>
      </c>
      <c r="W25" s="151" t="s">
        <v>2</v>
      </c>
      <c r="X25" s="54">
        <v>1</v>
      </c>
      <c r="Y25" s="25">
        <f t="shared" si="8"/>
        <v>2.7638422226614341</v>
      </c>
      <c r="Z25" s="26">
        <f t="shared" si="9"/>
        <v>1.4666752600529063</v>
      </c>
      <c r="AA25" s="29">
        <v>2.5</v>
      </c>
      <c r="AB25" s="29">
        <v>3.6</v>
      </c>
      <c r="AC25" s="56">
        <v>6.5953848656788768E-3</v>
      </c>
      <c r="AD25" s="58">
        <v>6.9137938357040124E-4</v>
      </c>
      <c r="AE25" s="27">
        <f t="shared" si="10"/>
        <v>1.0277704612274243</v>
      </c>
      <c r="AF25" s="26">
        <f t="shared" si="11"/>
        <v>3.9518093884329662E-2</v>
      </c>
      <c r="AG25" s="25">
        <v>1.0707889799644841</v>
      </c>
      <c r="AH25" s="25">
        <v>1.2114199021690433</v>
      </c>
      <c r="AI25" s="57">
        <v>0.77799962912247478</v>
      </c>
      <c r="AJ25" s="55">
        <v>0.60272448804045753</v>
      </c>
      <c r="AK25" s="27">
        <f t="shared" si="12"/>
        <v>0.7374523685474067</v>
      </c>
      <c r="AL25" s="26">
        <f t="shared" si="13"/>
        <v>-0.43937822502329471</v>
      </c>
      <c r="AM25" s="25">
        <v>0.72914851972167283</v>
      </c>
      <c r="AN25" s="25">
        <v>0.99933555804465379</v>
      </c>
      <c r="AO25" s="56">
        <v>4.8907381776710925E-2</v>
      </c>
      <c r="AP25" s="55">
        <v>0.99757837783045789</v>
      </c>
      <c r="AQ25" s="27">
        <f t="shared" si="14"/>
        <v>1.9831295705452185</v>
      </c>
      <c r="AR25" s="26">
        <f t="shared" si="15"/>
        <v>0.98777894114528186</v>
      </c>
      <c r="AS25" s="25">
        <v>1.8005572942775718</v>
      </c>
      <c r="AT25" s="25">
        <v>2.9246752620524132</v>
      </c>
      <c r="AU25" s="57">
        <v>0.18151798143581194</v>
      </c>
      <c r="AV25" s="55">
        <v>9.7156896390228301E-2</v>
      </c>
      <c r="AW25" s="151" t="s">
        <v>2</v>
      </c>
      <c r="AX25" s="53">
        <v>1</v>
      </c>
      <c r="AY25" s="22" t="s">
        <v>0</v>
      </c>
      <c r="AZ25" s="20" t="s">
        <v>0</v>
      </c>
      <c r="BA25" s="22"/>
      <c r="BB25" s="21"/>
      <c r="BC25" s="22" t="s">
        <v>0</v>
      </c>
      <c r="BD25" s="20"/>
      <c r="BE25" s="21"/>
      <c r="BF25" s="20"/>
    </row>
    <row r="26" spans="1:58" ht="16" x14ac:dyDescent="0.35">
      <c r="A26" s="146"/>
      <c r="B26" s="53">
        <v>11</v>
      </c>
      <c r="C26" s="41">
        <v>59671</v>
      </c>
      <c r="D26" s="38">
        <v>70812</v>
      </c>
      <c r="E26" s="38">
        <v>45436</v>
      </c>
      <c r="F26" s="140">
        <f t="shared" si="0"/>
        <v>12719.397797589831</v>
      </c>
      <c r="G26" s="137">
        <f t="shared" si="1"/>
        <v>0.21690774386376396</v>
      </c>
      <c r="H26" s="39">
        <v>34436</v>
      </c>
      <c r="I26" s="38">
        <v>30876</v>
      </c>
      <c r="J26" s="38">
        <v>33913</v>
      </c>
      <c r="K26" s="37">
        <f t="shared" si="2"/>
        <v>1922.2598679679081</v>
      </c>
      <c r="L26" s="31">
        <f t="shared" si="3"/>
        <v>5.8118212183459049E-2</v>
      </c>
      <c r="M26" s="39">
        <v>41584</v>
      </c>
      <c r="N26" s="38">
        <v>43762</v>
      </c>
      <c r="O26" s="38">
        <v>46188</v>
      </c>
      <c r="P26" s="37">
        <f t="shared" si="4"/>
        <v>2303.1129658211153</v>
      </c>
      <c r="Q26" s="31">
        <f t="shared" si="5"/>
        <v>5.2528919499622503E-2</v>
      </c>
      <c r="R26" s="39">
        <v>31034</v>
      </c>
      <c r="S26" s="38">
        <v>31069</v>
      </c>
      <c r="T26" s="38">
        <v>31842</v>
      </c>
      <c r="U26" s="37">
        <f t="shared" si="6"/>
        <v>456.7307740890688</v>
      </c>
      <c r="V26" s="31">
        <f t="shared" si="7"/>
        <v>1.4585047871277944E-2</v>
      </c>
      <c r="W26" s="146"/>
      <c r="X26" s="54">
        <v>11</v>
      </c>
      <c r="Y26" s="25">
        <f t="shared" si="8"/>
        <v>1.7729302091206853</v>
      </c>
      <c r="Z26" s="26">
        <f t="shared" si="9"/>
        <v>0.82613574608588713</v>
      </c>
      <c r="AA26" s="29">
        <v>1.8</v>
      </c>
      <c r="AB26" s="29">
        <v>2.3000000000000003</v>
      </c>
      <c r="AC26" s="42">
        <v>1.3553788435016756E-2</v>
      </c>
      <c r="AD26" s="36">
        <v>4.7569370988843951E-2</v>
      </c>
      <c r="AE26" s="27">
        <f t="shared" si="10"/>
        <v>1.4001170897865771</v>
      </c>
      <c r="AF26" s="26">
        <f t="shared" si="11"/>
        <v>0.48554748273507381</v>
      </c>
      <c r="AG26" s="25">
        <v>1.4048388287531335</v>
      </c>
      <c r="AH26" s="25">
        <v>1.6640483146380367</v>
      </c>
      <c r="AI26" s="42">
        <v>3.0589905564859812E-2</v>
      </c>
      <c r="AJ26" s="36">
        <v>2.324624977935961E-4</v>
      </c>
      <c r="AK26" s="27">
        <f t="shared" si="12"/>
        <v>0.7476963829944463</v>
      </c>
      <c r="AL26" s="26">
        <f t="shared" si="13"/>
        <v>-0.41947554091208178</v>
      </c>
      <c r="AM26" s="25">
        <v>0.75207306836702814</v>
      </c>
      <c r="AN26" s="25">
        <v>1.0121385874689552</v>
      </c>
      <c r="AO26" s="28">
        <v>5.7955563978317214E-2</v>
      </c>
      <c r="AP26" s="24">
        <v>0.93095279374614881</v>
      </c>
      <c r="AQ26" s="27">
        <f t="shared" si="14"/>
        <v>0.94678760393046102</v>
      </c>
      <c r="AR26" s="26">
        <f t="shared" si="15"/>
        <v>-7.8887277561268745E-2</v>
      </c>
      <c r="AS26" s="25">
        <v>0.90632437892107331</v>
      </c>
      <c r="AT26" s="25">
        <v>1.3606401998865845</v>
      </c>
      <c r="AU26" s="28">
        <v>0.51999054007097278</v>
      </c>
      <c r="AV26" s="36">
        <v>6.0288493296033684E-4</v>
      </c>
      <c r="AW26" s="146"/>
      <c r="AX26" s="53">
        <v>11</v>
      </c>
      <c r="AY26" s="22" t="s">
        <v>0</v>
      </c>
      <c r="AZ26" s="20" t="s">
        <v>0</v>
      </c>
      <c r="BA26" s="22" t="s">
        <v>0</v>
      </c>
      <c r="BB26" s="21" t="s">
        <v>0</v>
      </c>
      <c r="BC26" s="22"/>
      <c r="BD26" s="20"/>
      <c r="BE26" s="21"/>
      <c r="BF26" s="20" t="s">
        <v>0</v>
      </c>
    </row>
    <row r="27" spans="1:58" ht="16" x14ac:dyDescent="0.35">
      <c r="A27" s="146"/>
      <c r="B27" s="53">
        <v>14</v>
      </c>
      <c r="C27" s="41">
        <v>39963</v>
      </c>
      <c r="D27" s="38">
        <v>60972</v>
      </c>
      <c r="E27" s="38">
        <v>48121</v>
      </c>
      <c r="F27" s="140">
        <f t="shared" si="0"/>
        <v>10591.500098349312</v>
      </c>
      <c r="G27" s="137">
        <f t="shared" si="1"/>
        <v>0.21317156166171058</v>
      </c>
      <c r="H27" s="39">
        <v>31542</v>
      </c>
      <c r="I27" s="38">
        <v>21514</v>
      </c>
      <c r="J27" s="38">
        <v>40121</v>
      </c>
      <c r="K27" s="37">
        <f t="shared" si="2"/>
        <v>9312.8985283852417</v>
      </c>
      <c r="L27" s="31">
        <f t="shared" si="3"/>
        <v>0.29984540804228216</v>
      </c>
      <c r="M27" s="39">
        <v>17916</v>
      </c>
      <c r="N27" s="38">
        <v>19150</v>
      </c>
      <c r="O27" s="38">
        <v>19514</v>
      </c>
      <c r="P27" s="37">
        <f t="shared" si="4"/>
        <v>837.54164075584924</v>
      </c>
      <c r="Q27" s="31">
        <f t="shared" si="5"/>
        <v>4.4408358470617672E-2</v>
      </c>
      <c r="R27" s="39">
        <v>34967</v>
      </c>
      <c r="S27" s="38">
        <v>44738</v>
      </c>
      <c r="T27" s="38">
        <v>33776</v>
      </c>
      <c r="U27" s="37">
        <f t="shared" si="6"/>
        <v>6014.6538553768823</v>
      </c>
      <c r="V27" s="31">
        <f t="shared" si="7"/>
        <v>0.15900425239582527</v>
      </c>
      <c r="W27" s="146"/>
      <c r="X27" s="54">
        <v>14</v>
      </c>
      <c r="Y27" s="25">
        <f t="shared" si="8"/>
        <v>1.5997080824667032</v>
      </c>
      <c r="Z27" s="26">
        <f t="shared" si="9"/>
        <v>0.67780866361188197</v>
      </c>
      <c r="AA27" s="29">
        <v>1.6</v>
      </c>
      <c r="AB27" s="29">
        <v>2.1</v>
      </c>
      <c r="AC27" s="42">
        <v>4.9135979696400961E-2</v>
      </c>
      <c r="AD27" s="36">
        <v>3.0931623441775583E-2</v>
      </c>
      <c r="AE27" s="27">
        <f t="shared" si="10"/>
        <v>0.49858566632299678</v>
      </c>
      <c r="AF27" s="26">
        <f t="shared" si="11"/>
        <v>-1.0040866870318279</v>
      </c>
      <c r="AG27" s="25">
        <v>0.49017184853205931</v>
      </c>
      <c r="AH27" s="25">
        <v>0.5619585810828398</v>
      </c>
      <c r="AI27" s="42">
        <v>1.5432643830614145E-4</v>
      </c>
      <c r="AJ27" s="36">
        <v>1.0203486585689127E-2</v>
      </c>
      <c r="AK27" s="27">
        <f t="shared" si="12"/>
        <v>0.37958887934735935</v>
      </c>
      <c r="AL27" s="26">
        <f t="shared" si="13"/>
        <v>-1.397490367927251</v>
      </c>
      <c r="AM27" s="25">
        <v>0.37210330480212933</v>
      </c>
      <c r="AN27" s="25">
        <v>0.49196025388800085</v>
      </c>
      <c r="AO27" s="42">
        <v>1.3056769241616443E-3</v>
      </c>
      <c r="AP27" s="24">
        <v>5.4786830659734956E-2</v>
      </c>
      <c r="AQ27" s="27">
        <f t="shared" si="14"/>
        <v>1.217907852796291</v>
      </c>
      <c r="AR27" s="26">
        <f t="shared" si="15"/>
        <v>0.28440498271645875</v>
      </c>
      <c r="AS27" s="25">
        <v>1.1993185508746802</v>
      </c>
      <c r="AT27" s="25">
        <v>1.7647943436665359</v>
      </c>
      <c r="AU27" s="28">
        <v>0.34947586855230373</v>
      </c>
      <c r="AV27" s="36">
        <v>3.5512197786815719E-2</v>
      </c>
      <c r="AW27" s="146"/>
      <c r="AX27" s="53">
        <v>14</v>
      </c>
      <c r="AY27" s="22" t="s">
        <v>0</v>
      </c>
      <c r="AZ27" s="20" t="s">
        <v>0</v>
      </c>
      <c r="BA27" s="22" t="s">
        <v>0</v>
      </c>
      <c r="BB27" s="21" t="s">
        <v>0</v>
      </c>
      <c r="BC27" s="22" t="s">
        <v>0</v>
      </c>
      <c r="BD27" s="20"/>
      <c r="BE27" s="21"/>
      <c r="BF27" s="20" t="s">
        <v>0</v>
      </c>
    </row>
    <row r="28" spans="1:58" ht="16" x14ac:dyDescent="0.35">
      <c r="A28" s="146"/>
      <c r="B28" s="53">
        <v>29</v>
      </c>
      <c r="C28" s="41">
        <v>17069</v>
      </c>
      <c r="D28" s="38">
        <v>26597</v>
      </c>
      <c r="E28" s="38">
        <v>26458</v>
      </c>
      <c r="F28" s="140">
        <f t="shared" si="0"/>
        <v>5461.309763539638</v>
      </c>
      <c r="G28" s="137">
        <f t="shared" si="1"/>
        <v>0.23364225216215437</v>
      </c>
      <c r="H28" s="39">
        <v>15472</v>
      </c>
      <c r="I28" s="38">
        <v>4194</v>
      </c>
      <c r="J28" s="38">
        <v>12250</v>
      </c>
      <c r="K28" s="37">
        <f t="shared" si="2"/>
        <v>5809.0978071756845</v>
      </c>
      <c r="L28" s="31">
        <f t="shared" si="3"/>
        <v>0.54603626461734101</v>
      </c>
      <c r="M28" s="39">
        <v>5903</v>
      </c>
      <c r="N28" s="38">
        <v>2514</v>
      </c>
      <c r="O28" s="38">
        <v>5028</v>
      </c>
      <c r="P28" s="37">
        <f t="shared" si="4"/>
        <v>1759.3153024211811</v>
      </c>
      <c r="Q28" s="31">
        <f t="shared" si="5"/>
        <v>0.39255826755400097</v>
      </c>
      <c r="R28" s="39">
        <v>19681</v>
      </c>
      <c r="S28" s="38">
        <v>18903</v>
      </c>
      <c r="T28" s="38">
        <v>19972</v>
      </c>
      <c r="U28" s="37">
        <f t="shared" si="6"/>
        <v>552.67923186359496</v>
      </c>
      <c r="V28" s="31">
        <f t="shared" si="7"/>
        <v>2.8315419352257409E-2</v>
      </c>
      <c r="W28" s="146"/>
      <c r="X28" s="54">
        <v>29</v>
      </c>
      <c r="Y28" s="25">
        <f t="shared" si="8"/>
        <v>2.1971424990600328</v>
      </c>
      <c r="Z28" s="26">
        <f t="shared" si="9"/>
        <v>1.1356284410039776</v>
      </c>
      <c r="AA28" s="29">
        <v>2.3000000000000003</v>
      </c>
      <c r="AB28" s="29">
        <v>3</v>
      </c>
      <c r="AC28" s="28">
        <v>8.1943371565651485E-2</v>
      </c>
      <c r="AD28" s="36">
        <v>2.457639756136961E-2</v>
      </c>
      <c r="AE28" s="27">
        <f t="shared" si="10"/>
        <v>0.22960926292779563</v>
      </c>
      <c r="AF28" s="26">
        <f t="shared" si="11"/>
        <v>-2.1227472503021869</v>
      </c>
      <c r="AG28" s="25">
        <v>0.2337102917967035</v>
      </c>
      <c r="AH28" s="25">
        <v>0.193672078334927</v>
      </c>
      <c r="AI28" s="42">
        <v>8.771394018868583E-4</v>
      </c>
      <c r="AJ28" s="36">
        <v>2.8312863050746178E-4</v>
      </c>
      <c r="AK28" s="27">
        <f t="shared" si="12"/>
        <v>0.19173178940163141</v>
      </c>
      <c r="AL28" s="26">
        <f t="shared" si="13"/>
        <v>-2.3828385371726397</v>
      </c>
      <c r="AM28" s="25">
        <v>0.18811337424484828</v>
      </c>
      <c r="AN28" s="25">
        <v>0.18594271913366062</v>
      </c>
      <c r="AO28" s="42">
        <v>1.8951313205083087E-2</v>
      </c>
      <c r="AP28" s="36">
        <v>6.3045877327371413E-3</v>
      </c>
      <c r="AQ28" s="27">
        <f t="shared" si="14"/>
        <v>1.8346910640431133</v>
      </c>
      <c r="AR28" s="26">
        <f t="shared" si="15"/>
        <v>0.87553715413352473</v>
      </c>
      <c r="AS28" s="25">
        <v>1.8464201450905162</v>
      </c>
      <c r="AT28" s="25">
        <v>2.7930062279861225</v>
      </c>
      <c r="AU28" s="28">
        <v>5.3750141920385373E-2</v>
      </c>
      <c r="AV28" s="36">
        <v>3.4636407457017612E-2</v>
      </c>
      <c r="AW28" s="146"/>
      <c r="AX28" s="53">
        <v>29</v>
      </c>
      <c r="AY28" s="22"/>
      <c r="AZ28" s="20" t="s">
        <v>0</v>
      </c>
      <c r="BA28" s="22" t="s">
        <v>0</v>
      </c>
      <c r="BB28" s="21" t="s">
        <v>0</v>
      </c>
      <c r="BC28" s="22" t="s">
        <v>0</v>
      </c>
      <c r="BD28" s="20" t="s">
        <v>0</v>
      </c>
      <c r="BE28" s="21"/>
      <c r="BF28" s="20" t="s">
        <v>0</v>
      </c>
    </row>
    <row r="29" spans="1:58" ht="16.5" thickBot="1" x14ac:dyDescent="0.4">
      <c r="A29" s="147"/>
      <c r="B29" s="45">
        <v>33</v>
      </c>
      <c r="C29" s="52">
        <v>58016</v>
      </c>
      <c r="D29" s="50">
        <v>67311</v>
      </c>
      <c r="E29" s="50">
        <v>39484</v>
      </c>
      <c r="F29" s="141">
        <f t="shared" si="0"/>
        <v>14166.709674444521</v>
      </c>
      <c r="G29" s="138">
        <f t="shared" si="1"/>
        <v>0.25787192009837667</v>
      </c>
      <c r="H29" s="51">
        <v>34959</v>
      </c>
      <c r="I29" s="50">
        <v>30893</v>
      </c>
      <c r="J29" s="50">
        <v>45410</v>
      </c>
      <c r="K29" s="49">
        <f t="shared" si="2"/>
        <v>7488.8700304741069</v>
      </c>
      <c r="L29" s="15">
        <f t="shared" si="3"/>
        <v>0.20192527629758875</v>
      </c>
      <c r="M29" s="51">
        <v>34377</v>
      </c>
      <c r="N29" s="50">
        <v>40730</v>
      </c>
      <c r="O29" s="50">
        <v>31516</v>
      </c>
      <c r="P29" s="49">
        <f t="shared" si="4"/>
        <v>4715.9962892266994</v>
      </c>
      <c r="Q29" s="15">
        <f t="shared" si="5"/>
        <v>0.13269171630586363</v>
      </c>
      <c r="R29" s="51">
        <v>35484</v>
      </c>
      <c r="S29" s="50">
        <v>35131</v>
      </c>
      <c r="T29" s="50">
        <v>33156</v>
      </c>
      <c r="U29" s="49">
        <f t="shared" si="6"/>
        <v>1254.6458995801697</v>
      </c>
      <c r="V29" s="15">
        <f t="shared" si="7"/>
        <v>3.6271575861661819E-2</v>
      </c>
      <c r="W29" s="147"/>
      <c r="X29" s="48">
        <v>33</v>
      </c>
      <c r="Y29" s="9">
        <f t="shared" si="8"/>
        <v>1.4812874116949182</v>
      </c>
      <c r="Z29" s="10">
        <f t="shared" si="9"/>
        <v>0.56685159146921849</v>
      </c>
      <c r="AA29" s="13">
        <v>1.4000000000000001</v>
      </c>
      <c r="AB29" s="13">
        <v>1.9000000000000001</v>
      </c>
      <c r="AC29" s="12">
        <v>0.11310758912859098</v>
      </c>
      <c r="AD29" s="46">
        <v>4.8971200810743187E-2</v>
      </c>
      <c r="AE29" s="11">
        <f t="shared" si="10"/>
        <v>1.0274835936822426</v>
      </c>
      <c r="AF29" s="10">
        <f t="shared" si="11"/>
        <v>3.9115357895049316E-2</v>
      </c>
      <c r="AG29" s="9">
        <v>0.99507054115986926</v>
      </c>
      <c r="AH29" s="9">
        <v>1.2073089762590508</v>
      </c>
      <c r="AI29" s="12">
        <v>0.94660842087552632</v>
      </c>
      <c r="AJ29" s="8">
        <v>0.1040419351654378</v>
      </c>
      <c r="AK29" s="11">
        <f t="shared" si="12"/>
        <v>0.64694104155669219</v>
      </c>
      <c r="AL29" s="10">
        <f t="shared" si="13"/>
        <v>-0.62829385551278616</v>
      </c>
      <c r="AM29" s="9">
        <v>0.63167536573408112</v>
      </c>
      <c r="AN29" s="9">
        <v>0.86980912769744401</v>
      </c>
      <c r="AO29" s="47">
        <v>1.5272010972337951E-2</v>
      </c>
      <c r="AP29" s="8">
        <v>0.47965354877316357</v>
      </c>
      <c r="AQ29" s="11">
        <f t="shared" si="14"/>
        <v>0.93267243083892071</v>
      </c>
      <c r="AR29" s="10">
        <f t="shared" si="15"/>
        <v>-0.10055762193861684</v>
      </c>
      <c r="AS29" s="9">
        <v>0.8444689576690606</v>
      </c>
      <c r="AT29" s="9">
        <v>1.339539492958463</v>
      </c>
      <c r="AU29" s="12">
        <v>0.29858254948725316</v>
      </c>
      <c r="AV29" s="46">
        <v>5.1679218896906125E-2</v>
      </c>
      <c r="AW29" s="147"/>
      <c r="AX29" s="45">
        <v>33</v>
      </c>
      <c r="AY29" s="6"/>
      <c r="AZ29" s="4" t="s">
        <v>0</v>
      </c>
      <c r="BA29" s="6"/>
      <c r="BB29" s="5"/>
      <c r="BC29" s="6" t="s">
        <v>0</v>
      </c>
      <c r="BD29" s="4"/>
      <c r="BE29" s="5"/>
      <c r="BF29" s="4" t="s">
        <v>0</v>
      </c>
    </row>
    <row r="30" spans="1:58" ht="16" x14ac:dyDescent="0.35">
      <c r="A30" s="145" t="s">
        <v>1</v>
      </c>
      <c r="B30" s="23">
        <v>3</v>
      </c>
      <c r="C30" s="41">
        <v>41024</v>
      </c>
      <c r="D30" s="38">
        <v>50651</v>
      </c>
      <c r="E30" s="38">
        <v>34102</v>
      </c>
      <c r="F30" s="140">
        <f t="shared" si="0"/>
        <v>8311.2635822318553</v>
      </c>
      <c r="G30" s="137">
        <f t="shared" si="1"/>
        <v>0.1982380780802179</v>
      </c>
      <c r="H30" s="39">
        <v>9880</v>
      </c>
      <c r="I30" s="38">
        <v>12614</v>
      </c>
      <c r="J30" s="38">
        <v>9614</v>
      </c>
      <c r="K30" s="37">
        <f t="shared" si="2"/>
        <v>1660.597884297503</v>
      </c>
      <c r="L30" s="31">
        <f t="shared" si="3"/>
        <v>0.15515739544326987</v>
      </c>
      <c r="M30" s="39">
        <v>15398</v>
      </c>
      <c r="N30" s="38">
        <v>8349</v>
      </c>
      <c r="O30" s="38">
        <v>15518</v>
      </c>
      <c r="P30" s="37">
        <f t="shared" si="4"/>
        <v>4104.8215957984512</v>
      </c>
      <c r="Q30" s="31">
        <f t="shared" si="5"/>
        <v>0.31362446930842613</v>
      </c>
      <c r="R30" s="39">
        <v>7614</v>
      </c>
      <c r="S30" s="38">
        <v>19018</v>
      </c>
      <c r="T30" s="38">
        <v>8476</v>
      </c>
      <c r="U30" s="37">
        <f t="shared" si="6"/>
        <v>6349.9084507836287</v>
      </c>
      <c r="V30" s="31">
        <f t="shared" si="7"/>
        <v>0.5426035476914346</v>
      </c>
      <c r="W30" s="145" t="s">
        <v>1</v>
      </c>
      <c r="X30" s="44">
        <v>3</v>
      </c>
      <c r="Y30" s="25">
        <f t="shared" si="8"/>
        <v>3.9173103276442007</v>
      </c>
      <c r="Z30" s="26">
        <f t="shared" si="9"/>
        <v>1.9698634224983218</v>
      </c>
      <c r="AA30" s="29">
        <v>4</v>
      </c>
      <c r="AB30" s="29">
        <v>5.3999999999999995</v>
      </c>
      <c r="AC30" s="42">
        <v>4.9386459712735949E-4</v>
      </c>
      <c r="AD30" s="36">
        <v>2.4327590684944367E-3</v>
      </c>
      <c r="AE30" s="27">
        <f t="shared" si="10"/>
        <v>1.1184060612965707</v>
      </c>
      <c r="AF30" s="26">
        <f t="shared" si="11"/>
        <v>0.16144408465539317</v>
      </c>
      <c r="AG30" s="25">
        <v>1.0043748963840333</v>
      </c>
      <c r="AH30" s="25">
        <v>1.2957639483769645</v>
      </c>
      <c r="AI30" s="28">
        <v>0.98931313439750479</v>
      </c>
      <c r="AJ30" s="24">
        <v>0.53285328244972641</v>
      </c>
      <c r="AK30" s="27">
        <f t="shared" si="12"/>
        <v>0.31217949227601233</v>
      </c>
      <c r="AL30" s="26">
        <f t="shared" si="13"/>
        <v>-1.6795523281143712</v>
      </c>
      <c r="AM30" s="25">
        <v>0.28981582374358839</v>
      </c>
      <c r="AN30" s="25">
        <v>0.39120066720744623</v>
      </c>
      <c r="AO30" s="42">
        <v>7.5507422444041233E-4</v>
      </c>
      <c r="AP30" s="36">
        <v>1.2829161450452313E-2</v>
      </c>
      <c r="AQ30" s="27">
        <f t="shared" si="14"/>
        <v>1.0934346580291516</v>
      </c>
      <c r="AR30" s="26">
        <f t="shared" si="15"/>
        <v>0.12886700972855764</v>
      </c>
      <c r="AS30" s="25">
        <v>1.1033119079491924</v>
      </c>
      <c r="AT30" s="25">
        <v>1.6004624338164202</v>
      </c>
      <c r="AU30" s="28">
        <v>0.71966200500521316</v>
      </c>
      <c r="AV30" s="24">
        <v>0.34372859049491261</v>
      </c>
      <c r="AW30" s="145" t="s">
        <v>1</v>
      </c>
      <c r="AX30" s="23">
        <v>3</v>
      </c>
      <c r="AY30" s="22" t="s">
        <v>0</v>
      </c>
      <c r="AZ30" s="20" t="s">
        <v>0</v>
      </c>
      <c r="BA30" s="22"/>
      <c r="BB30" s="21"/>
      <c r="BC30" s="22" t="s">
        <v>0</v>
      </c>
      <c r="BD30" s="20" t="s">
        <v>0</v>
      </c>
      <c r="BE30" s="21"/>
      <c r="BF30" s="20"/>
    </row>
    <row r="31" spans="1:58" ht="16" x14ac:dyDescent="0.35">
      <c r="A31" s="146"/>
      <c r="B31" s="23">
        <v>5</v>
      </c>
      <c r="C31" s="41">
        <v>24445</v>
      </c>
      <c r="D31" s="38">
        <v>36925</v>
      </c>
      <c r="E31" s="38">
        <v>16438</v>
      </c>
      <c r="F31" s="140">
        <f t="shared" si="0"/>
        <v>10324.563090029524</v>
      </c>
      <c r="G31" s="137">
        <f t="shared" si="1"/>
        <v>0.39807846584012663</v>
      </c>
      <c r="H31" s="39">
        <v>23308</v>
      </c>
      <c r="I31" s="38">
        <v>21514</v>
      </c>
      <c r="J31" s="38">
        <v>29877</v>
      </c>
      <c r="K31" s="37">
        <f t="shared" si="2"/>
        <v>4402.8393490261906</v>
      </c>
      <c r="L31" s="31">
        <f t="shared" si="3"/>
        <v>0.17682322450204918</v>
      </c>
      <c r="M31" s="39">
        <v>22740</v>
      </c>
      <c r="N31" s="38">
        <v>10623</v>
      </c>
      <c r="O31" s="38">
        <v>17541</v>
      </c>
      <c r="P31" s="37">
        <f t="shared" si="4"/>
        <v>6078.7884483669932</v>
      </c>
      <c r="Q31" s="31">
        <f t="shared" si="5"/>
        <v>0.35825014429319857</v>
      </c>
      <c r="R31" s="39">
        <v>21897</v>
      </c>
      <c r="S31" s="38">
        <v>11253</v>
      </c>
      <c r="T31" s="38">
        <v>25719</v>
      </c>
      <c r="U31" s="37">
        <f t="shared" si="6"/>
        <v>7496.3054900397437</v>
      </c>
      <c r="V31" s="31">
        <f t="shared" si="7"/>
        <v>0.38201628140649968</v>
      </c>
      <c r="W31" s="146"/>
      <c r="X31" s="30">
        <v>5</v>
      </c>
      <c r="Y31" s="25">
        <f t="shared" si="8"/>
        <v>1.041620369750599</v>
      </c>
      <c r="Z31" s="26">
        <f t="shared" si="9"/>
        <v>5.8829566990633672E-2</v>
      </c>
      <c r="AA31" s="29">
        <v>1</v>
      </c>
      <c r="AB31" s="29">
        <v>1.3</v>
      </c>
      <c r="AC31" s="28">
        <v>0.96948864408295332</v>
      </c>
      <c r="AD31" s="24">
        <v>0.41918776812131231</v>
      </c>
      <c r="AE31" s="27">
        <f t="shared" si="10"/>
        <v>0.86469958721907969</v>
      </c>
      <c r="AF31" s="26">
        <f t="shared" si="11"/>
        <v>-0.20972909428466144</v>
      </c>
      <c r="AG31" s="25">
        <v>0.9404476924847508</v>
      </c>
      <c r="AH31" s="25">
        <v>0.99156738873680295</v>
      </c>
      <c r="AI31" s="28">
        <v>0.85488020636335493</v>
      </c>
      <c r="AJ31" s="24">
        <v>0.98045816194660962</v>
      </c>
      <c r="AK31" s="27">
        <f t="shared" si="12"/>
        <v>0.65422578655151142</v>
      </c>
      <c r="AL31" s="26">
        <f t="shared" si="13"/>
        <v>-0.61213946998698654</v>
      </c>
      <c r="AM31" s="25">
        <v>0.71871921615536172</v>
      </c>
      <c r="AN31" s="25">
        <v>0.8584544842827071</v>
      </c>
      <c r="AO31" s="28">
        <v>0.1654301685204663</v>
      </c>
      <c r="AP31" s="24">
        <v>0.67089861110888194</v>
      </c>
      <c r="AQ31" s="27">
        <f t="shared" si="14"/>
        <v>0.78808283912769916</v>
      </c>
      <c r="AR31" s="26">
        <f t="shared" si="15"/>
        <v>-0.34358080871169128</v>
      </c>
      <c r="AS31" s="25">
        <v>0.77000891032024732</v>
      </c>
      <c r="AT31" s="25">
        <v>1.122471866788971</v>
      </c>
      <c r="AU31" s="28">
        <v>0.36723316824781926</v>
      </c>
      <c r="AV31" s="24">
        <v>0.68704618033393983</v>
      </c>
      <c r="AW31" s="146"/>
      <c r="AX31" s="23">
        <v>5</v>
      </c>
      <c r="AY31" s="22"/>
      <c r="AZ31" s="20"/>
      <c r="BA31" s="22"/>
      <c r="BB31" s="21"/>
      <c r="BC31" s="22"/>
      <c r="BD31" s="20"/>
      <c r="BE31" s="21"/>
      <c r="BF31" s="20"/>
    </row>
    <row r="32" spans="1:58" ht="16" x14ac:dyDescent="0.35">
      <c r="A32" s="146"/>
      <c r="B32" s="23">
        <v>9</v>
      </c>
      <c r="C32" s="41">
        <v>65825</v>
      </c>
      <c r="D32" s="38">
        <v>79581</v>
      </c>
      <c r="E32" s="38">
        <v>60039</v>
      </c>
      <c r="F32" s="140">
        <f t="shared" si="0"/>
        <v>10038.219430423556</v>
      </c>
      <c r="G32" s="137">
        <f t="shared" si="1"/>
        <v>0.14658258069688077</v>
      </c>
      <c r="H32" s="39">
        <v>37130</v>
      </c>
      <c r="I32" s="38">
        <v>17181</v>
      </c>
      <c r="J32" s="38">
        <v>24669</v>
      </c>
      <c r="K32" s="37">
        <f t="shared" si="2"/>
        <v>10077.278617431066</v>
      </c>
      <c r="L32" s="31">
        <f t="shared" si="3"/>
        <v>0.38277837240178775</v>
      </c>
      <c r="M32" s="39">
        <v>36087</v>
      </c>
      <c r="N32" s="38">
        <v>55202</v>
      </c>
      <c r="O32" s="38">
        <v>27684</v>
      </c>
      <c r="P32" s="37">
        <f t="shared" si="4"/>
        <v>14102.209980472333</v>
      </c>
      <c r="Q32" s="31">
        <f t="shared" si="5"/>
        <v>0.35559858069828448</v>
      </c>
      <c r="R32" s="39">
        <v>22084</v>
      </c>
      <c r="S32" s="38">
        <v>20395</v>
      </c>
      <c r="T32" s="38">
        <v>26898</v>
      </c>
      <c r="U32" s="37">
        <f t="shared" si="6"/>
        <v>3374.3227962560686</v>
      </c>
      <c r="V32" s="31">
        <f t="shared" si="7"/>
        <v>0.14591245497453342</v>
      </c>
      <c r="W32" s="146"/>
      <c r="X32" s="30">
        <v>9</v>
      </c>
      <c r="Y32" s="25">
        <f t="shared" si="8"/>
        <v>2.6012281590276021</v>
      </c>
      <c r="Z32" s="26">
        <f t="shared" si="9"/>
        <v>1.3791929465555735</v>
      </c>
      <c r="AA32" s="29">
        <v>2.6</v>
      </c>
      <c r="AB32" s="29">
        <v>3.4</v>
      </c>
      <c r="AC32" s="42">
        <v>5.5851646007714056E-4</v>
      </c>
      <c r="AD32" s="36">
        <v>3.2131330711811295E-3</v>
      </c>
      <c r="AE32" s="27">
        <f t="shared" si="10"/>
        <v>1.714876688239618</v>
      </c>
      <c r="AF32" s="26">
        <f t="shared" si="11"/>
        <v>0.77810484015248271</v>
      </c>
      <c r="AG32" s="25">
        <v>1.6171205448440511</v>
      </c>
      <c r="AH32" s="25">
        <v>2.0558246681065353</v>
      </c>
      <c r="AI32" s="28">
        <v>8.8314537257672424E-2</v>
      </c>
      <c r="AJ32" s="24">
        <v>7.7551170587551926E-2</v>
      </c>
      <c r="AK32" s="27">
        <f t="shared" si="12"/>
        <v>0.57909902893718501</v>
      </c>
      <c r="AL32" s="26">
        <f t="shared" si="13"/>
        <v>-0.78811801724236186</v>
      </c>
      <c r="AM32" s="25">
        <v>0.56047888596210704</v>
      </c>
      <c r="AN32" s="25">
        <v>0.77880620947770707</v>
      </c>
      <c r="AO32" s="42">
        <v>9.2225796798113876E-3</v>
      </c>
      <c r="AP32" s="24">
        <v>0.30245191472203808</v>
      </c>
      <c r="AQ32" s="27">
        <f t="shared" si="14"/>
        <v>0.87841225626740949</v>
      </c>
      <c r="AR32" s="26">
        <f t="shared" si="15"/>
        <v>-0.18702991083927095</v>
      </c>
      <c r="AS32" s="25">
        <v>0.86233738537001514</v>
      </c>
      <c r="AT32" s="25">
        <v>1.2585075638901515</v>
      </c>
      <c r="AU32" s="28">
        <v>0.48529376958306225</v>
      </c>
      <c r="AV32" s="24">
        <v>0.3703077903908335</v>
      </c>
      <c r="AW32" s="146"/>
      <c r="AX32" s="23">
        <v>9</v>
      </c>
      <c r="AY32" s="22" t="s">
        <v>0</v>
      </c>
      <c r="AZ32" s="20" t="s">
        <v>0</v>
      </c>
      <c r="BA32" s="22"/>
      <c r="BB32" s="21"/>
      <c r="BC32" s="22" t="s">
        <v>0</v>
      </c>
      <c r="BD32" s="20"/>
      <c r="BE32" s="21"/>
      <c r="BF32" s="20"/>
    </row>
    <row r="33" spans="1:58" ht="16" x14ac:dyDescent="0.35">
      <c r="A33" s="146"/>
      <c r="B33" s="23">
        <v>10</v>
      </c>
      <c r="C33" s="41">
        <v>32671</v>
      </c>
      <c r="D33" s="38">
        <v>32900</v>
      </c>
      <c r="E33" s="38">
        <v>17829</v>
      </c>
      <c r="F33" s="140">
        <f t="shared" si="0"/>
        <v>8635.8983898607785</v>
      </c>
      <c r="G33" s="137">
        <f t="shared" si="1"/>
        <v>0.31064382697340931</v>
      </c>
      <c r="H33" s="39">
        <v>33357</v>
      </c>
      <c r="I33" s="38">
        <v>13057</v>
      </c>
      <c r="J33" s="38">
        <v>30714</v>
      </c>
      <c r="K33" s="37">
        <f t="shared" si="2"/>
        <v>11036.644251462189</v>
      </c>
      <c r="L33" s="31">
        <f t="shared" si="3"/>
        <v>0.42928550921048864</v>
      </c>
      <c r="M33" s="39">
        <v>37198</v>
      </c>
      <c r="N33" s="38">
        <v>26231</v>
      </c>
      <c r="O33" s="38">
        <v>25236</v>
      </c>
      <c r="P33" s="37">
        <f t="shared" si="4"/>
        <v>6637.7023886281613</v>
      </c>
      <c r="Q33" s="31">
        <f t="shared" si="5"/>
        <v>0.22458813698623453</v>
      </c>
      <c r="R33" s="39">
        <v>13400</v>
      </c>
      <c r="S33" s="38">
        <v>36271</v>
      </c>
      <c r="T33" s="38">
        <v>43629</v>
      </c>
      <c r="U33" s="37">
        <f t="shared" si="6"/>
        <v>15763.963365854413</v>
      </c>
      <c r="V33" s="31">
        <f t="shared" si="7"/>
        <v>0.50687985099210331</v>
      </c>
      <c r="W33" s="146"/>
      <c r="X33" s="30">
        <v>10</v>
      </c>
      <c r="Y33" s="25">
        <f t="shared" si="8"/>
        <v>1.0813193652110777</v>
      </c>
      <c r="Z33" s="26">
        <f t="shared" si="9"/>
        <v>0.11279268270191065</v>
      </c>
      <c r="AA33" s="29">
        <v>1.2000000000000002</v>
      </c>
      <c r="AB33" s="29">
        <v>1.4000000000000001</v>
      </c>
      <c r="AC33" s="28">
        <v>0.58996491841647591</v>
      </c>
      <c r="AD33" s="24">
        <v>0.39049020689686476</v>
      </c>
      <c r="AE33" s="27">
        <f t="shared" si="10"/>
        <v>0.95032154340836017</v>
      </c>
      <c r="AF33" s="26">
        <f t="shared" si="11"/>
        <v>-7.3512359767073848E-2</v>
      </c>
      <c r="AG33" s="25">
        <v>0.89046435227492327</v>
      </c>
      <c r="AH33" s="25">
        <v>1.1107579397189329</v>
      </c>
      <c r="AI33" s="28">
        <v>0.7628010608857243</v>
      </c>
      <c r="AJ33" s="24">
        <v>0.7600233944365582</v>
      </c>
      <c r="AK33" s="27">
        <f t="shared" si="12"/>
        <v>1.0631294964028777</v>
      </c>
      <c r="AL33" s="26">
        <f t="shared" si="13"/>
        <v>8.8317337640021185E-2</v>
      </c>
      <c r="AM33" s="25">
        <v>1.0924986035596169</v>
      </c>
      <c r="AN33" s="25">
        <v>1.4469559140800115</v>
      </c>
      <c r="AO33" s="28">
        <v>0.62797830367775531</v>
      </c>
      <c r="AP33" s="24">
        <v>0.17567454308895927</v>
      </c>
      <c r="AQ33" s="27">
        <f t="shared" si="14"/>
        <v>1.2096774193548387</v>
      </c>
      <c r="AR33" s="26">
        <f t="shared" si="15"/>
        <v>0.27462238010900575</v>
      </c>
      <c r="AS33" s="25">
        <v>1.3351189903530791</v>
      </c>
      <c r="AT33" s="25">
        <v>1.75608495334137</v>
      </c>
      <c r="AU33" s="28">
        <v>0.47124244945702226</v>
      </c>
      <c r="AV33" s="24">
        <v>0.2704306279555756</v>
      </c>
      <c r="AW33" s="146"/>
      <c r="AX33" s="23">
        <v>10</v>
      </c>
      <c r="AY33" s="22"/>
      <c r="AZ33" s="20"/>
      <c r="BA33" s="22"/>
      <c r="BB33" s="21"/>
      <c r="BC33" s="22"/>
      <c r="BD33" s="20"/>
      <c r="BE33" s="21"/>
      <c r="BF33" s="20"/>
    </row>
    <row r="34" spans="1:58" ht="16" x14ac:dyDescent="0.35">
      <c r="A34" s="146"/>
      <c r="B34" s="23">
        <v>16</v>
      </c>
      <c r="C34" s="41">
        <v>50897</v>
      </c>
      <c r="D34" s="38">
        <v>83948</v>
      </c>
      <c r="E34" s="38">
        <v>65023</v>
      </c>
      <c r="F34" s="140">
        <f t="shared" si="0"/>
        <v>16583.466173672288</v>
      </c>
      <c r="G34" s="137">
        <f t="shared" si="1"/>
        <v>0.24891627734813407</v>
      </c>
      <c r="H34" s="39">
        <v>95668</v>
      </c>
      <c r="I34" s="38">
        <v>57138</v>
      </c>
      <c r="J34" s="38">
        <v>67499</v>
      </c>
      <c r="K34" s="37">
        <f t="shared" si="2"/>
        <v>19939.08967330254</v>
      </c>
      <c r="L34" s="31">
        <f t="shared" si="3"/>
        <v>0.27152025155991749</v>
      </c>
      <c r="M34" s="39">
        <v>53943</v>
      </c>
      <c r="N34" s="38">
        <v>68223</v>
      </c>
      <c r="O34" s="38">
        <v>55338</v>
      </c>
      <c r="P34" s="37">
        <f t="shared" si="4"/>
        <v>7872.8187455319967</v>
      </c>
      <c r="Q34" s="31">
        <f t="shared" si="5"/>
        <v>0.13305872677007838</v>
      </c>
      <c r="R34" s="39">
        <v>46911</v>
      </c>
      <c r="S34" s="38">
        <v>66441</v>
      </c>
      <c r="T34" s="38">
        <v>32092</v>
      </c>
      <c r="U34" s="37">
        <f t="shared" si="6"/>
        <v>17228.259062753077</v>
      </c>
      <c r="V34" s="31">
        <f t="shared" si="7"/>
        <v>0.35535860666826563</v>
      </c>
      <c r="W34" s="146"/>
      <c r="X34" s="30">
        <v>16</v>
      </c>
      <c r="Y34" s="25">
        <f t="shared" si="8"/>
        <v>0.90723315403644955</v>
      </c>
      <c r="Z34" s="26">
        <f t="shared" si="9"/>
        <v>-0.14045473162443101</v>
      </c>
      <c r="AA34" s="29">
        <v>1</v>
      </c>
      <c r="AB34" s="29">
        <v>1.2000000000000002</v>
      </c>
      <c r="AC34" s="28">
        <v>0.46412923560594643</v>
      </c>
      <c r="AD34" s="24">
        <v>0.61347655023113457</v>
      </c>
      <c r="AE34" s="27">
        <f t="shared" si="10"/>
        <v>1.2204284810648771</v>
      </c>
      <c r="AF34" s="26">
        <f t="shared" si="11"/>
        <v>0.28738775350806811</v>
      </c>
      <c r="AG34" s="25">
        <v>1.2776670097675793</v>
      </c>
      <c r="AH34" s="25">
        <v>1.4458457297593905</v>
      </c>
      <c r="AI34" s="28">
        <v>0.13710650873164978</v>
      </c>
      <c r="AJ34" s="24">
        <v>0.13508876566293138</v>
      </c>
      <c r="AK34" s="27">
        <f t="shared" si="12"/>
        <v>0.88810615005903892</v>
      </c>
      <c r="AL34" s="26">
        <f t="shared" si="13"/>
        <v>-0.17119597122716831</v>
      </c>
      <c r="AM34" s="25">
        <v>0.89642651529689821</v>
      </c>
      <c r="AN34" s="25">
        <v>1.2101336452263214</v>
      </c>
      <c r="AO34" s="28">
        <v>0.35726310850664267</v>
      </c>
      <c r="AP34" s="24">
        <v>0.29503732265339527</v>
      </c>
      <c r="AQ34" s="27">
        <f t="shared" si="14"/>
        <v>0.6601938222010395</v>
      </c>
      <c r="AR34" s="26">
        <f t="shared" si="15"/>
        <v>-0.59903845635966746</v>
      </c>
      <c r="AS34" s="25">
        <v>0.65078532314653892</v>
      </c>
      <c r="AT34" s="25">
        <v>0.94180345910042829</v>
      </c>
      <c r="AU34" s="42">
        <v>1.42311802422502E-2</v>
      </c>
      <c r="AV34" s="24">
        <v>0.82981344656398659</v>
      </c>
      <c r="AW34" s="146"/>
      <c r="AX34" s="23">
        <v>16</v>
      </c>
      <c r="AY34" s="22"/>
      <c r="AZ34" s="20"/>
      <c r="BA34" s="22"/>
      <c r="BB34" s="21"/>
      <c r="BC34" s="22"/>
      <c r="BD34" s="20"/>
      <c r="BE34" s="21" t="s">
        <v>0</v>
      </c>
      <c r="BF34" s="20"/>
    </row>
    <row r="35" spans="1:58" ht="16" x14ac:dyDescent="0.35">
      <c r="A35" s="146"/>
      <c r="B35" s="23">
        <v>18</v>
      </c>
      <c r="C35" s="41">
        <v>50355</v>
      </c>
      <c r="D35" s="38">
        <v>67926</v>
      </c>
      <c r="E35" s="38">
        <v>50287</v>
      </c>
      <c r="F35" s="140">
        <f t="shared" si="0"/>
        <v>10164.30835489228</v>
      </c>
      <c r="G35" s="137">
        <f t="shared" si="1"/>
        <v>0.18089391263274668</v>
      </c>
      <c r="H35" s="39">
        <v>68479</v>
      </c>
      <c r="I35" s="38">
        <v>58553</v>
      </c>
      <c r="J35" s="38">
        <v>68863</v>
      </c>
      <c r="K35" s="37">
        <f t="shared" si="2"/>
        <v>5844.7844556778427</v>
      </c>
      <c r="L35" s="31">
        <f t="shared" si="3"/>
        <v>8.9508937783167139E-2</v>
      </c>
      <c r="M35" s="39">
        <v>40945</v>
      </c>
      <c r="N35" s="38">
        <v>35179</v>
      </c>
      <c r="O35" s="38">
        <v>33529</v>
      </c>
      <c r="P35" s="37">
        <f t="shared" si="4"/>
        <v>3893.7195584684832</v>
      </c>
      <c r="Q35" s="31">
        <f t="shared" si="5"/>
        <v>0.10652840027546397</v>
      </c>
      <c r="R35" s="39">
        <v>34100</v>
      </c>
      <c r="S35" s="38">
        <v>42924</v>
      </c>
      <c r="T35" s="38">
        <v>38768</v>
      </c>
      <c r="U35" s="37">
        <f t="shared" si="6"/>
        <v>4414.4749782203244</v>
      </c>
      <c r="V35" s="31">
        <f t="shared" si="7"/>
        <v>0.11437253812578566</v>
      </c>
      <c r="W35" s="146"/>
      <c r="X35" s="30">
        <v>18</v>
      </c>
      <c r="Y35" s="25">
        <f t="shared" si="8"/>
        <v>0.86050179943336991</v>
      </c>
      <c r="Z35" s="26">
        <f t="shared" si="9"/>
        <v>-0.21674988573532358</v>
      </c>
      <c r="AA35" s="29">
        <v>0.9</v>
      </c>
      <c r="AB35" s="29">
        <v>1.1000000000000001</v>
      </c>
      <c r="AC35" s="28">
        <v>0.1876077567480057</v>
      </c>
      <c r="AD35" s="24">
        <v>0.62641374694007435</v>
      </c>
      <c r="AE35" s="27">
        <f t="shared" si="10"/>
        <v>0.94698252038137343</v>
      </c>
      <c r="AF35" s="26">
        <f t="shared" si="11"/>
        <v>-7.8590298540951592E-2</v>
      </c>
      <c r="AG35" s="25">
        <v>0.98034941350688931</v>
      </c>
      <c r="AH35" s="25">
        <v>1.1104526649549502</v>
      </c>
      <c r="AI35" s="28">
        <v>0.87014964171055298</v>
      </c>
      <c r="AJ35" s="24">
        <v>0.32422029755661042</v>
      </c>
      <c r="AK35" s="27">
        <f t="shared" si="12"/>
        <v>0.65049712875516108</v>
      </c>
      <c r="AL35" s="26">
        <f t="shared" si="13"/>
        <v>-0.62038540587639357</v>
      </c>
      <c r="AM35" s="25">
        <v>0.67292878924680233</v>
      </c>
      <c r="AN35" s="25">
        <v>0.87521886645283753</v>
      </c>
      <c r="AO35" s="42">
        <v>6.7300817693942677E-3</v>
      </c>
      <c r="AP35" s="24">
        <v>0.35880105948259722</v>
      </c>
      <c r="AQ35" s="27">
        <f t="shared" si="14"/>
        <v>0.5910921667219684</v>
      </c>
      <c r="AR35" s="26">
        <f t="shared" si="15"/>
        <v>-0.75854499307076551</v>
      </c>
      <c r="AS35" s="25">
        <v>0.55797762504517501</v>
      </c>
      <c r="AT35" s="25">
        <v>0.84012410648125369</v>
      </c>
      <c r="AU35" s="42">
        <v>2.3041238900376206E-2</v>
      </c>
      <c r="AV35" s="24">
        <v>0.10834828925292744</v>
      </c>
      <c r="AW35" s="146"/>
      <c r="AX35" s="23">
        <v>18</v>
      </c>
      <c r="AY35" s="22"/>
      <c r="AZ35" s="20"/>
      <c r="BA35" s="22"/>
      <c r="BB35" s="21"/>
      <c r="BC35" s="22" t="s">
        <v>0</v>
      </c>
      <c r="BD35" s="20"/>
      <c r="BE35" s="21" t="s">
        <v>0</v>
      </c>
      <c r="BF35" s="20"/>
    </row>
    <row r="36" spans="1:58" ht="16" x14ac:dyDescent="0.35">
      <c r="A36" s="146"/>
      <c r="B36" s="23">
        <v>19</v>
      </c>
      <c r="C36" s="41">
        <v>49315</v>
      </c>
      <c r="D36" s="38">
        <v>64596</v>
      </c>
      <c r="E36" s="38">
        <v>48158</v>
      </c>
      <c r="F36" s="140">
        <f t="shared" si="0"/>
        <v>9174.7429936756271</v>
      </c>
      <c r="G36" s="137">
        <f t="shared" si="1"/>
        <v>0.16983031289775885</v>
      </c>
      <c r="H36" s="39">
        <v>60007</v>
      </c>
      <c r="I36" s="38">
        <v>36555</v>
      </c>
      <c r="J36" s="38">
        <v>39589</v>
      </c>
      <c r="K36" s="37">
        <f t="shared" si="2"/>
        <v>12754.712749934179</v>
      </c>
      <c r="L36" s="31">
        <f t="shared" si="3"/>
        <v>0.28104191853018001</v>
      </c>
      <c r="M36" s="39">
        <v>25747</v>
      </c>
      <c r="N36" s="38">
        <v>25623</v>
      </c>
      <c r="O36" s="38">
        <v>22315</v>
      </c>
      <c r="P36" s="37">
        <f t="shared" si="4"/>
        <v>1946.657990848247</v>
      </c>
      <c r="Q36" s="31">
        <f t="shared" si="5"/>
        <v>7.9255940456602308E-2</v>
      </c>
      <c r="R36" s="39">
        <v>29240</v>
      </c>
      <c r="S36" s="38">
        <v>38863</v>
      </c>
      <c r="T36" s="38">
        <v>20911</v>
      </c>
      <c r="U36" s="37">
        <f t="shared" si="6"/>
        <v>8983.769383356479</v>
      </c>
      <c r="V36" s="31">
        <f t="shared" si="7"/>
        <v>0.3027760593846972</v>
      </c>
      <c r="W36" s="146"/>
      <c r="X36" s="30">
        <v>19</v>
      </c>
      <c r="Y36" s="25">
        <f t="shared" si="8"/>
        <v>1.1903621714126229</v>
      </c>
      <c r="Z36" s="26">
        <f t="shared" si="9"/>
        <v>0.25140058479902516</v>
      </c>
      <c r="AA36" s="29">
        <v>1.2000000000000002</v>
      </c>
      <c r="AB36" s="29">
        <v>1.5</v>
      </c>
      <c r="AC36" s="42">
        <v>3.4144954171602113E-2</v>
      </c>
      <c r="AD36" s="24">
        <v>9.5570872940547447E-2</v>
      </c>
      <c r="AE36" s="27">
        <f t="shared" si="10"/>
        <v>0.82779113397892479</v>
      </c>
      <c r="AF36" s="26">
        <f t="shared" si="11"/>
        <v>-0.27266129815913931</v>
      </c>
      <c r="AG36" s="25">
        <v>0.81561864672090645</v>
      </c>
      <c r="AH36" s="25">
        <v>0.95883818037302826</v>
      </c>
      <c r="AI36" s="28">
        <v>0.28108850896326198</v>
      </c>
      <c r="AJ36" s="24">
        <v>0.83665199620745445</v>
      </c>
      <c r="AK36" s="27">
        <f t="shared" si="12"/>
        <v>0.45465203092509981</v>
      </c>
      <c r="AL36" s="26">
        <f t="shared" si="13"/>
        <v>-1.1371652975283462</v>
      </c>
      <c r="AM36" s="25">
        <v>0.45275923583949612</v>
      </c>
      <c r="AN36" s="25">
        <v>0.59968757210348733</v>
      </c>
      <c r="AO36" s="42">
        <v>2.3200366278082577E-4</v>
      </c>
      <c r="AP36" s="36">
        <v>1.8514672470168345E-2</v>
      </c>
      <c r="AQ36" s="27">
        <f t="shared" si="14"/>
        <v>0.6537888080146308</v>
      </c>
      <c r="AR36" s="26">
        <f t="shared" si="15"/>
        <v>-0.61310341457018169</v>
      </c>
      <c r="AS36" s="25">
        <v>0.67054226313925835</v>
      </c>
      <c r="AT36" s="25">
        <v>0.92872873356645624</v>
      </c>
      <c r="AU36" s="42">
        <v>3.2092381988682091E-2</v>
      </c>
      <c r="AV36" s="24">
        <v>0.77834179661937797</v>
      </c>
      <c r="AW36" s="146"/>
      <c r="AX36" s="23">
        <v>19</v>
      </c>
      <c r="AY36" s="43" t="s">
        <v>0</v>
      </c>
      <c r="AZ36" s="20"/>
      <c r="BA36" s="22"/>
      <c r="BB36" s="21"/>
      <c r="BC36" s="22" t="s">
        <v>0</v>
      </c>
      <c r="BD36" s="20" t="s">
        <v>0</v>
      </c>
      <c r="BE36" s="21" t="s">
        <v>0</v>
      </c>
      <c r="BF36" s="20"/>
    </row>
    <row r="37" spans="1:58" ht="16" x14ac:dyDescent="0.35">
      <c r="A37" s="146"/>
      <c r="B37" s="23">
        <v>28</v>
      </c>
      <c r="C37" s="41">
        <v>20734</v>
      </c>
      <c r="D37" s="38">
        <v>20506</v>
      </c>
      <c r="E37" s="38">
        <v>23494</v>
      </c>
      <c r="F37" s="140">
        <f t="shared" si="0"/>
        <v>1663.2161615376397</v>
      </c>
      <c r="G37" s="137">
        <f t="shared" si="1"/>
        <v>7.7079254867811642E-2</v>
      </c>
      <c r="H37" s="39">
        <v>29975</v>
      </c>
      <c r="I37" s="38">
        <v>11494</v>
      </c>
      <c r="J37" s="38">
        <v>18101</v>
      </c>
      <c r="K37" s="37">
        <f t="shared" si="2"/>
        <v>9364.7538319666128</v>
      </c>
      <c r="L37" s="31">
        <f t="shared" si="3"/>
        <v>0.47161761785965817</v>
      </c>
      <c r="M37" s="39">
        <v>5924</v>
      </c>
      <c r="N37" s="38">
        <v>2013</v>
      </c>
      <c r="O37" s="38">
        <v>2013</v>
      </c>
      <c r="P37" s="37">
        <f t="shared" si="4"/>
        <v>2258.0169028006267</v>
      </c>
      <c r="Q37" s="31">
        <f t="shared" si="5"/>
        <v>0.68080911642229958</v>
      </c>
      <c r="R37" s="39">
        <v>25696</v>
      </c>
      <c r="S37" s="38">
        <v>10810</v>
      </c>
      <c r="T37" s="38">
        <v>28007</v>
      </c>
      <c r="U37" s="37">
        <f t="shared" si="6"/>
        <v>9333.3677916030592</v>
      </c>
      <c r="V37" s="31">
        <f t="shared" si="7"/>
        <v>0.43402265240818405</v>
      </c>
      <c r="W37" s="146"/>
      <c r="X37" s="30">
        <v>28</v>
      </c>
      <c r="Y37" s="25">
        <f t="shared" si="8"/>
        <v>1.0866879301661909</v>
      </c>
      <c r="Z37" s="26">
        <f t="shared" si="9"/>
        <v>0.11993769359272777</v>
      </c>
      <c r="AA37" s="29">
        <v>1.3</v>
      </c>
      <c r="AB37" s="29">
        <v>1.4000000000000001</v>
      </c>
      <c r="AC37" s="28">
        <v>0.37859172106693689</v>
      </c>
      <c r="AD37" s="24">
        <v>0.29457698332716503</v>
      </c>
      <c r="AE37" s="27">
        <f t="shared" si="10"/>
        <v>0.15423248027529335</v>
      </c>
      <c r="AF37" s="26">
        <f t="shared" si="11"/>
        <v>-2.6968214762125977</v>
      </c>
      <c r="AG37" s="25">
        <v>0.15981371989955678</v>
      </c>
      <c r="AH37" s="25">
        <v>0.10718298753299071</v>
      </c>
      <c r="AI37" s="28">
        <v>5.6606209224308146E-2</v>
      </c>
      <c r="AJ37" s="36">
        <v>3.1150846622142701E-2</v>
      </c>
      <c r="AK37" s="27">
        <f t="shared" si="12"/>
        <v>0.15370593505731145</v>
      </c>
      <c r="AL37" s="26">
        <f t="shared" si="13"/>
        <v>-2.7017552219052838</v>
      </c>
      <c r="AM37" s="25">
        <v>0.16022085594214819</v>
      </c>
      <c r="AN37" s="25">
        <v>0.1239884448482771</v>
      </c>
      <c r="AO37" s="42">
        <v>4.3916865381088349E-3</v>
      </c>
      <c r="AP37" s="36">
        <v>9.1586052953111037E-4</v>
      </c>
      <c r="AQ37" s="27">
        <f t="shared" si="14"/>
        <v>1.0829780090649654</v>
      </c>
      <c r="AR37" s="26">
        <f t="shared" si="15"/>
        <v>0.1150039479000419</v>
      </c>
      <c r="AS37" s="25">
        <v>1.2191499270390262</v>
      </c>
      <c r="AT37" s="25">
        <v>1.5693200740007403</v>
      </c>
      <c r="AU37" s="28">
        <v>0.61236078459906951</v>
      </c>
      <c r="AV37" s="24">
        <v>0.32208181326133239</v>
      </c>
      <c r="AW37" s="146"/>
      <c r="AX37" s="23">
        <v>28</v>
      </c>
      <c r="AY37" s="22"/>
      <c r="AZ37" s="20"/>
      <c r="BA37" s="22"/>
      <c r="BB37" s="21" t="s">
        <v>0</v>
      </c>
      <c r="BC37" s="22" t="s">
        <v>0</v>
      </c>
      <c r="BD37" s="20" t="s">
        <v>0</v>
      </c>
      <c r="BE37" s="21"/>
      <c r="BF37" s="20"/>
    </row>
    <row r="38" spans="1:58" ht="16" x14ac:dyDescent="0.35">
      <c r="A38" s="146"/>
      <c r="B38" s="23">
        <v>30</v>
      </c>
      <c r="C38" s="41">
        <v>24409</v>
      </c>
      <c r="D38" s="38">
        <v>3432</v>
      </c>
      <c r="E38" s="38">
        <v>16250</v>
      </c>
      <c r="F38" s="140">
        <f t="shared" si="0"/>
        <v>10574.378894289726</v>
      </c>
      <c r="G38" s="137">
        <f t="shared" si="1"/>
        <v>0.71949233818396452</v>
      </c>
      <c r="H38" s="39">
        <v>49773</v>
      </c>
      <c r="I38" s="38">
        <v>5136</v>
      </c>
      <c r="J38" s="38">
        <v>16636</v>
      </c>
      <c r="K38" s="37">
        <f t="shared" si="2"/>
        <v>23176.038408954482</v>
      </c>
      <c r="L38" s="31">
        <f t="shared" si="3"/>
        <v>0.97180956358744075</v>
      </c>
      <c r="M38" s="39">
        <v>2159</v>
      </c>
      <c r="N38" s="40">
        <v>3057</v>
      </c>
      <c r="O38" s="38">
        <v>3955</v>
      </c>
      <c r="P38" s="37">
        <f t="shared" si="4"/>
        <v>898</v>
      </c>
      <c r="Q38" s="31">
        <f t="shared" si="5"/>
        <v>0.29375204448806019</v>
      </c>
      <c r="R38" s="39">
        <v>17523</v>
      </c>
      <c r="S38" s="38">
        <v>21318</v>
      </c>
      <c r="T38" s="38">
        <v>33315</v>
      </c>
      <c r="U38" s="37">
        <f t="shared" si="6"/>
        <v>8243.3538684203049</v>
      </c>
      <c r="V38" s="31">
        <f t="shared" si="7"/>
        <v>0.34273049511143794</v>
      </c>
      <c r="W38" s="146"/>
      <c r="X38" s="30">
        <v>30</v>
      </c>
      <c r="Y38" s="25">
        <f t="shared" si="8"/>
        <v>0.61626948074638344</v>
      </c>
      <c r="Z38" s="26">
        <f t="shared" si="9"/>
        <v>-0.6983667479899347</v>
      </c>
      <c r="AA38" s="29">
        <v>0.79999999999999993</v>
      </c>
      <c r="AB38" s="29">
        <v>0.79999999999999993</v>
      </c>
      <c r="AC38" s="28">
        <v>0.67477287784503193</v>
      </c>
      <c r="AD38" s="24">
        <v>0.72223836215953496</v>
      </c>
      <c r="AE38" s="27">
        <f t="shared" si="10"/>
        <v>0.12709961749542659</v>
      </c>
      <c r="AF38" s="26">
        <f t="shared" si="11"/>
        <v>-2.9759684063090974</v>
      </c>
      <c r="AG38" s="25">
        <v>0.12447093709862335</v>
      </c>
      <c r="AH38" s="25">
        <v>8.1896691913105141E-2</v>
      </c>
      <c r="AI38" s="28">
        <v>5.9940808166561547E-2</v>
      </c>
      <c r="AJ38" s="36">
        <v>4.5140589086309683E-2</v>
      </c>
      <c r="AK38" s="27">
        <f t="shared" si="12"/>
        <v>0.20800163298632374</v>
      </c>
      <c r="AL38" s="26">
        <f t="shared" si="13"/>
        <v>-2.2653332401170374</v>
      </c>
      <c r="AM38" s="25">
        <v>0.2094092395599933</v>
      </c>
      <c r="AN38" s="25">
        <v>0.16063201745607616</v>
      </c>
      <c r="AO38" s="28">
        <v>0.15332938329724799</v>
      </c>
      <c r="AP38" s="24">
        <v>0.20209320062667874</v>
      </c>
      <c r="AQ38" s="27">
        <f t="shared" si="14"/>
        <v>1.0085400796701378</v>
      </c>
      <c r="AR38" s="26">
        <f t="shared" si="15"/>
        <v>1.2268418202125757E-2</v>
      </c>
      <c r="AS38" s="25">
        <v>1.2667423754354163</v>
      </c>
      <c r="AT38" s="25">
        <v>1.4544579201014498</v>
      </c>
      <c r="AU38" s="28">
        <v>0.66643805514566268</v>
      </c>
      <c r="AV38" s="24">
        <v>0.5299856776510169</v>
      </c>
      <c r="AW38" s="146"/>
      <c r="AX38" s="23">
        <v>30</v>
      </c>
      <c r="AY38" s="22"/>
      <c r="AZ38" s="20"/>
      <c r="BA38" s="22"/>
      <c r="BB38" s="21" t="s">
        <v>0</v>
      </c>
      <c r="BC38" s="22"/>
      <c r="BD38" s="20"/>
      <c r="BE38" s="21"/>
      <c r="BF38" s="20"/>
    </row>
    <row r="39" spans="1:58" ht="16" x14ac:dyDescent="0.35">
      <c r="A39" s="146"/>
      <c r="B39" s="23">
        <v>36</v>
      </c>
      <c r="C39" s="35">
        <v>24059</v>
      </c>
      <c r="D39" s="33">
        <v>18961</v>
      </c>
      <c r="E39" s="33">
        <v>16696</v>
      </c>
      <c r="F39" s="142">
        <f t="shared" si="0"/>
        <v>3771.24201468606</v>
      </c>
      <c r="G39" s="137">
        <f t="shared" si="1"/>
        <v>0.18945887273190068</v>
      </c>
      <c r="H39" s="34">
        <v>22559</v>
      </c>
      <c r="I39" s="33">
        <v>14059</v>
      </c>
      <c r="J39" s="33">
        <v>20990</v>
      </c>
      <c r="K39" s="32">
        <f t="shared" si="2"/>
        <v>4523.0985323485238</v>
      </c>
      <c r="L39" s="31">
        <f t="shared" si="3"/>
        <v>0.23554533393010643</v>
      </c>
      <c r="M39" s="34">
        <v>37008</v>
      </c>
      <c r="N39" s="33">
        <v>25012</v>
      </c>
      <c r="O39" s="33">
        <v>16020</v>
      </c>
      <c r="P39" s="32">
        <f t="shared" si="4"/>
        <v>10529.769101615351</v>
      </c>
      <c r="Q39" s="31">
        <f t="shared" si="5"/>
        <v>0.40478353799136413</v>
      </c>
      <c r="R39" s="34">
        <v>11520</v>
      </c>
      <c r="S39" s="33">
        <v>33373</v>
      </c>
      <c r="T39" s="33">
        <v>17304</v>
      </c>
      <c r="U39" s="32">
        <f t="shared" si="6"/>
        <v>11322.698632982041</v>
      </c>
      <c r="V39" s="31">
        <f t="shared" si="7"/>
        <v>0.54613720756541517</v>
      </c>
      <c r="W39" s="146"/>
      <c r="X39" s="30">
        <v>36</v>
      </c>
      <c r="Y39" s="25">
        <f t="shared" si="8"/>
        <v>1.0365921399805582</v>
      </c>
      <c r="Z39" s="26">
        <f t="shared" si="9"/>
        <v>5.1848359558709797E-2</v>
      </c>
      <c r="AA39" s="29">
        <v>1.1000000000000001</v>
      </c>
      <c r="AB39" s="29">
        <v>1.3</v>
      </c>
      <c r="AC39" s="28">
        <v>0.31456605427806428</v>
      </c>
      <c r="AD39" s="24">
        <v>0.23522602764282516</v>
      </c>
      <c r="AE39" s="27">
        <f t="shared" si="10"/>
        <v>1.25472289660273</v>
      </c>
      <c r="AF39" s="26">
        <f t="shared" si="11"/>
        <v>0.32736878263127145</v>
      </c>
      <c r="AG39" s="25">
        <v>1.3175359383818597</v>
      </c>
      <c r="AH39" s="25">
        <v>1.4818748531232748</v>
      </c>
      <c r="AI39" s="28">
        <v>0.43552220506690886</v>
      </c>
      <c r="AJ39" s="24">
        <v>0.38543382407374099</v>
      </c>
      <c r="AK39" s="27">
        <f t="shared" si="12"/>
        <v>1.3068524348583295</v>
      </c>
      <c r="AL39" s="26">
        <f t="shared" si="13"/>
        <v>0.38609624632300177</v>
      </c>
      <c r="AM39" s="25">
        <v>1.2895369618196588</v>
      </c>
      <c r="AN39" s="25">
        <v>1.7966146906398033</v>
      </c>
      <c r="AO39" s="28">
        <v>0.37459565942437667</v>
      </c>
      <c r="AP39" s="24">
        <v>0.15831372390825577</v>
      </c>
      <c r="AQ39" s="27">
        <f t="shared" si="14"/>
        <v>1.0796590751284543</v>
      </c>
      <c r="AR39" s="26">
        <f t="shared" si="15"/>
        <v>0.11057582325043984</v>
      </c>
      <c r="AS39" s="25">
        <v>1.0550013293721894</v>
      </c>
      <c r="AT39" s="25">
        <v>1.5647962440409553</v>
      </c>
      <c r="AU39" s="28">
        <v>0.85399400514153923</v>
      </c>
      <c r="AV39" s="24">
        <v>0.35413351709499197</v>
      </c>
      <c r="AW39" s="146"/>
      <c r="AX39" s="23">
        <v>36</v>
      </c>
      <c r="AY39" s="22"/>
      <c r="AZ39" s="20"/>
      <c r="BA39" s="22"/>
      <c r="BB39" s="21"/>
      <c r="BC39" s="22"/>
      <c r="BD39" s="20"/>
      <c r="BE39" s="21"/>
      <c r="BF39" s="20"/>
    </row>
    <row r="40" spans="1:58" ht="16.5" thickBot="1" x14ac:dyDescent="0.4">
      <c r="A40" s="147"/>
      <c r="B40" s="7">
        <v>40</v>
      </c>
      <c r="C40" s="19">
        <v>42738</v>
      </c>
      <c r="D40" s="17">
        <v>71318</v>
      </c>
      <c r="E40" s="17">
        <v>35654</v>
      </c>
      <c r="F40" s="144">
        <f t="shared" si="0"/>
        <v>18880.856054038795</v>
      </c>
      <c r="G40" s="138">
        <f t="shared" si="1"/>
        <v>0.37834859503116947</v>
      </c>
      <c r="H40" s="18">
        <v>65421</v>
      </c>
      <c r="I40" s="17">
        <v>45636</v>
      </c>
      <c r="J40" s="17">
        <v>63262</v>
      </c>
      <c r="K40" s="16">
        <f t="shared" si="2"/>
        <v>10853.443247805419</v>
      </c>
      <c r="L40" s="15">
        <f t="shared" si="3"/>
        <v>0.18678589105844029</v>
      </c>
      <c r="M40" s="18">
        <v>37526</v>
      </c>
      <c r="N40" s="17">
        <v>33899</v>
      </c>
      <c r="O40" s="17">
        <v>30551</v>
      </c>
      <c r="P40" s="16">
        <f t="shared" si="4"/>
        <v>3488.4298760330557</v>
      </c>
      <c r="Q40" s="15">
        <f t="shared" si="5"/>
        <v>0.10262502577174205</v>
      </c>
      <c r="R40" s="18">
        <v>45692</v>
      </c>
      <c r="S40" s="17">
        <v>12159</v>
      </c>
      <c r="T40" s="17">
        <v>11486</v>
      </c>
      <c r="U40" s="16">
        <f t="shared" si="6"/>
        <v>19557.460017428984</v>
      </c>
      <c r="V40" s="15">
        <f t="shared" si="7"/>
        <v>0.84619150024210676</v>
      </c>
      <c r="W40" s="147"/>
      <c r="X40" s="14">
        <v>40</v>
      </c>
      <c r="Y40" s="9">
        <f t="shared" si="8"/>
        <v>0.85882778125161341</v>
      </c>
      <c r="Z40" s="10">
        <f t="shared" si="9"/>
        <v>-0.21955923482053644</v>
      </c>
      <c r="AA40" s="13">
        <v>1</v>
      </c>
      <c r="AB40" s="13">
        <v>1.1000000000000001</v>
      </c>
      <c r="AC40" s="12">
        <v>0.51012825584228738</v>
      </c>
      <c r="AD40" s="8">
        <v>0.82063565502084979</v>
      </c>
      <c r="AE40" s="11">
        <f t="shared" si="10"/>
        <v>1.4707299133218916</v>
      </c>
      <c r="AF40" s="10">
        <f t="shared" si="11"/>
        <v>0.55653233259744572</v>
      </c>
      <c r="AG40" s="9">
        <v>1.578360514116093</v>
      </c>
      <c r="AH40" s="9">
        <v>1.7518566697835463</v>
      </c>
      <c r="AI40" s="12">
        <v>0.34652201994471954</v>
      </c>
      <c r="AJ40" s="8">
        <v>0.22398635583784055</v>
      </c>
      <c r="AK40" s="11">
        <f t="shared" si="12"/>
        <v>0.68115690334646983</v>
      </c>
      <c r="AL40" s="10">
        <f t="shared" si="13"/>
        <v>-0.55394093599421201</v>
      </c>
      <c r="AM40" s="9">
        <v>0.68944712593242652</v>
      </c>
      <c r="AN40" s="9">
        <v>0.91597745538614272</v>
      </c>
      <c r="AO40" s="12">
        <v>0.10452768012728475</v>
      </c>
      <c r="AP40" s="8">
        <v>0.73409448281538203</v>
      </c>
      <c r="AQ40" s="11">
        <f t="shared" si="14"/>
        <v>0.39775928039972691</v>
      </c>
      <c r="AR40" s="10">
        <f t="shared" si="15"/>
        <v>-1.3300325034121943</v>
      </c>
      <c r="AS40" s="9">
        <v>0.38938663535903956</v>
      </c>
      <c r="AT40" s="9">
        <v>0.55601715811981967</v>
      </c>
      <c r="AU40" s="47">
        <v>4.8267422220531681E-2</v>
      </c>
      <c r="AV40" s="8">
        <v>0.21924216060385082</v>
      </c>
      <c r="AW40" s="147"/>
      <c r="AX40" s="7">
        <v>40</v>
      </c>
      <c r="AY40" s="6"/>
      <c r="AZ40" s="4"/>
      <c r="BA40" s="6"/>
      <c r="BB40" s="5"/>
      <c r="BC40" s="6"/>
      <c r="BD40" s="4"/>
      <c r="BE40" s="5" t="s">
        <v>0</v>
      </c>
      <c r="BF40" s="4"/>
    </row>
    <row r="42" spans="1:58" x14ac:dyDescent="0.35">
      <c r="AD42" s="3"/>
    </row>
  </sheetData>
  <mergeCells count="41">
    <mergeCell ref="Y2:AB2"/>
    <mergeCell ref="C1:G1"/>
    <mergeCell ref="H1:L1"/>
    <mergeCell ref="M1:Q1"/>
    <mergeCell ref="R1:V1"/>
    <mergeCell ref="Y1:AD1"/>
    <mergeCell ref="AC2:AD2"/>
    <mergeCell ref="BE1:BF2"/>
    <mergeCell ref="AU2:AV2"/>
    <mergeCell ref="AK2:AN2"/>
    <mergeCell ref="AO2:AP2"/>
    <mergeCell ref="AQ2:AT2"/>
    <mergeCell ref="AI2:AJ2"/>
    <mergeCell ref="AQ1:AV1"/>
    <mergeCell ref="AY1:AZ2"/>
    <mergeCell ref="BA1:BB2"/>
    <mergeCell ref="BC1:BD2"/>
    <mergeCell ref="AE1:AJ1"/>
    <mergeCell ref="AE2:AH2"/>
    <mergeCell ref="AW14:AW16"/>
    <mergeCell ref="A4:A10"/>
    <mergeCell ref="W4:W10"/>
    <mergeCell ref="AW4:AW10"/>
    <mergeCell ref="A11:A13"/>
    <mergeCell ref="W11:W13"/>
    <mergeCell ref="AW11:AW13"/>
    <mergeCell ref="C2:E2"/>
    <mergeCell ref="H2:J2"/>
    <mergeCell ref="M2:O2"/>
    <mergeCell ref="A14:A16"/>
    <mergeCell ref="W14:W16"/>
    <mergeCell ref="R2:T2"/>
    <mergeCell ref="A30:A40"/>
    <mergeCell ref="W30:W40"/>
    <mergeCell ref="AW30:AW40"/>
    <mergeCell ref="A17:A24"/>
    <mergeCell ref="W17:W24"/>
    <mergeCell ref="AW17:AW24"/>
    <mergeCell ref="A25:A29"/>
    <mergeCell ref="W25:W29"/>
    <mergeCell ref="AW25:AW29"/>
  </mergeCells>
  <pageMargins left="0.7" right="0.7" top="0.75" bottom="0.75" header="0.3" footer="0.3"/>
  <ignoredErrors>
    <ignoredError sqref="F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Şerif Yılmaz</dc:creator>
  <cp:lastModifiedBy>Sedef Tunca. Gedik</cp:lastModifiedBy>
  <dcterms:created xsi:type="dcterms:W3CDTF">2024-03-15T02:32:42Z</dcterms:created>
  <dcterms:modified xsi:type="dcterms:W3CDTF">2024-03-15T12:26:41Z</dcterms:modified>
</cp:coreProperties>
</file>