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D\EFI_elérhetőségek\supplementary_files\"/>
    </mc:Choice>
  </mc:AlternateContent>
  <xr:revisionPtr revIDLastSave="0" documentId="13_ncr:1_{F579D6BC-949F-4318-98E5-AE0A5831FC0C}" xr6:coauthVersionLast="36" xr6:coauthVersionMax="36" xr10:uidLastSave="{00000000-0000-0000-0000-000000000000}"/>
  <bookViews>
    <workbookView xWindow="0" yWindow="0" windowWidth="28800" windowHeight="12225" xr2:uid="{47EEDF80-5C9B-4B21-9037-1D79CFA22286}"/>
  </bookViews>
  <sheets>
    <sheet name="Lorenz_curve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9" i="1" l="1"/>
  <c r="C30" i="1"/>
  <c r="H37" i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I56" i="1" s="1"/>
  <c r="K56" i="1" s="1"/>
  <c r="E37" i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F56" i="1" s="1"/>
  <c r="L56" i="1" s="1"/>
  <c r="H6" i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I14" i="1" s="1"/>
  <c r="K14" i="1" s="1"/>
  <c r="B65" i="1"/>
  <c r="B66" i="1" s="1"/>
  <c r="B67" i="1" s="1"/>
  <c r="B68" i="1" s="1"/>
  <c r="B69" i="1" s="1"/>
  <c r="B70" i="1" s="1"/>
  <c r="B71" i="1" s="1"/>
  <c r="B72" i="1" s="1"/>
  <c r="B73" i="1" s="1"/>
  <c r="B74" i="1" s="1"/>
  <c r="A65" i="1"/>
  <c r="A66" i="1" s="1"/>
  <c r="A67" i="1" s="1"/>
  <c r="A68" i="1" s="1"/>
  <c r="A69" i="1" s="1"/>
  <c r="A70" i="1" s="1"/>
  <c r="A71" i="1" s="1"/>
  <c r="A72" i="1" s="1"/>
  <c r="A73" i="1" s="1"/>
  <c r="A74" i="1" s="1"/>
  <c r="B26" i="1"/>
  <c r="E6" i="1"/>
  <c r="F40" i="1" l="1"/>
  <c r="L40" i="1" s="1"/>
  <c r="F38" i="1"/>
  <c r="L38" i="1" s="1"/>
  <c r="I53" i="1"/>
  <c r="K53" i="1" s="1"/>
  <c r="F54" i="1"/>
  <c r="L54" i="1" s="1"/>
  <c r="I45" i="1"/>
  <c r="K45" i="1" s="1"/>
  <c r="I51" i="1"/>
  <c r="K51" i="1" s="1"/>
  <c r="F48" i="1"/>
  <c r="L48" i="1" s="1"/>
  <c r="I43" i="1"/>
  <c r="K43" i="1" s="1"/>
  <c r="F46" i="1"/>
  <c r="L46" i="1" s="1"/>
  <c r="I10" i="1"/>
  <c r="K10" i="1" s="1"/>
  <c r="I12" i="1"/>
  <c r="K12" i="1" s="1"/>
  <c r="I6" i="1"/>
  <c r="K6" i="1" s="1"/>
  <c r="I20" i="1"/>
  <c r="K20" i="1" s="1"/>
  <c r="I18" i="1"/>
  <c r="K18" i="1" s="1"/>
  <c r="I19" i="1"/>
  <c r="K19" i="1" s="1"/>
  <c r="I11" i="1"/>
  <c r="K11" i="1" s="1"/>
  <c r="F55" i="1"/>
  <c r="L55" i="1" s="1"/>
  <c r="F47" i="1"/>
  <c r="L47" i="1" s="1"/>
  <c r="F39" i="1"/>
  <c r="L39" i="1" s="1"/>
  <c r="I52" i="1"/>
  <c r="K52" i="1" s="1"/>
  <c r="I44" i="1"/>
  <c r="K44" i="1" s="1"/>
  <c r="I25" i="1"/>
  <c r="K25" i="1" s="1"/>
  <c r="I17" i="1"/>
  <c r="K17" i="1" s="1"/>
  <c r="I9" i="1"/>
  <c r="K9" i="1" s="1"/>
  <c r="F53" i="1"/>
  <c r="L53" i="1" s="1"/>
  <c r="F45" i="1"/>
  <c r="L45" i="1" s="1"/>
  <c r="I50" i="1"/>
  <c r="K50" i="1" s="1"/>
  <c r="I42" i="1"/>
  <c r="K42" i="1" s="1"/>
  <c r="I24" i="1"/>
  <c r="K24" i="1" s="1"/>
  <c r="I16" i="1"/>
  <c r="K16" i="1" s="1"/>
  <c r="I8" i="1"/>
  <c r="K8" i="1" s="1"/>
  <c r="F52" i="1"/>
  <c r="L52" i="1" s="1"/>
  <c r="F44" i="1"/>
  <c r="L44" i="1" s="1"/>
  <c r="I37" i="1"/>
  <c r="K37" i="1" s="1"/>
  <c r="I49" i="1"/>
  <c r="K49" i="1" s="1"/>
  <c r="I41" i="1"/>
  <c r="K41" i="1" s="1"/>
  <c r="I23" i="1"/>
  <c r="K23" i="1" s="1"/>
  <c r="I15" i="1"/>
  <c r="K15" i="1" s="1"/>
  <c r="I7" i="1"/>
  <c r="K7" i="1" s="1"/>
  <c r="F51" i="1"/>
  <c r="L51" i="1" s="1"/>
  <c r="F43" i="1"/>
  <c r="L43" i="1" s="1"/>
  <c r="I48" i="1"/>
  <c r="K48" i="1" s="1"/>
  <c r="I40" i="1"/>
  <c r="K40" i="1" s="1"/>
  <c r="I22" i="1"/>
  <c r="K22" i="1" s="1"/>
  <c r="F50" i="1"/>
  <c r="L50" i="1" s="1"/>
  <c r="F42" i="1"/>
  <c r="L42" i="1" s="1"/>
  <c r="I55" i="1"/>
  <c r="K55" i="1" s="1"/>
  <c r="I47" i="1"/>
  <c r="K47" i="1" s="1"/>
  <c r="I39" i="1"/>
  <c r="K39" i="1" s="1"/>
  <c r="I21" i="1"/>
  <c r="K21" i="1" s="1"/>
  <c r="I13" i="1"/>
  <c r="K13" i="1" s="1"/>
  <c r="F37" i="1"/>
  <c r="L37" i="1" s="1"/>
  <c r="F49" i="1"/>
  <c r="L49" i="1" s="1"/>
  <c r="F41" i="1"/>
  <c r="L41" i="1" s="1"/>
  <c r="I54" i="1"/>
  <c r="K54" i="1" s="1"/>
  <c r="I46" i="1"/>
  <c r="K46" i="1" s="1"/>
  <c r="I38" i="1"/>
  <c r="K38" i="1" s="1"/>
  <c r="E7" i="1"/>
  <c r="E8" i="1" l="1"/>
  <c r="E9" i="1" l="1"/>
  <c r="E10" i="1" l="1"/>
  <c r="E11" i="1" l="1"/>
  <c r="E12" i="1" l="1"/>
  <c r="E13" i="1" l="1"/>
  <c r="E14" i="1" l="1"/>
  <c r="E15" i="1" l="1"/>
  <c r="E16" i="1" l="1"/>
  <c r="E17" i="1" l="1"/>
  <c r="E18" i="1" l="1"/>
  <c r="E19" i="1" l="1"/>
  <c r="E20" i="1" l="1"/>
  <c r="E21" i="1" l="1"/>
  <c r="E22" i="1" l="1"/>
  <c r="E23" i="1" l="1"/>
  <c r="E24" i="1" l="1"/>
  <c r="E25" i="1" l="1"/>
  <c r="F6" i="1" l="1"/>
  <c r="L6" i="1" s="1"/>
  <c r="F25" i="1"/>
  <c r="L25" i="1" s="1"/>
  <c r="F7" i="1"/>
  <c r="L7" i="1" s="1"/>
  <c r="F8" i="1"/>
  <c r="L8" i="1" s="1"/>
  <c r="F9" i="1"/>
  <c r="L9" i="1" s="1"/>
  <c r="F10" i="1"/>
  <c r="L10" i="1" s="1"/>
  <c r="F11" i="1"/>
  <c r="L11" i="1" s="1"/>
  <c r="F12" i="1"/>
  <c r="L12" i="1" s="1"/>
  <c r="F13" i="1"/>
  <c r="L13" i="1" s="1"/>
  <c r="F14" i="1"/>
  <c r="L14" i="1" s="1"/>
  <c r="F15" i="1"/>
  <c r="L15" i="1" s="1"/>
  <c r="F16" i="1"/>
  <c r="L16" i="1" s="1"/>
  <c r="F17" i="1"/>
  <c r="L17" i="1" s="1"/>
  <c r="F18" i="1"/>
  <c r="L18" i="1" s="1"/>
  <c r="F19" i="1"/>
  <c r="L19" i="1" s="1"/>
  <c r="F20" i="1"/>
  <c r="L20" i="1" s="1"/>
  <c r="F21" i="1"/>
  <c r="L21" i="1" s="1"/>
  <c r="F22" i="1"/>
  <c r="L22" i="1" s="1"/>
  <c r="F23" i="1"/>
  <c r="L23" i="1" s="1"/>
  <c r="F24" i="1"/>
  <c r="L24" i="1" s="1"/>
</calcChain>
</file>

<file path=xl/sharedStrings.xml><?xml version="1.0" encoding="utf-8"?>
<sst xmlns="http://schemas.openxmlformats.org/spreadsheetml/2006/main" count="87" uniqueCount="47">
  <si>
    <t>Lorenz curve with standardized data ((Number of HDO's / aging population) x 100 000)</t>
  </si>
  <si>
    <t>County</t>
  </si>
  <si>
    <t>Komarom-Esztergom</t>
  </si>
  <si>
    <t>Aged 64&lt; years old
population</t>
  </si>
  <si>
    <t>Number of Health Development Offices per 100,000 individuals 
aged over 64</t>
  </si>
  <si>
    <t>Cumulaitve frequency</t>
  </si>
  <si>
    <t>Total</t>
  </si>
  <si>
    <t>x</t>
  </si>
  <si>
    <t>y</t>
  </si>
  <si>
    <t>Line of equality without concentration</t>
  </si>
  <si>
    <t>Cumulative frequency</t>
  </si>
  <si>
    <t>Cumulative relative frequency</t>
  </si>
  <si>
    <t>Data of Lorenz curve</t>
  </si>
  <si>
    <t>Lorenz curve with standardized data ((Number of HDO's / total population) x 100 000)</t>
  </si>
  <si>
    <t>Aged 64&lt; years old</t>
  </si>
  <si>
    <t>Total population</t>
  </si>
  <si>
    <t>Number of Health Development Offices per 100,000 individuals 
(total population)</t>
  </si>
  <si>
    <t>Number of Health Development Offices 
per 100,000 individuals 
(total population)</t>
  </si>
  <si>
    <t>Concentration of Health Development Offices per 100,000 population for the county population aged over 64 (Gini index: 0.248012)</t>
  </si>
  <si>
    <t>Concentration of Health Development Offices per 100,000 population for the total county population (Gini index: 0.25379)</t>
  </si>
  <si>
    <t>Line of Equality (perfect equality without concentration)</t>
  </si>
  <si>
    <t>Source:</t>
  </si>
  <si>
    <t>Standardized_data.xlsx</t>
  </si>
  <si>
    <t>arithmetic mean:</t>
  </si>
  <si>
    <t>Data of Lorenz Curve</t>
  </si>
  <si>
    <t>* capital city</t>
  </si>
  <si>
    <t>Budapest*</t>
  </si>
  <si>
    <t>Nograd</t>
  </si>
  <si>
    <t>Pest</t>
  </si>
  <si>
    <t>Vas</t>
  </si>
  <si>
    <t>Gyor-Moson-Sopron</t>
  </si>
  <si>
    <t>Baranya</t>
  </si>
  <si>
    <t>Fejer</t>
  </si>
  <si>
    <t>Tolna</t>
  </si>
  <si>
    <t>Zala</t>
  </si>
  <si>
    <t>Heves</t>
  </si>
  <si>
    <t>Csongrad-Csanad</t>
  </si>
  <si>
    <t>Jasz-Nagykun-Szolnok</t>
  </si>
  <si>
    <t>Veszprem</t>
  </si>
  <si>
    <t>Bekes</t>
  </si>
  <si>
    <t>Borsod-Abauj-Zemplen</t>
  </si>
  <si>
    <t>Szabolcs-Szatmar-Bereg</t>
  </si>
  <si>
    <t>Somogy</t>
  </si>
  <si>
    <t>Hajdu-Bihar</t>
  </si>
  <si>
    <t>Bacs-Kiskun</t>
  </si>
  <si>
    <r>
      <rPr>
        <b/>
        <sz val="11"/>
        <color theme="1"/>
        <rFont val="Calibri"/>
        <family val="2"/>
        <charset val="238"/>
        <scheme val="minor"/>
      </rPr>
      <t>More information about statistical method: S</t>
    </r>
    <r>
      <rPr>
        <sz val="11"/>
        <color theme="1"/>
        <rFont val="Calibri"/>
        <family val="2"/>
        <charset val="238"/>
        <scheme val="minor"/>
      </rPr>
      <t>tatistical_formulas.pdf</t>
    </r>
  </si>
  <si>
    <t>Number of Health Development Offices 
per 100,000 individuals 
aged over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</si>
</sst>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0D0D0D"/>
      <name val="Calibri  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3" fontId="0" fillId="0" borderId="1" xfId="0" applyNumberFormat="1" applyBorder="1"/>
    <xf numFmtId="0" fontId="1" fillId="2" borderId="1" xfId="0" applyFont="1" applyFill="1" applyBorder="1" applyAlignment="1">
      <alignment horizontal="center" vertical="center" wrapText="1"/>
    </xf>
    <xf numFmtId="10" fontId="0" fillId="0" borderId="1" xfId="0" applyNumberFormat="1" applyBorder="1"/>
    <xf numFmtId="0" fontId="1" fillId="0" borderId="1" xfId="0" applyFont="1" applyFill="1" applyBorder="1" applyAlignment="1">
      <alignment horizontal="left"/>
    </xf>
    <xf numFmtId="3" fontId="1" fillId="0" borderId="1" xfId="0" applyNumberFormat="1" applyFont="1" applyBorder="1" applyAlignment="1">
      <alignment horizontal="right"/>
    </xf>
    <xf numFmtId="0" fontId="1" fillId="3" borderId="1" xfId="0" applyFont="1" applyFill="1" applyBorder="1" applyAlignment="1">
      <alignment horizontal="center" wrapText="1"/>
    </xf>
    <xf numFmtId="9" fontId="0" fillId="0" borderId="1" xfId="0" applyNumberFormat="1" applyBorder="1"/>
    <xf numFmtId="0" fontId="1" fillId="4" borderId="1" xfId="0" applyFont="1" applyFill="1" applyBorder="1" applyAlignment="1">
      <alignment horizontal="center" vertical="center"/>
    </xf>
    <xf numFmtId="10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/>
    <xf numFmtId="0" fontId="0" fillId="0" borderId="3" xfId="0" applyBorder="1"/>
    <xf numFmtId="0" fontId="3" fillId="0" borderId="0" xfId="0" applyFont="1" applyAlignment="1">
      <alignment horizontal="center"/>
    </xf>
    <xf numFmtId="0" fontId="0" fillId="0" borderId="0" xfId="0" applyBorder="1"/>
    <xf numFmtId="3" fontId="0" fillId="0" borderId="0" xfId="0" applyNumberFormat="1" applyBorder="1"/>
    <xf numFmtId="10" fontId="1" fillId="0" borderId="0" xfId="0" applyNumberFormat="1" applyFont="1" applyBorder="1"/>
    <xf numFmtId="10" fontId="0" fillId="0" borderId="0" xfId="0" applyNumberFormat="1" applyBorder="1"/>
    <xf numFmtId="0" fontId="4" fillId="0" borderId="0" xfId="0" applyFont="1" applyAlignment="1">
      <alignment horizontal="right"/>
    </xf>
    <xf numFmtId="0" fontId="0" fillId="0" borderId="0" xfId="0" applyFont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0" fillId="0" borderId="0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hu-HU" sz="1800" b="1" i="0" u="none" strike="noStrike" baseline="0">
                <a:solidFill>
                  <a:sysClr val="windowText" lastClr="000000"/>
                </a:solidFill>
                <a:effectLst/>
              </a:rPr>
              <a:t>Lorenz Curve of Health Development Offices per 100,000 population in relation to county population size (2022) in Hungary</a:t>
            </a:r>
            <a:endParaRPr lang="en-US" sz="1800" b="1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0.15428555216352607"/>
          <c:y val="0.16352715986268679"/>
          <c:w val="0.60969466586233612"/>
          <c:h val="0.69710704134929313"/>
        </c:manualLayout>
      </c:layout>
      <c:scatterChart>
        <c:scatterStyle val="lineMarker"/>
        <c:varyColors val="0"/>
        <c:ser>
          <c:idx val="0"/>
          <c:order val="0"/>
          <c:tx>
            <c:strRef>
              <c:f>Lorenz_curve!$A$107</c:f>
              <c:strCache>
                <c:ptCount val="1"/>
                <c:pt idx="0">
                  <c:v>Concentration of Health Development Offices per 100,000 population for the county population aged over 64 (Gini index: 0.248012)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Lorenz_curve!$K$6:$K$25</c:f>
              <c:numCache>
                <c:formatCode>0.00%</c:formatCode>
                <c:ptCount val="20"/>
                <c:pt idx="0">
                  <c:v>3.0154215097700672E-2</c:v>
                </c:pt>
                <c:pt idx="1">
                  <c:v>0.20943915696017107</c:v>
                </c:pt>
                <c:pt idx="2">
                  <c:v>0.22960215710422149</c:v>
                </c:pt>
                <c:pt idx="3">
                  <c:v>0.34996236429335159</c:v>
                </c:pt>
                <c:pt idx="4">
                  <c:v>0.37698703343389811</c:v>
                </c:pt>
                <c:pt idx="5">
                  <c:v>0.42259623480623193</c:v>
                </c:pt>
                <c:pt idx="6">
                  <c:v>0.46273101324249366</c:v>
                </c:pt>
                <c:pt idx="7">
                  <c:v>0.50556673693351162</c:v>
                </c:pt>
                <c:pt idx="8">
                  <c:v>0.52954555137831905</c:v>
                </c:pt>
                <c:pt idx="9">
                  <c:v>0.56134265129858407</c:v>
                </c:pt>
                <c:pt idx="10">
                  <c:v>0.59289831461016107</c:v>
                </c:pt>
                <c:pt idx="11">
                  <c:v>0.63647457915976002</c:v>
                </c:pt>
                <c:pt idx="12">
                  <c:v>0.67527993458893898</c:v>
                </c:pt>
                <c:pt idx="13">
                  <c:v>0.71304802559633829</c:v>
                </c:pt>
                <c:pt idx="14">
                  <c:v>0.75079532059332543</c:v>
                </c:pt>
                <c:pt idx="15">
                  <c:v>0.81240426226913898</c:v>
                </c:pt>
                <c:pt idx="16">
                  <c:v>0.86043848134344258</c:v>
                </c:pt>
                <c:pt idx="17">
                  <c:v>0.89535193950694181</c:v>
                </c:pt>
                <c:pt idx="18">
                  <c:v>0.94634984367486807</c:v>
                </c:pt>
                <c:pt idx="19">
                  <c:v>1</c:v>
                </c:pt>
              </c:numCache>
            </c:numRef>
          </c:xVal>
          <c:yVal>
            <c:numRef>
              <c:f>Lorenz_curve!$L$6:$L$25</c:f>
              <c:numCache>
                <c:formatCode>0.00%</c:formatCode>
                <c:ptCount val="20"/>
                <c:pt idx="0">
                  <c:v>0</c:v>
                </c:pt>
                <c:pt idx="1">
                  <c:v>1.6359640884057749E-2</c:v>
                </c:pt>
                <c:pt idx="2">
                  <c:v>3.7140542562767019E-2</c:v>
                </c:pt>
                <c:pt idx="3">
                  <c:v>5.8028109973625723E-2</c:v>
                </c:pt>
                <c:pt idx="4">
                  <c:v>8.9037209205309317E-2</c:v>
                </c:pt>
                <c:pt idx="5">
                  <c:v>0.12578464708484893</c:v>
                </c:pt>
                <c:pt idx="6">
                  <c:v>0.16754447134367595</c:v>
                </c:pt>
                <c:pt idx="7">
                  <c:v>0.21645286922247403</c:v>
                </c:pt>
                <c:pt idx="8">
                  <c:v>0.26887480916104944</c:v>
                </c:pt>
                <c:pt idx="9">
                  <c:v>0.32158468831254655</c:v>
                </c:pt>
                <c:pt idx="10">
                  <c:v>0.37469785781294368</c:v>
                </c:pt>
                <c:pt idx="11">
                  <c:v>0.43239054825423601</c:v>
                </c:pt>
                <c:pt idx="12">
                  <c:v>0.49717624377082692</c:v>
                </c:pt>
                <c:pt idx="13">
                  <c:v>0.56374121632279783</c:v>
                </c:pt>
                <c:pt idx="14">
                  <c:v>0.63034286132672568</c:v>
                </c:pt>
                <c:pt idx="15">
                  <c:v>0.69835333385620357</c:v>
                </c:pt>
                <c:pt idx="16">
                  <c:v>0.7681378052794875</c:v>
                </c:pt>
                <c:pt idx="17">
                  <c:v>0.8401453368587054</c:v>
                </c:pt>
                <c:pt idx="18">
                  <c:v>0.9140904915351501</c:v>
                </c:pt>
                <c:pt idx="19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EE-4F8E-A830-0C2C2DB2D1C8}"/>
            </c:ext>
          </c:extLst>
        </c:ser>
        <c:ser>
          <c:idx val="2"/>
          <c:order val="1"/>
          <c:tx>
            <c:strRef>
              <c:f>Lorenz_curve!$A$108</c:f>
              <c:strCache>
                <c:ptCount val="1"/>
                <c:pt idx="0">
                  <c:v>Concentration of Health Development Offices per 100,000 population for the total county population (Gini index: 0.25379)</c:v>
                </c:pt>
              </c:strCache>
            </c:strRef>
          </c:tx>
          <c:spPr>
            <a:ln w="38100" cap="rnd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Lorenz_curve!$K$37:$K$56</c:f>
              <c:numCache>
                <c:formatCode>0.00%</c:formatCode>
                <c:ptCount val="20"/>
                <c:pt idx="0">
                  <c:v>3.1406254166777781E-2</c:v>
                </c:pt>
                <c:pt idx="1">
                  <c:v>0.20547381263500361</c:v>
                </c:pt>
                <c:pt idx="2">
                  <c:v>0.34389312881676842</c:v>
                </c:pt>
                <c:pt idx="3">
                  <c:v>0.36285592615803086</c:v>
                </c:pt>
                <c:pt idx="4">
                  <c:v>0.38887870343209152</c:v>
                </c:pt>
                <c:pt idx="5">
                  <c:v>0.4379747001586709</c:v>
                </c:pt>
                <c:pt idx="6">
                  <c:v>0.47498766633776901</c:v>
                </c:pt>
                <c:pt idx="7">
                  <c:v>0.51869351932718211</c:v>
                </c:pt>
                <c:pt idx="8">
                  <c:v>0.54864567221792582</c:v>
                </c:pt>
                <c:pt idx="9">
                  <c:v>0.57031750013333693</c:v>
                </c:pt>
                <c:pt idx="10">
                  <c:v>0.62531563341689111</c:v>
                </c:pt>
                <c:pt idx="11">
                  <c:v>0.65258750650017339</c:v>
                </c:pt>
                <c:pt idx="12">
                  <c:v>0.69333932238193019</c:v>
                </c:pt>
                <c:pt idx="13">
                  <c:v>0.75836386886983653</c:v>
                </c:pt>
                <c:pt idx="14">
                  <c:v>0.79548860886290296</c:v>
                </c:pt>
                <c:pt idx="15">
                  <c:v>0.84972505516813779</c:v>
                </c:pt>
                <c:pt idx="16">
                  <c:v>0.88496995336542306</c:v>
                </c:pt>
                <c:pt idx="17">
                  <c:v>0.91771874333315551</c:v>
                </c:pt>
                <c:pt idx="18">
                  <c:v>0.9484816470105869</c:v>
                </c:pt>
                <c:pt idx="19">
                  <c:v>1</c:v>
                </c:pt>
              </c:numCache>
            </c:numRef>
          </c:xVal>
          <c:yVal>
            <c:numRef>
              <c:f>Lorenz_curve!$L$37:$L$56</c:f>
              <c:numCache>
                <c:formatCode>0.00%</c:formatCode>
                <c:ptCount val="20"/>
                <c:pt idx="0">
                  <c:v>0</c:v>
                </c:pt>
                <c:pt idx="1">
                  <c:v>1.626931652426818E-2</c:v>
                </c:pt>
                <c:pt idx="2">
                  <c:v>3.3805846314088707E-2</c:v>
                </c:pt>
                <c:pt idx="3">
                  <c:v>5.5140554286614248E-2</c:v>
                </c:pt>
                <c:pt idx="4">
                  <c:v>8.623375693422608E-2</c:v>
                </c:pt>
                <c:pt idx="5">
                  <c:v>0.11919495708022461</c:v>
                </c:pt>
                <c:pt idx="6">
                  <c:v>0.16291647257945885</c:v>
                </c:pt>
                <c:pt idx="7">
                  <c:v>0.20919926034658198</c:v>
                </c:pt>
                <c:pt idx="8">
                  <c:v>0.26322752937869454</c:v>
                </c:pt>
                <c:pt idx="9">
                  <c:v>0.31923098398304656</c:v>
                </c:pt>
                <c:pt idx="10">
                  <c:v>0.37807890764361091</c:v>
                </c:pt>
                <c:pt idx="11">
                  <c:v>0.43741707519558859</c:v>
                </c:pt>
                <c:pt idx="12">
                  <c:v>0.49698238312570137</c:v>
                </c:pt>
                <c:pt idx="13">
                  <c:v>0.55919977109214591</c:v>
                </c:pt>
                <c:pt idx="14">
                  <c:v>0.62458459162318403</c:v>
                </c:pt>
                <c:pt idx="15">
                  <c:v>0.69171826170308992</c:v>
                </c:pt>
                <c:pt idx="16">
                  <c:v>0.76059048394985673</c:v>
                </c:pt>
                <c:pt idx="17">
                  <c:v>0.8347121374246822</c:v>
                </c:pt>
                <c:pt idx="18">
                  <c:v>0.91361868302131644</c:v>
                </c:pt>
                <c:pt idx="19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EE-4F8E-A830-0C2C2DB2D1C8}"/>
            </c:ext>
          </c:extLst>
        </c:ser>
        <c:ser>
          <c:idx val="1"/>
          <c:order val="2"/>
          <c:tx>
            <c:strRef>
              <c:f>Lorenz_curve!$A$109</c:f>
              <c:strCache>
                <c:ptCount val="1"/>
                <c:pt idx="0">
                  <c:v>Line of Equality (perfect equality without concentration)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Lorenz_curve!$A$64:$A$74</c:f>
              <c:numCache>
                <c:formatCode>0%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  <c:pt idx="10">
                  <c:v>0.99999999999999989</c:v>
                </c:pt>
              </c:numCache>
            </c:numRef>
          </c:xVal>
          <c:yVal>
            <c:numRef>
              <c:f>Lorenz_curve!$B$64:$B$74</c:f>
              <c:numCache>
                <c:formatCode>0%</c:formatCode>
                <c:ptCount val="11"/>
                <c:pt idx="0">
                  <c:v>0</c:v>
                </c:pt>
                <c:pt idx="1">
                  <c:v>0.1</c:v>
                </c:pt>
                <c:pt idx="2">
                  <c:v>0.2</c:v>
                </c:pt>
                <c:pt idx="3">
                  <c:v>0.30000000000000004</c:v>
                </c:pt>
                <c:pt idx="4">
                  <c:v>0.4</c:v>
                </c:pt>
                <c:pt idx="5">
                  <c:v>0.5</c:v>
                </c:pt>
                <c:pt idx="6">
                  <c:v>0.6</c:v>
                </c:pt>
                <c:pt idx="7">
                  <c:v>0.7</c:v>
                </c:pt>
                <c:pt idx="8">
                  <c:v>0.79999999999999993</c:v>
                </c:pt>
                <c:pt idx="9">
                  <c:v>0.89999999999999991</c:v>
                </c:pt>
                <c:pt idx="10">
                  <c:v>0.99999999999999989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FEE-4F8E-A830-0C2C2DB2D1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7489104"/>
        <c:axId val="587489432"/>
      </c:scatterChart>
      <c:valAx>
        <c:axId val="587489104"/>
        <c:scaling>
          <c:orientation val="minMax"/>
          <c:max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200" b="1" i="0" u="none" strike="noStrike" baseline="0">
                    <a:solidFill>
                      <a:sysClr val="windowText" lastClr="000000"/>
                    </a:solidFill>
                    <a:effectLst/>
                  </a:rPr>
                  <a:t>Cumulative percentage of population size (individuals)</a:t>
                </a:r>
                <a:endParaRPr lang="hu-HU" sz="1200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29412971569644308"/>
              <c:y val="0.926870463273005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587489432"/>
        <c:crosses val="autoZero"/>
        <c:crossBetween val="midCat"/>
      </c:valAx>
      <c:valAx>
        <c:axId val="58748943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u-HU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Cumulative percentage of Health Development Offices per 100,000 population</a:t>
                </a:r>
                <a:endParaRPr lang="hu-HU" sz="1200" b="1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2.7212209290543445E-2"/>
              <c:y val="0.1452130399249233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hu-HU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587489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222935330249343"/>
          <c:y val="0.16208424181476769"/>
          <c:w val="0.20139194593394777"/>
          <c:h val="0.6563578274760383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11205</xdr:colOff>
      <xdr:row>75</xdr:row>
      <xdr:rowOff>56029</xdr:rowOff>
    </xdr:from>
    <xdr:to>
      <xdr:col>5</xdr:col>
      <xdr:colOff>1637179</xdr:colOff>
      <xdr:row>104</xdr:row>
      <xdr:rowOff>152681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EF98F29-1CA5-4A24-A631-74B27F0945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F5A174-F621-4885-9B44-7F793B7D727A}">
  <dimension ref="A2:M111"/>
  <sheetViews>
    <sheetView tabSelected="1" zoomScale="85" zoomScaleNormal="85" workbookViewId="0">
      <selection activeCell="M4" sqref="M4"/>
    </sheetView>
  </sheetViews>
  <sheetFormatPr defaultRowHeight="15"/>
  <cols>
    <col min="1" max="3" width="28.7109375" customWidth="1"/>
    <col min="5" max="6" width="28.7109375" customWidth="1"/>
    <col min="8" max="9" width="28.7109375" customWidth="1"/>
    <col min="11" max="13" width="28.7109375" customWidth="1"/>
  </cols>
  <sheetData>
    <row r="2" spans="1:13" ht="18.75">
      <c r="A2" s="1" t="s">
        <v>0</v>
      </c>
    </row>
    <row r="3" spans="1:13" ht="18.75">
      <c r="A3" s="1"/>
      <c r="K3" s="30" t="s">
        <v>24</v>
      </c>
      <c r="L3" s="30"/>
      <c r="M3" s="16"/>
    </row>
    <row r="4" spans="1:13" ht="68.25" customHeight="1">
      <c r="A4" s="27" t="s">
        <v>1</v>
      </c>
      <c r="B4" s="29" t="s">
        <v>3</v>
      </c>
      <c r="C4" s="29" t="s">
        <v>4</v>
      </c>
      <c r="D4" s="4"/>
      <c r="E4" s="29" t="s">
        <v>4</v>
      </c>
      <c r="F4" s="27"/>
      <c r="H4" s="29" t="s">
        <v>3</v>
      </c>
      <c r="I4" s="27"/>
      <c r="K4" s="3" t="s">
        <v>14</v>
      </c>
      <c r="L4" s="3" t="s">
        <v>46</v>
      </c>
      <c r="M4" s="17"/>
    </row>
    <row r="5" spans="1:13" ht="60" customHeight="1">
      <c r="A5" s="27"/>
      <c r="B5" s="29"/>
      <c r="C5" s="29"/>
      <c r="D5" s="4"/>
      <c r="E5" s="7" t="s">
        <v>5</v>
      </c>
      <c r="F5" s="7" t="s">
        <v>11</v>
      </c>
      <c r="H5" s="13" t="s">
        <v>10</v>
      </c>
      <c r="I5" s="13" t="s">
        <v>11</v>
      </c>
      <c r="K5" s="13" t="s">
        <v>11</v>
      </c>
      <c r="L5" s="7" t="s">
        <v>11</v>
      </c>
    </row>
    <row r="6" spans="1:13">
      <c r="A6" s="5" t="s">
        <v>2</v>
      </c>
      <c r="B6" s="6">
        <v>59450</v>
      </c>
      <c r="C6" s="5">
        <v>0</v>
      </c>
      <c r="E6" s="5">
        <f>C6</f>
        <v>0</v>
      </c>
      <c r="F6" s="14">
        <f>E6/$E$25</f>
        <v>0</v>
      </c>
      <c r="H6" s="6">
        <f>B6</f>
        <v>59450</v>
      </c>
      <c r="I6" s="14">
        <f>H6/$H$25</f>
        <v>3.0154215097700672E-2</v>
      </c>
      <c r="K6" s="14">
        <f t="shared" ref="K6:K25" si="0">I6</f>
        <v>3.0154215097700672E-2</v>
      </c>
      <c r="L6" s="14">
        <f>F6</f>
        <v>0</v>
      </c>
    </row>
    <row r="7" spans="1:13">
      <c r="A7" s="5" t="s">
        <v>26</v>
      </c>
      <c r="B7" s="6">
        <v>353466</v>
      </c>
      <c r="C7" s="5">
        <v>1.9803884956403162</v>
      </c>
      <c r="E7" s="5">
        <f>E6+C7</f>
        <v>1.9803884956403162</v>
      </c>
      <c r="F7" s="14">
        <f t="shared" ref="F7:F25" si="1">E7/$E$25</f>
        <v>1.6359640884057749E-2</v>
      </c>
      <c r="H7" s="6">
        <f>H6+B7</f>
        <v>412916</v>
      </c>
      <c r="I7" s="14">
        <f t="shared" ref="I7:I25" si="2">H7/$H$25</f>
        <v>0.20943915696017107</v>
      </c>
      <c r="K7" s="14">
        <f t="shared" si="0"/>
        <v>0.20943915696017107</v>
      </c>
      <c r="L7" s="14">
        <f t="shared" ref="L7:L25" si="3">F7</f>
        <v>1.6359640884057749E-2</v>
      </c>
    </row>
    <row r="8" spans="1:13">
      <c r="A8" s="5" t="s">
        <v>27</v>
      </c>
      <c r="B8" s="6">
        <v>39752</v>
      </c>
      <c r="C8" s="5">
        <v>2.5155966995371299</v>
      </c>
      <c r="E8" s="5">
        <f t="shared" ref="E8:E25" si="4">E7+C8</f>
        <v>4.4959851951774459</v>
      </c>
      <c r="F8" s="14">
        <f t="shared" si="1"/>
        <v>3.7140542562767019E-2</v>
      </c>
      <c r="H8" s="6">
        <f t="shared" ref="H8:H25" si="5">H7+B8</f>
        <v>452668</v>
      </c>
      <c r="I8" s="14">
        <f t="shared" si="2"/>
        <v>0.22960215710422149</v>
      </c>
      <c r="K8" s="14">
        <f t="shared" si="0"/>
        <v>0.22960215710422149</v>
      </c>
      <c r="L8" s="14">
        <f t="shared" si="3"/>
        <v>3.7140542562767019E-2</v>
      </c>
    </row>
    <row r="9" spans="1:13">
      <c r="A9" s="5" t="s">
        <v>28</v>
      </c>
      <c r="B9" s="6">
        <v>237294</v>
      </c>
      <c r="C9" s="5">
        <v>2.5285089382790971</v>
      </c>
      <c r="E9" s="5">
        <f t="shared" si="4"/>
        <v>7.0244941334565425</v>
      </c>
      <c r="F9" s="14">
        <f t="shared" si="1"/>
        <v>5.8028109973625723E-2</v>
      </c>
      <c r="H9" s="6">
        <f t="shared" si="5"/>
        <v>689962</v>
      </c>
      <c r="I9" s="14">
        <f t="shared" si="2"/>
        <v>0.34996236429335159</v>
      </c>
      <c r="K9" s="14">
        <f t="shared" si="0"/>
        <v>0.34996236429335159</v>
      </c>
      <c r="L9" s="14">
        <f t="shared" si="3"/>
        <v>5.8028109973625723E-2</v>
      </c>
    </row>
    <row r="10" spans="1:13">
      <c r="A10" s="5" t="s">
        <v>29</v>
      </c>
      <c r="B10" s="6">
        <v>53280</v>
      </c>
      <c r="C10" s="5">
        <v>3.7537537537537538</v>
      </c>
      <c r="E10" s="5">
        <f t="shared" si="4"/>
        <v>10.778247887210297</v>
      </c>
      <c r="F10" s="14">
        <f t="shared" si="1"/>
        <v>8.9037209205309317E-2</v>
      </c>
      <c r="H10" s="6">
        <f t="shared" si="5"/>
        <v>743242</v>
      </c>
      <c r="I10" s="14">
        <f t="shared" si="2"/>
        <v>0.37698703343389811</v>
      </c>
      <c r="K10" s="14">
        <f t="shared" si="0"/>
        <v>0.37698703343389811</v>
      </c>
      <c r="L10" s="14">
        <f t="shared" si="3"/>
        <v>8.9037209205309317E-2</v>
      </c>
    </row>
    <row r="11" spans="1:13">
      <c r="A11" s="5" t="s">
        <v>30</v>
      </c>
      <c r="B11" s="6">
        <v>89920</v>
      </c>
      <c r="C11" s="5">
        <v>4.4483985765124556</v>
      </c>
      <c r="E11" s="5">
        <f t="shared" si="4"/>
        <v>15.226646463722751</v>
      </c>
      <c r="F11" s="14">
        <f t="shared" si="1"/>
        <v>0.12578464708484893</v>
      </c>
      <c r="H11" s="6">
        <f t="shared" si="5"/>
        <v>833162</v>
      </c>
      <c r="I11" s="14">
        <f t="shared" si="2"/>
        <v>0.42259623480623193</v>
      </c>
      <c r="K11" s="14">
        <f t="shared" si="0"/>
        <v>0.42259623480623193</v>
      </c>
      <c r="L11" s="14">
        <f t="shared" si="3"/>
        <v>0.12578464708484893</v>
      </c>
    </row>
    <row r="12" spans="1:13">
      <c r="A12" s="5" t="s">
        <v>31</v>
      </c>
      <c r="B12" s="6">
        <v>79127</v>
      </c>
      <c r="C12" s="5">
        <v>5.0551644824143462</v>
      </c>
      <c r="E12" s="5">
        <f t="shared" si="4"/>
        <v>20.281810946137099</v>
      </c>
      <c r="F12" s="14">
        <f t="shared" si="1"/>
        <v>0.16754447134367595</v>
      </c>
      <c r="H12" s="6">
        <f t="shared" si="5"/>
        <v>912289</v>
      </c>
      <c r="I12" s="14">
        <f t="shared" si="2"/>
        <v>0.46273101324249366</v>
      </c>
      <c r="K12" s="14">
        <f t="shared" si="0"/>
        <v>0.46273101324249366</v>
      </c>
      <c r="L12" s="14">
        <f t="shared" si="3"/>
        <v>0.16754447134367595</v>
      </c>
    </row>
    <row r="13" spans="1:13">
      <c r="A13" s="5" t="s">
        <v>32</v>
      </c>
      <c r="B13" s="6">
        <v>84452</v>
      </c>
      <c r="C13" s="5">
        <v>5.9205229005825801</v>
      </c>
      <c r="E13" s="5">
        <f t="shared" si="4"/>
        <v>26.202333846719679</v>
      </c>
      <c r="F13" s="14">
        <f t="shared" si="1"/>
        <v>0.21645286922247403</v>
      </c>
      <c r="H13" s="6">
        <f t="shared" si="5"/>
        <v>996741</v>
      </c>
      <c r="I13" s="14">
        <f t="shared" si="2"/>
        <v>0.50556673693351162</v>
      </c>
      <c r="K13" s="14">
        <f t="shared" si="0"/>
        <v>0.50556673693351162</v>
      </c>
      <c r="L13" s="14">
        <f t="shared" si="3"/>
        <v>0.21645286922247403</v>
      </c>
    </row>
    <row r="14" spans="1:13">
      <c r="A14" s="5" t="s">
        <v>33</v>
      </c>
      <c r="B14" s="6">
        <v>47275</v>
      </c>
      <c r="C14" s="5">
        <v>6.3458487572712849</v>
      </c>
      <c r="E14" s="5">
        <f t="shared" si="4"/>
        <v>32.548182603990966</v>
      </c>
      <c r="F14" s="14">
        <f t="shared" si="1"/>
        <v>0.26887480916104944</v>
      </c>
      <c r="H14" s="6">
        <f t="shared" si="5"/>
        <v>1044016</v>
      </c>
      <c r="I14" s="14">
        <f t="shared" si="2"/>
        <v>0.52954555137831905</v>
      </c>
      <c r="K14" s="14">
        <f t="shared" si="0"/>
        <v>0.52954555137831905</v>
      </c>
      <c r="L14" s="14">
        <f t="shared" si="3"/>
        <v>0.26887480916104944</v>
      </c>
    </row>
    <row r="15" spans="1:13">
      <c r="A15" s="5" t="s">
        <v>34</v>
      </c>
      <c r="B15" s="6">
        <v>62689</v>
      </c>
      <c r="C15" s="5">
        <v>6.3807047488395083</v>
      </c>
      <c r="E15" s="5">
        <f t="shared" si="4"/>
        <v>38.928887352830472</v>
      </c>
      <c r="F15" s="14">
        <f t="shared" si="1"/>
        <v>0.32158468831254655</v>
      </c>
      <c r="H15" s="6">
        <f t="shared" si="5"/>
        <v>1106705</v>
      </c>
      <c r="I15" s="14">
        <f t="shared" si="2"/>
        <v>0.56134265129858407</v>
      </c>
      <c r="K15" s="14">
        <f t="shared" si="0"/>
        <v>0.56134265129858407</v>
      </c>
      <c r="L15" s="14">
        <f t="shared" si="3"/>
        <v>0.32158468831254655</v>
      </c>
    </row>
    <row r="16" spans="1:13">
      <c r="A16" s="5" t="s">
        <v>35</v>
      </c>
      <c r="B16" s="6">
        <v>62213</v>
      </c>
      <c r="C16" s="5">
        <v>6.4295243759342906</v>
      </c>
      <c r="E16" s="5">
        <f t="shared" si="4"/>
        <v>45.358411728764764</v>
      </c>
      <c r="F16" s="14">
        <f t="shared" si="1"/>
        <v>0.37469785781294368</v>
      </c>
      <c r="H16" s="6">
        <f t="shared" si="5"/>
        <v>1168918</v>
      </c>
      <c r="I16" s="14">
        <f t="shared" si="2"/>
        <v>0.59289831461016107</v>
      </c>
      <c r="K16" s="14">
        <f t="shared" si="0"/>
        <v>0.59289831461016107</v>
      </c>
      <c r="L16" s="14">
        <f t="shared" si="3"/>
        <v>0.37469785781294368</v>
      </c>
    </row>
    <row r="17" spans="1:12">
      <c r="A17" s="5" t="s">
        <v>36</v>
      </c>
      <c r="B17" s="6">
        <v>85912</v>
      </c>
      <c r="C17" s="5">
        <v>6.9838904925970766</v>
      </c>
      <c r="E17" s="5">
        <f t="shared" si="4"/>
        <v>52.342302221361841</v>
      </c>
      <c r="F17" s="14">
        <f t="shared" si="1"/>
        <v>0.43239054825423601</v>
      </c>
      <c r="H17" s="6">
        <f t="shared" si="5"/>
        <v>1254830</v>
      </c>
      <c r="I17" s="14">
        <f t="shared" si="2"/>
        <v>0.63647457915976002</v>
      </c>
      <c r="K17" s="14">
        <f t="shared" si="0"/>
        <v>0.63647457915976002</v>
      </c>
      <c r="L17" s="14">
        <f t="shared" si="3"/>
        <v>0.43239054825423601</v>
      </c>
    </row>
    <row r="18" spans="1:12">
      <c r="A18" s="5" t="s">
        <v>37</v>
      </c>
      <c r="B18" s="6">
        <v>76506</v>
      </c>
      <c r="C18" s="5">
        <v>7.8425221551250877</v>
      </c>
      <c r="E18" s="5">
        <f t="shared" si="4"/>
        <v>60.18482437648693</v>
      </c>
      <c r="F18" s="14">
        <f t="shared" si="1"/>
        <v>0.49717624377082692</v>
      </c>
      <c r="H18" s="6">
        <f t="shared" si="5"/>
        <v>1331336</v>
      </c>
      <c r="I18" s="14">
        <f t="shared" si="2"/>
        <v>0.67527993458893898</v>
      </c>
      <c r="K18" s="14">
        <f t="shared" si="0"/>
        <v>0.67527993458893898</v>
      </c>
      <c r="L18" s="14">
        <f t="shared" si="3"/>
        <v>0.49717624377082692</v>
      </c>
    </row>
    <row r="19" spans="1:12">
      <c r="A19" s="5" t="s">
        <v>38</v>
      </c>
      <c r="B19" s="6">
        <v>74461</v>
      </c>
      <c r="C19" s="5">
        <v>8.0579095096762057</v>
      </c>
      <c r="E19" s="5">
        <f t="shared" si="4"/>
        <v>68.242733886163137</v>
      </c>
      <c r="F19" s="14">
        <f t="shared" si="1"/>
        <v>0.56374121632279783</v>
      </c>
      <c r="H19" s="6">
        <f t="shared" si="5"/>
        <v>1405797</v>
      </c>
      <c r="I19" s="14">
        <f t="shared" si="2"/>
        <v>0.71304802559633829</v>
      </c>
      <c r="K19" s="14">
        <f t="shared" si="0"/>
        <v>0.71304802559633829</v>
      </c>
      <c r="L19" s="14">
        <f t="shared" si="3"/>
        <v>0.56374121632279783</v>
      </c>
    </row>
    <row r="20" spans="1:12">
      <c r="A20" s="5" t="s">
        <v>39</v>
      </c>
      <c r="B20" s="6">
        <v>74420</v>
      </c>
      <c r="C20" s="5">
        <v>8.0623488309594187</v>
      </c>
      <c r="E20" s="5">
        <f t="shared" si="4"/>
        <v>76.305082717122559</v>
      </c>
      <c r="F20" s="14">
        <f t="shared" si="1"/>
        <v>0.63034286132672568</v>
      </c>
      <c r="H20" s="6">
        <f t="shared" si="5"/>
        <v>1480217</v>
      </c>
      <c r="I20" s="14">
        <f t="shared" si="2"/>
        <v>0.75079532059332543</v>
      </c>
      <c r="K20" s="14">
        <f t="shared" si="0"/>
        <v>0.75079532059332543</v>
      </c>
      <c r="L20" s="14">
        <f t="shared" si="3"/>
        <v>0.63034286132672568</v>
      </c>
    </row>
    <row r="21" spans="1:12">
      <c r="A21" s="5" t="s">
        <v>40</v>
      </c>
      <c r="B21" s="6">
        <v>121464</v>
      </c>
      <c r="C21" s="5">
        <v>8.2328920503194372</v>
      </c>
      <c r="E21" s="5">
        <f t="shared" si="4"/>
        <v>84.537974767441995</v>
      </c>
      <c r="F21" s="14">
        <f t="shared" si="1"/>
        <v>0.69835333385620357</v>
      </c>
      <c r="H21" s="6">
        <f t="shared" si="5"/>
        <v>1601681</v>
      </c>
      <c r="I21" s="14">
        <f t="shared" si="2"/>
        <v>0.81240426226913898</v>
      </c>
      <c r="K21" s="14">
        <f t="shared" si="0"/>
        <v>0.81240426226913898</v>
      </c>
      <c r="L21" s="14">
        <f t="shared" si="3"/>
        <v>0.69835333385620357</v>
      </c>
    </row>
    <row r="22" spans="1:12">
      <c r="A22" s="5" t="s">
        <v>41</v>
      </c>
      <c r="B22" s="6">
        <v>94701</v>
      </c>
      <c r="C22" s="5">
        <v>8.4476404684216639</v>
      </c>
      <c r="E22" s="5">
        <f t="shared" si="4"/>
        <v>92.985615235863662</v>
      </c>
      <c r="F22" s="14">
        <f t="shared" si="1"/>
        <v>0.7681378052794875</v>
      </c>
      <c r="H22" s="6">
        <f t="shared" si="5"/>
        <v>1696382</v>
      </c>
      <c r="I22" s="14">
        <f t="shared" si="2"/>
        <v>0.86043848134344258</v>
      </c>
      <c r="K22" s="14">
        <f t="shared" si="0"/>
        <v>0.86043848134344258</v>
      </c>
      <c r="L22" s="14">
        <f t="shared" si="3"/>
        <v>0.7681378052794875</v>
      </c>
    </row>
    <row r="23" spans="1:12">
      <c r="A23" s="5" t="s">
        <v>42</v>
      </c>
      <c r="B23" s="6">
        <v>68833</v>
      </c>
      <c r="C23" s="5">
        <v>8.7167492336524628</v>
      </c>
      <c r="E23" s="5">
        <f t="shared" si="4"/>
        <v>101.70236446951613</v>
      </c>
      <c r="F23" s="14">
        <f t="shared" si="1"/>
        <v>0.8401453368587054</v>
      </c>
      <c r="H23" s="6">
        <f t="shared" si="5"/>
        <v>1765215</v>
      </c>
      <c r="I23" s="14">
        <f t="shared" si="2"/>
        <v>0.89535193950694181</v>
      </c>
      <c r="K23" s="14">
        <f t="shared" si="0"/>
        <v>0.89535193950694181</v>
      </c>
      <c r="L23" s="14">
        <f t="shared" si="3"/>
        <v>0.8401453368587054</v>
      </c>
    </row>
    <row r="24" spans="1:12">
      <c r="A24" s="5" t="s">
        <v>43</v>
      </c>
      <c r="B24" s="6">
        <v>100544</v>
      </c>
      <c r="C24" s="5">
        <v>8.9513049013367283</v>
      </c>
      <c r="E24" s="5">
        <f t="shared" si="4"/>
        <v>110.65366937085285</v>
      </c>
      <c r="F24" s="14">
        <f t="shared" si="1"/>
        <v>0.9140904915351501</v>
      </c>
      <c r="H24" s="6">
        <f t="shared" si="5"/>
        <v>1865759</v>
      </c>
      <c r="I24" s="14">
        <f t="shared" si="2"/>
        <v>0.94634984367486807</v>
      </c>
      <c r="K24" s="14">
        <f t="shared" si="0"/>
        <v>0.94634984367486807</v>
      </c>
      <c r="L24" s="14">
        <f t="shared" si="3"/>
        <v>0.9140904915351501</v>
      </c>
    </row>
    <row r="25" spans="1:12">
      <c r="A25" s="5" t="s">
        <v>44</v>
      </c>
      <c r="B25" s="6">
        <v>105773</v>
      </c>
      <c r="C25" s="5">
        <v>10.399629395025196</v>
      </c>
      <c r="E25" s="5">
        <f t="shared" si="4"/>
        <v>121.05329876587805</v>
      </c>
      <c r="F25" s="14">
        <f t="shared" si="1"/>
        <v>1</v>
      </c>
      <c r="H25" s="6">
        <f t="shared" si="5"/>
        <v>1971532</v>
      </c>
      <c r="I25" s="14">
        <f t="shared" si="2"/>
        <v>1</v>
      </c>
      <c r="K25" s="14">
        <f t="shared" si="0"/>
        <v>1</v>
      </c>
      <c r="L25" s="14">
        <f t="shared" si="3"/>
        <v>1</v>
      </c>
    </row>
    <row r="26" spans="1:12">
      <c r="A26" s="9" t="s">
        <v>6</v>
      </c>
      <c r="B26" s="10">
        <f>SUM(B6:B25)</f>
        <v>1971532</v>
      </c>
    </row>
    <row r="27" spans="1:12">
      <c r="A27" s="26" t="s">
        <v>25</v>
      </c>
      <c r="B27" s="25"/>
    </row>
    <row r="28" spans="1:12">
      <c r="A28" s="2" t="s">
        <v>21</v>
      </c>
      <c r="B28" s="18" t="s">
        <v>22</v>
      </c>
      <c r="C28" s="18" t="s">
        <v>22</v>
      </c>
    </row>
    <row r="30" spans="1:12">
      <c r="B30" s="24" t="s">
        <v>23</v>
      </c>
      <c r="C30">
        <f>AVERAGE(C6:C25)</f>
        <v>6.0526649382939031</v>
      </c>
    </row>
    <row r="33" spans="1:13" ht="18.75">
      <c r="A33" s="1" t="s">
        <v>13</v>
      </c>
    </row>
    <row r="34" spans="1:13">
      <c r="K34" s="30" t="s">
        <v>12</v>
      </c>
      <c r="L34" s="30"/>
      <c r="M34" s="16"/>
    </row>
    <row r="35" spans="1:13" ht="68.099999999999994" customHeight="1">
      <c r="A35" s="27" t="s">
        <v>1</v>
      </c>
      <c r="B35" s="29" t="s">
        <v>15</v>
      </c>
      <c r="C35" s="29" t="s">
        <v>16</v>
      </c>
      <c r="E35" s="29" t="s">
        <v>16</v>
      </c>
      <c r="F35" s="27"/>
      <c r="H35" s="29" t="s">
        <v>15</v>
      </c>
      <c r="I35" s="27"/>
      <c r="K35" s="15" t="s">
        <v>15</v>
      </c>
      <c r="L35" s="3" t="s">
        <v>17</v>
      </c>
      <c r="M35" s="17"/>
    </row>
    <row r="36" spans="1:13" ht="60" customHeight="1">
      <c r="A36" s="27"/>
      <c r="B36" s="29"/>
      <c r="C36" s="29"/>
      <c r="E36" s="7" t="s">
        <v>5</v>
      </c>
      <c r="F36" s="7" t="s">
        <v>11</v>
      </c>
      <c r="H36" s="13" t="s">
        <v>10</v>
      </c>
      <c r="I36" s="13" t="s">
        <v>11</v>
      </c>
      <c r="K36" s="13" t="s">
        <v>11</v>
      </c>
      <c r="L36" s="7" t="s">
        <v>11</v>
      </c>
    </row>
    <row r="37" spans="1:13">
      <c r="A37" s="5" t="s">
        <v>2</v>
      </c>
      <c r="B37" s="6">
        <v>301492</v>
      </c>
      <c r="C37" s="5">
        <v>0</v>
      </c>
      <c r="E37" s="5">
        <f>C37</f>
        <v>0</v>
      </c>
      <c r="F37" s="14">
        <f>E37/$E$56</f>
        <v>0</v>
      </c>
      <c r="H37" s="6">
        <f>B37</f>
        <v>301492</v>
      </c>
      <c r="I37" s="14">
        <f>H37/$H$56</f>
        <v>3.1406254166777781E-2</v>
      </c>
      <c r="K37" s="8">
        <f t="shared" ref="K37:K56" si="6">I37</f>
        <v>3.1406254166777781E-2</v>
      </c>
      <c r="L37" s="8">
        <f>F37</f>
        <v>0</v>
      </c>
    </row>
    <row r="38" spans="1:13">
      <c r="A38" s="5" t="s">
        <v>26</v>
      </c>
      <c r="B38" s="6">
        <v>1671004</v>
      </c>
      <c r="C38" s="5">
        <v>0.418909829060852</v>
      </c>
      <c r="E38" s="5">
        <f>E37+C38</f>
        <v>0.418909829060852</v>
      </c>
      <c r="F38" s="14">
        <f t="shared" ref="F38:F56" si="7">E38/$E$56</f>
        <v>1.626931652426818E-2</v>
      </c>
      <c r="H38" s="6">
        <f>H37+B38</f>
        <v>1972496</v>
      </c>
      <c r="I38" s="14">
        <f t="shared" ref="I38:I56" si="8">H38/$H$56</f>
        <v>0.20547381263500361</v>
      </c>
      <c r="K38" s="8">
        <f t="shared" si="6"/>
        <v>0.20547381263500361</v>
      </c>
      <c r="L38" s="8">
        <f t="shared" ref="L38:L56" si="9">F38</f>
        <v>1.626931652426818E-2</v>
      </c>
    </row>
    <row r="39" spans="1:13">
      <c r="A39" s="5" t="s">
        <v>28</v>
      </c>
      <c r="B39" s="6">
        <v>1328790</v>
      </c>
      <c r="C39" s="5">
        <v>0.45153861784029076</v>
      </c>
      <c r="E39" s="5">
        <f t="shared" ref="E39:E56" si="10">E38+C39</f>
        <v>0.87044844690114276</v>
      </c>
      <c r="F39" s="14">
        <f t="shared" si="7"/>
        <v>3.3805846314088707E-2</v>
      </c>
      <c r="H39" s="6">
        <f t="shared" ref="H39:H56" si="11">H38+B39</f>
        <v>3301286</v>
      </c>
      <c r="I39" s="14">
        <f t="shared" si="8"/>
        <v>0.34389312881676842</v>
      </c>
      <c r="K39" s="8">
        <f t="shared" si="6"/>
        <v>0.34389312881676842</v>
      </c>
      <c r="L39" s="8">
        <f t="shared" si="9"/>
        <v>3.3805846314088707E-2</v>
      </c>
    </row>
    <row r="40" spans="1:13">
      <c r="A40" s="5" t="s">
        <v>27</v>
      </c>
      <c r="B40" s="6">
        <v>182038</v>
      </c>
      <c r="C40" s="5">
        <v>0.54933585295377885</v>
      </c>
      <c r="E40" s="5">
        <f t="shared" si="10"/>
        <v>1.4197842998549217</v>
      </c>
      <c r="F40" s="14">
        <f t="shared" si="7"/>
        <v>5.5140554286614248E-2</v>
      </c>
      <c r="H40" s="6">
        <f t="shared" si="11"/>
        <v>3483324</v>
      </c>
      <c r="I40" s="14">
        <f t="shared" si="8"/>
        <v>0.36285592615803086</v>
      </c>
      <c r="K40" s="8">
        <f t="shared" si="6"/>
        <v>0.36285592615803086</v>
      </c>
      <c r="L40" s="8">
        <f t="shared" si="9"/>
        <v>5.5140554286614248E-2</v>
      </c>
    </row>
    <row r="41" spans="1:13">
      <c r="A41" s="5" t="s">
        <v>29</v>
      </c>
      <c r="B41" s="6">
        <v>249812</v>
      </c>
      <c r="C41" s="5">
        <v>0.80060205274366325</v>
      </c>
      <c r="E41" s="5">
        <f t="shared" si="10"/>
        <v>2.220386352598585</v>
      </c>
      <c r="F41" s="14">
        <f t="shared" si="7"/>
        <v>8.623375693422608E-2</v>
      </c>
      <c r="H41" s="6">
        <f t="shared" si="11"/>
        <v>3733136</v>
      </c>
      <c r="I41" s="14">
        <f t="shared" si="8"/>
        <v>0.38887870343209152</v>
      </c>
      <c r="K41" s="8">
        <f t="shared" si="6"/>
        <v>0.38887870343209152</v>
      </c>
      <c r="L41" s="8">
        <f t="shared" si="9"/>
        <v>8.623375693422608E-2</v>
      </c>
    </row>
    <row r="42" spans="1:13">
      <c r="A42" s="5" t="s">
        <v>30</v>
      </c>
      <c r="B42" s="6">
        <v>471309</v>
      </c>
      <c r="C42" s="5">
        <v>0.84870010969448928</v>
      </c>
      <c r="E42" s="5">
        <f t="shared" si="10"/>
        <v>3.0690864622930745</v>
      </c>
      <c r="F42" s="14">
        <f t="shared" si="7"/>
        <v>0.11919495708022461</v>
      </c>
      <c r="H42" s="6">
        <f t="shared" si="11"/>
        <v>4204445</v>
      </c>
      <c r="I42" s="14">
        <f t="shared" si="8"/>
        <v>0.4379747001586709</v>
      </c>
      <c r="K42" s="8">
        <f t="shared" si="6"/>
        <v>0.4379747001586709</v>
      </c>
      <c r="L42" s="8">
        <f t="shared" si="9"/>
        <v>0.11919495708022461</v>
      </c>
    </row>
    <row r="43" spans="1:13">
      <c r="A43" s="5" t="s">
        <v>31</v>
      </c>
      <c r="B43" s="6">
        <v>355315</v>
      </c>
      <c r="C43" s="5">
        <v>1.125761648115053</v>
      </c>
      <c r="E43" s="5">
        <f t="shared" si="10"/>
        <v>4.1948481104081274</v>
      </c>
      <c r="F43" s="14">
        <f t="shared" si="7"/>
        <v>0.16291647257945885</v>
      </c>
      <c r="H43" s="6">
        <f t="shared" si="11"/>
        <v>4559760</v>
      </c>
      <c r="I43" s="14">
        <f t="shared" si="8"/>
        <v>0.47498766633776901</v>
      </c>
      <c r="K43" s="8">
        <f t="shared" si="6"/>
        <v>0.47498766633776901</v>
      </c>
      <c r="L43" s="8">
        <f t="shared" si="9"/>
        <v>0.16291647257945885</v>
      </c>
    </row>
    <row r="44" spans="1:13">
      <c r="A44" s="5" t="s">
        <v>32</v>
      </c>
      <c r="B44" s="6">
        <v>419565</v>
      </c>
      <c r="C44" s="5">
        <v>1.1917104620261461</v>
      </c>
      <c r="E44" s="5">
        <f t="shared" si="10"/>
        <v>5.3865585724342733</v>
      </c>
      <c r="F44" s="14">
        <f t="shared" si="7"/>
        <v>0.20919926034658198</v>
      </c>
      <c r="H44" s="6">
        <f t="shared" si="11"/>
        <v>4979325</v>
      </c>
      <c r="I44" s="14">
        <f t="shared" si="8"/>
        <v>0.51869351932718211</v>
      </c>
      <c r="K44" s="8">
        <f t="shared" si="6"/>
        <v>0.51869351932718211</v>
      </c>
      <c r="L44" s="8">
        <f t="shared" si="9"/>
        <v>0.20919926034658198</v>
      </c>
    </row>
    <row r="45" spans="1:13">
      <c r="A45" s="5" t="s">
        <v>35</v>
      </c>
      <c r="B45" s="6">
        <v>287533</v>
      </c>
      <c r="C45" s="5">
        <v>1.3911446686119506</v>
      </c>
      <c r="E45" s="5">
        <f t="shared" si="10"/>
        <v>6.7777032410462237</v>
      </c>
      <c r="F45" s="14">
        <f t="shared" si="7"/>
        <v>0.26322752937869454</v>
      </c>
      <c r="H45" s="6">
        <f t="shared" si="11"/>
        <v>5266858</v>
      </c>
      <c r="I45" s="14">
        <f t="shared" si="8"/>
        <v>0.54864567221792582</v>
      </c>
      <c r="K45" s="8">
        <f t="shared" si="6"/>
        <v>0.54864567221792582</v>
      </c>
      <c r="L45" s="8">
        <f t="shared" si="9"/>
        <v>0.26322752937869454</v>
      </c>
    </row>
    <row r="46" spans="1:13">
      <c r="A46" s="5" t="s">
        <v>33</v>
      </c>
      <c r="B46" s="6">
        <v>208044</v>
      </c>
      <c r="C46" s="5">
        <v>1.442002653284882</v>
      </c>
      <c r="E46" s="5">
        <f t="shared" si="10"/>
        <v>8.2197058943311063</v>
      </c>
      <c r="F46" s="14">
        <f t="shared" si="7"/>
        <v>0.31923098398304656</v>
      </c>
      <c r="H46" s="6">
        <f t="shared" si="11"/>
        <v>5474902</v>
      </c>
      <c r="I46" s="14">
        <f t="shared" si="8"/>
        <v>0.57031750013333693</v>
      </c>
      <c r="K46" s="8">
        <f t="shared" si="6"/>
        <v>0.57031750013333693</v>
      </c>
      <c r="L46" s="8">
        <f t="shared" si="9"/>
        <v>0.31923098398304656</v>
      </c>
    </row>
    <row r="47" spans="1:13">
      <c r="A47" s="5" t="s">
        <v>41</v>
      </c>
      <c r="B47" s="6">
        <v>527968</v>
      </c>
      <c r="C47" s="5">
        <v>1.5152433480817018</v>
      </c>
      <c r="E47" s="5">
        <f t="shared" si="10"/>
        <v>9.7349492424128083</v>
      </c>
      <c r="F47" s="14">
        <f t="shared" si="7"/>
        <v>0.37807890764361091</v>
      </c>
      <c r="H47" s="6">
        <f t="shared" si="11"/>
        <v>6002870</v>
      </c>
      <c r="I47" s="14">
        <f t="shared" si="8"/>
        <v>0.62531563341689111</v>
      </c>
      <c r="K47" s="8">
        <f t="shared" si="6"/>
        <v>0.62531563341689111</v>
      </c>
      <c r="L47" s="8">
        <f t="shared" si="9"/>
        <v>0.37807890764361091</v>
      </c>
    </row>
    <row r="48" spans="1:13">
      <c r="A48" s="5" t="s">
        <v>34</v>
      </c>
      <c r="B48" s="6">
        <v>261803</v>
      </c>
      <c r="C48" s="5">
        <v>1.5278663728070343</v>
      </c>
      <c r="E48" s="5">
        <f t="shared" si="10"/>
        <v>11.262815615219843</v>
      </c>
      <c r="F48" s="14">
        <f t="shared" si="7"/>
        <v>0.43741707519558859</v>
      </c>
      <c r="H48" s="6">
        <f t="shared" si="11"/>
        <v>6264673</v>
      </c>
      <c r="I48" s="14">
        <f t="shared" si="8"/>
        <v>0.65258750650017339</v>
      </c>
      <c r="K48" s="8">
        <f t="shared" si="6"/>
        <v>0.65258750650017339</v>
      </c>
      <c r="L48" s="8">
        <f t="shared" si="9"/>
        <v>0.43741707519558859</v>
      </c>
    </row>
    <row r="49" spans="1:12">
      <c r="A49" s="5" t="s">
        <v>36</v>
      </c>
      <c r="B49" s="6">
        <v>391207</v>
      </c>
      <c r="C49" s="5">
        <v>1.5337148875147939</v>
      </c>
      <c r="E49" s="5">
        <f t="shared" si="10"/>
        <v>12.796530502734637</v>
      </c>
      <c r="F49" s="14">
        <f t="shared" si="7"/>
        <v>0.49698238312570137</v>
      </c>
      <c r="H49" s="6">
        <f t="shared" si="11"/>
        <v>6655880</v>
      </c>
      <c r="I49" s="14">
        <f t="shared" si="8"/>
        <v>0.69333932238193019</v>
      </c>
      <c r="K49" s="8">
        <f t="shared" si="6"/>
        <v>0.69333932238193019</v>
      </c>
      <c r="L49" s="8">
        <f t="shared" si="9"/>
        <v>0.49698238312570137</v>
      </c>
    </row>
    <row r="50" spans="1:12">
      <c r="A50" s="5" t="s">
        <v>40</v>
      </c>
      <c r="B50" s="6">
        <v>624219</v>
      </c>
      <c r="C50" s="5">
        <v>1.6020018615261631</v>
      </c>
      <c r="E50" s="5">
        <f t="shared" si="10"/>
        <v>14.398532364260801</v>
      </c>
      <c r="F50" s="14">
        <f t="shared" si="7"/>
        <v>0.55919977109214591</v>
      </c>
      <c r="H50" s="6">
        <f t="shared" si="11"/>
        <v>7280099</v>
      </c>
      <c r="I50" s="14">
        <f t="shared" si="8"/>
        <v>0.75836386886983653</v>
      </c>
      <c r="K50" s="8">
        <f t="shared" si="6"/>
        <v>0.75836386886983653</v>
      </c>
      <c r="L50" s="8">
        <f t="shared" si="9"/>
        <v>0.55919977109214591</v>
      </c>
    </row>
    <row r="51" spans="1:12">
      <c r="A51" s="5" t="s">
        <v>37</v>
      </c>
      <c r="B51" s="6">
        <v>356388</v>
      </c>
      <c r="C51" s="5">
        <v>1.683558368968652</v>
      </c>
      <c r="E51" s="5">
        <f t="shared" si="10"/>
        <v>16.082090733229453</v>
      </c>
      <c r="F51" s="14">
        <f t="shared" si="7"/>
        <v>0.62458459162318403</v>
      </c>
      <c r="H51" s="6">
        <f t="shared" si="11"/>
        <v>7636487</v>
      </c>
      <c r="I51" s="14">
        <f t="shared" si="8"/>
        <v>0.79548860886290296</v>
      </c>
      <c r="K51" s="8">
        <f t="shared" si="6"/>
        <v>0.79548860886290296</v>
      </c>
      <c r="L51" s="8">
        <f t="shared" si="9"/>
        <v>0.62458459162318403</v>
      </c>
    </row>
    <row r="52" spans="1:12">
      <c r="A52" s="5" t="s">
        <v>43</v>
      </c>
      <c r="B52" s="6">
        <v>520656</v>
      </c>
      <c r="C52" s="5">
        <v>1.728588549829446</v>
      </c>
      <c r="E52" s="5">
        <f t="shared" si="10"/>
        <v>17.810679283058899</v>
      </c>
      <c r="F52" s="14">
        <f t="shared" si="7"/>
        <v>0.69171826170308992</v>
      </c>
      <c r="H52" s="6">
        <f t="shared" si="11"/>
        <v>8157143</v>
      </c>
      <c r="I52" s="14">
        <f t="shared" si="8"/>
        <v>0.84972505516813779</v>
      </c>
      <c r="K52" s="8">
        <f t="shared" si="6"/>
        <v>0.84972505516813779</v>
      </c>
      <c r="L52" s="8">
        <f t="shared" si="9"/>
        <v>0.69171826170308992</v>
      </c>
    </row>
    <row r="53" spans="1:12">
      <c r="A53" s="5" t="s">
        <v>38</v>
      </c>
      <c r="B53" s="6">
        <v>338342</v>
      </c>
      <c r="C53" s="5">
        <v>1.773353588972105</v>
      </c>
      <c r="E53" s="5">
        <f t="shared" si="10"/>
        <v>19.584032872031003</v>
      </c>
      <c r="F53" s="14">
        <f t="shared" si="7"/>
        <v>0.76059048394985673</v>
      </c>
      <c r="H53" s="6">
        <f t="shared" si="11"/>
        <v>8495485</v>
      </c>
      <c r="I53" s="14">
        <f t="shared" si="8"/>
        <v>0.88496995336542306</v>
      </c>
      <c r="K53" s="8">
        <f t="shared" si="6"/>
        <v>0.88496995336542306</v>
      </c>
      <c r="L53" s="8">
        <f t="shared" si="9"/>
        <v>0.76059048394985673</v>
      </c>
    </row>
    <row r="54" spans="1:12">
      <c r="A54" s="5" t="s">
        <v>39</v>
      </c>
      <c r="B54" s="6">
        <v>314380</v>
      </c>
      <c r="C54" s="5">
        <v>1.9085183535848336</v>
      </c>
      <c r="E54" s="5">
        <f t="shared" si="10"/>
        <v>21.492551225615838</v>
      </c>
      <c r="F54" s="14">
        <f t="shared" si="7"/>
        <v>0.8347121374246822</v>
      </c>
      <c r="H54" s="6">
        <f t="shared" si="11"/>
        <v>8809865</v>
      </c>
      <c r="I54" s="14">
        <f t="shared" si="8"/>
        <v>0.91771874333315551</v>
      </c>
      <c r="K54" s="8">
        <f t="shared" si="6"/>
        <v>0.91771874333315551</v>
      </c>
      <c r="L54" s="8">
        <f t="shared" si="9"/>
        <v>0.8347121374246822</v>
      </c>
    </row>
    <row r="55" spans="1:12">
      <c r="A55" s="5" t="s">
        <v>42</v>
      </c>
      <c r="B55" s="6">
        <v>295316</v>
      </c>
      <c r="C55" s="5">
        <v>2.0317219520784513</v>
      </c>
      <c r="E55" s="5">
        <f t="shared" si="10"/>
        <v>23.52427317769429</v>
      </c>
      <c r="F55" s="14">
        <f t="shared" si="7"/>
        <v>0.91361868302131644</v>
      </c>
      <c r="H55" s="6">
        <f t="shared" si="11"/>
        <v>9105181</v>
      </c>
      <c r="I55" s="14">
        <f t="shared" si="8"/>
        <v>0.9484816470105869</v>
      </c>
      <c r="K55" s="8">
        <f t="shared" si="6"/>
        <v>0.9484816470105869</v>
      </c>
      <c r="L55" s="8">
        <f t="shared" si="9"/>
        <v>0.91361868302131644</v>
      </c>
    </row>
    <row r="56" spans="1:12">
      <c r="A56" s="5" t="s">
        <v>44</v>
      </c>
      <c r="B56" s="6">
        <v>494563</v>
      </c>
      <c r="C56" s="5">
        <v>2.2241857963495044</v>
      </c>
      <c r="E56" s="5">
        <f t="shared" si="10"/>
        <v>25.748458974043796</v>
      </c>
      <c r="F56" s="14">
        <f t="shared" si="7"/>
        <v>1</v>
      </c>
      <c r="H56" s="6">
        <f t="shared" si="11"/>
        <v>9599744</v>
      </c>
      <c r="I56" s="14">
        <f t="shared" si="8"/>
        <v>1</v>
      </c>
      <c r="K56" s="8">
        <f t="shared" si="6"/>
        <v>1</v>
      </c>
      <c r="L56" s="8">
        <f t="shared" si="9"/>
        <v>1</v>
      </c>
    </row>
    <row r="57" spans="1:12">
      <c r="A57" s="2" t="s">
        <v>21</v>
      </c>
      <c r="B57" s="18" t="s">
        <v>22</v>
      </c>
      <c r="C57" s="18" t="s">
        <v>22</v>
      </c>
      <c r="E57" s="19"/>
      <c r="F57" s="21"/>
      <c r="H57" s="20"/>
      <c r="I57" s="21"/>
      <c r="K57" s="22"/>
      <c r="L57" s="22"/>
    </row>
    <row r="58" spans="1:12">
      <c r="A58" s="19"/>
      <c r="E58" s="19"/>
      <c r="F58" s="21"/>
      <c r="H58" s="20"/>
      <c r="I58" s="21"/>
      <c r="K58" s="22"/>
      <c r="L58" s="22"/>
    </row>
    <row r="59" spans="1:12">
      <c r="A59" s="19"/>
      <c r="B59" s="23" t="s">
        <v>23</v>
      </c>
      <c r="C59">
        <f>AVERAGE(C37:C56)</f>
        <v>1.2874229487021898</v>
      </c>
      <c r="E59" s="19"/>
      <c r="F59" s="21"/>
      <c r="H59" s="20"/>
      <c r="I59" s="21"/>
      <c r="K59" s="22"/>
      <c r="L59" s="22"/>
    </row>
    <row r="62" spans="1:12">
      <c r="A62" s="28" t="s">
        <v>9</v>
      </c>
      <c r="B62" s="28"/>
    </row>
    <row r="63" spans="1:12">
      <c r="A63" s="11" t="s">
        <v>7</v>
      </c>
      <c r="B63" s="11" t="s">
        <v>8</v>
      </c>
    </row>
    <row r="64" spans="1:12">
      <c r="A64" s="12">
        <v>0</v>
      </c>
      <c r="B64" s="12">
        <v>0</v>
      </c>
    </row>
    <row r="65" spans="1:2">
      <c r="A65" s="12">
        <f>A64+10%</f>
        <v>0.1</v>
      </c>
      <c r="B65" s="12">
        <f>B64+10%</f>
        <v>0.1</v>
      </c>
    </row>
    <row r="66" spans="1:2">
      <c r="A66" s="12">
        <f t="shared" ref="A66:B74" si="12">A65+10%</f>
        <v>0.2</v>
      </c>
      <c r="B66" s="12">
        <f t="shared" si="12"/>
        <v>0.2</v>
      </c>
    </row>
    <row r="67" spans="1:2">
      <c r="A67" s="12">
        <f t="shared" si="12"/>
        <v>0.30000000000000004</v>
      </c>
      <c r="B67" s="12">
        <f t="shared" si="12"/>
        <v>0.30000000000000004</v>
      </c>
    </row>
    <row r="68" spans="1:2">
      <c r="A68" s="12">
        <f t="shared" si="12"/>
        <v>0.4</v>
      </c>
      <c r="B68" s="12">
        <f t="shared" si="12"/>
        <v>0.4</v>
      </c>
    </row>
    <row r="69" spans="1:2">
      <c r="A69" s="12">
        <f t="shared" si="12"/>
        <v>0.5</v>
      </c>
      <c r="B69" s="12">
        <f t="shared" si="12"/>
        <v>0.5</v>
      </c>
    </row>
    <row r="70" spans="1:2">
      <c r="A70" s="12">
        <f t="shared" si="12"/>
        <v>0.6</v>
      </c>
      <c r="B70" s="12">
        <f t="shared" si="12"/>
        <v>0.6</v>
      </c>
    </row>
    <row r="71" spans="1:2">
      <c r="A71" s="12">
        <f t="shared" si="12"/>
        <v>0.7</v>
      </c>
      <c r="B71" s="12">
        <f t="shared" si="12"/>
        <v>0.7</v>
      </c>
    </row>
    <row r="72" spans="1:2">
      <c r="A72" s="12">
        <f t="shared" si="12"/>
        <v>0.79999999999999993</v>
      </c>
      <c r="B72" s="12">
        <f t="shared" si="12"/>
        <v>0.79999999999999993</v>
      </c>
    </row>
    <row r="73" spans="1:2">
      <c r="A73" s="12">
        <f t="shared" si="12"/>
        <v>0.89999999999999991</v>
      </c>
      <c r="B73" s="12">
        <f t="shared" si="12"/>
        <v>0.89999999999999991</v>
      </c>
    </row>
    <row r="74" spans="1:2">
      <c r="A74" s="12">
        <f t="shared" si="12"/>
        <v>0.99999999999999989</v>
      </c>
      <c r="B74" s="12">
        <f t="shared" si="12"/>
        <v>0.99999999999999989</v>
      </c>
    </row>
    <row r="107" spans="1:1">
      <c r="A107" t="s">
        <v>18</v>
      </c>
    </row>
    <row r="108" spans="1:1">
      <c r="A108" t="s">
        <v>19</v>
      </c>
    </row>
    <row r="109" spans="1:1">
      <c r="A109" t="s">
        <v>20</v>
      </c>
    </row>
    <row r="111" spans="1:1">
      <c r="A111" t="s">
        <v>45</v>
      </c>
    </row>
  </sheetData>
  <mergeCells count="13">
    <mergeCell ref="A4:A5"/>
    <mergeCell ref="A62:B62"/>
    <mergeCell ref="H4:I4"/>
    <mergeCell ref="K3:L3"/>
    <mergeCell ref="K34:L34"/>
    <mergeCell ref="E4:F4"/>
    <mergeCell ref="B4:B5"/>
    <mergeCell ref="C4:C5"/>
    <mergeCell ref="A35:A36"/>
    <mergeCell ref="B35:B36"/>
    <mergeCell ref="C35:C36"/>
    <mergeCell ref="E35:F35"/>
    <mergeCell ref="H35:I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Lorenz_curve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Domjan</dc:creator>
  <cp:lastModifiedBy>Peter Domjan</cp:lastModifiedBy>
  <dcterms:created xsi:type="dcterms:W3CDTF">2024-02-25T12:31:15Z</dcterms:created>
  <dcterms:modified xsi:type="dcterms:W3CDTF">2024-03-10T09:20:47Z</dcterms:modified>
</cp:coreProperties>
</file>