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viera\Desktop\UDD\2022\NIRVANA\Chile_SvsNS\Final_Paper_Docs\"/>
    </mc:Choice>
  </mc:AlternateContent>
  <xr:revisionPtr revIDLastSave="0" documentId="13_ncr:1_{AE64D250-7195-4DC1-A7F3-634FCA7E60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S1" sheetId="13" r:id="rId1"/>
    <sheet name="Table S2" sheetId="14" r:id="rId2"/>
    <sheet name="Table S3" sheetId="11" r:id="rId3"/>
    <sheet name="Table S4" sheetId="12" r:id="rId4"/>
    <sheet name="Table S5" sheetId="4" r:id="rId5"/>
    <sheet name="Table S6" sheetId="8" r:id="rId6"/>
    <sheet name="Table S7" sheetId="6" r:id="rId7"/>
    <sheet name="Table S8" sheetId="10" r:id="rId8"/>
    <sheet name="Table S9" sheetId="3" r:id="rId9"/>
    <sheet name="Table S10" sheetId="5" r:id="rId10"/>
    <sheet name="Table S11" sheetId="7" r:id="rId11"/>
    <sheet name="Table S12" sheetId="9" r:id="rId12"/>
  </sheets>
  <calcPr calcId="191029"/>
</workbook>
</file>

<file path=xl/calcChain.xml><?xml version="1.0" encoding="utf-8"?>
<calcChain xmlns="http://schemas.openxmlformats.org/spreadsheetml/2006/main">
  <c r="M7" i="11" l="1"/>
  <c r="L7" i="11"/>
  <c r="J10" i="3"/>
  <c r="K11" i="3" s="1"/>
  <c r="K8" i="3"/>
  <c r="J7" i="3"/>
  <c r="K7" i="3" s="1"/>
  <c r="J6" i="6"/>
  <c r="J5" i="6"/>
  <c r="K6" i="6" s="1"/>
  <c r="J6" i="8"/>
  <c r="J5" i="8"/>
  <c r="K6" i="8" s="1"/>
  <c r="J6" i="4"/>
  <c r="K6" i="4" s="1"/>
  <c r="J5" i="4"/>
  <c r="K5" i="4" s="1"/>
  <c r="K19" i="11"/>
  <c r="J19" i="11"/>
  <c r="L19" i="11" s="1"/>
  <c r="J18" i="11"/>
  <c r="K18" i="11" s="1"/>
  <c r="J26" i="11"/>
  <c r="J25" i="11"/>
  <c r="J17" i="11"/>
  <c r="L17" i="11" s="1"/>
  <c r="J5" i="11"/>
  <c r="J7" i="11" s="1"/>
  <c r="J16" i="11"/>
  <c r="J11" i="11"/>
  <c r="J12" i="11" s="1"/>
  <c r="J13" i="11" l="1"/>
  <c r="L18" i="11"/>
  <c r="K10" i="3"/>
  <c r="L16" i="11"/>
  <c r="K5" i="8"/>
  <c r="K5" i="6"/>
  <c r="J8" i="11"/>
  <c r="K16" i="11"/>
  <c r="K17" i="11"/>
</calcChain>
</file>

<file path=xl/sharedStrings.xml><?xml version="1.0" encoding="utf-8"?>
<sst xmlns="http://schemas.openxmlformats.org/spreadsheetml/2006/main" count="1704" uniqueCount="358">
  <si>
    <t>GA Name</t>
  </si>
  <si>
    <t>Smoker</t>
  </si>
  <si>
    <t>Exon 19</t>
  </si>
  <si>
    <t>Mutation</t>
  </si>
  <si>
    <t>Exon 20</t>
  </si>
  <si>
    <t>Exon 21</t>
  </si>
  <si>
    <t>Exon 1</t>
  </si>
  <si>
    <t>Exon 3</t>
  </si>
  <si>
    <t>Exon 7</t>
  </si>
  <si>
    <t>Exon 10</t>
  </si>
  <si>
    <t>Exon 2</t>
  </si>
  <si>
    <t>Exon 8</t>
  </si>
  <si>
    <t>Exon 14</t>
  </si>
  <si>
    <t>Exon 6</t>
  </si>
  <si>
    <t>p.Q56K</t>
  </si>
  <si>
    <t>p.Q56P</t>
  </si>
  <si>
    <t>p.D67N</t>
  </si>
  <si>
    <t>p.K57N</t>
  </si>
  <si>
    <t>p.V60M</t>
  </si>
  <si>
    <t>p.G128S</t>
  </si>
  <si>
    <t>p.S123F</t>
  </si>
  <si>
    <t>p.E203K</t>
  </si>
  <si>
    <t>p.G12C</t>
  </si>
  <si>
    <t>p.G12V</t>
  </si>
  <si>
    <t>p.G12D</t>
  </si>
  <si>
    <t>p.G12A</t>
  </si>
  <si>
    <t>p.G12F</t>
  </si>
  <si>
    <t>p.G12S</t>
  </si>
  <si>
    <t>p.G13C</t>
  </si>
  <si>
    <t>p.G13D</t>
  </si>
  <si>
    <t>p.P34S</t>
  </si>
  <si>
    <t>p.V14I</t>
  </si>
  <si>
    <t>p.Q61L</t>
  </si>
  <si>
    <t>p.A146T</t>
  </si>
  <si>
    <t>Exon 4</t>
  </si>
  <si>
    <t>p.L1204F</t>
  </si>
  <si>
    <t>Exon 23</t>
  </si>
  <si>
    <t>p.A1200V</t>
  </si>
  <si>
    <t>p.G1202R</t>
  </si>
  <si>
    <t>p.L1198F</t>
  </si>
  <si>
    <t>p.G1123D</t>
  </si>
  <si>
    <t>p.G1123S</t>
  </si>
  <si>
    <t>EML4-ALK</t>
  </si>
  <si>
    <t>Exon 13</t>
  </si>
  <si>
    <t>p.R1275Q</t>
  </si>
  <si>
    <t>Exon 25</t>
  </si>
  <si>
    <t>D1010H</t>
  </si>
  <si>
    <t>p.P1009S</t>
  </si>
  <si>
    <t>p.D1028N</t>
  </si>
  <si>
    <t>p.D1028Y</t>
  </si>
  <si>
    <t>p.X1025_splice</t>
  </si>
  <si>
    <t>p.X1027_splice</t>
  </si>
  <si>
    <t>X1010_splice</t>
  </si>
  <si>
    <t>METex14</t>
  </si>
  <si>
    <t>H1094Y</t>
  </si>
  <si>
    <t>Exon 16</t>
  </si>
  <si>
    <t>p.C609R</t>
  </si>
  <si>
    <t>p.C609Y</t>
  </si>
  <si>
    <t>KIF5B-RET</t>
  </si>
  <si>
    <t>Exon 15</t>
  </si>
  <si>
    <t>p.A883P</t>
  </si>
  <si>
    <t>CCDC6-RET</t>
  </si>
  <si>
    <t>p.R912W</t>
  </si>
  <si>
    <t>NCOA4-RET</t>
  </si>
  <si>
    <t>p.V600E</t>
  </si>
  <si>
    <t>p.A598V</t>
  </si>
  <si>
    <t>p.E586G</t>
  </si>
  <si>
    <t>p.E586K</t>
  </si>
  <si>
    <t>p.G596D</t>
  </si>
  <si>
    <t>p.N581S</t>
  </si>
  <si>
    <t>p.N581T</t>
  </si>
  <si>
    <t>p.G464V</t>
  </si>
  <si>
    <t>Exon 11</t>
  </si>
  <si>
    <t>p.G466V</t>
  </si>
  <si>
    <t>p.G469A</t>
  </si>
  <si>
    <t>p.G469V</t>
  </si>
  <si>
    <t>p.Y472C</t>
  </si>
  <si>
    <t>EZR-ROS1</t>
  </si>
  <si>
    <t>p.G2032E</t>
  </si>
  <si>
    <t>Exon 38</t>
  </si>
  <si>
    <t>SLC34A2-ROS1</t>
  </si>
  <si>
    <t>CD74-ROS1</t>
  </si>
  <si>
    <t>TPM3-ROS1</t>
  </si>
  <si>
    <t>GOPC-ROS1</t>
  </si>
  <si>
    <t>p.Y772_A775dup</t>
  </si>
  <si>
    <t>p.G776D</t>
  </si>
  <si>
    <t>p.G778_P780dup</t>
  </si>
  <si>
    <t>p.D769H</t>
  </si>
  <si>
    <t>p.D769N</t>
  </si>
  <si>
    <t>p.S310F</t>
  </si>
  <si>
    <t>p.G309E</t>
  </si>
  <si>
    <t>p.V842I</t>
  </si>
  <si>
    <t>p.R896C</t>
  </si>
  <si>
    <t>Exon 22</t>
  </si>
  <si>
    <t>%</t>
  </si>
  <si>
    <t>n</t>
  </si>
  <si>
    <t>Never-Smoker</t>
  </si>
  <si>
    <t>GA Type</t>
  </si>
  <si>
    <t>Mutation/Fusion</t>
  </si>
  <si>
    <t>p.V292M</t>
  </si>
  <si>
    <t>p.E114K</t>
  </si>
  <si>
    <t>Exon 12</t>
  </si>
  <si>
    <t>p.S492N</t>
  </si>
  <si>
    <t>EGFRvIII</t>
  </si>
  <si>
    <t>p.R841K</t>
  </si>
  <si>
    <t>p.G863S</t>
  </si>
  <si>
    <t>p.A859T</t>
  </si>
  <si>
    <t>p.V834M</t>
  </si>
  <si>
    <t>p.L861Q</t>
  </si>
  <si>
    <t>p.L858R</t>
  </si>
  <si>
    <t>Exon 18</t>
  </si>
  <si>
    <t>p.G719S</t>
  </si>
  <si>
    <t>p.E709K</t>
  </si>
  <si>
    <t>p.E709A</t>
  </si>
  <si>
    <t>p.G719D</t>
  </si>
  <si>
    <t>p.G719A</t>
  </si>
  <si>
    <t>p.S720A</t>
  </si>
  <si>
    <t>p.V774M</t>
  </si>
  <si>
    <t>p.V769_D770insGVL</t>
  </si>
  <si>
    <t>p.T790M</t>
  </si>
  <si>
    <t>p.S768I</t>
  </si>
  <si>
    <t>p.P772_H773dup</t>
  </si>
  <si>
    <t>p.L798F</t>
  </si>
  <si>
    <t>p.L792F</t>
  </si>
  <si>
    <t>p.D770_N771insGL</t>
  </si>
  <si>
    <t>p.A767_V769dup</t>
  </si>
  <si>
    <t>p.S768_D770dup</t>
  </si>
  <si>
    <t>p.N771_H773dup</t>
  </si>
  <si>
    <t>p.H773dup</t>
  </si>
  <si>
    <t>p.S784F</t>
  </si>
  <si>
    <t>p.L747S</t>
  </si>
  <si>
    <t>p.L747_T751delinsQ</t>
  </si>
  <si>
    <t>p.L747_T751delinsP</t>
  </si>
  <si>
    <t>p.L747_S752del</t>
  </si>
  <si>
    <t>p.L747_A750del</t>
  </si>
  <si>
    <t>p.K757N</t>
  </si>
  <si>
    <t>p.I740_K745dup</t>
  </si>
  <si>
    <t>p.G735S</t>
  </si>
  <si>
    <t>p.E746K</t>
  </si>
  <si>
    <t>p.E746Hfs*15</t>
  </si>
  <si>
    <t>p.E746_T751delinsI</t>
  </si>
  <si>
    <t>p.E746_T751delinsA</t>
  </si>
  <si>
    <t>p.D761Y</t>
  </si>
  <si>
    <t>p.D761N</t>
  </si>
  <si>
    <t>p.L747_P753delinsS</t>
  </si>
  <si>
    <t>p.E746_S752delinsV</t>
  </si>
  <si>
    <t>p.L747_A750delinsP</t>
  </si>
  <si>
    <t>p.A750P</t>
  </si>
  <si>
    <t>p.E746_A750del</t>
  </si>
  <si>
    <t>p.C378Y</t>
  </si>
  <si>
    <t>p.E726K</t>
  </si>
  <si>
    <t>p.E418K</t>
  </si>
  <si>
    <t>p.C420R</t>
  </si>
  <si>
    <t>p.C901R</t>
  </si>
  <si>
    <t>p.C901F</t>
  </si>
  <si>
    <t>Exon 5</t>
  </si>
  <si>
    <t>p.V344M</t>
  </si>
  <si>
    <t>p.V344G</t>
  </si>
  <si>
    <t>p.N345S</t>
  </si>
  <si>
    <t>p.N345K</t>
  </si>
  <si>
    <t>p.D350G</t>
  </si>
  <si>
    <t>p.M1043L</t>
  </si>
  <si>
    <t>p.M1043I</t>
  </si>
  <si>
    <t>p.H1047L</t>
  </si>
  <si>
    <t>p.G1049D</t>
  </si>
  <si>
    <t>p.A1046V</t>
  </si>
  <si>
    <t>p.D1045N</t>
  </si>
  <si>
    <t>p.H1047R</t>
  </si>
  <si>
    <t>p.R93W</t>
  </si>
  <si>
    <t>p.R38P</t>
  </si>
  <si>
    <t>p.P104S</t>
  </si>
  <si>
    <t>p.G106S</t>
  </si>
  <si>
    <t>p.E81K</t>
  </si>
  <si>
    <t>p.E39K</t>
  </si>
  <si>
    <t>p.R38H</t>
  </si>
  <si>
    <t>p.Q546R</t>
  </si>
  <si>
    <t>p.Q546P</t>
  </si>
  <si>
    <t>p.Q546L</t>
  </si>
  <si>
    <t>p.Q546H</t>
  </si>
  <si>
    <t>p.E547K</t>
  </si>
  <si>
    <t>p.D538N</t>
  </si>
  <si>
    <t>p.E542K</t>
  </si>
  <si>
    <t>p.E545K</t>
  </si>
  <si>
    <t xml:space="preserve">Relative estimates are calculated based on the total number of patients in each group (n=473 for smokers and n=200 for never-smokers). Analyses for difference in proportion between groups did not find statistically significant results at a 5% level. </t>
  </si>
  <si>
    <t>MM</t>
  </si>
  <si>
    <t>InF Del</t>
  </si>
  <si>
    <t>InF Ins</t>
  </si>
  <si>
    <t>FS Del</t>
  </si>
  <si>
    <t>Fus</t>
  </si>
  <si>
    <t>SS</t>
  </si>
  <si>
    <t>GA: Genomic Alteration, MM: Missense Mutation, InF Del: In-Frame Deletion, InF Ins: In-Frame Insertion, FS Del: Frame Shift Deletion, Fus: Fusion.</t>
  </si>
  <si>
    <t>GA: Genomic Alteration, MM: Missense Mutation.</t>
  </si>
  <si>
    <t>GA: Genomic Alteration, MM: Missense Mutation, SS: Splice Site, Fus: Fusion.</t>
  </si>
  <si>
    <t>GA: Genomic Alteration, MM: Missense Mutation, InF Ins: In-Frame Insertion.</t>
  </si>
  <si>
    <t xml:space="preserve">GA: Genomic Alteration, MM: Missense Mutation, Fus: Fusion. </t>
  </si>
  <si>
    <t>Table S1. Details of the individual GA co-occurring in the group of smokers (n=81).</t>
  </si>
  <si>
    <t>GA (n)</t>
  </si>
  <si>
    <t>Gene</t>
  </si>
  <si>
    <t>p.S784F (n=11)</t>
  </si>
  <si>
    <t>EGFR</t>
  </si>
  <si>
    <t>KRAS</t>
  </si>
  <si>
    <t>PIK3CA</t>
  </si>
  <si>
    <t>ERBB2</t>
  </si>
  <si>
    <t>ALK</t>
  </si>
  <si>
    <t/>
  </si>
  <si>
    <t>METex14 (n=9)</t>
  </si>
  <si>
    <t>MET</t>
  </si>
  <si>
    <t>RET</t>
  </si>
  <si>
    <t>ROS1</t>
  </si>
  <si>
    <t>p.Q56K (n=8)</t>
  </si>
  <si>
    <t>MAP2K1</t>
  </si>
  <si>
    <t>p.V834M (n=8)</t>
  </si>
  <si>
    <t>p.D538N (n=7)</t>
  </si>
  <si>
    <t>p.L858R (n=7)</t>
  </si>
  <si>
    <t>p.A750P (n=6)</t>
  </si>
  <si>
    <t>p.D761N (n=6)</t>
  </si>
  <si>
    <t>BRAF</t>
  </si>
  <si>
    <t>p.D769N (n=6)</t>
  </si>
  <si>
    <t>p.G1049D (n=6)</t>
  </si>
  <si>
    <t>p.L747_A750delinsP (n=6)</t>
  </si>
  <si>
    <t>p.P1009S (n=6)</t>
  </si>
  <si>
    <t>p.P34S (n=6)</t>
  </si>
  <si>
    <t>p.S720A (n=6)</t>
  </si>
  <si>
    <t>p.D1028N (n=5)</t>
  </si>
  <si>
    <t>p.R38H (n=5)</t>
  </si>
  <si>
    <t>CCDC6-RET (n=4)</t>
  </si>
  <si>
    <t>p.A1046V (n=4)</t>
  </si>
  <si>
    <t>p.A1200V (n=4)</t>
  </si>
  <si>
    <t>p.A146T (n=4)</t>
  </si>
  <si>
    <t>p.C609Y (n=4)</t>
  </si>
  <si>
    <t>p.E542K (n=4)</t>
  </si>
  <si>
    <t>p.E545K (n=4)</t>
  </si>
  <si>
    <t>p.G1123D (n=4)</t>
  </si>
  <si>
    <t>p.G128S (n=4)</t>
  </si>
  <si>
    <t>p.G12C (n=4)</t>
  </si>
  <si>
    <t>p.G466V (n=4)</t>
  </si>
  <si>
    <t>p.G776D (n=4)</t>
  </si>
  <si>
    <t>p.M1043I (n=4)</t>
  </si>
  <si>
    <t>p.R841K (n=4)</t>
  </si>
  <si>
    <t>p.R93W (n=4)</t>
  </si>
  <si>
    <t>EML4-ALK (n=3)</t>
  </si>
  <si>
    <t>p.C609R (n=3)</t>
  </si>
  <si>
    <t>p.D761Y (n=3)</t>
  </si>
  <si>
    <t>p.E746_A750del (n=3)</t>
  </si>
  <si>
    <t>p.L1204F (n=3)</t>
  </si>
  <si>
    <t>p.L798F (n=3)</t>
  </si>
  <si>
    <t>p.S123F (n=3)</t>
  </si>
  <si>
    <t>p.V292M (n=3)</t>
  </si>
  <si>
    <t>p.V60M (n=3)</t>
  </si>
  <si>
    <t>D1010H (n=2)</t>
  </si>
  <si>
    <t>p.D1045N (n=2)</t>
  </si>
  <si>
    <t>p.D67N (n=2)</t>
  </si>
  <si>
    <t>p.E39K (n=2)</t>
  </si>
  <si>
    <t>p.E418K (n=2)</t>
  </si>
  <si>
    <t>p.G1202R (n=2)</t>
  </si>
  <si>
    <t>p.G12D (n=2)</t>
  </si>
  <si>
    <t>p.G12F (n=2)</t>
  </si>
  <si>
    <t>p.G12V (n=2)</t>
  </si>
  <si>
    <t>p.Q546H (n=2)</t>
  </si>
  <si>
    <t>p.Q546R (n=2)</t>
  </si>
  <si>
    <t>p.S492N (n=2)</t>
  </si>
  <si>
    <t>p.V14I (n=2)</t>
  </si>
  <si>
    <t>SLC34A2-ROS1 (n=2)</t>
  </si>
  <si>
    <t>H1094Y (n=1)</t>
  </si>
  <si>
    <t>KIF5B-RET (n=1)</t>
  </si>
  <si>
    <t>p.A598V (n=1)</t>
  </si>
  <si>
    <t>p.A859T (n=1)</t>
  </si>
  <si>
    <t>p.C901R (n=1)</t>
  </si>
  <si>
    <t>p.E586K (n=1)</t>
  </si>
  <si>
    <t>p.E709A (n=1)</t>
  </si>
  <si>
    <t>p.E746_T751delinsA (n=1)</t>
  </si>
  <si>
    <t>p.E746Hfs*15 (n=1)</t>
  </si>
  <si>
    <t>p.E746K (n=1)</t>
  </si>
  <si>
    <t>p.G1123S (n=1)</t>
  </si>
  <si>
    <t>p.G13D (n=1)</t>
  </si>
  <si>
    <t>p.G469A (n=1)</t>
  </si>
  <si>
    <t>p.G719D (n=1)</t>
  </si>
  <si>
    <t>p.H1047L (n=1)</t>
  </si>
  <si>
    <t>p.L747_A750del (n=1)</t>
  </si>
  <si>
    <t>p.L747_T751delinsP (n=1)</t>
  </si>
  <si>
    <t>p.L861Q (n=1)</t>
  </si>
  <si>
    <t>p.M1043L (n=1)</t>
  </si>
  <si>
    <t>p.R38P (n=1)</t>
  </si>
  <si>
    <t>p.R896C (n=1)</t>
  </si>
  <si>
    <t>p.S310F (n=1)</t>
  </si>
  <si>
    <t>p.V600E (n=1)</t>
  </si>
  <si>
    <t>p.X1025_splice (n=1)</t>
  </si>
  <si>
    <t>p.Y472C (n=1)</t>
  </si>
  <si>
    <t>p.Y772_A775dup (n=1)</t>
  </si>
  <si>
    <t>X1010_splice (n=1)</t>
  </si>
  <si>
    <t>GA: Genomic Alteration.</t>
  </si>
  <si>
    <t>Table S2. Details of the individual GA co-occurring in the group of never-smokers (n=47).</t>
  </si>
  <si>
    <t>EML4-ALK (n=6)</t>
  </si>
  <si>
    <t>p.R38H (n=6)</t>
  </si>
  <si>
    <t>H1094Y (n=5)</t>
  </si>
  <si>
    <t>METex14 (n=4)</t>
  </si>
  <si>
    <t>p.E547K (n=4)</t>
  </si>
  <si>
    <t>p.L858R (n=4)</t>
  </si>
  <si>
    <t>p.T790M (n=4)</t>
  </si>
  <si>
    <t>p.C378Y (n=2)</t>
  </si>
  <si>
    <t>p.E545K (n=2)</t>
  </si>
  <si>
    <t>p.E746_A750del (n=2)</t>
  </si>
  <si>
    <t>p.G106S (n=2)</t>
  </si>
  <si>
    <t>p.G2032E (n=2)</t>
  </si>
  <si>
    <t>p.G596D (n=2)</t>
  </si>
  <si>
    <t>p.G863S (n=2)</t>
  </si>
  <si>
    <t>p.H1047R (n=2)</t>
  </si>
  <si>
    <t>p.L1198F (n=2)</t>
  </si>
  <si>
    <t>p.Q56K (n=2)</t>
  </si>
  <si>
    <t>p.S720A (n=2)</t>
  </si>
  <si>
    <t>p.V842I (n=2)</t>
  </si>
  <si>
    <t>D1010H (n=1)</t>
  </si>
  <si>
    <t>p.A750P (n=1)</t>
  </si>
  <si>
    <t>p.A883P (n=1)</t>
  </si>
  <si>
    <t>p.D1028Y (n=1)</t>
  </si>
  <si>
    <t>p.D350G (n=1)</t>
  </si>
  <si>
    <t>p.E542K (n=1)</t>
  </si>
  <si>
    <t>p.E709K (n=1)</t>
  </si>
  <si>
    <t>p.E726K (n=1)</t>
  </si>
  <si>
    <t>p.E746_S752delinsV (n=1)</t>
  </si>
  <si>
    <t>p.G12C (n=1)</t>
  </si>
  <si>
    <t>p.G12D (n=1)</t>
  </si>
  <si>
    <t>p.G12S (n=1)</t>
  </si>
  <si>
    <t>p.G12V (n=1)</t>
  </si>
  <si>
    <t>p.G309E (n=1)</t>
  </si>
  <si>
    <t>p.G466V (n=1)</t>
  </si>
  <si>
    <t>p.G719S (n=1)</t>
  </si>
  <si>
    <t>p.K757N (n=1)</t>
  </si>
  <si>
    <t>p.L1204F (n=1)</t>
  </si>
  <si>
    <t>p.L747_A750delinsP (n=1)</t>
  </si>
  <si>
    <t>p.L747_T751delinsQ (n=1)</t>
  </si>
  <si>
    <t>p.N345K (n=1)</t>
  </si>
  <si>
    <t>p.P1009S (n=1)</t>
  </si>
  <si>
    <t>p.P104S (n=1)</t>
  </si>
  <si>
    <t>p.S768I (n=1)</t>
  </si>
  <si>
    <t>p.V774M (n=1)</t>
  </si>
  <si>
    <t>p.X1027_splice (n=1)</t>
  </si>
  <si>
    <r>
      <t xml:space="preserve">Table S4. Relative and absolute frequencies of individual GAs identified in the gene </t>
    </r>
    <r>
      <rPr>
        <i/>
        <sz val="11"/>
        <color theme="1"/>
        <rFont val="Calibri"/>
        <family val="2"/>
        <scheme val="minor"/>
      </rPr>
      <t>PIK3CA</t>
    </r>
    <r>
      <rPr>
        <sz val="11"/>
        <color theme="1"/>
        <rFont val="Calibri"/>
        <family val="2"/>
        <scheme val="minor"/>
      </rPr>
      <t xml:space="preserve"> (n=33).</t>
    </r>
  </si>
  <si>
    <r>
      <t xml:space="preserve">Table S5. Relative and absolute frequencies of individual GAs identified in the gene </t>
    </r>
    <r>
      <rPr>
        <i/>
        <sz val="11"/>
        <color theme="1"/>
        <rFont val="Calibri"/>
        <family val="2"/>
        <scheme val="minor"/>
      </rPr>
      <t>KRAS</t>
    </r>
    <r>
      <rPr>
        <sz val="11"/>
        <color theme="1"/>
        <rFont val="Calibri"/>
        <family val="2"/>
        <scheme val="minor"/>
      </rPr>
      <t xml:space="preserve"> (n=12).</t>
    </r>
  </si>
  <si>
    <r>
      <t xml:space="preserve">Table S6. Relative and absolute frequencies of individual GAs identified in the gene </t>
    </r>
    <r>
      <rPr>
        <i/>
        <sz val="11"/>
        <color theme="1"/>
        <rFont val="Calibri"/>
        <family val="2"/>
        <scheme val="minor"/>
      </rPr>
      <t>BRAF</t>
    </r>
    <r>
      <rPr>
        <sz val="11"/>
        <color theme="1"/>
        <rFont val="Calibri"/>
        <family val="2"/>
        <scheme val="minor"/>
      </rPr>
      <t xml:space="preserve"> (n=12).</t>
    </r>
  </si>
  <si>
    <r>
      <t xml:space="preserve">Table S7. Relative and absolute frequencies of individual GAs identified in the gene </t>
    </r>
    <r>
      <rPr>
        <i/>
        <sz val="11"/>
        <color theme="1"/>
        <rFont val="Calibri"/>
        <family val="2"/>
        <scheme val="minor"/>
      </rPr>
      <t>MET</t>
    </r>
    <r>
      <rPr>
        <sz val="11"/>
        <color theme="1"/>
        <rFont val="Calibri"/>
        <family val="2"/>
        <scheme val="minor"/>
      </rPr>
      <t xml:space="preserve"> (n=9).</t>
    </r>
  </si>
  <si>
    <r>
      <t xml:space="preserve">Table S8. Relative and absolute frequencies of individual GAs identified in the gene </t>
    </r>
    <r>
      <rPr>
        <i/>
        <sz val="11"/>
        <color theme="1"/>
        <rFont val="Calibri"/>
        <family val="2"/>
        <scheme val="minor"/>
      </rPr>
      <t>ERBB2</t>
    </r>
    <r>
      <rPr>
        <sz val="11"/>
        <color theme="1"/>
        <rFont val="Calibri"/>
        <family val="2"/>
        <scheme val="minor"/>
      </rPr>
      <t xml:space="preserve"> (n=9).</t>
    </r>
  </si>
  <si>
    <r>
      <t xml:space="preserve">Table S9. Relative and absolute frequencies of individual GAs identified in the gene </t>
    </r>
    <r>
      <rPr>
        <i/>
        <sz val="11"/>
        <color theme="1"/>
        <rFont val="Calibri"/>
        <family val="2"/>
        <scheme val="minor"/>
      </rPr>
      <t>MAP2K1</t>
    </r>
    <r>
      <rPr>
        <sz val="11"/>
        <color theme="1"/>
        <rFont val="Calibri"/>
        <family val="2"/>
        <scheme val="minor"/>
      </rPr>
      <t xml:space="preserve"> (n=8).</t>
    </r>
  </si>
  <si>
    <r>
      <t xml:space="preserve">Table S10. Relative and absolute frequencies of individual GAs identified in the gene </t>
    </r>
    <r>
      <rPr>
        <i/>
        <sz val="11"/>
        <color theme="1"/>
        <rFont val="Calibri"/>
        <family val="2"/>
        <scheme val="minor"/>
      </rPr>
      <t>ALK</t>
    </r>
    <r>
      <rPr>
        <sz val="11"/>
        <color theme="1"/>
        <rFont val="Calibri"/>
        <family val="2"/>
        <scheme val="minor"/>
      </rPr>
      <t xml:space="preserve"> (n=8).</t>
    </r>
  </si>
  <si>
    <r>
      <t xml:space="preserve">Table S11. Relative and absolute frequencies of individual GAs identified in the gene </t>
    </r>
    <r>
      <rPr>
        <i/>
        <sz val="11"/>
        <color theme="1"/>
        <rFont val="Calibri"/>
        <family val="2"/>
        <scheme val="minor"/>
      </rPr>
      <t>RET</t>
    </r>
    <r>
      <rPr>
        <sz val="11"/>
        <color theme="1"/>
        <rFont val="Calibri"/>
        <family val="2"/>
        <scheme val="minor"/>
      </rPr>
      <t xml:space="preserve"> (n=7).</t>
    </r>
  </si>
  <si>
    <r>
      <t xml:space="preserve">Table S12. Relative and absolute frequencies of individual GAs identified in the gene </t>
    </r>
    <r>
      <rPr>
        <i/>
        <sz val="11"/>
        <color theme="1"/>
        <rFont val="Calibri"/>
        <family val="2"/>
        <scheme val="minor"/>
      </rPr>
      <t>ROS1</t>
    </r>
    <r>
      <rPr>
        <sz val="11"/>
        <color theme="1"/>
        <rFont val="Calibri"/>
        <family val="2"/>
        <scheme val="minor"/>
      </rPr>
      <t xml:space="preserve"> (n=6).</t>
    </r>
  </si>
  <si>
    <t>G719X</t>
  </si>
  <si>
    <t>ex20 ins</t>
  </si>
  <si>
    <t>prev</t>
  </si>
  <si>
    <t>allGA</t>
  </si>
  <si>
    <t>allGASmoker</t>
  </si>
  <si>
    <t>allGAnever</t>
  </si>
  <si>
    <t>ex19del</t>
  </si>
  <si>
    <t>L861X</t>
  </si>
  <si>
    <t>Absolute frequencies of co-occurrence events are shown in each cell. Total number of samples with co-ocurring events are 85 (58 in smokers and 27 in never-smokers).</t>
  </si>
  <si>
    <t>smoker</t>
  </si>
  <si>
    <t>never-smoker</t>
  </si>
  <si>
    <r>
      <t xml:space="preserve">Table S3. Relative and absolute frequencies of individual GAs identified in the gene </t>
    </r>
    <r>
      <rPr>
        <i/>
        <sz val="11"/>
        <color theme="1"/>
        <rFont val="Calibri"/>
        <family val="2"/>
        <scheme val="minor"/>
      </rPr>
      <t>EGFR</t>
    </r>
    <r>
      <rPr>
        <sz val="11"/>
        <color theme="1"/>
        <rFont val="Calibri"/>
        <family val="2"/>
        <scheme val="minor"/>
      </rPr>
      <t xml:space="preserve"> (n=48).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</si>
</sst>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2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vertical="center"/>
    </xf>
    <xf numFmtId="0" fontId="3" fillId="0" borderId="0" xfId="1"/>
    <xf numFmtId="0" fontId="4" fillId="0" borderId="0" xfId="1" applyFont="1"/>
    <xf numFmtId="0" fontId="4" fillId="0" borderId="0" xfId="1" applyFont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/>
    <xf numFmtId="0" fontId="1" fillId="0" borderId="0" xfId="0" applyFont="1" applyAlignment="1">
      <alignment horizontal="center"/>
    </xf>
  </cellXfs>
  <cellStyles count="2">
    <cellStyle name="Normal" xfId="0" builtinId="0"/>
    <cellStyle name="Normal 2" xfId="1" xr:uid="{951A0499-7F1D-4799-BB9D-F41629DBDAD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228FD-0AEF-4CC1-B6DD-B9C9D75DFFCD}">
  <dimension ref="A1:C335"/>
  <sheetViews>
    <sheetView tabSelected="1" zoomScaleNormal="100" workbookViewId="0"/>
  </sheetViews>
  <sheetFormatPr baseColWidth="10" defaultColWidth="9.140625" defaultRowHeight="15" x14ac:dyDescent="0.25"/>
  <cols>
    <col min="1" max="1" width="27.42578125" style="10" customWidth="1"/>
    <col min="2" max="2" width="23.7109375" style="10" bestFit="1" customWidth="1"/>
    <col min="3" max="16384" width="9.140625" style="10"/>
  </cols>
  <sheetData>
    <row r="1" spans="1:3" x14ac:dyDescent="0.25">
      <c r="A1" s="10" t="s">
        <v>195</v>
      </c>
    </row>
    <row r="2" spans="1:3" x14ac:dyDescent="0.25">
      <c r="B2" s="11" t="s">
        <v>196</v>
      </c>
      <c r="C2" s="11" t="s">
        <v>197</v>
      </c>
    </row>
    <row r="3" spans="1:3" x14ac:dyDescent="0.25">
      <c r="A3" s="12"/>
      <c r="B3" s="11" t="s">
        <v>198</v>
      </c>
      <c r="C3" s="10" t="s">
        <v>199</v>
      </c>
    </row>
    <row r="4" spans="1:3" x14ac:dyDescent="0.25">
      <c r="A4" s="10" t="s">
        <v>33</v>
      </c>
      <c r="B4" s="10">
        <v>1</v>
      </c>
      <c r="C4" s="10" t="s">
        <v>200</v>
      </c>
    </row>
    <row r="5" spans="1:3" x14ac:dyDescent="0.25">
      <c r="A5" s="10" t="s">
        <v>147</v>
      </c>
      <c r="B5" s="10">
        <v>1</v>
      </c>
      <c r="C5" s="10" t="s">
        <v>199</v>
      </c>
    </row>
    <row r="6" spans="1:3" x14ac:dyDescent="0.25">
      <c r="A6" s="10" t="s">
        <v>180</v>
      </c>
      <c r="B6" s="10">
        <v>1</v>
      </c>
      <c r="C6" s="10" t="s">
        <v>201</v>
      </c>
    </row>
    <row r="7" spans="1:3" x14ac:dyDescent="0.25">
      <c r="A7" s="10" t="s">
        <v>88</v>
      </c>
      <c r="B7" s="10">
        <v>1</v>
      </c>
      <c r="C7" s="10" t="s">
        <v>202</v>
      </c>
    </row>
    <row r="8" spans="1:3" x14ac:dyDescent="0.25">
      <c r="A8" s="10" t="s">
        <v>164</v>
      </c>
      <c r="B8" s="10">
        <v>1</v>
      </c>
      <c r="C8" s="10" t="s">
        <v>201</v>
      </c>
    </row>
    <row r="9" spans="1:3" x14ac:dyDescent="0.25">
      <c r="A9" s="10" t="s">
        <v>40</v>
      </c>
      <c r="B9" s="10">
        <v>1</v>
      </c>
      <c r="C9" s="10" t="s">
        <v>203</v>
      </c>
    </row>
    <row r="10" spans="1:3" x14ac:dyDescent="0.25">
      <c r="A10" s="10" t="s">
        <v>41</v>
      </c>
      <c r="B10" s="10">
        <v>1</v>
      </c>
      <c r="C10" s="10" t="s">
        <v>203</v>
      </c>
    </row>
    <row r="11" spans="1:3" x14ac:dyDescent="0.25">
      <c r="A11" s="10" t="s">
        <v>146</v>
      </c>
      <c r="B11" s="10">
        <v>1</v>
      </c>
      <c r="C11" s="10" t="s">
        <v>199</v>
      </c>
    </row>
    <row r="12" spans="1:3" x14ac:dyDescent="0.25">
      <c r="A12" s="10" t="s">
        <v>30</v>
      </c>
      <c r="B12" s="10">
        <v>1</v>
      </c>
      <c r="C12" s="10" t="s">
        <v>200</v>
      </c>
    </row>
    <row r="13" spans="1:3" x14ac:dyDescent="0.25">
      <c r="A13" s="10" t="s">
        <v>168</v>
      </c>
      <c r="B13" s="10">
        <v>1</v>
      </c>
      <c r="C13" s="10" t="s">
        <v>201</v>
      </c>
    </row>
    <row r="14" spans="1:3" x14ac:dyDescent="0.25">
      <c r="A14" s="10" t="s">
        <v>107</v>
      </c>
      <c r="B14" s="10">
        <v>1</v>
      </c>
      <c r="C14" s="10" t="s">
        <v>199</v>
      </c>
    </row>
    <row r="15" spans="1:3" x14ac:dyDescent="0.25">
      <c r="A15" s="10" t="s">
        <v>204</v>
      </c>
      <c r="B15" s="11" t="s">
        <v>205</v>
      </c>
      <c r="C15" s="10" t="s">
        <v>206</v>
      </c>
    </row>
    <row r="16" spans="1:3" x14ac:dyDescent="0.25">
      <c r="A16" s="10" t="s">
        <v>61</v>
      </c>
      <c r="B16" s="10">
        <v>2</v>
      </c>
      <c r="C16" s="10" t="s">
        <v>207</v>
      </c>
    </row>
    <row r="17" spans="1:3" x14ac:dyDescent="0.25">
      <c r="A17" s="10" t="s">
        <v>52</v>
      </c>
      <c r="B17" s="10">
        <v>2</v>
      </c>
      <c r="C17" s="10" t="s">
        <v>206</v>
      </c>
    </row>
    <row r="18" spans="1:3" x14ac:dyDescent="0.25">
      <c r="A18" s="10" t="s">
        <v>46</v>
      </c>
      <c r="B18" s="10">
        <v>1</v>
      </c>
      <c r="C18" s="10" t="s">
        <v>206</v>
      </c>
    </row>
    <row r="19" spans="1:3" x14ac:dyDescent="0.25">
      <c r="A19" s="10" t="s">
        <v>56</v>
      </c>
      <c r="B19" s="10">
        <v>1</v>
      </c>
      <c r="C19" s="10" t="s">
        <v>207</v>
      </c>
    </row>
    <row r="20" spans="1:3" x14ac:dyDescent="0.25">
      <c r="A20" s="10" t="s">
        <v>48</v>
      </c>
      <c r="B20" s="10">
        <v>1</v>
      </c>
      <c r="C20" s="10" t="s">
        <v>206</v>
      </c>
    </row>
    <row r="21" spans="1:3" x14ac:dyDescent="0.25">
      <c r="A21" s="10" t="s">
        <v>109</v>
      </c>
      <c r="B21" s="10">
        <v>1</v>
      </c>
      <c r="C21" s="10" t="s">
        <v>199</v>
      </c>
    </row>
    <row r="22" spans="1:3" x14ac:dyDescent="0.25">
      <c r="A22" s="10" t="s">
        <v>47</v>
      </c>
      <c r="B22" s="10">
        <v>1</v>
      </c>
      <c r="C22" s="10" t="s">
        <v>206</v>
      </c>
    </row>
    <row r="23" spans="1:3" x14ac:dyDescent="0.25">
      <c r="A23" s="10" t="s">
        <v>50</v>
      </c>
      <c r="B23" s="10">
        <v>1</v>
      </c>
      <c r="C23" s="10" t="s">
        <v>206</v>
      </c>
    </row>
    <row r="24" spans="1:3" x14ac:dyDescent="0.25">
      <c r="A24" s="10" t="s">
        <v>80</v>
      </c>
      <c r="B24" s="10">
        <v>1</v>
      </c>
      <c r="C24" s="10" t="s">
        <v>208</v>
      </c>
    </row>
    <row r="25" spans="1:3" x14ac:dyDescent="0.25">
      <c r="A25" s="10" t="s">
        <v>204</v>
      </c>
      <c r="B25" s="11" t="s">
        <v>209</v>
      </c>
      <c r="C25" s="10" t="s">
        <v>210</v>
      </c>
    </row>
    <row r="26" spans="1:3" x14ac:dyDescent="0.25">
      <c r="A26" s="10" t="s">
        <v>116</v>
      </c>
      <c r="B26" s="10">
        <v>8</v>
      </c>
      <c r="C26" s="10" t="s">
        <v>199</v>
      </c>
    </row>
    <row r="27" spans="1:3" x14ac:dyDescent="0.25">
      <c r="A27" s="10" t="s">
        <v>42</v>
      </c>
      <c r="B27" s="10">
        <v>2</v>
      </c>
      <c r="C27" s="10" t="s">
        <v>203</v>
      </c>
    </row>
    <row r="28" spans="1:3" x14ac:dyDescent="0.25">
      <c r="A28" s="10" t="s">
        <v>182</v>
      </c>
      <c r="B28" s="10">
        <v>2</v>
      </c>
      <c r="C28" s="10" t="s">
        <v>201</v>
      </c>
    </row>
    <row r="29" spans="1:3" x14ac:dyDescent="0.25">
      <c r="A29" s="10" t="s">
        <v>24</v>
      </c>
      <c r="B29" s="10">
        <v>2</v>
      </c>
      <c r="C29" s="10" t="s">
        <v>200</v>
      </c>
    </row>
    <row r="30" spans="1:3" x14ac:dyDescent="0.25">
      <c r="A30" s="10" t="s">
        <v>109</v>
      </c>
      <c r="B30" s="10">
        <v>2</v>
      </c>
      <c r="C30" s="10" t="s">
        <v>199</v>
      </c>
    </row>
    <row r="31" spans="1:3" x14ac:dyDescent="0.25">
      <c r="A31" s="10" t="s">
        <v>173</v>
      </c>
      <c r="B31" s="10">
        <v>1</v>
      </c>
      <c r="C31" s="10" t="s">
        <v>201</v>
      </c>
    </row>
    <row r="32" spans="1:3" x14ac:dyDescent="0.25">
      <c r="A32" s="10" t="s">
        <v>181</v>
      </c>
      <c r="B32" s="10">
        <v>1</v>
      </c>
      <c r="C32" s="10" t="s">
        <v>201</v>
      </c>
    </row>
    <row r="33" spans="1:3" x14ac:dyDescent="0.25">
      <c r="A33" s="10" t="s">
        <v>148</v>
      </c>
      <c r="B33" s="10">
        <v>1</v>
      </c>
      <c r="C33" s="10" t="s">
        <v>199</v>
      </c>
    </row>
    <row r="34" spans="1:3" x14ac:dyDescent="0.25">
      <c r="A34" s="10" t="s">
        <v>204</v>
      </c>
      <c r="B34" s="11" t="s">
        <v>211</v>
      </c>
      <c r="C34" s="10" t="s">
        <v>199</v>
      </c>
    </row>
    <row r="35" spans="1:3" x14ac:dyDescent="0.25">
      <c r="A35" s="10" t="s">
        <v>147</v>
      </c>
      <c r="B35" s="10">
        <v>1</v>
      </c>
      <c r="C35" s="10" t="s">
        <v>199</v>
      </c>
    </row>
    <row r="36" spans="1:3" x14ac:dyDescent="0.25">
      <c r="A36" s="10" t="s">
        <v>88</v>
      </c>
      <c r="B36" s="10">
        <v>1</v>
      </c>
      <c r="C36" s="10" t="s">
        <v>202</v>
      </c>
    </row>
    <row r="37" spans="1:3" x14ac:dyDescent="0.25">
      <c r="A37" s="10" t="s">
        <v>151</v>
      </c>
      <c r="B37" s="10">
        <v>1</v>
      </c>
      <c r="C37" s="10" t="s">
        <v>201</v>
      </c>
    </row>
    <row r="38" spans="1:3" x14ac:dyDescent="0.25">
      <c r="A38" s="10" t="s">
        <v>164</v>
      </c>
      <c r="B38" s="10">
        <v>1</v>
      </c>
      <c r="C38" s="10" t="s">
        <v>201</v>
      </c>
    </row>
    <row r="39" spans="1:3" x14ac:dyDescent="0.25">
      <c r="A39" s="10" t="s">
        <v>146</v>
      </c>
      <c r="B39" s="10">
        <v>1</v>
      </c>
      <c r="C39" s="10" t="s">
        <v>199</v>
      </c>
    </row>
    <row r="40" spans="1:3" x14ac:dyDescent="0.25">
      <c r="A40" s="10" t="s">
        <v>30</v>
      </c>
      <c r="B40" s="10">
        <v>1</v>
      </c>
      <c r="C40" s="10" t="s">
        <v>200</v>
      </c>
    </row>
    <row r="41" spans="1:3" x14ac:dyDescent="0.25">
      <c r="A41" s="10" t="s">
        <v>129</v>
      </c>
      <c r="B41" s="10">
        <v>1</v>
      </c>
      <c r="C41" s="10" t="s">
        <v>199</v>
      </c>
    </row>
    <row r="42" spans="1:3" x14ac:dyDescent="0.25">
      <c r="A42" s="10" t="s">
        <v>31</v>
      </c>
      <c r="B42" s="10">
        <v>1</v>
      </c>
      <c r="C42" s="10" t="s">
        <v>200</v>
      </c>
    </row>
    <row r="43" spans="1:3" x14ac:dyDescent="0.25">
      <c r="A43" s="10" t="s">
        <v>204</v>
      </c>
      <c r="B43" s="11" t="s">
        <v>212</v>
      </c>
      <c r="C43" s="10" t="s">
        <v>201</v>
      </c>
    </row>
    <row r="44" spans="1:3" x14ac:dyDescent="0.25">
      <c r="A44" s="10" t="s">
        <v>33</v>
      </c>
      <c r="B44" s="10">
        <v>1</v>
      </c>
      <c r="C44" s="10" t="s">
        <v>200</v>
      </c>
    </row>
    <row r="45" spans="1:3" x14ac:dyDescent="0.25">
      <c r="A45" s="10" t="s">
        <v>40</v>
      </c>
      <c r="B45" s="10">
        <v>1</v>
      </c>
      <c r="C45" s="10" t="s">
        <v>203</v>
      </c>
    </row>
    <row r="46" spans="1:3" x14ac:dyDescent="0.25">
      <c r="A46" s="10" t="s">
        <v>35</v>
      </c>
      <c r="B46" s="10">
        <v>1</v>
      </c>
      <c r="C46" s="10" t="s">
        <v>203</v>
      </c>
    </row>
    <row r="47" spans="1:3" x14ac:dyDescent="0.25">
      <c r="A47" s="10" t="s">
        <v>122</v>
      </c>
      <c r="B47" s="10">
        <v>1</v>
      </c>
      <c r="C47" s="10" t="s">
        <v>199</v>
      </c>
    </row>
    <row r="48" spans="1:3" x14ac:dyDescent="0.25">
      <c r="A48" s="10" t="s">
        <v>168</v>
      </c>
      <c r="B48" s="10">
        <v>1</v>
      </c>
      <c r="C48" s="10" t="s">
        <v>201</v>
      </c>
    </row>
    <row r="49" spans="1:3" x14ac:dyDescent="0.25">
      <c r="A49" s="10" t="s">
        <v>20</v>
      </c>
      <c r="B49" s="10">
        <v>1</v>
      </c>
      <c r="C49" s="10" t="s">
        <v>210</v>
      </c>
    </row>
    <row r="50" spans="1:3" x14ac:dyDescent="0.25">
      <c r="A50" s="10" t="s">
        <v>129</v>
      </c>
      <c r="B50" s="10">
        <v>1</v>
      </c>
      <c r="C50" s="10" t="s">
        <v>199</v>
      </c>
    </row>
    <row r="51" spans="1:3" x14ac:dyDescent="0.25">
      <c r="A51" s="10" t="s">
        <v>204</v>
      </c>
      <c r="B51" s="11" t="s">
        <v>213</v>
      </c>
      <c r="C51" s="10" t="s">
        <v>199</v>
      </c>
    </row>
    <row r="52" spans="1:3" x14ac:dyDescent="0.25">
      <c r="A52" s="10" t="s">
        <v>14</v>
      </c>
      <c r="B52" s="10">
        <v>2</v>
      </c>
      <c r="C52" s="10" t="s">
        <v>210</v>
      </c>
    </row>
    <row r="53" spans="1:3" x14ac:dyDescent="0.25">
      <c r="A53" s="10" t="s">
        <v>42</v>
      </c>
      <c r="B53" s="10">
        <v>1</v>
      </c>
      <c r="C53" s="10" t="s">
        <v>203</v>
      </c>
    </row>
    <row r="54" spans="1:3" x14ac:dyDescent="0.25">
      <c r="A54" s="10" t="s">
        <v>53</v>
      </c>
      <c r="B54" s="10">
        <v>1</v>
      </c>
      <c r="C54" s="10" t="s">
        <v>206</v>
      </c>
    </row>
    <row r="55" spans="1:3" x14ac:dyDescent="0.25">
      <c r="A55" s="10" t="s">
        <v>182</v>
      </c>
      <c r="B55" s="10">
        <v>1</v>
      </c>
      <c r="C55" s="10" t="s">
        <v>201</v>
      </c>
    </row>
    <row r="56" spans="1:3" x14ac:dyDescent="0.25">
      <c r="A56" s="10" t="s">
        <v>113</v>
      </c>
      <c r="B56" s="10">
        <v>1</v>
      </c>
      <c r="C56" s="10" t="s">
        <v>199</v>
      </c>
    </row>
    <row r="57" spans="1:3" x14ac:dyDescent="0.25">
      <c r="A57" s="10" t="s">
        <v>89</v>
      </c>
      <c r="B57" s="10">
        <v>1</v>
      </c>
      <c r="C57" s="10" t="s">
        <v>202</v>
      </c>
    </row>
    <row r="58" spans="1:3" x14ac:dyDescent="0.25">
      <c r="A58" s="10" t="s">
        <v>116</v>
      </c>
      <c r="B58" s="10">
        <v>1</v>
      </c>
      <c r="C58" s="10" t="s">
        <v>199</v>
      </c>
    </row>
    <row r="59" spans="1:3" x14ac:dyDescent="0.25">
      <c r="A59" s="10" t="s">
        <v>204</v>
      </c>
      <c r="B59" s="11" t="s">
        <v>214</v>
      </c>
      <c r="C59" s="10" t="s">
        <v>199</v>
      </c>
    </row>
    <row r="60" spans="1:3" x14ac:dyDescent="0.25">
      <c r="A60" s="10" t="s">
        <v>146</v>
      </c>
      <c r="B60" s="10">
        <v>4</v>
      </c>
      <c r="C60" s="10" t="s">
        <v>199</v>
      </c>
    </row>
    <row r="61" spans="1:3" x14ac:dyDescent="0.25">
      <c r="A61" s="10" t="s">
        <v>88</v>
      </c>
      <c r="B61" s="10">
        <v>1</v>
      </c>
      <c r="C61" s="10" t="s">
        <v>202</v>
      </c>
    </row>
    <row r="62" spans="1:3" x14ac:dyDescent="0.25">
      <c r="A62" s="10" t="s">
        <v>164</v>
      </c>
      <c r="B62" s="10">
        <v>1</v>
      </c>
      <c r="C62" s="10" t="s">
        <v>201</v>
      </c>
    </row>
    <row r="63" spans="1:3" x14ac:dyDescent="0.25">
      <c r="A63" s="10" t="s">
        <v>30</v>
      </c>
      <c r="B63" s="10">
        <v>1</v>
      </c>
      <c r="C63" s="10" t="s">
        <v>200</v>
      </c>
    </row>
    <row r="64" spans="1:3" x14ac:dyDescent="0.25">
      <c r="A64" s="10" t="s">
        <v>129</v>
      </c>
      <c r="B64" s="10">
        <v>1</v>
      </c>
      <c r="C64" s="10" t="s">
        <v>199</v>
      </c>
    </row>
    <row r="65" spans="1:3" x14ac:dyDescent="0.25">
      <c r="A65" s="10" t="s">
        <v>107</v>
      </c>
      <c r="B65" s="10">
        <v>1</v>
      </c>
      <c r="C65" s="10" t="s">
        <v>199</v>
      </c>
    </row>
    <row r="66" spans="1:3" x14ac:dyDescent="0.25">
      <c r="A66" s="10" t="s">
        <v>204</v>
      </c>
      <c r="B66" s="11" t="s">
        <v>215</v>
      </c>
      <c r="C66" s="10" t="s">
        <v>199</v>
      </c>
    </row>
    <row r="67" spans="1:3" x14ac:dyDescent="0.25">
      <c r="A67" s="10" t="s">
        <v>165</v>
      </c>
      <c r="B67" s="10">
        <v>1</v>
      </c>
      <c r="C67" s="10" t="s">
        <v>201</v>
      </c>
    </row>
    <row r="68" spans="1:3" x14ac:dyDescent="0.25">
      <c r="A68" s="10" t="s">
        <v>37</v>
      </c>
      <c r="B68" s="10">
        <v>1</v>
      </c>
      <c r="C68" s="10" t="s">
        <v>203</v>
      </c>
    </row>
    <row r="69" spans="1:3" x14ac:dyDescent="0.25">
      <c r="A69" s="10" t="s">
        <v>48</v>
      </c>
      <c r="B69" s="10">
        <v>1</v>
      </c>
      <c r="C69" s="10" t="s">
        <v>206</v>
      </c>
    </row>
    <row r="70" spans="1:3" x14ac:dyDescent="0.25">
      <c r="A70" s="10" t="s">
        <v>73</v>
      </c>
      <c r="B70" s="10">
        <v>1</v>
      </c>
      <c r="C70" s="10" t="s">
        <v>216</v>
      </c>
    </row>
    <row r="71" spans="1:3" x14ac:dyDescent="0.25">
      <c r="A71" s="10" t="s">
        <v>178</v>
      </c>
      <c r="B71" s="10">
        <v>1</v>
      </c>
      <c r="C71" s="10" t="s">
        <v>201</v>
      </c>
    </row>
    <row r="72" spans="1:3" x14ac:dyDescent="0.25">
      <c r="A72" s="10" t="s">
        <v>104</v>
      </c>
      <c r="B72" s="10">
        <v>1</v>
      </c>
      <c r="C72" s="10" t="s">
        <v>199</v>
      </c>
    </row>
    <row r="73" spans="1:3" x14ac:dyDescent="0.25">
      <c r="A73" s="10" t="s">
        <v>204</v>
      </c>
      <c r="B73" s="11" t="s">
        <v>217</v>
      </c>
      <c r="C73" s="10" t="s">
        <v>202</v>
      </c>
    </row>
    <row r="74" spans="1:3" x14ac:dyDescent="0.25">
      <c r="A74" s="10" t="s">
        <v>147</v>
      </c>
      <c r="B74" s="10">
        <v>1</v>
      </c>
      <c r="C74" s="10" t="s">
        <v>199</v>
      </c>
    </row>
    <row r="75" spans="1:3" x14ac:dyDescent="0.25">
      <c r="A75" s="10" t="s">
        <v>164</v>
      </c>
      <c r="B75" s="10">
        <v>1</v>
      </c>
      <c r="C75" s="10" t="s">
        <v>201</v>
      </c>
    </row>
    <row r="76" spans="1:3" x14ac:dyDescent="0.25">
      <c r="A76" s="10" t="s">
        <v>146</v>
      </c>
      <c r="B76" s="10">
        <v>1</v>
      </c>
      <c r="C76" s="10" t="s">
        <v>199</v>
      </c>
    </row>
    <row r="77" spans="1:3" x14ac:dyDescent="0.25">
      <c r="A77" s="10" t="s">
        <v>30</v>
      </c>
      <c r="B77" s="10">
        <v>1</v>
      </c>
      <c r="C77" s="10" t="s">
        <v>200</v>
      </c>
    </row>
    <row r="78" spans="1:3" x14ac:dyDescent="0.25">
      <c r="A78" s="10" t="s">
        <v>129</v>
      </c>
      <c r="B78" s="10">
        <v>1</v>
      </c>
      <c r="C78" s="10" t="s">
        <v>199</v>
      </c>
    </row>
    <row r="79" spans="1:3" x14ac:dyDescent="0.25">
      <c r="A79" s="10" t="s">
        <v>107</v>
      </c>
      <c r="B79" s="10">
        <v>1</v>
      </c>
      <c r="C79" s="10" t="s">
        <v>199</v>
      </c>
    </row>
    <row r="80" spans="1:3" x14ac:dyDescent="0.25">
      <c r="A80" s="10" t="s">
        <v>204</v>
      </c>
      <c r="B80" s="11" t="s">
        <v>218</v>
      </c>
      <c r="C80" s="10" t="s">
        <v>201</v>
      </c>
    </row>
    <row r="81" spans="1:3" x14ac:dyDescent="0.25">
      <c r="A81" s="10" t="s">
        <v>147</v>
      </c>
      <c r="B81" s="10">
        <v>1</v>
      </c>
      <c r="C81" s="10" t="s">
        <v>199</v>
      </c>
    </row>
    <row r="82" spans="1:3" x14ac:dyDescent="0.25">
      <c r="A82" s="10" t="s">
        <v>88</v>
      </c>
      <c r="B82" s="10">
        <v>1</v>
      </c>
      <c r="C82" s="10" t="s">
        <v>202</v>
      </c>
    </row>
    <row r="83" spans="1:3" x14ac:dyDescent="0.25">
      <c r="A83" s="10" t="s">
        <v>146</v>
      </c>
      <c r="B83" s="10">
        <v>1</v>
      </c>
      <c r="C83" s="10" t="s">
        <v>199</v>
      </c>
    </row>
    <row r="84" spans="1:3" x14ac:dyDescent="0.25">
      <c r="A84" s="10" t="s">
        <v>30</v>
      </c>
      <c r="B84" s="10">
        <v>1</v>
      </c>
      <c r="C84" s="10" t="s">
        <v>200</v>
      </c>
    </row>
    <row r="85" spans="1:3" x14ac:dyDescent="0.25">
      <c r="A85" s="10" t="s">
        <v>129</v>
      </c>
      <c r="B85" s="10">
        <v>1</v>
      </c>
      <c r="C85" s="10" t="s">
        <v>199</v>
      </c>
    </row>
    <row r="86" spans="1:3" x14ac:dyDescent="0.25">
      <c r="A86" s="10" t="s">
        <v>107</v>
      </c>
      <c r="B86" s="10">
        <v>1</v>
      </c>
      <c r="C86" s="10" t="s">
        <v>199</v>
      </c>
    </row>
    <row r="87" spans="1:3" x14ac:dyDescent="0.25">
      <c r="A87" s="10" t="s">
        <v>204</v>
      </c>
      <c r="B87" s="11" t="s">
        <v>219</v>
      </c>
      <c r="C87" s="10" t="s">
        <v>199</v>
      </c>
    </row>
    <row r="88" spans="1:3" x14ac:dyDescent="0.25">
      <c r="A88" s="10" t="s">
        <v>147</v>
      </c>
      <c r="B88" s="10">
        <v>4</v>
      </c>
      <c r="C88" s="10" t="s">
        <v>199</v>
      </c>
    </row>
    <row r="89" spans="1:3" x14ac:dyDescent="0.25">
      <c r="A89" s="10" t="s">
        <v>88</v>
      </c>
      <c r="B89" s="10">
        <v>1</v>
      </c>
      <c r="C89" s="10" t="s">
        <v>202</v>
      </c>
    </row>
    <row r="90" spans="1:3" x14ac:dyDescent="0.25">
      <c r="A90" s="10" t="s">
        <v>164</v>
      </c>
      <c r="B90" s="10">
        <v>1</v>
      </c>
      <c r="C90" s="10" t="s">
        <v>201</v>
      </c>
    </row>
    <row r="91" spans="1:3" x14ac:dyDescent="0.25">
      <c r="A91" s="10" t="s">
        <v>30</v>
      </c>
      <c r="B91" s="10">
        <v>1</v>
      </c>
      <c r="C91" s="10" t="s">
        <v>200</v>
      </c>
    </row>
    <row r="92" spans="1:3" x14ac:dyDescent="0.25">
      <c r="A92" s="10" t="s">
        <v>129</v>
      </c>
      <c r="B92" s="10">
        <v>1</v>
      </c>
      <c r="C92" s="10" t="s">
        <v>199</v>
      </c>
    </row>
    <row r="93" spans="1:3" x14ac:dyDescent="0.25">
      <c r="A93" s="10" t="s">
        <v>107</v>
      </c>
      <c r="B93" s="10">
        <v>1</v>
      </c>
      <c r="C93" s="10" t="s">
        <v>199</v>
      </c>
    </row>
    <row r="94" spans="1:3" x14ac:dyDescent="0.25">
      <c r="A94" s="10" t="s">
        <v>204</v>
      </c>
      <c r="B94" s="11" t="s">
        <v>220</v>
      </c>
      <c r="C94" s="10" t="s">
        <v>206</v>
      </c>
    </row>
    <row r="95" spans="1:3" x14ac:dyDescent="0.25">
      <c r="A95" s="10" t="s">
        <v>53</v>
      </c>
      <c r="B95" s="10">
        <v>1</v>
      </c>
      <c r="C95" s="10" t="s">
        <v>206</v>
      </c>
    </row>
    <row r="96" spans="1:3" x14ac:dyDescent="0.25">
      <c r="A96" s="10" t="s">
        <v>56</v>
      </c>
      <c r="B96" s="10">
        <v>1</v>
      </c>
      <c r="C96" s="10" t="s">
        <v>207</v>
      </c>
    </row>
    <row r="97" spans="1:3" x14ac:dyDescent="0.25">
      <c r="A97" s="10" t="s">
        <v>48</v>
      </c>
      <c r="B97" s="10">
        <v>1</v>
      </c>
      <c r="C97" s="10" t="s">
        <v>206</v>
      </c>
    </row>
    <row r="98" spans="1:3" x14ac:dyDescent="0.25">
      <c r="A98" s="10" t="s">
        <v>142</v>
      </c>
      <c r="B98" s="10">
        <v>1</v>
      </c>
      <c r="C98" s="10" t="s">
        <v>199</v>
      </c>
    </row>
    <row r="99" spans="1:3" x14ac:dyDescent="0.25">
      <c r="A99" s="10" t="s">
        <v>99</v>
      </c>
      <c r="B99" s="10">
        <v>1</v>
      </c>
      <c r="C99" s="10" t="s">
        <v>199</v>
      </c>
    </row>
    <row r="100" spans="1:3" x14ac:dyDescent="0.25">
      <c r="A100" s="10" t="s">
        <v>18</v>
      </c>
      <c r="B100" s="10">
        <v>1</v>
      </c>
      <c r="C100" s="10" t="s">
        <v>210</v>
      </c>
    </row>
    <row r="101" spans="1:3" x14ac:dyDescent="0.25">
      <c r="A101" s="10" t="s">
        <v>204</v>
      </c>
      <c r="B101" s="11" t="s">
        <v>221</v>
      </c>
      <c r="C101" s="10" t="s">
        <v>200</v>
      </c>
    </row>
    <row r="102" spans="1:3" x14ac:dyDescent="0.25">
      <c r="A102" s="10" t="s">
        <v>147</v>
      </c>
      <c r="B102" s="10">
        <v>1</v>
      </c>
      <c r="C102" s="10" t="s">
        <v>199</v>
      </c>
    </row>
    <row r="103" spans="1:3" x14ac:dyDescent="0.25">
      <c r="A103" s="10" t="s">
        <v>88</v>
      </c>
      <c r="B103" s="10">
        <v>1</v>
      </c>
      <c r="C103" s="10" t="s">
        <v>202</v>
      </c>
    </row>
    <row r="104" spans="1:3" x14ac:dyDescent="0.25">
      <c r="A104" s="10" t="s">
        <v>164</v>
      </c>
      <c r="B104" s="10">
        <v>1</v>
      </c>
      <c r="C104" s="10" t="s">
        <v>201</v>
      </c>
    </row>
    <row r="105" spans="1:3" x14ac:dyDescent="0.25">
      <c r="A105" s="10" t="s">
        <v>146</v>
      </c>
      <c r="B105" s="10">
        <v>1</v>
      </c>
      <c r="C105" s="10" t="s">
        <v>199</v>
      </c>
    </row>
    <row r="106" spans="1:3" x14ac:dyDescent="0.25">
      <c r="A106" s="10" t="s">
        <v>129</v>
      </c>
      <c r="B106" s="10">
        <v>1</v>
      </c>
      <c r="C106" s="10" t="s">
        <v>199</v>
      </c>
    </row>
    <row r="107" spans="1:3" x14ac:dyDescent="0.25">
      <c r="A107" s="10" t="s">
        <v>107</v>
      </c>
      <c r="B107" s="10">
        <v>1</v>
      </c>
      <c r="C107" s="10" t="s">
        <v>199</v>
      </c>
    </row>
    <row r="108" spans="1:3" x14ac:dyDescent="0.25">
      <c r="A108" s="10" t="s">
        <v>204</v>
      </c>
      <c r="B108" s="11" t="s">
        <v>222</v>
      </c>
      <c r="C108" s="10" t="s">
        <v>199</v>
      </c>
    </row>
    <row r="109" spans="1:3" x14ac:dyDescent="0.25">
      <c r="A109" s="10" t="s">
        <v>14</v>
      </c>
      <c r="B109" s="10">
        <v>8</v>
      </c>
      <c r="C109" s="10" t="s">
        <v>210</v>
      </c>
    </row>
    <row r="110" spans="1:3" x14ac:dyDescent="0.25">
      <c r="A110" s="10" t="s">
        <v>42</v>
      </c>
      <c r="B110" s="10">
        <v>1</v>
      </c>
      <c r="C110" s="10" t="s">
        <v>203</v>
      </c>
    </row>
    <row r="111" spans="1:3" x14ac:dyDescent="0.25">
      <c r="A111" s="10" t="s">
        <v>173</v>
      </c>
      <c r="B111" s="10">
        <v>1</v>
      </c>
      <c r="C111" s="10" t="s">
        <v>201</v>
      </c>
    </row>
    <row r="112" spans="1:3" x14ac:dyDescent="0.25">
      <c r="A112" s="10" t="s">
        <v>181</v>
      </c>
      <c r="B112" s="10">
        <v>1</v>
      </c>
      <c r="C112" s="10" t="s">
        <v>201</v>
      </c>
    </row>
    <row r="113" spans="1:3" x14ac:dyDescent="0.25">
      <c r="A113" s="10" t="s">
        <v>182</v>
      </c>
      <c r="B113" s="10">
        <v>1</v>
      </c>
      <c r="C113" s="10" t="s">
        <v>201</v>
      </c>
    </row>
    <row r="114" spans="1:3" x14ac:dyDescent="0.25">
      <c r="A114" s="10" t="s">
        <v>109</v>
      </c>
      <c r="B114" s="10">
        <v>1</v>
      </c>
      <c r="C114" s="10" t="s">
        <v>199</v>
      </c>
    </row>
    <row r="115" spans="1:3" x14ac:dyDescent="0.25">
      <c r="A115" s="10" t="s">
        <v>204</v>
      </c>
      <c r="B115" s="11" t="s">
        <v>223</v>
      </c>
      <c r="C115" s="10" t="s">
        <v>206</v>
      </c>
    </row>
    <row r="116" spans="1:3" x14ac:dyDescent="0.25">
      <c r="A116" s="10" t="s">
        <v>53</v>
      </c>
      <c r="B116" s="10">
        <v>1</v>
      </c>
      <c r="C116" s="10" t="s">
        <v>206</v>
      </c>
    </row>
    <row r="117" spans="1:3" x14ac:dyDescent="0.25">
      <c r="A117" s="10" t="s">
        <v>56</v>
      </c>
      <c r="B117" s="10">
        <v>1</v>
      </c>
      <c r="C117" s="10" t="s">
        <v>207</v>
      </c>
    </row>
    <row r="118" spans="1:3" x14ac:dyDescent="0.25">
      <c r="A118" s="10" t="s">
        <v>143</v>
      </c>
      <c r="B118" s="10">
        <v>1</v>
      </c>
      <c r="C118" s="10" t="s">
        <v>199</v>
      </c>
    </row>
    <row r="119" spans="1:3" x14ac:dyDescent="0.25">
      <c r="A119" s="10" t="s">
        <v>47</v>
      </c>
      <c r="B119" s="10">
        <v>1</v>
      </c>
      <c r="C119" s="10" t="s">
        <v>206</v>
      </c>
    </row>
    <row r="120" spans="1:3" x14ac:dyDescent="0.25">
      <c r="A120" s="10" t="s">
        <v>178</v>
      </c>
      <c r="B120" s="10">
        <v>1</v>
      </c>
      <c r="C120" s="10" t="s">
        <v>201</v>
      </c>
    </row>
    <row r="121" spans="1:3" x14ac:dyDescent="0.25">
      <c r="A121" s="10" t="s">
        <v>204</v>
      </c>
      <c r="B121" s="11" t="s">
        <v>224</v>
      </c>
      <c r="C121" s="10" t="s">
        <v>201</v>
      </c>
    </row>
    <row r="122" spans="1:3" x14ac:dyDescent="0.25">
      <c r="A122" s="10" t="s">
        <v>57</v>
      </c>
      <c r="B122" s="10">
        <v>1</v>
      </c>
      <c r="C122" s="10" t="s">
        <v>207</v>
      </c>
    </row>
    <row r="123" spans="1:3" x14ac:dyDescent="0.25">
      <c r="A123" s="10" t="s">
        <v>138</v>
      </c>
      <c r="B123" s="10">
        <v>1</v>
      </c>
      <c r="C123" s="10" t="s">
        <v>199</v>
      </c>
    </row>
    <row r="124" spans="1:3" x14ac:dyDescent="0.25">
      <c r="A124" s="10" t="s">
        <v>19</v>
      </c>
      <c r="B124" s="10">
        <v>1</v>
      </c>
      <c r="C124" s="10" t="s">
        <v>210</v>
      </c>
    </row>
    <row r="125" spans="1:3" x14ac:dyDescent="0.25">
      <c r="A125" s="10" t="s">
        <v>85</v>
      </c>
      <c r="B125" s="10">
        <v>1</v>
      </c>
      <c r="C125" s="10" t="s">
        <v>202</v>
      </c>
    </row>
    <row r="126" spans="1:3" x14ac:dyDescent="0.25">
      <c r="A126" s="10" t="s">
        <v>162</v>
      </c>
      <c r="B126" s="10">
        <v>1</v>
      </c>
      <c r="C126" s="10" t="s">
        <v>201</v>
      </c>
    </row>
    <row r="127" spans="1:3" x14ac:dyDescent="0.25">
      <c r="A127" s="10" t="s">
        <v>204</v>
      </c>
      <c r="B127" s="11" t="s">
        <v>225</v>
      </c>
      <c r="C127" s="10" t="s">
        <v>207</v>
      </c>
    </row>
    <row r="128" spans="1:3" x14ac:dyDescent="0.25">
      <c r="A128" s="10" t="s">
        <v>53</v>
      </c>
      <c r="B128" s="10">
        <v>2</v>
      </c>
      <c r="C128" s="10" t="s">
        <v>206</v>
      </c>
    </row>
    <row r="129" spans="1:3" x14ac:dyDescent="0.25">
      <c r="A129" s="10" t="s">
        <v>46</v>
      </c>
      <c r="B129" s="10">
        <v>1</v>
      </c>
      <c r="C129" s="10" t="s">
        <v>206</v>
      </c>
    </row>
    <row r="130" spans="1:3" x14ac:dyDescent="0.25">
      <c r="A130" s="10" t="s">
        <v>29</v>
      </c>
      <c r="B130" s="10">
        <v>1</v>
      </c>
      <c r="C130" s="10" t="s">
        <v>200</v>
      </c>
    </row>
    <row r="131" spans="1:3" x14ac:dyDescent="0.25">
      <c r="A131" s="10" t="s">
        <v>80</v>
      </c>
      <c r="B131" s="10">
        <v>1</v>
      </c>
      <c r="C131" s="10" t="s">
        <v>208</v>
      </c>
    </row>
    <row r="132" spans="1:3" x14ac:dyDescent="0.25">
      <c r="A132" s="10" t="s">
        <v>204</v>
      </c>
      <c r="B132" s="11" t="s">
        <v>226</v>
      </c>
      <c r="C132" s="10" t="s">
        <v>201</v>
      </c>
    </row>
    <row r="133" spans="1:3" x14ac:dyDescent="0.25">
      <c r="A133" s="10" t="s">
        <v>37</v>
      </c>
      <c r="B133" s="10">
        <v>1</v>
      </c>
      <c r="C133" s="10" t="s">
        <v>203</v>
      </c>
    </row>
    <row r="134" spans="1:3" x14ac:dyDescent="0.25">
      <c r="A134" s="10" t="s">
        <v>143</v>
      </c>
      <c r="B134" s="10">
        <v>1</v>
      </c>
      <c r="C134" s="10" t="s">
        <v>199</v>
      </c>
    </row>
    <row r="135" spans="1:3" x14ac:dyDescent="0.25">
      <c r="A135" s="10" t="s">
        <v>73</v>
      </c>
      <c r="B135" s="10">
        <v>1</v>
      </c>
      <c r="C135" s="10" t="s">
        <v>216</v>
      </c>
    </row>
    <row r="136" spans="1:3" x14ac:dyDescent="0.25">
      <c r="A136" s="10" t="s">
        <v>104</v>
      </c>
      <c r="B136" s="10">
        <v>1</v>
      </c>
      <c r="C136" s="10" t="s">
        <v>199</v>
      </c>
    </row>
    <row r="137" spans="1:3" x14ac:dyDescent="0.25">
      <c r="A137" s="10" t="s">
        <v>204</v>
      </c>
      <c r="B137" s="11" t="s">
        <v>227</v>
      </c>
      <c r="C137" s="10" t="s">
        <v>203</v>
      </c>
    </row>
    <row r="138" spans="1:3" x14ac:dyDescent="0.25">
      <c r="A138" s="10" t="s">
        <v>165</v>
      </c>
      <c r="B138" s="10">
        <v>1</v>
      </c>
      <c r="C138" s="10" t="s">
        <v>201</v>
      </c>
    </row>
    <row r="139" spans="1:3" x14ac:dyDescent="0.25">
      <c r="A139" s="10" t="s">
        <v>143</v>
      </c>
      <c r="B139" s="10">
        <v>1</v>
      </c>
      <c r="C139" s="10" t="s">
        <v>199</v>
      </c>
    </row>
    <row r="140" spans="1:3" x14ac:dyDescent="0.25">
      <c r="A140" s="10" t="s">
        <v>73</v>
      </c>
      <c r="B140" s="10">
        <v>1</v>
      </c>
      <c r="C140" s="10" t="s">
        <v>216</v>
      </c>
    </row>
    <row r="141" spans="1:3" x14ac:dyDescent="0.25">
      <c r="A141" s="10" t="s">
        <v>104</v>
      </c>
      <c r="B141" s="10">
        <v>1</v>
      </c>
      <c r="C141" s="10" t="s">
        <v>199</v>
      </c>
    </row>
    <row r="142" spans="1:3" x14ac:dyDescent="0.25">
      <c r="A142" s="10" t="s">
        <v>204</v>
      </c>
      <c r="B142" s="11" t="s">
        <v>228</v>
      </c>
      <c r="C142" s="10" t="s">
        <v>200</v>
      </c>
    </row>
    <row r="143" spans="1:3" x14ac:dyDescent="0.25">
      <c r="A143" s="10" t="s">
        <v>180</v>
      </c>
      <c r="B143" s="10">
        <v>1</v>
      </c>
      <c r="C143" s="10" t="s">
        <v>201</v>
      </c>
    </row>
    <row r="144" spans="1:3" x14ac:dyDescent="0.25">
      <c r="A144" s="10" t="s">
        <v>40</v>
      </c>
      <c r="B144" s="10">
        <v>1</v>
      </c>
      <c r="C144" s="10" t="s">
        <v>203</v>
      </c>
    </row>
    <row r="145" spans="1:3" x14ac:dyDescent="0.25">
      <c r="A145" s="10" t="s">
        <v>168</v>
      </c>
      <c r="B145" s="10">
        <v>1</v>
      </c>
      <c r="C145" s="10" t="s">
        <v>201</v>
      </c>
    </row>
    <row r="146" spans="1:3" x14ac:dyDescent="0.25">
      <c r="A146" s="10" t="s">
        <v>129</v>
      </c>
      <c r="B146" s="10">
        <v>1</v>
      </c>
      <c r="C146" s="10" t="s">
        <v>199</v>
      </c>
    </row>
    <row r="147" spans="1:3" x14ac:dyDescent="0.25">
      <c r="A147" s="10" t="s">
        <v>204</v>
      </c>
      <c r="B147" s="11" t="s">
        <v>229</v>
      </c>
      <c r="C147" s="10" t="s">
        <v>207</v>
      </c>
    </row>
    <row r="148" spans="1:3" x14ac:dyDescent="0.25">
      <c r="A148" s="10" t="s">
        <v>19</v>
      </c>
      <c r="B148" s="10">
        <v>1</v>
      </c>
      <c r="C148" s="10" t="s">
        <v>210</v>
      </c>
    </row>
    <row r="149" spans="1:3" x14ac:dyDescent="0.25">
      <c r="A149" s="10" t="s">
        <v>85</v>
      </c>
      <c r="B149" s="10">
        <v>1</v>
      </c>
      <c r="C149" s="10" t="s">
        <v>202</v>
      </c>
    </row>
    <row r="150" spans="1:3" x14ac:dyDescent="0.25">
      <c r="A150" s="10" t="s">
        <v>162</v>
      </c>
      <c r="B150" s="10">
        <v>1</v>
      </c>
      <c r="C150" s="10" t="s">
        <v>201</v>
      </c>
    </row>
    <row r="151" spans="1:3" x14ac:dyDescent="0.25">
      <c r="A151" s="10" t="s">
        <v>174</v>
      </c>
      <c r="B151" s="10">
        <v>1</v>
      </c>
      <c r="C151" s="10" t="s">
        <v>201</v>
      </c>
    </row>
    <row r="152" spans="1:3" x14ac:dyDescent="0.25">
      <c r="A152" s="10" t="s">
        <v>204</v>
      </c>
      <c r="B152" s="11" t="s">
        <v>230</v>
      </c>
      <c r="C152" s="10" t="s">
        <v>201</v>
      </c>
    </row>
    <row r="153" spans="1:3" x14ac:dyDescent="0.25">
      <c r="A153" s="10" t="s">
        <v>22</v>
      </c>
      <c r="B153" s="10">
        <v>1</v>
      </c>
      <c r="C153" s="10" t="s">
        <v>200</v>
      </c>
    </row>
    <row r="154" spans="1:3" x14ac:dyDescent="0.25">
      <c r="A154" s="10" t="s">
        <v>26</v>
      </c>
      <c r="B154" s="10">
        <v>1</v>
      </c>
      <c r="C154" s="10" t="s">
        <v>200</v>
      </c>
    </row>
    <row r="155" spans="1:3" x14ac:dyDescent="0.25">
      <c r="A155" s="10" t="s">
        <v>14</v>
      </c>
      <c r="B155" s="10">
        <v>1</v>
      </c>
      <c r="C155" s="10" t="s">
        <v>210</v>
      </c>
    </row>
    <row r="156" spans="1:3" x14ac:dyDescent="0.25">
      <c r="A156" s="10" t="s">
        <v>116</v>
      </c>
      <c r="B156" s="10">
        <v>1</v>
      </c>
      <c r="C156" s="10" t="s">
        <v>199</v>
      </c>
    </row>
    <row r="157" spans="1:3" x14ac:dyDescent="0.25">
      <c r="A157" s="10" t="s">
        <v>204</v>
      </c>
      <c r="B157" s="11" t="s">
        <v>231</v>
      </c>
      <c r="C157" s="10" t="s">
        <v>201</v>
      </c>
    </row>
    <row r="158" spans="1:3" x14ac:dyDescent="0.25">
      <c r="A158" s="10" t="s">
        <v>23</v>
      </c>
      <c r="B158" s="10">
        <v>2</v>
      </c>
      <c r="C158" s="10" t="s">
        <v>200</v>
      </c>
    </row>
    <row r="159" spans="1:3" x14ac:dyDescent="0.25">
      <c r="A159" s="10" t="s">
        <v>14</v>
      </c>
      <c r="B159" s="10">
        <v>2</v>
      </c>
      <c r="C159" s="10" t="s">
        <v>210</v>
      </c>
    </row>
    <row r="160" spans="1:3" x14ac:dyDescent="0.25">
      <c r="A160" s="10" t="s">
        <v>109</v>
      </c>
      <c r="B160" s="10">
        <v>1</v>
      </c>
      <c r="C160" s="10" t="s">
        <v>199</v>
      </c>
    </row>
    <row r="161" spans="1:3" x14ac:dyDescent="0.25">
      <c r="A161" s="10" t="s">
        <v>116</v>
      </c>
      <c r="B161" s="10">
        <v>1</v>
      </c>
      <c r="C161" s="10" t="s">
        <v>199</v>
      </c>
    </row>
    <row r="162" spans="1:3" x14ac:dyDescent="0.25">
      <c r="A162" s="10" t="s">
        <v>204</v>
      </c>
      <c r="B162" s="11" t="s">
        <v>232</v>
      </c>
      <c r="C162" s="10" t="s">
        <v>203</v>
      </c>
    </row>
    <row r="163" spans="1:3" x14ac:dyDescent="0.25">
      <c r="A163" s="10" t="s">
        <v>33</v>
      </c>
      <c r="B163" s="10">
        <v>1</v>
      </c>
      <c r="C163" s="10" t="s">
        <v>200</v>
      </c>
    </row>
    <row r="164" spans="1:3" x14ac:dyDescent="0.25">
      <c r="A164" s="10" t="s">
        <v>180</v>
      </c>
      <c r="B164" s="10">
        <v>1</v>
      </c>
      <c r="C164" s="10" t="s">
        <v>201</v>
      </c>
    </row>
    <row r="165" spans="1:3" x14ac:dyDescent="0.25">
      <c r="A165" s="10" t="s">
        <v>168</v>
      </c>
      <c r="B165" s="10">
        <v>1</v>
      </c>
      <c r="C165" s="10" t="s">
        <v>201</v>
      </c>
    </row>
    <row r="166" spans="1:3" x14ac:dyDescent="0.25">
      <c r="A166" s="10" t="s">
        <v>129</v>
      </c>
      <c r="B166" s="10">
        <v>1</v>
      </c>
      <c r="C166" s="10" t="s">
        <v>199</v>
      </c>
    </row>
    <row r="167" spans="1:3" x14ac:dyDescent="0.25">
      <c r="A167" s="10" t="s">
        <v>204</v>
      </c>
      <c r="B167" s="11" t="s">
        <v>233</v>
      </c>
      <c r="C167" s="10" t="s">
        <v>210</v>
      </c>
    </row>
    <row r="168" spans="1:3" x14ac:dyDescent="0.25">
      <c r="A168" s="10" t="s">
        <v>57</v>
      </c>
      <c r="B168" s="10">
        <v>1</v>
      </c>
      <c r="C168" s="10" t="s">
        <v>207</v>
      </c>
    </row>
    <row r="169" spans="1:3" x14ac:dyDescent="0.25">
      <c r="A169" s="10" t="s">
        <v>85</v>
      </c>
      <c r="B169" s="10">
        <v>1</v>
      </c>
      <c r="C169" s="10" t="s">
        <v>202</v>
      </c>
    </row>
    <row r="170" spans="1:3" x14ac:dyDescent="0.25">
      <c r="A170" s="10" t="s">
        <v>162</v>
      </c>
      <c r="B170" s="10">
        <v>1</v>
      </c>
      <c r="C170" s="10" t="s">
        <v>201</v>
      </c>
    </row>
    <row r="171" spans="1:3" x14ac:dyDescent="0.25">
      <c r="A171" s="10" t="s">
        <v>174</v>
      </c>
      <c r="B171" s="10">
        <v>1</v>
      </c>
      <c r="C171" s="10" t="s">
        <v>201</v>
      </c>
    </row>
    <row r="172" spans="1:3" x14ac:dyDescent="0.25">
      <c r="A172" s="10" t="s">
        <v>204</v>
      </c>
      <c r="B172" s="11" t="s">
        <v>234</v>
      </c>
      <c r="C172" s="10" t="s">
        <v>200</v>
      </c>
    </row>
    <row r="173" spans="1:3" x14ac:dyDescent="0.25">
      <c r="A173" s="10" t="s">
        <v>26</v>
      </c>
      <c r="B173" s="10">
        <v>2</v>
      </c>
      <c r="C173" s="10" t="s">
        <v>200</v>
      </c>
    </row>
    <row r="174" spans="1:3" x14ac:dyDescent="0.25">
      <c r="A174" s="10" t="s">
        <v>181</v>
      </c>
      <c r="B174" s="10">
        <v>1</v>
      </c>
      <c r="C174" s="10" t="s">
        <v>201</v>
      </c>
    </row>
    <row r="175" spans="1:3" x14ac:dyDescent="0.25">
      <c r="A175" s="10" t="s">
        <v>161</v>
      </c>
      <c r="B175" s="10">
        <v>1</v>
      </c>
      <c r="C175" s="10" t="s">
        <v>201</v>
      </c>
    </row>
    <row r="176" spans="1:3" x14ac:dyDescent="0.25">
      <c r="A176" s="10" t="s">
        <v>92</v>
      </c>
      <c r="B176" s="10">
        <v>1</v>
      </c>
      <c r="C176" s="10" t="s">
        <v>202</v>
      </c>
    </row>
    <row r="177" spans="1:3" x14ac:dyDescent="0.25">
      <c r="A177" s="10" t="s">
        <v>204</v>
      </c>
      <c r="B177" s="11" t="s">
        <v>235</v>
      </c>
      <c r="C177" s="10" t="s">
        <v>216</v>
      </c>
    </row>
    <row r="178" spans="1:3" x14ac:dyDescent="0.25">
      <c r="A178" s="10" t="s">
        <v>165</v>
      </c>
      <c r="B178" s="10">
        <v>1</v>
      </c>
      <c r="C178" s="10" t="s">
        <v>201</v>
      </c>
    </row>
    <row r="179" spans="1:3" x14ac:dyDescent="0.25">
      <c r="A179" s="10" t="s">
        <v>37</v>
      </c>
      <c r="B179" s="10">
        <v>1</v>
      </c>
      <c r="C179" s="10" t="s">
        <v>203</v>
      </c>
    </row>
    <row r="180" spans="1:3" x14ac:dyDescent="0.25">
      <c r="A180" s="10" t="s">
        <v>143</v>
      </c>
      <c r="B180" s="10">
        <v>1</v>
      </c>
      <c r="C180" s="10" t="s">
        <v>199</v>
      </c>
    </row>
    <row r="181" spans="1:3" x14ac:dyDescent="0.25">
      <c r="A181" s="10" t="s">
        <v>104</v>
      </c>
      <c r="B181" s="10">
        <v>1</v>
      </c>
      <c r="C181" s="10" t="s">
        <v>199</v>
      </c>
    </row>
    <row r="182" spans="1:3" x14ac:dyDescent="0.25">
      <c r="A182" s="10" t="s">
        <v>204</v>
      </c>
      <c r="B182" s="11" t="s">
        <v>236</v>
      </c>
      <c r="C182" s="10" t="s">
        <v>202</v>
      </c>
    </row>
    <row r="183" spans="1:3" x14ac:dyDescent="0.25">
      <c r="A183" s="10" t="s">
        <v>57</v>
      </c>
      <c r="B183" s="10">
        <v>1</v>
      </c>
      <c r="C183" s="10" t="s">
        <v>207</v>
      </c>
    </row>
    <row r="184" spans="1:3" x14ac:dyDescent="0.25">
      <c r="A184" s="10" t="s">
        <v>19</v>
      </c>
      <c r="B184" s="10">
        <v>1</v>
      </c>
      <c r="C184" s="10" t="s">
        <v>210</v>
      </c>
    </row>
    <row r="185" spans="1:3" x14ac:dyDescent="0.25">
      <c r="A185" s="10" t="s">
        <v>162</v>
      </c>
      <c r="B185" s="10">
        <v>1</v>
      </c>
      <c r="C185" s="10" t="s">
        <v>201</v>
      </c>
    </row>
    <row r="186" spans="1:3" x14ac:dyDescent="0.25">
      <c r="A186" s="10" t="s">
        <v>174</v>
      </c>
      <c r="B186" s="10">
        <v>1</v>
      </c>
      <c r="C186" s="10" t="s">
        <v>201</v>
      </c>
    </row>
    <row r="187" spans="1:3" x14ac:dyDescent="0.25">
      <c r="A187" s="10" t="s">
        <v>204</v>
      </c>
      <c r="B187" s="11" t="s">
        <v>237</v>
      </c>
      <c r="C187" s="10" t="s">
        <v>201</v>
      </c>
    </row>
    <row r="188" spans="1:3" x14ac:dyDescent="0.25">
      <c r="A188" s="10" t="s">
        <v>57</v>
      </c>
      <c r="B188" s="10">
        <v>1</v>
      </c>
      <c r="C188" s="10" t="s">
        <v>207</v>
      </c>
    </row>
    <row r="189" spans="1:3" x14ac:dyDescent="0.25">
      <c r="A189" s="10" t="s">
        <v>19</v>
      </c>
      <c r="B189" s="10">
        <v>1</v>
      </c>
      <c r="C189" s="10" t="s">
        <v>210</v>
      </c>
    </row>
    <row r="190" spans="1:3" x14ac:dyDescent="0.25">
      <c r="A190" s="10" t="s">
        <v>85</v>
      </c>
      <c r="B190" s="10">
        <v>1</v>
      </c>
      <c r="C190" s="10" t="s">
        <v>202</v>
      </c>
    </row>
    <row r="191" spans="1:3" x14ac:dyDescent="0.25">
      <c r="A191" s="10" t="s">
        <v>174</v>
      </c>
      <c r="B191" s="10">
        <v>1</v>
      </c>
      <c r="C191" s="10" t="s">
        <v>201</v>
      </c>
    </row>
    <row r="192" spans="1:3" x14ac:dyDescent="0.25">
      <c r="A192" s="10" t="s">
        <v>204</v>
      </c>
      <c r="B192" s="11" t="s">
        <v>238</v>
      </c>
      <c r="C192" s="10" t="s">
        <v>199</v>
      </c>
    </row>
    <row r="193" spans="1:3" x14ac:dyDescent="0.25">
      <c r="A193" s="10" t="s">
        <v>165</v>
      </c>
      <c r="B193" s="10">
        <v>1</v>
      </c>
      <c r="C193" s="10" t="s">
        <v>201</v>
      </c>
    </row>
    <row r="194" spans="1:3" x14ac:dyDescent="0.25">
      <c r="A194" s="10" t="s">
        <v>37</v>
      </c>
      <c r="B194" s="10">
        <v>1</v>
      </c>
      <c r="C194" s="10" t="s">
        <v>203</v>
      </c>
    </row>
    <row r="195" spans="1:3" x14ac:dyDescent="0.25">
      <c r="A195" s="10" t="s">
        <v>143</v>
      </c>
      <c r="B195" s="10">
        <v>1</v>
      </c>
      <c r="C195" s="10" t="s">
        <v>199</v>
      </c>
    </row>
    <row r="196" spans="1:3" x14ac:dyDescent="0.25">
      <c r="A196" s="10" t="s">
        <v>73</v>
      </c>
      <c r="B196" s="10">
        <v>1</v>
      </c>
      <c r="C196" s="10" t="s">
        <v>216</v>
      </c>
    </row>
    <row r="197" spans="1:3" x14ac:dyDescent="0.25">
      <c r="A197" s="10" t="s">
        <v>204</v>
      </c>
      <c r="B197" s="11" t="s">
        <v>239</v>
      </c>
      <c r="C197" s="10" t="s">
        <v>201</v>
      </c>
    </row>
    <row r="198" spans="1:3" x14ac:dyDescent="0.25">
      <c r="A198" s="10" t="s">
        <v>33</v>
      </c>
      <c r="B198" s="10">
        <v>1</v>
      </c>
      <c r="C198" s="10" t="s">
        <v>200</v>
      </c>
    </row>
    <row r="199" spans="1:3" x14ac:dyDescent="0.25">
      <c r="A199" s="10" t="s">
        <v>180</v>
      </c>
      <c r="B199" s="10">
        <v>1</v>
      </c>
      <c r="C199" s="10" t="s">
        <v>201</v>
      </c>
    </row>
    <row r="200" spans="1:3" x14ac:dyDescent="0.25">
      <c r="A200" s="10" t="s">
        <v>40</v>
      </c>
      <c r="B200" s="10">
        <v>1</v>
      </c>
      <c r="C200" s="10" t="s">
        <v>203</v>
      </c>
    </row>
    <row r="201" spans="1:3" x14ac:dyDescent="0.25">
      <c r="A201" s="10" t="s">
        <v>129</v>
      </c>
      <c r="B201" s="10">
        <v>1</v>
      </c>
      <c r="C201" s="10" t="s">
        <v>199</v>
      </c>
    </row>
    <row r="202" spans="1:3" x14ac:dyDescent="0.25">
      <c r="A202" s="10" t="s">
        <v>204</v>
      </c>
      <c r="B202" s="11" t="s">
        <v>240</v>
      </c>
      <c r="C202" s="10" t="s">
        <v>203</v>
      </c>
    </row>
    <row r="203" spans="1:3" x14ac:dyDescent="0.25">
      <c r="A203" s="10" t="s">
        <v>14</v>
      </c>
      <c r="B203" s="10">
        <v>2</v>
      </c>
      <c r="C203" s="10" t="s">
        <v>210</v>
      </c>
    </row>
    <row r="204" spans="1:3" x14ac:dyDescent="0.25">
      <c r="A204" s="10" t="s">
        <v>109</v>
      </c>
      <c r="B204" s="10">
        <v>1</v>
      </c>
      <c r="C204" s="10" t="s">
        <v>199</v>
      </c>
    </row>
    <row r="205" spans="1:3" x14ac:dyDescent="0.25">
      <c r="A205" s="10" t="s">
        <v>116</v>
      </c>
      <c r="B205" s="10">
        <v>1</v>
      </c>
      <c r="C205" s="10" t="s">
        <v>199</v>
      </c>
    </row>
    <row r="206" spans="1:3" x14ac:dyDescent="0.25">
      <c r="A206" s="10" t="s">
        <v>204</v>
      </c>
      <c r="B206" s="11" t="s">
        <v>241</v>
      </c>
      <c r="C206" s="10" t="s">
        <v>207</v>
      </c>
    </row>
    <row r="207" spans="1:3" x14ac:dyDescent="0.25">
      <c r="A207" s="10" t="s">
        <v>53</v>
      </c>
      <c r="B207" s="10">
        <v>1</v>
      </c>
      <c r="C207" s="10" t="s">
        <v>206</v>
      </c>
    </row>
    <row r="208" spans="1:3" x14ac:dyDescent="0.25">
      <c r="A208" s="10" t="s">
        <v>48</v>
      </c>
      <c r="B208" s="10">
        <v>1</v>
      </c>
      <c r="C208" s="10" t="s">
        <v>206</v>
      </c>
    </row>
    <row r="209" spans="1:3" x14ac:dyDescent="0.25">
      <c r="A209" s="10" t="s">
        <v>47</v>
      </c>
      <c r="B209" s="10">
        <v>1</v>
      </c>
      <c r="C209" s="10" t="s">
        <v>206</v>
      </c>
    </row>
    <row r="210" spans="1:3" x14ac:dyDescent="0.25">
      <c r="A210" s="10" t="s">
        <v>204</v>
      </c>
      <c r="B210" s="11" t="s">
        <v>242</v>
      </c>
      <c r="C210" s="10" t="s">
        <v>199</v>
      </c>
    </row>
    <row r="211" spans="1:3" x14ac:dyDescent="0.25">
      <c r="A211" s="10" t="s">
        <v>47</v>
      </c>
      <c r="B211" s="10">
        <v>1</v>
      </c>
      <c r="C211" s="10" t="s">
        <v>206</v>
      </c>
    </row>
    <row r="212" spans="1:3" x14ac:dyDescent="0.25">
      <c r="A212" s="10" t="s">
        <v>99</v>
      </c>
      <c r="B212" s="10">
        <v>1</v>
      </c>
      <c r="C212" s="10" t="s">
        <v>199</v>
      </c>
    </row>
    <row r="213" spans="1:3" x14ac:dyDescent="0.25">
      <c r="A213" s="10" t="s">
        <v>18</v>
      </c>
      <c r="B213" s="10">
        <v>1</v>
      </c>
      <c r="C213" s="10" t="s">
        <v>210</v>
      </c>
    </row>
    <row r="214" spans="1:3" x14ac:dyDescent="0.25">
      <c r="A214" s="10" t="s">
        <v>204</v>
      </c>
      <c r="B214" s="11" t="s">
        <v>243</v>
      </c>
      <c r="C214" s="10" t="s">
        <v>199</v>
      </c>
    </row>
    <row r="215" spans="1:3" x14ac:dyDescent="0.25">
      <c r="A215" s="10" t="s">
        <v>38</v>
      </c>
      <c r="B215" s="10">
        <v>1</v>
      </c>
      <c r="C215" s="10" t="s">
        <v>203</v>
      </c>
    </row>
    <row r="216" spans="1:3" x14ac:dyDescent="0.25">
      <c r="A216" s="10" t="s">
        <v>175</v>
      </c>
      <c r="B216" s="10">
        <v>1</v>
      </c>
      <c r="C216" s="10" t="s">
        <v>201</v>
      </c>
    </row>
    <row r="217" spans="1:3" x14ac:dyDescent="0.25">
      <c r="A217" s="10" t="s">
        <v>14</v>
      </c>
      <c r="B217" s="10">
        <v>1</v>
      </c>
      <c r="C217" s="10" t="s">
        <v>210</v>
      </c>
    </row>
    <row r="218" spans="1:3" x14ac:dyDescent="0.25">
      <c r="A218" s="10" t="s">
        <v>204</v>
      </c>
      <c r="B218" s="11" t="s">
        <v>244</v>
      </c>
      <c r="C218" s="10" t="s">
        <v>203</v>
      </c>
    </row>
    <row r="219" spans="1:3" x14ac:dyDescent="0.25">
      <c r="A219" s="10" t="s">
        <v>180</v>
      </c>
      <c r="B219" s="10">
        <v>1</v>
      </c>
      <c r="C219" s="10" t="s">
        <v>201</v>
      </c>
    </row>
    <row r="220" spans="1:3" x14ac:dyDescent="0.25">
      <c r="A220" s="10" t="s">
        <v>122</v>
      </c>
      <c r="B220" s="10">
        <v>1</v>
      </c>
      <c r="C220" s="10" t="s">
        <v>199</v>
      </c>
    </row>
    <row r="221" spans="1:3" x14ac:dyDescent="0.25">
      <c r="A221" s="10" t="s">
        <v>20</v>
      </c>
      <c r="B221" s="10">
        <v>1</v>
      </c>
      <c r="C221" s="10" t="s">
        <v>210</v>
      </c>
    </row>
    <row r="222" spans="1:3" x14ac:dyDescent="0.25">
      <c r="A222" s="10" t="s">
        <v>204</v>
      </c>
      <c r="B222" s="11" t="s">
        <v>245</v>
      </c>
      <c r="C222" s="10" t="s">
        <v>199</v>
      </c>
    </row>
    <row r="223" spans="1:3" x14ac:dyDescent="0.25">
      <c r="A223" s="10" t="s">
        <v>180</v>
      </c>
      <c r="B223" s="10">
        <v>1</v>
      </c>
      <c r="C223" s="10" t="s">
        <v>201</v>
      </c>
    </row>
    <row r="224" spans="1:3" x14ac:dyDescent="0.25">
      <c r="A224" s="10" t="s">
        <v>35</v>
      </c>
      <c r="B224" s="10">
        <v>1</v>
      </c>
      <c r="C224" s="10" t="s">
        <v>203</v>
      </c>
    </row>
    <row r="225" spans="1:3" x14ac:dyDescent="0.25">
      <c r="A225" s="10" t="s">
        <v>20</v>
      </c>
      <c r="B225" s="10">
        <v>1</v>
      </c>
      <c r="C225" s="10" t="s">
        <v>210</v>
      </c>
    </row>
    <row r="226" spans="1:3" x14ac:dyDescent="0.25">
      <c r="A226" s="10" t="s">
        <v>204</v>
      </c>
      <c r="B226" s="11" t="s">
        <v>246</v>
      </c>
      <c r="C226" s="10" t="s">
        <v>210</v>
      </c>
    </row>
    <row r="227" spans="1:3" x14ac:dyDescent="0.25">
      <c r="A227" s="10" t="s">
        <v>180</v>
      </c>
      <c r="B227" s="10">
        <v>1</v>
      </c>
      <c r="C227" s="10" t="s">
        <v>201</v>
      </c>
    </row>
    <row r="228" spans="1:3" x14ac:dyDescent="0.25">
      <c r="A228" s="10" t="s">
        <v>35</v>
      </c>
      <c r="B228" s="10">
        <v>1</v>
      </c>
      <c r="C228" s="10" t="s">
        <v>203</v>
      </c>
    </row>
    <row r="229" spans="1:3" x14ac:dyDescent="0.25">
      <c r="A229" s="10" t="s">
        <v>122</v>
      </c>
      <c r="B229" s="10">
        <v>1</v>
      </c>
      <c r="C229" s="10" t="s">
        <v>199</v>
      </c>
    </row>
    <row r="230" spans="1:3" x14ac:dyDescent="0.25">
      <c r="A230" s="10" t="s">
        <v>204</v>
      </c>
      <c r="B230" s="11" t="s">
        <v>247</v>
      </c>
      <c r="C230" s="10" t="s">
        <v>199</v>
      </c>
    </row>
    <row r="231" spans="1:3" x14ac:dyDescent="0.25">
      <c r="A231" s="10" t="s">
        <v>142</v>
      </c>
      <c r="B231" s="10">
        <v>1</v>
      </c>
      <c r="C231" s="10" t="s">
        <v>199</v>
      </c>
    </row>
    <row r="232" spans="1:3" x14ac:dyDescent="0.25">
      <c r="A232" s="10" t="s">
        <v>47</v>
      </c>
      <c r="B232" s="10">
        <v>1</v>
      </c>
      <c r="C232" s="10" t="s">
        <v>206</v>
      </c>
    </row>
    <row r="233" spans="1:3" x14ac:dyDescent="0.25">
      <c r="A233" s="10" t="s">
        <v>18</v>
      </c>
      <c r="B233" s="10">
        <v>1</v>
      </c>
      <c r="C233" s="10" t="s">
        <v>210</v>
      </c>
    </row>
    <row r="234" spans="1:3" x14ac:dyDescent="0.25">
      <c r="A234" s="10" t="s">
        <v>204</v>
      </c>
      <c r="B234" s="11" t="s">
        <v>248</v>
      </c>
      <c r="C234" s="10" t="s">
        <v>210</v>
      </c>
    </row>
    <row r="235" spans="1:3" x14ac:dyDescent="0.25">
      <c r="A235" s="10" t="s">
        <v>142</v>
      </c>
      <c r="B235" s="10">
        <v>1</v>
      </c>
      <c r="C235" s="10" t="s">
        <v>199</v>
      </c>
    </row>
    <row r="236" spans="1:3" x14ac:dyDescent="0.25">
      <c r="A236" s="10" t="s">
        <v>47</v>
      </c>
      <c r="B236" s="10">
        <v>1</v>
      </c>
      <c r="C236" s="10" t="s">
        <v>206</v>
      </c>
    </row>
    <row r="237" spans="1:3" x14ac:dyDescent="0.25">
      <c r="A237" s="10" t="s">
        <v>99</v>
      </c>
      <c r="B237" s="10">
        <v>1</v>
      </c>
      <c r="C237" s="10" t="s">
        <v>199</v>
      </c>
    </row>
    <row r="238" spans="1:3" x14ac:dyDescent="0.25">
      <c r="A238" s="10" t="s">
        <v>204</v>
      </c>
      <c r="B238" s="11" t="s">
        <v>249</v>
      </c>
      <c r="C238" s="10" t="s">
        <v>206</v>
      </c>
    </row>
    <row r="239" spans="1:3" x14ac:dyDescent="0.25">
      <c r="A239" s="10" t="s">
        <v>61</v>
      </c>
      <c r="B239" s="10">
        <v>1</v>
      </c>
      <c r="C239" s="10" t="s">
        <v>207</v>
      </c>
    </row>
    <row r="240" spans="1:3" x14ac:dyDescent="0.25">
      <c r="A240" s="10" t="s">
        <v>53</v>
      </c>
      <c r="B240" s="10">
        <v>1</v>
      </c>
      <c r="C240" s="10" t="s">
        <v>206</v>
      </c>
    </row>
    <row r="241" spans="1:3" x14ac:dyDescent="0.25">
      <c r="A241" s="10" t="s">
        <v>204</v>
      </c>
      <c r="B241" s="11" t="s">
        <v>250</v>
      </c>
      <c r="C241" s="10" t="s">
        <v>201</v>
      </c>
    </row>
    <row r="242" spans="1:3" x14ac:dyDescent="0.25">
      <c r="A242" s="10" t="s">
        <v>16</v>
      </c>
      <c r="B242" s="10">
        <v>1</v>
      </c>
      <c r="C242" s="10" t="s">
        <v>210</v>
      </c>
    </row>
    <row r="243" spans="1:3" x14ac:dyDescent="0.25">
      <c r="A243" s="10" t="s">
        <v>102</v>
      </c>
      <c r="B243" s="10">
        <v>1</v>
      </c>
      <c r="C243" s="10" t="s">
        <v>199</v>
      </c>
    </row>
    <row r="244" spans="1:3" x14ac:dyDescent="0.25">
      <c r="A244" s="10" t="s">
        <v>204</v>
      </c>
      <c r="B244" s="11" t="s">
        <v>251</v>
      </c>
      <c r="C244" s="10" t="s">
        <v>210</v>
      </c>
    </row>
    <row r="245" spans="1:3" x14ac:dyDescent="0.25">
      <c r="A245" s="10" t="s">
        <v>166</v>
      </c>
      <c r="B245" s="10">
        <v>1</v>
      </c>
      <c r="C245" s="10" t="s">
        <v>201</v>
      </c>
    </row>
    <row r="246" spans="1:3" x14ac:dyDescent="0.25">
      <c r="A246" s="10" t="s">
        <v>102</v>
      </c>
      <c r="B246" s="10">
        <v>1</v>
      </c>
      <c r="C246" s="10" t="s">
        <v>199</v>
      </c>
    </row>
    <row r="247" spans="1:3" x14ac:dyDescent="0.25">
      <c r="A247" s="10" t="s">
        <v>204</v>
      </c>
      <c r="B247" s="11" t="s">
        <v>252</v>
      </c>
      <c r="C247" s="10" t="s">
        <v>201</v>
      </c>
    </row>
    <row r="248" spans="1:3" x14ac:dyDescent="0.25">
      <c r="A248" s="10" t="s">
        <v>14</v>
      </c>
      <c r="B248" s="10">
        <v>1</v>
      </c>
      <c r="C248" s="10" t="s">
        <v>210</v>
      </c>
    </row>
    <row r="249" spans="1:3" x14ac:dyDescent="0.25">
      <c r="A249" s="10" t="s">
        <v>116</v>
      </c>
      <c r="B249" s="10">
        <v>1</v>
      </c>
      <c r="C249" s="10" t="s">
        <v>199</v>
      </c>
    </row>
    <row r="250" spans="1:3" x14ac:dyDescent="0.25">
      <c r="A250" s="10" t="s">
        <v>204</v>
      </c>
      <c r="B250" s="11" t="s">
        <v>253</v>
      </c>
      <c r="C250" s="10" t="s">
        <v>201</v>
      </c>
    </row>
    <row r="251" spans="1:3" x14ac:dyDescent="0.25">
      <c r="A251" s="10" t="s">
        <v>31</v>
      </c>
      <c r="B251" s="10">
        <v>1</v>
      </c>
      <c r="C251" s="10" t="s">
        <v>200</v>
      </c>
    </row>
    <row r="252" spans="1:3" x14ac:dyDescent="0.25">
      <c r="A252" s="10" t="s">
        <v>107</v>
      </c>
      <c r="B252" s="10">
        <v>1</v>
      </c>
      <c r="C252" s="10" t="s">
        <v>199</v>
      </c>
    </row>
    <row r="253" spans="1:3" x14ac:dyDescent="0.25">
      <c r="A253" s="10" t="s">
        <v>204</v>
      </c>
      <c r="B253" s="11" t="s">
        <v>254</v>
      </c>
      <c r="C253" s="10" t="s">
        <v>203</v>
      </c>
    </row>
    <row r="254" spans="1:3" x14ac:dyDescent="0.25">
      <c r="A254" s="10" t="s">
        <v>148</v>
      </c>
      <c r="B254" s="10">
        <v>1</v>
      </c>
      <c r="C254" s="10" t="s">
        <v>199</v>
      </c>
    </row>
    <row r="255" spans="1:3" x14ac:dyDescent="0.25">
      <c r="A255" s="10" t="s">
        <v>175</v>
      </c>
      <c r="B255" s="10">
        <v>1</v>
      </c>
      <c r="C255" s="10" t="s">
        <v>201</v>
      </c>
    </row>
    <row r="256" spans="1:3" x14ac:dyDescent="0.25">
      <c r="A256" s="10" t="s">
        <v>204</v>
      </c>
      <c r="B256" s="11" t="s">
        <v>255</v>
      </c>
      <c r="C256" s="10" t="s">
        <v>200</v>
      </c>
    </row>
    <row r="257" spans="1:3" x14ac:dyDescent="0.25">
      <c r="A257" s="10" t="s">
        <v>14</v>
      </c>
      <c r="B257" s="10">
        <v>2</v>
      </c>
      <c r="C257" s="10" t="s">
        <v>210</v>
      </c>
    </row>
    <row r="258" spans="1:3" x14ac:dyDescent="0.25">
      <c r="A258" s="10" t="s">
        <v>67</v>
      </c>
      <c r="B258" s="10">
        <v>1</v>
      </c>
      <c r="C258" s="10" t="s">
        <v>216</v>
      </c>
    </row>
    <row r="259" spans="1:3" x14ac:dyDescent="0.25">
      <c r="A259" s="10" t="s">
        <v>204</v>
      </c>
      <c r="B259" s="11" t="s">
        <v>256</v>
      </c>
      <c r="C259" s="10" t="s">
        <v>200</v>
      </c>
    </row>
    <row r="260" spans="1:3" x14ac:dyDescent="0.25">
      <c r="A260" s="10" t="s">
        <v>22</v>
      </c>
      <c r="B260" s="10">
        <v>2</v>
      </c>
      <c r="C260" s="10" t="s">
        <v>200</v>
      </c>
    </row>
    <row r="261" spans="1:3" x14ac:dyDescent="0.25">
      <c r="A261" s="10" t="s">
        <v>181</v>
      </c>
      <c r="B261" s="10">
        <v>1</v>
      </c>
      <c r="C261" s="10" t="s">
        <v>201</v>
      </c>
    </row>
    <row r="262" spans="1:3" x14ac:dyDescent="0.25">
      <c r="A262" s="10" t="s">
        <v>204</v>
      </c>
      <c r="B262" s="11" t="s">
        <v>257</v>
      </c>
      <c r="C262" s="10" t="s">
        <v>200</v>
      </c>
    </row>
    <row r="263" spans="1:3" x14ac:dyDescent="0.25">
      <c r="A263" s="10" t="s">
        <v>182</v>
      </c>
      <c r="B263" s="10">
        <v>2</v>
      </c>
      <c r="C263" s="10" t="s">
        <v>201</v>
      </c>
    </row>
    <row r="264" spans="1:3" x14ac:dyDescent="0.25">
      <c r="A264" s="10" t="s">
        <v>153</v>
      </c>
      <c r="B264" s="10">
        <v>1</v>
      </c>
      <c r="C264" s="10" t="s">
        <v>201</v>
      </c>
    </row>
    <row r="265" spans="1:3" x14ac:dyDescent="0.25">
      <c r="A265" s="10" t="s">
        <v>204</v>
      </c>
      <c r="B265" s="11" t="s">
        <v>258</v>
      </c>
      <c r="C265" s="10" t="s">
        <v>201</v>
      </c>
    </row>
    <row r="266" spans="1:3" x14ac:dyDescent="0.25">
      <c r="A266" s="10" t="s">
        <v>48</v>
      </c>
      <c r="B266" s="10">
        <v>1</v>
      </c>
      <c r="C266" s="10" t="s">
        <v>206</v>
      </c>
    </row>
    <row r="267" spans="1:3" x14ac:dyDescent="0.25">
      <c r="A267" s="10" t="s">
        <v>143</v>
      </c>
      <c r="B267" s="10">
        <v>1</v>
      </c>
      <c r="C267" s="10" t="s">
        <v>199</v>
      </c>
    </row>
    <row r="268" spans="1:3" x14ac:dyDescent="0.25">
      <c r="A268" s="10" t="s">
        <v>204</v>
      </c>
      <c r="B268" s="11" t="s">
        <v>259</v>
      </c>
      <c r="C268" s="10" t="s">
        <v>201</v>
      </c>
    </row>
    <row r="269" spans="1:3" x14ac:dyDescent="0.25">
      <c r="A269" s="10" t="s">
        <v>148</v>
      </c>
      <c r="B269" s="10">
        <v>1</v>
      </c>
      <c r="C269" s="10" t="s">
        <v>199</v>
      </c>
    </row>
    <row r="270" spans="1:3" x14ac:dyDescent="0.25">
      <c r="A270" s="10" t="s">
        <v>38</v>
      </c>
      <c r="B270" s="10">
        <v>1</v>
      </c>
      <c r="C270" s="10" t="s">
        <v>203</v>
      </c>
    </row>
    <row r="271" spans="1:3" x14ac:dyDescent="0.25">
      <c r="A271" s="10" t="s">
        <v>204</v>
      </c>
      <c r="B271" s="11" t="s">
        <v>260</v>
      </c>
      <c r="C271" s="10" t="s">
        <v>199</v>
      </c>
    </row>
    <row r="272" spans="1:3" x14ac:dyDescent="0.25">
      <c r="A272" s="10" t="s">
        <v>166</v>
      </c>
      <c r="B272" s="10">
        <v>1</v>
      </c>
      <c r="C272" s="10" t="s">
        <v>201</v>
      </c>
    </row>
    <row r="273" spans="1:3" x14ac:dyDescent="0.25">
      <c r="A273" s="10" t="s">
        <v>16</v>
      </c>
      <c r="B273" s="10">
        <v>1</v>
      </c>
      <c r="C273" s="10" t="s">
        <v>210</v>
      </c>
    </row>
    <row r="274" spans="1:3" x14ac:dyDescent="0.25">
      <c r="A274" s="10" t="s">
        <v>204</v>
      </c>
      <c r="B274" s="11" t="s">
        <v>261</v>
      </c>
      <c r="C274" s="10" t="s">
        <v>200</v>
      </c>
    </row>
    <row r="275" spans="1:3" x14ac:dyDescent="0.25">
      <c r="A275" s="10" t="s">
        <v>151</v>
      </c>
      <c r="B275" s="10">
        <v>1</v>
      </c>
      <c r="C275" s="10" t="s">
        <v>201</v>
      </c>
    </row>
    <row r="276" spans="1:3" x14ac:dyDescent="0.25">
      <c r="A276" s="10" t="s">
        <v>107</v>
      </c>
      <c r="B276" s="10">
        <v>1</v>
      </c>
      <c r="C276" s="10" t="s">
        <v>199</v>
      </c>
    </row>
    <row r="277" spans="1:3" x14ac:dyDescent="0.25">
      <c r="A277" s="10" t="s">
        <v>204</v>
      </c>
      <c r="B277" s="11" t="s">
        <v>262</v>
      </c>
      <c r="C277" s="10" t="s">
        <v>208</v>
      </c>
    </row>
    <row r="278" spans="1:3" x14ac:dyDescent="0.25">
      <c r="A278" s="10" t="s">
        <v>61</v>
      </c>
      <c r="B278" s="10">
        <v>1</v>
      </c>
      <c r="C278" s="10" t="s">
        <v>207</v>
      </c>
    </row>
    <row r="279" spans="1:3" x14ac:dyDescent="0.25">
      <c r="A279" s="10" t="s">
        <v>53</v>
      </c>
      <c r="B279" s="10">
        <v>1</v>
      </c>
      <c r="C279" s="10" t="s">
        <v>206</v>
      </c>
    </row>
    <row r="280" spans="1:3" x14ac:dyDescent="0.25">
      <c r="A280" s="10" t="s">
        <v>204</v>
      </c>
      <c r="B280" s="11" t="s">
        <v>263</v>
      </c>
      <c r="C280" s="10" t="s">
        <v>206</v>
      </c>
    </row>
    <row r="281" spans="1:3" x14ac:dyDescent="0.25">
      <c r="A281" s="10" t="s">
        <v>106</v>
      </c>
      <c r="B281" s="10">
        <v>1</v>
      </c>
      <c r="C281" s="10" t="s">
        <v>199</v>
      </c>
    </row>
    <row r="282" spans="1:3" x14ac:dyDescent="0.25">
      <c r="A282" s="10" t="s">
        <v>204</v>
      </c>
      <c r="B282" s="11" t="s">
        <v>264</v>
      </c>
      <c r="C282" s="10" t="s">
        <v>207</v>
      </c>
    </row>
    <row r="283" spans="1:3" x14ac:dyDescent="0.25">
      <c r="A283" s="10" t="s">
        <v>84</v>
      </c>
      <c r="B283" s="10">
        <v>1</v>
      </c>
      <c r="C283" s="10" t="s">
        <v>202</v>
      </c>
    </row>
    <row r="284" spans="1:3" x14ac:dyDescent="0.25">
      <c r="A284" s="10" t="s">
        <v>204</v>
      </c>
      <c r="B284" s="11" t="s">
        <v>265</v>
      </c>
      <c r="C284" s="10" t="s">
        <v>216</v>
      </c>
    </row>
    <row r="285" spans="1:3" x14ac:dyDescent="0.25">
      <c r="A285" s="10" t="s">
        <v>169</v>
      </c>
      <c r="B285" s="10">
        <v>1</v>
      </c>
      <c r="C285" s="10" t="s">
        <v>201</v>
      </c>
    </row>
    <row r="286" spans="1:3" x14ac:dyDescent="0.25">
      <c r="A286" s="10" t="s">
        <v>204</v>
      </c>
      <c r="B286" s="11" t="s">
        <v>266</v>
      </c>
      <c r="C286" s="10" t="s">
        <v>199</v>
      </c>
    </row>
    <row r="287" spans="1:3" x14ac:dyDescent="0.25">
      <c r="A287" s="10" t="s">
        <v>54</v>
      </c>
      <c r="B287" s="10">
        <v>1</v>
      </c>
      <c r="C287" s="10" t="s">
        <v>206</v>
      </c>
    </row>
    <row r="288" spans="1:3" x14ac:dyDescent="0.25">
      <c r="A288" s="10" t="s">
        <v>204</v>
      </c>
      <c r="B288" s="11" t="s">
        <v>267</v>
      </c>
      <c r="C288" s="10" t="s">
        <v>201</v>
      </c>
    </row>
    <row r="289" spans="1:3" x14ac:dyDescent="0.25">
      <c r="A289" s="10" t="s">
        <v>23</v>
      </c>
      <c r="B289" s="10">
        <v>1</v>
      </c>
      <c r="C289" s="10" t="s">
        <v>200</v>
      </c>
    </row>
    <row r="290" spans="1:3" x14ac:dyDescent="0.25">
      <c r="A290" s="10" t="s">
        <v>204</v>
      </c>
      <c r="B290" s="11" t="s">
        <v>268</v>
      </c>
      <c r="C290" s="10" t="s">
        <v>216</v>
      </c>
    </row>
    <row r="291" spans="1:3" x14ac:dyDescent="0.25">
      <c r="A291" s="10" t="s">
        <v>24</v>
      </c>
      <c r="B291" s="10">
        <v>1</v>
      </c>
      <c r="C291" s="10" t="s">
        <v>200</v>
      </c>
    </row>
    <row r="292" spans="1:3" x14ac:dyDescent="0.25">
      <c r="A292" s="10" t="s">
        <v>204</v>
      </c>
      <c r="B292" s="11" t="s">
        <v>269</v>
      </c>
      <c r="C292" s="10" t="s">
        <v>199</v>
      </c>
    </row>
    <row r="293" spans="1:3" x14ac:dyDescent="0.25">
      <c r="A293" s="10" t="s">
        <v>109</v>
      </c>
      <c r="B293" s="10">
        <v>1</v>
      </c>
      <c r="C293" s="10" t="s">
        <v>199</v>
      </c>
    </row>
    <row r="294" spans="1:3" x14ac:dyDescent="0.25">
      <c r="A294" s="10" t="s">
        <v>204</v>
      </c>
      <c r="B294" s="11" t="s">
        <v>270</v>
      </c>
      <c r="C294" s="10" t="s">
        <v>199</v>
      </c>
    </row>
    <row r="295" spans="1:3" x14ac:dyDescent="0.25">
      <c r="A295" s="10" t="s">
        <v>139</v>
      </c>
      <c r="B295" s="10">
        <v>1</v>
      </c>
      <c r="C295" s="10" t="s">
        <v>199</v>
      </c>
    </row>
    <row r="296" spans="1:3" x14ac:dyDescent="0.25">
      <c r="A296" s="10" t="s">
        <v>204</v>
      </c>
      <c r="B296" s="11" t="s">
        <v>271</v>
      </c>
      <c r="C296" s="10" t="s">
        <v>199</v>
      </c>
    </row>
    <row r="297" spans="1:3" x14ac:dyDescent="0.25">
      <c r="A297" s="10" t="s">
        <v>141</v>
      </c>
      <c r="B297" s="10">
        <v>1</v>
      </c>
      <c r="C297" s="10" t="s">
        <v>199</v>
      </c>
    </row>
    <row r="298" spans="1:3" x14ac:dyDescent="0.25">
      <c r="A298" s="10" t="s">
        <v>204</v>
      </c>
      <c r="B298" s="11" t="s">
        <v>272</v>
      </c>
      <c r="C298" s="10" t="s">
        <v>199</v>
      </c>
    </row>
    <row r="299" spans="1:3" x14ac:dyDescent="0.25">
      <c r="A299" s="10" t="s">
        <v>174</v>
      </c>
      <c r="B299" s="10">
        <v>1</v>
      </c>
      <c r="C299" s="10" t="s">
        <v>201</v>
      </c>
    </row>
    <row r="300" spans="1:3" x14ac:dyDescent="0.25">
      <c r="A300" s="10" t="s">
        <v>204</v>
      </c>
      <c r="B300" s="11" t="s">
        <v>273</v>
      </c>
      <c r="C300" s="10" t="s">
        <v>203</v>
      </c>
    </row>
    <row r="301" spans="1:3" x14ac:dyDescent="0.25">
      <c r="A301" s="10" t="s">
        <v>129</v>
      </c>
      <c r="B301" s="10">
        <v>1</v>
      </c>
      <c r="C301" s="10" t="s">
        <v>199</v>
      </c>
    </row>
    <row r="302" spans="1:3" x14ac:dyDescent="0.25">
      <c r="A302" s="10" t="s">
        <v>204</v>
      </c>
      <c r="B302" s="11" t="s">
        <v>274</v>
      </c>
      <c r="C302" s="10" t="s">
        <v>200</v>
      </c>
    </row>
    <row r="303" spans="1:3" x14ac:dyDescent="0.25">
      <c r="A303" s="10" t="s">
        <v>61</v>
      </c>
      <c r="B303" s="10">
        <v>1</v>
      </c>
      <c r="C303" s="10" t="s">
        <v>207</v>
      </c>
    </row>
    <row r="304" spans="1:3" x14ac:dyDescent="0.25">
      <c r="A304" s="10" t="s">
        <v>204</v>
      </c>
      <c r="B304" s="11" t="s">
        <v>275</v>
      </c>
      <c r="C304" s="10" t="s">
        <v>216</v>
      </c>
    </row>
    <row r="305" spans="1:3" x14ac:dyDescent="0.25">
      <c r="A305" s="10" t="s">
        <v>76</v>
      </c>
      <c r="B305" s="10">
        <v>1</v>
      </c>
      <c r="C305" s="10" t="s">
        <v>216</v>
      </c>
    </row>
    <row r="306" spans="1:3" x14ac:dyDescent="0.25">
      <c r="A306" s="10" t="s">
        <v>204</v>
      </c>
      <c r="B306" s="11" t="s">
        <v>276</v>
      </c>
      <c r="C306" s="10" t="s">
        <v>199</v>
      </c>
    </row>
    <row r="307" spans="1:3" x14ac:dyDescent="0.25">
      <c r="A307" s="10" t="s">
        <v>108</v>
      </c>
      <c r="B307" s="10">
        <v>2</v>
      </c>
      <c r="C307" s="10" t="s">
        <v>199</v>
      </c>
    </row>
    <row r="308" spans="1:3" x14ac:dyDescent="0.25">
      <c r="A308" s="10" t="s">
        <v>204</v>
      </c>
      <c r="B308" s="11" t="s">
        <v>277</v>
      </c>
      <c r="C308" s="10" t="s">
        <v>201</v>
      </c>
    </row>
    <row r="309" spans="1:3" x14ac:dyDescent="0.25">
      <c r="A309" s="10" t="s">
        <v>64</v>
      </c>
      <c r="B309" s="10">
        <v>1</v>
      </c>
      <c r="C309" s="10" t="s">
        <v>216</v>
      </c>
    </row>
    <row r="310" spans="1:3" x14ac:dyDescent="0.25">
      <c r="A310" s="10" t="s">
        <v>204</v>
      </c>
      <c r="B310" s="11" t="s">
        <v>278</v>
      </c>
      <c r="C310" s="10" t="s">
        <v>199</v>
      </c>
    </row>
    <row r="311" spans="1:3" x14ac:dyDescent="0.25">
      <c r="A311" s="10" t="s">
        <v>132</v>
      </c>
      <c r="B311" s="10">
        <v>1</v>
      </c>
      <c r="C311" s="10" t="s">
        <v>199</v>
      </c>
    </row>
    <row r="312" spans="1:3" x14ac:dyDescent="0.25">
      <c r="A312" s="10" t="s">
        <v>204</v>
      </c>
      <c r="B312" s="11" t="s">
        <v>279</v>
      </c>
      <c r="C312" s="10" t="s">
        <v>199</v>
      </c>
    </row>
    <row r="313" spans="1:3" x14ac:dyDescent="0.25">
      <c r="A313" s="10" t="s">
        <v>134</v>
      </c>
      <c r="B313" s="10">
        <v>1</v>
      </c>
      <c r="C313" s="10" t="s">
        <v>199</v>
      </c>
    </row>
    <row r="314" spans="1:3" x14ac:dyDescent="0.25">
      <c r="A314" s="10" t="s">
        <v>204</v>
      </c>
      <c r="B314" s="11" t="s">
        <v>280</v>
      </c>
      <c r="C314" s="10" t="s">
        <v>199</v>
      </c>
    </row>
    <row r="315" spans="1:3" x14ac:dyDescent="0.25">
      <c r="A315" s="10" t="s">
        <v>114</v>
      </c>
      <c r="B315" s="10">
        <v>2</v>
      </c>
      <c r="C315" s="10" t="s">
        <v>199</v>
      </c>
    </row>
    <row r="316" spans="1:3" x14ac:dyDescent="0.25">
      <c r="A316" s="10" t="s">
        <v>204</v>
      </c>
      <c r="B316" s="11" t="s">
        <v>281</v>
      </c>
      <c r="C316" s="10" t="s">
        <v>201</v>
      </c>
    </row>
    <row r="317" spans="1:3" x14ac:dyDescent="0.25">
      <c r="A317" s="10" t="s">
        <v>22</v>
      </c>
      <c r="B317" s="10">
        <v>1</v>
      </c>
      <c r="C317" s="10" t="s">
        <v>200</v>
      </c>
    </row>
    <row r="318" spans="1:3" x14ac:dyDescent="0.25">
      <c r="A318" s="10" t="s">
        <v>204</v>
      </c>
      <c r="B318" s="11" t="s">
        <v>282</v>
      </c>
      <c r="C318" s="10" t="s">
        <v>201</v>
      </c>
    </row>
    <row r="319" spans="1:3" x14ac:dyDescent="0.25">
      <c r="A319" s="10" t="s">
        <v>65</v>
      </c>
      <c r="B319" s="10">
        <v>1</v>
      </c>
      <c r="C319" s="10" t="s">
        <v>216</v>
      </c>
    </row>
    <row r="320" spans="1:3" x14ac:dyDescent="0.25">
      <c r="A320" s="10" t="s">
        <v>204</v>
      </c>
      <c r="B320" s="11" t="s">
        <v>283</v>
      </c>
      <c r="C320" s="10" t="s">
        <v>202</v>
      </c>
    </row>
    <row r="321" spans="1:3" x14ac:dyDescent="0.25">
      <c r="A321" s="10" t="s">
        <v>22</v>
      </c>
      <c r="B321" s="10">
        <v>1</v>
      </c>
      <c r="C321" s="10" t="s">
        <v>200</v>
      </c>
    </row>
    <row r="322" spans="1:3" x14ac:dyDescent="0.25">
      <c r="A322" s="10" t="s">
        <v>204</v>
      </c>
      <c r="B322" s="11" t="s">
        <v>284</v>
      </c>
      <c r="C322" s="10" t="s">
        <v>202</v>
      </c>
    </row>
    <row r="323" spans="1:3" x14ac:dyDescent="0.25">
      <c r="A323" s="10" t="s">
        <v>109</v>
      </c>
      <c r="B323" s="10">
        <v>1</v>
      </c>
      <c r="C323" s="10" t="s">
        <v>199</v>
      </c>
    </row>
    <row r="324" spans="1:3" x14ac:dyDescent="0.25">
      <c r="A324" s="10" t="s">
        <v>204</v>
      </c>
      <c r="B324" s="11" t="s">
        <v>285</v>
      </c>
      <c r="C324" s="10" t="s">
        <v>216</v>
      </c>
    </row>
    <row r="325" spans="1:3" x14ac:dyDescent="0.25">
      <c r="A325" s="10" t="s">
        <v>163</v>
      </c>
      <c r="B325" s="10">
        <v>1</v>
      </c>
      <c r="C325" s="10" t="s">
        <v>201</v>
      </c>
    </row>
    <row r="326" spans="1:3" x14ac:dyDescent="0.25">
      <c r="A326" s="10" t="s">
        <v>204</v>
      </c>
      <c r="B326" s="11" t="s">
        <v>286</v>
      </c>
      <c r="C326" s="10" t="s">
        <v>206</v>
      </c>
    </row>
    <row r="327" spans="1:3" x14ac:dyDescent="0.25">
      <c r="A327" s="10" t="s">
        <v>53</v>
      </c>
      <c r="B327" s="10">
        <v>1</v>
      </c>
      <c r="C327" s="10" t="s">
        <v>206</v>
      </c>
    </row>
    <row r="328" spans="1:3" x14ac:dyDescent="0.25">
      <c r="A328" s="10" t="s">
        <v>204</v>
      </c>
      <c r="B328" s="11" t="s">
        <v>287</v>
      </c>
      <c r="C328" s="10" t="s">
        <v>216</v>
      </c>
    </row>
    <row r="329" spans="1:3" x14ac:dyDescent="0.25">
      <c r="A329" s="10" t="s">
        <v>74</v>
      </c>
      <c r="B329" s="10">
        <v>1</v>
      </c>
      <c r="C329" s="10" t="s">
        <v>216</v>
      </c>
    </row>
    <row r="330" spans="1:3" x14ac:dyDescent="0.25">
      <c r="A330" s="10" t="s">
        <v>204</v>
      </c>
      <c r="B330" s="11" t="s">
        <v>288</v>
      </c>
      <c r="C330" s="10" t="s">
        <v>202</v>
      </c>
    </row>
    <row r="331" spans="1:3" x14ac:dyDescent="0.25">
      <c r="A331" s="10" t="s">
        <v>58</v>
      </c>
      <c r="B331" s="10">
        <v>1</v>
      </c>
      <c r="C331" s="10" t="s">
        <v>207</v>
      </c>
    </row>
    <row r="332" spans="1:3" x14ac:dyDescent="0.25">
      <c r="A332" s="10" t="s">
        <v>204</v>
      </c>
      <c r="B332" s="11" t="s">
        <v>289</v>
      </c>
      <c r="C332" s="10" t="s">
        <v>206</v>
      </c>
    </row>
    <row r="333" spans="1:3" x14ac:dyDescent="0.25">
      <c r="A333" s="10" t="s">
        <v>53</v>
      </c>
      <c r="B333" s="10">
        <v>2</v>
      </c>
      <c r="C333" s="10" t="s">
        <v>206</v>
      </c>
    </row>
    <row r="334" spans="1:3" x14ac:dyDescent="0.25">
      <c r="A334" s="10" t="s">
        <v>354</v>
      </c>
    </row>
    <row r="335" spans="1:3" x14ac:dyDescent="0.25">
      <c r="A335" s="10" t="s">
        <v>290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8"/>
  <sheetViews>
    <sheetView workbookViewId="0">
      <selection activeCell="L35" sqref="L35"/>
    </sheetView>
  </sheetViews>
  <sheetFormatPr baseColWidth="10" defaultColWidth="9.140625" defaultRowHeight="15" x14ac:dyDescent="0.25"/>
  <cols>
    <col min="1" max="1" width="2" bestFit="1" customWidth="1"/>
    <col min="2" max="2" width="9.5703125" bestFit="1" customWidth="1"/>
    <col min="7" max="7" width="18.5703125" bestFit="1" customWidth="1"/>
    <col min="8" max="8" width="16.140625" bestFit="1" customWidth="1"/>
  </cols>
  <sheetData>
    <row r="1" spans="1:8" x14ac:dyDescent="0.25">
      <c r="B1" t="s">
        <v>343</v>
      </c>
    </row>
    <row r="2" spans="1:8" s="1" customFormat="1" x14ac:dyDescent="0.25">
      <c r="B2" s="2"/>
      <c r="C2" s="15" t="s">
        <v>1</v>
      </c>
      <c r="D2" s="15"/>
      <c r="E2" s="15" t="s">
        <v>96</v>
      </c>
      <c r="F2" s="15"/>
      <c r="G2" s="2"/>
      <c r="H2" s="2"/>
    </row>
    <row r="3" spans="1:8" x14ac:dyDescent="0.25">
      <c r="B3" s="1" t="s">
        <v>0</v>
      </c>
      <c r="C3" s="1" t="s">
        <v>94</v>
      </c>
      <c r="D3" s="1" t="s">
        <v>95</v>
      </c>
      <c r="E3" s="1" t="s">
        <v>94</v>
      </c>
      <c r="F3" s="1" t="s">
        <v>95</v>
      </c>
      <c r="G3" s="1" t="s">
        <v>97</v>
      </c>
      <c r="H3" s="1" t="s">
        <v>98</v>
      </c>
    </row>
    <row r="4" spans="1:8" x14ac:dyDescent="0.25">
      <c r="B4" s="1" t="s">
        <v>36</v>
      </c>
      <c r="C4" s="1"/>
      <c r="D4" s="1"/>
      <c r="E4" s="1"/>
      <c r="F4" s="1"/>
      <c r="G4" s="1"/>
      <c r="H4" s="1"/>
    </row>
    <row r="5" spans="1:8" x14ac:dyDescent="0.25">
      <c r="A5">
        <v>1</v>
      </c>
      <c r="B5" s="4" t="s">
        <v>35</v>
      </c>
      <c r="C5" s="3">
        <v>0.21141649048625791</v>
      </c>
      <c r="D5" s="13">
        <v>1</v>
      </c>
      <c r="E5" s="3">
        <v>0.5</v>
      </c>
      <c r="F5" s="13">
        <v>1</v>
      </c>
      <c r="G5" s="2" t="s">
        <v>184</v>
      </c>
      <c r="H5" s="2" t="s">
        <v>3</v>
      </c>
    </row>
    <row r="6" spans="1:8" x14ac:dyDescent="0.25">
      <c r="A6">
        <v>2</v>
      </c>
      <c r="B6" s="4" t="s">
        <v>37</v>
      </c>
      <c r="C6" s="3">
        <v>0.21141649048625791</v>
      </c>
      <c r="D6" s="13">
        <v>1</v>
      </c>
      <c r="E6" s="3">
        <v>0</v>
      </c>
      <c r="F6" s="13">
        <v>0</v>
      </c>
      <c r="G6" s="2" t="s">
        <v>184</v>
      </c>
      <c r="H6" s="2" t="s">
        <v>3</v>
      </c>
    </row>
    <row r="7" spans="1:8" x14ac:dyDescent="0.25">
      <c r="A7">
        <v>3</v>
      </c>
      <c r="B7" s="4" t="s">
        <v>38</v>
      </c>
      <c r="C7" s="3">
        <v>0.21141649048625791</v>
      </c>
      <c r="D7" s="13">
        <v>1</v>
      </c>
      <c r="E7" s="3">
        <v>0</v>
      </c>
      <c r="F7" s="13">
        <v>0</v>
      </c>
      <c r="G7" s="2" t="s">
        <v>184</v>
      </c>
      <c r="H7" s="2" t="s">
        <v>3</v>
      </c>
    </row>
    <row r="8" spans="1:8" x14ac:dyDescent="0.25">
      <c r="A8">
        <v>4</v>
      </c>
      <c r="B8" s="4" t="s">
        <v>39</v>
      </c>
      <c r="C8" s="3">
        <v>0</v>
      </c>
      <c r="D8" s="13">
        <v>0</v>
      </c>
      <c r="E8" s="3">
        <v>0.5</v>
      </c>
      <c r="F8" s="13">
        <v>1</v>
      </c>
      <c r="G8" s="2" t="s">
        <v>184</v>
      </c>
      <c r="H8" s="2" t="s">
        <v>3</v>
      </c>
    </row>
    <row r="9" spans="1:8" x14ac:dyDescent="0.25">
      <c r="B9" s="1" t="s">
        <v>5</v>
      </c>
      <c r="C9" s="3"/>
      <c r="D9" s="13"/>
      <c r="E9" s="3"/>
      <c r="F9" s="13"/>
      <c r="G9" s="2"/>
      <c r="H9" s="2"/>
    </row>
    <row r="10" spans="1:8" x14ac:dyDescent="0.25">
      <c r="A10">
        <v>1</v>
      </c>
      <c r="B10" s="4" t="s">
        <v>40</v>
      </c>
      <c r="C10" s="3">
        <v>0.21141649048625791</v>
      </c>
      <c r="D10" s="13">
        <v>1</v>
      </c>
      <c r="E10" s="3">
        <v>0</v>
      </c>
      <c r="F10" s="13">
        <v>0</v>
      </c>
      <c r="G10" s="2" t="s">
        <v>184</v>
      </c>
      <c r="H10" s="2" t="s">
        <v>3</v>
      </c>
    </row>
    <row r="11" spans="1:8" x14ac:dyDescent="0.25">
      <c r="A11">
        <v>2</v>
      </c>
      <c r="B11" s="4" t="s">
        <v>41</v>
      </c>
      <c r="C11" s="3">
        <v>0.21141649048625791</v>
      </c>
      <c r="D11" s="13">
        <v>1</v>
      </c>
      <c r="E11" s="3">
        <v>0</v>
      </c>
      <c r="F11" s="13">
        <v>0</v>
      </c>
      <c r="G11" s="2" t="s">
        <v>184</v>
      </c>
      <c r="H11" s="2" t="s">
        <v>3</v>
      </c>
    </row>
    <row r="12" spans="1:8" x14ac:dyDescent="0.25">
      <c r="B12" s="1" t="s">
        <v>43</v>
      </c>
      <c r="C12" s="3"/>
      <c r="D12" s="13"/>
      <c r="E12" s="3"/>
      <c r="F12" s="13"/>
      <c r="G12" s="2"/>
      <c r="H12" s="2"/>
    </row>
    <row r="13" spans="1:8" x14ac:dyDescent="0.25">
      <c r="A13">
        <v>1</v>
      </c>
      <c r="B13" s="4" t="s">
        <v>42</v>
      </c>
      <c r="C13" s="3">
        <v>2.1141649048625788</v>
      </c>
      <c r="D13" s="13">
        <v>10</v>
      </c>
      <c r="E13" s="3">
        <v>6</v>
      </c>
      <c r="F13" s="13">
        <v>12</v>
      </c>
      <c r="G13" s="2" t="s">
        <v>188</v>
      </c>
      <c r="H13" s="2" t="s">
        <v>188</v>
      </c>
    </row>
    <row r="14" spans="1:8" x14ac:dyDescent="0.25">
      <c r="B14" s="1" t="s">
        <v>45</v>
      </c>
      <c r="C14" s="3"/>
      <c r="D14" s="13"/>
      <c r="E14" s="3"/>
      <c r="F14" s="13"/>
      <c r="G14" s="2"/>
      <c r="H14" s="2"/>
    </row>
    <row r="15" spans="1:8" x14ac:dyDescent="0.25">
      <c r="A15">
        <v>1</v>
      </c>
      <c r="B15" s="4" t="s">
        <v>44</v>
      </c>
      <c r="C15" s="3">
        <v>0</v>
      </c>
      <c r="D15" s="13">
        <v>0</v>
      </c>
      <c r="E15" s="3">
        <v>0.5</v>
      </c>
      <c r="F15" s="13">
        <v>1</v>
      </c>
      <c r="G15" s="2" t="s">
        <v>184</v>
      </c>
      <c r="H15" s="2" t="s">
        <v>3</v>
      </c>
    </row>
    <row r="17" spans="1:1" x14ac:dyDescent="0.25">
      <c r="A17" s="7" t="s">
        <v>183</v>
      </c>
    </row>
    <row r="18" spans="1:1" x14ac:dyDescent="0.25">
      <c r="A18" t="s">
        <v>194</v>
      </c>
    </row>
  </sheetData>
  <mergeCells count="2">
    <mergeCell ref="C2:D2"/>
    <mergeCell ref="E2:F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8"/>
  <sheetViews>
    <sheetView workbookViewId="0">
      <selection activeCell="L34" sqref="L34"/>
    </sheetView>
  </sheetViews>
  <sheetFormatPr baseColWidth="10" defaultColWidth="9.140625" defaultRowHeight="15" x14ac:dyDescent="0.25"/>
  <cols>
    <col min="1" max="1" width="2" bestFit="1" customWidth="1"/>
    <col min="2" max="2" width="11.140625" bestFit="1" customWidth="1"/>
    <col min="7" max="7" width="18.5703125" bestFit="1" customWidth="1"/>
    <col min="8" max="8" width="16.140625" bestFit="1" customWidth="1"/>
  </cols>
  <sheetData>
    <row r="1" spans="1:8" x14ac:dyDescent="0.25">
      <c r="B1" s="7" t="s">
        <v>344</v>
      </c>
    </row>
    <row r="2" spans="1:8" s="1" customFormat="1" x14ac:dyDescent="0.25">
      <c r="B2" s="2"/>
      <c r="C2" s="15" t="s">
        <v>1</v>
      </c>
      <c r="D2" s="15"/>
      <c r="E2" s="15" t="s">
        <v>96</v>
      </c>
      <c r="F2" s="15"/>
      <c r="G2" s="2"/>
      <c r="H2" s="2"/>
    </row>
    <row r="3" spans="1:8" x14ac:dyDescent="0.25">
      <c r="B3" s="1" t="s">
        <v>0</v>
      </c>
      <c r="C3" s="1" t="s">
        <v>94</v>
      </c>
      <c r="D3" s="1" t="s">
        <v>95</v>
      </c>
      <c r="E3" s="1" t="s">
        <v>94</v>
      </c>
      <c r="F3" s="1" t="s">
        <v>95</v>
      </c>
      <c r="G3" s="1" t="s">
        <v>97</v>
      </c>
      <c r="H3" s="1" t="s">
        <v>98</v>
      </c>
    </row>
    <row r="4" spans="1:8" x14ac:dyDescent="0.25">
      <c r="B4" s="1" t="s">
        <v>9</v>
      </c>
      <c r="C4" s="1"/>
      <c r="D4" s="1"/>
      <c r="E4" s="1"/>
      <c r="F4" s="1"/>
      <c r="G4" s="1"/>
      <c r="H4" s="1"/>
    </row>
    <row r="5" spans="1:8" x14ac:dyDescent="0.25">
      <c r="A5">
        <v>1</v>
      </c>
      <c r="B5" s="4" t="s">
        <v>56</v>
      </c>
      <c r="C5" s="3">
        <v>0.21141649048625791</v>
      </c>
      <c r="D5" s="13">
        <v>1</v>
      </c>
      <c r="E5" s="3">
        <v>0</v>
      </c>
      <c r="F5" s="13">
        <v>0</v>
      </c>
      <c r="G5" s="2" t="s">
        <v>184</v>
      </c>
      <c r="H5" s="2" t="s">
        <v>3</v>
      </c>
    </row>
    <row r="6" spans="1:8" x14ac:dyDescent="0.25">
      <c r="A6">
        <v>2</v>
      </c>
      <c r="B6" s="4" t="s">
        <v>57</v>
      </c>
      <c r="C6" s="3">
        <v>0.21141649048625791</v>
      </c>
      <c r="D6" s="13">
        <v>1</v>
      </c>
      <c r="E6" s="3">
        <v>0</v>
      </c>
      <c r="F6" s="13">
        <v>0</v>
      </c>
      <c r="G6" s="2" t="s">
        <v>184</v>
      </c>
      <c r="H6" s="2" t="s">
        <v>3</v>
      </c>
    </row>
    <row r="7" spans="1:8" x14ac:dyDescent="0.25">
      <c r="B7" s="1" t="s">
        <v>59</v>
      </c>
      <c r="C7" s="3"/>
      <c r="D7" s="13"/>
      <c r="E7" s="3"/>
      <c r="F7" s="13"/>
      <c r="G7" s="2"/>
      <c r="H7" s="2"/>
    </row>
    <row r="8" spans="1:8" x14ac:dyDescent="0.25">
      <c r="A8">
        <v>1</v>
      </c>
      <c r="B8" s="4" t="s">
        <v>58</v>
      </c>
      <c r="C8" s="3">
        <v>0.63424947145877375</v>
      </c>
      <c r="D8" s="13">
        <v>3</v>
      </c>
      <c r="E8" s="3">
        <v>0</v>
      </c>
      <c r="F8" s="13">
        <v>0</v>
      </c>
      <c r="G8" s="2" t="s">
        <v>188</v>
      </c>
      <c r="H8" s="2" t="s">
        <v>188</v>
      </c>
    </row>
    <row r="9" spans="1:8" x14ac:dyDescent="0.25">
      <c r="A9">
        <v>2</v>
      </c>
      <c r="B9" s="4" t="s">
        <v>60</v>
      </c>
      <c r="C9" s="3">
        <v>0</v>
      </c>
      <c r="D9" s="13">
        <v>0</v>
      </c>
      <c r="E9" s="3">
        <v>0.5</v>
      </c>
      <c r="F9" s="13">
        <v>1</v>
      </c>
      <c r="G9" s="2" t="s">
        <v>184</v>
      </c>
      <c r="H9" s="2" t="s">
        <v>3</v>
      </c>
    </row>
    <row r="10" spans="1:8" x14ac:dyDescent="0.25">
      <c r="B10" s="1" t="s">
        <v>6</v>
      </c>
      <c r="C10" s="3"/>
      <c r="D10" s="13"/>
      <c r="E10" s="3"/>
      <c r="F10" s="13"/>
      <c r="G10" s="2"/>
      <c r="H10" s="2"/>
    </row>
    <row r="11" spans="1:8" x14ac:dyDescent="0.25">
      <c r="A11">
        <v>1</v>
      </c>
      <c r="B11" s="4" t="s">
        <v>61</v>
      </c>
      <c r="C11" s="3">
        <v>0.63424947145877375</v>
      </c>
      <c r="D11" s="13">
        <v>3</v>
      </c>
      <c r="E11" s="3">
        <v>0</v>
      </c>
      <c r="F11" s="13">
        <v>0</v>
      </c>
      <c r="G11" s="2" t="s">
        <v>188</v>
      </c>
      <c r="H11" s="2" t="s">
        <v>188</v>
      </c>
    </row>
    <row r="12" spans="1:8" x14ac:dyDescent="0.25">
      <c r="B12" s="1" t="s">
        <v>55</v>
      </c>
      <c r="C12" s="3"/>
      <c r="D12" s="13"/>
      <c r="E12" s="3"/>
      <c r="F12" s="13"/>
      <c r="G12" s="2"/>
      <c r="H12" s="2"/>
    </row>
    <row r="13" spans="1:8" x14ac:dyDescent="0.25">
      <c r="A13">
        <v>1</v>
      </c>
      <c r="B13" s="4" t="s">
        <v>62</v>
      </c>
      <c r="C13" s="3">
        <v>0.21141649048625791</v>
      </c>
      <c r="D13" s="13">
        <v>1</v>
      </c>
      <c r="E13" s="3">
        <v>0</v>
      </c>
      <c r="F13" s="13">
        <v>0</v>
      </c>
      <c r="G13" s="2" t="s">
        <v>184</v>
      </c>
      <c r="H13" s="2" t="s">
        <v>3</v>
      </c>
    </row>
    <row r="14" spans="1:8" x14ac:dyDescent="0.25">
      <c r="B14" s="1" t="s">
        <v>8</v>
      </c>
      <c r="C14" s="3"/>
      <c r="D14" s="13"/>
      <c r="E14" s="3"/>
      <c r="F14" s="13"/>
      <c r="G14" s="2"/>
      <c r="H14" s="2"/>
    </row>
    <row r="15" spans="1:8" x14ac:dyDescent="0.25">
      <c r="A15">
        <v>1</v>
      </c>
      <c r="B15" s="4" t="s">
        <v>63</v>
      </c>
      <c r="C15" s="3">
        <v>0</v>
      </c>
      <c r="D15" s="13">
        <v>0</v>
      </c>
      <c r="E15" s="3">
        <v>0.5</v>
      </c>
      <c r="F15" s="13">
        <v>1</v>
      </c>
      <c r="G15" s="2" t="s">
        <v>188</v>
      </c>
      <c r="H15" s="2" t="s">
        <v>188</v>
      </c>
    </row>
    <row r="17" spans="1:1" x14ac:dyDescent="0.25">
      <c r="A17" s="7" t="s">
        <v>183</v>
      </c>
    </row>
    <row r="18" spans="1:1" x14ac:dyDescent="0.25">
      <c r="A18" t="s">
        <v>194</v>
      </c>
    </row>
  </sheetData>
  <mergeCells count="2">
    <mergeCell ref="C2:D2"/>
    <mergeCell ref="E2:F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18"/>
  <sheetViews>
    <sheetView workbookViewId="0">
      <selection activeCell="M8" sqref="M8"/>
    </sheetView>
  </sheetViews>
  <sheetFormatPr baseColWidth="10" defaultColWidth="9.140625" defaultRowHeight="15" x14ac:dyDescent="0.25"/>
  <cols>
    <col min="1" max="1" width="2" bestFit="1" customWidth="1"/>
    <col min="2" max="2" width="13.5703125" bestFit="1" customWidth="1"/>
    <col min="7" max="7" width="18.5703125" bestFit="1" customWidth="1"/>
    <col min="8" max="8" width="16.140625" bestFit="1" customWidth="1"/>
  </cols>
  <sheetData>
    <row r="1" spans="1:8" x14ac:dyDescent="0.25">
      <c r="B1" s="7" t="s">
        <v>345</v>
      </c>
    </row>
    <row r="2" spans="1:8" s="1" customFormat="1" x14ac:dyDescent="0.25">
      <c r="B2" s="2"/>
      <c r="C2" s="15" t="s">
        <v>1</v>
      </c>
      <c r="D2" s="15"/>
      <c r="E2" s="15" t="s">
        <v>96</v>
      </c>
      <c r="F2" s="15"/>
      <c r="G2" s="2"/>
      <c r="H2" s="2"/>
    </row>
    <row r="3" spans="1:8" x14ac:dyDescent="0.25">
      <c r="B3" s="1" t="s">
        <v>0</v>
      </c>
      <c r="C3" s="1" t="s">
        <v>94</v>
      </c>
      <c r="D3" s="1" t="s">
        <v>95</v>
      </c>
      <c r="E3" s="1" t="s">
        <v>94</v>
      </c>
      <c r="F3" s="1" t="s">
        <v>95</v>
      </c>
      <c r="G3" s="1" t="s">
        <v>97</v>
      </c>
      <c r="H3" s="1" t="s">
        <v>98</v>
      </c>
    </row>
    <row r="4" spans="1:8" x14ac:dyDescent="0.25">
      <c r="B4" s="1" t="s">
        <v>9</v>
      </c>
      <c r="C4" s="1"/>
      <c r="D4" s="1"/>
      <c r="E4" s="1"/>
      <c r="F4" s="1"/>
      <c r="G4" s="1"/>
      <c r="H4" s="1"/>
    </row>
    <row r="5" spans="1:8" x14ac:dyDescent="0.25">
      <c r="A5">
        <v>1</v>
      </c>
      <c r="B5" s="4" t="s">
        <v>77</v>
      </c>
      <c r="C5" s="3">
        <v>0.42283298097251593</v>
      </c>
      <c r="D5" s="13">
        <v>2</v>
      </c>
      <c r="E5" s="3">
        <v>0</v>
      </c>
      <c r="F5" s="13">
        <v>0</v>
      </c>
      <c r="G5" s="2" t="s">
        <v>188</v>
      </c>
      <c r="H5" s="2" t="s">
        <v>188</v>
      </c>
    </row>
    <row r="6" spans="1:8" x14ac:dyDescent="0.25">
      <c r="B6" s="1" t="s">
        <v>79</v>
      </c>
      <c r="C6" s="3"/>
      <c r="D6" s="13"/>
      <c r="E6" s="3"/>
      <c r="F6" s="13"/>
      <c r="G6" s="2"/>
      <c r="H6" s="2"/>
    </row>
    <row r="7" spans="1:8" x14ac:dyDescent="0.25">
      <c r="A7">
        <v>1</v>
      </c>
      <c r="B7" s="4" t="s">
        <v>78</v>
      </c>
      <c r="C7" s="3">
        <v>0</v>
      </c>
      <c r="D7" s="13">
        <v>0</v>
      </c>
      <c r="E7" s="3">
        <v>0.5</v>
      </c>
      <c r="F7" s="13">
        <v>1</v>
      </c>
      <c r="G7" s="2" t="s">
        <v>184</v>
      </c>
      <c r="H7" s="2" t="s">
        <v>3</v>
      </c>
    </row>
    <row r="8" spans="1:8" x14ac:dyDescent="0.25">
      <c r="B8" s="1" t="s">
        <v>34</v>
      </c>
      <c r="C8" s="3"/>
      <c r="D8" s="13"/>
      <c r="E8" s="3"/>
      <c r="F8" s="13"/>
      <c r="G8" s="2"/>
      <c r="H8" s="2"/>
    </row>
    <row r="9" spans="1:8" x14ac:dyDescent="0.25">
      <c r="A9">
        <v>1</v>
      </c>
      <c r="B9" s="4" t="s">
        <v>80</v>
      </c>
      <c r="C9" s="3">
        <v>0.21141649048625791</v>
      </c>
      <c r="D9" s="13">
        <v>1</v>
      </c>
      <c r="E9" s="3">
        <v>0</v>
      </c>
      <c r="F9" s="13">
        <v>0</v>
      </c>
      <c r="G9" s="2" t="s">
        <v>188</v>
      </c>
      <c r="H9" s="2" t="s">
        <v>188</v>
      </c>
    </row>
    <row r="10" spans="1:8" x14ac:dyDescent="0.25">
      <c r="B10" s="1" t="s">
        <v>13</v>
      </c>
      <c r="C10" s="3"/>
      <c r="D10" s="13"/>
      <c r="E10" s="3"/>
      <c r="F10" s="13"/>
      <c r="G10" s="2"/>
      <c r="H10" s="2"/>
    </row>
    <row r="11" spans="1:8" x14ac:dyDescent="0.25">
      <c r="A11">
        <v>1</v>
      </c>
      <c r="B11" s="4" t="s">
        <v>81</v>
      </c>
      <c r="C11" s="3">
        <v>0</v>
      </c>
      <c r="D11" s="13">
        <v>0</v>
      </c>
      <c r="E11" s="3">
        <v>1</v>
      </c>
      <c r="F11" s="13">
        <v>2</v>
      </c>
      <c r="G11" s="2" t="s">
        <v>188</v>
      </c>
      <c r="H11" s="2" t="s">
        <v>188</v>
      </c>
    </row>
    <row r="12" spans="1:8" x14ac:dyDescent="0.25">
      <c r="B12" s="1" t="s">
        <v>8</v>
      </c>
      <c r="C12" s="3"/>
      <c r="D12" s="13"/>
      <c r="E12" s="3"/>
      <c r="F12" s="13"/>
      <c r="G12" s="2"/>
      <c r="H12" s="2"/>
    </row>
    <row r="13" spans="1:8" x14ac:dyDescent="0.25">
      <c r="A13">
        <v>1</v>
      </c>
      <c r="B13" s="4" t="s">
        <v>82</v>
      </c>
      <c r="C13" s="3">
        <v>0</v>
      </c>
      <c r="D13" s="13">
        <v>0</v>
      </c>
      <c r="E13" s="3">
        <v>0.5</v>
      </c>
      <c r="F13" s="13">
        <v>1</v>
      </c>
      <c r="G13" s="2" t="s">
        <v>188</v>
      </c>
      <c r="H13" s="2" t="s">
        <v>188</v>
      </c>
    </row>
    <row r="14" spans="1:8" x14ac:dyDescent="0.25">
      <c r="B14" s="1" t="s">
        <v>11</v>
      </c>
      <c r="C14" s="3"/>
      <c r="D14" s="13"/>
      <c r="E14" s="3"/>
      <c r="F14" s="13"/>
      <c r="G14" s="2"/>
      <c r="H14" s="2"/>
    </row>
    <row r="15" spans="1:8" x14ac:dyDescent="0.25">
      <c r="A15">
        <v>1</v>
      </c>
      <c r="B15" s="4" t="s">
        <v>83</v>
      </c>
      <c r="C15" s="3">
        <v>0</v>
      </c>
      <c r="D15" s="13">
        <v>0</v>
      </c>
      <c r="E15" s="3">
        <v>0.5</v>
      </c>
      <c r="F15" s="13">
        <v>1</v>
      </c>
      <c r="G15" s="2" t="s">
        <v>188</v>
      </c>
      <c r="H15" s="2" t="s">
        <v>188</v>
      </c>
    </row>
    <row r="17" spans="1:1" x14ac:dyDescent="0.25">
      <c r="A17" s="7" t="s">
        <v>183</v>
      </c>
    </row>
    <row r="18" spans="1:1" x14ac:dyDescent="0.25">
      <c r="A18" t="s">
        <v>194</v>
      </c>
    </row>
  </sheetData>
  <mergeCells count="2">
    <mergeCell ref="C2:D2"/>
    <mergeCell ref="E2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171A3-5DED-4F56-B745-C45CCF4E3673}">
  <dimension ref="A1:C137"/>
  <sheetViews>
    <sheetView workbookViewId="0">
      <selection activeCell="B39" sqref="B39"/>
    </sheetView>
  </sheetViews>
  <sheetFormatPr baseColWidth="10" defaultColWidth="9.140625" defaultRowHeight="15" x14ac:dyDescent="0.25"/>
  <cols>
    <col min="1" max="1" width="18.5703125" style="10" bestFit="1" customWidth="1"/>
    <col min="2" max="2" width="23.7109375" style="10" bestFit="1" customWidth="1"/>
    <col min="3" max="16384" width="9.140625" style="10"/>
  </cols>
  <sheetData>
    <row r="1" spans="1:3" x14ac:dyDescent="0.25">
      <c r="A1" s="10" t="s">
        <v>291</v>
      </c>
    </row>
    <row r="2" spans="1:3" x14ac:dyDescent="0.25">
      <c r="B2" s="11" t="s">
        <v>196</v>
      </c>
      <c r="C2" s="11" t="s">
        <v>197</v>
      </c>
    </row>
    <row r="3" spans="1:3" x14ac:dyDescent="0.25">
      <c r="A3" s="10" t="s">
        <v>204</v>
      </c>
      <c r="B3" s="11" t="s">
        <v>292</v>
      </c>
      <c r="C3" s="10" t="s">
        <v>203</v>
      </c>
    </row>
    <row r="4" spans="1:3" x14ac:dyDescent="0.25">
      <c r="A4" s="10" t="s">
        <v>54</v>
      </c>
      <c r="B4" s="10">
        <v>1</v>
      </c>
      <c r="C4" s="10" t="s">
        <v>206</v>
      </c>
    </row>
    <row r="5" spans="1:3" x14ac:dyDescent="0.25">
      <c r="A5" s="10" t="s">
        <v>179</v>
      </c>
      <c r="B5" s="10">
        <v>1</v>
      </c>
      <c r="C5" s="10" t="s">
        <v>201</v>
      </c>
    </row>
    <row r="6" spans="1:3" x14ac:dyDescent="0.25">
      <c r="A6" s="10" t="s">
        <v>22</v>
      </c>
      <c r="B6" s="10">
        <v>1</v>
      </c>
      <c r="C6" s="10" t="s">
        <v>200</v>
      </c>
    </row>
    <row r="7" spans="1:3" x14ac:dyDescent="0.25">
      <c r="A7" s="10" t="s">
        <v>90</v>
      </c>
      <c r="B7" s="10">
        <v>1</v>
      </c>
      <c r="C7" s="10" t="s">
        <v>202</v>
      </c>
    </row>
    <row r="8" spans="1:3" x14ac:dyDescent="0.25">
      <c r="A8" s="10" t="s">
        <v>174</v>
      </c>
      <c r="B8" s="10">
        <v>1</v>
      </c>
      <c r="C8" s="10" t="s">
        <v>201</v>
      </c>
    </row>
    <row r="9" spans="1:3" x14ac:dyDescent="0.25">
      <c r="A9" s="10" t="s">
        <v>119</v>
      </c>
      <c r="B9" s="10">
        <v>1</v>
      </c>
      <c r="C9" s="10" t="s">
        <v>199</v>
      </c>
    </row>
    <row r="10" spans="1:3" x14ac:dyDescent="0.25">
      <c r="A10" s="10" t="s">
        <v>204</v>
      </c>
      <c r="B10" s="11" t="s">
        <v>293</v>
      </c>
      <c r="C10" s="10" t="s">
        <v>201</v>
      </c>
    </row>
    <row r="11" spans="1:3" x14ac:dyDescent="0.25">
      <c r="A11" s="10" t="s">
        <v>42</v>
      </c>
      <c r="B11" s="10">
        <v>1</v>
      </c>
      <c r="C11" s="10" t="s">
        <v>203</v>
      </c>
    </row>
    <row r="12" spans="1:3" x14ac:dyDescent="0.25">
      <c r="A12" s="10" t="s">
        <v>54</v>
      </c>
      <c r="B12" s="10">
        <v>1</v>
      </c>
      <c r="C12" s="10" t="s">
        <v>206</v>
      </c>
    </row>
    <row r="13" spans="1:3" x14ac:dyDescent="0.25">
      <c r="A13" s="10" t="s">
        <v>179</v>
      </c>
      <c r="B13" s="10">
        <v>1</v>
      </c>
      <c r="C13" s="10" t="s">
        <v>201</v>
      </c>
    </row>
    <row r="14" spans="1:3" x14ac:dyDescent="0.25">
      <c r="A14" s="10" t="s">
        <v>171</v>
      </c>
      <c r="B14" s="10">
        <v>1</v>
      </c>
      <c r="C14" s="10" t="s">
        <v>201</v>
      </c>
    </row>
    <row r="15" spans="1:3" x14ac:dyDescent="0.25">
      <c r="A15" s="10" t="s">
        <v>68</v>
      </c>
      <c r="B15" s="10">
        <v>1</v>
      </c>
      <c r="C15" s="10" t="s">
        <v>216</v>
      </c>
    </row>
    <row r="16" spans="1:3" x14ac:dyDescent="0.25">
      <c r="A16" s="10" t="s">
        <v>119</v>
      </c>
      <c r="B16" s="10">
        <v>1</v>
      </c>
      <c r="C16" s="10" t="s">
        <v>199</v>
      </c>
    </row>
    <row r="17" spans="1:3" x14ac:dyDescent="0.25">
      <c r="A17" s="10" t="s">
        <v>204</v>
      </c>
      <c r="B17" s="11" t="s">
        <v>294</v>
      </c>
      <c r="C17" s="10" t="s">
        <v>206</v>
      </c>
    </row>
    <row r="18" spans="1:3" x14ac:dyDescent="0.25">
      <c r="A18" s="10" t="s">
        <v>42</v>
      </c>
      <c r="B18" s="10">
        <v>1</v>
      </c>
      <c r="C18" s="10" t="s">
        <v>203</v>
      </c>
    </row>
    <row r="19" spans="1:3" x14ac:dyDescent="0.25">
      <c r="A19" s="10" t="s">
        <v>179</v>
      </c>
      <c r="B19" s="10">
        <v>1</v>
      </c>
      <c r="C19" s="10" t="s">
        <v>201</v>
      </c>
    </row>
    <row r="20" spans="1:3" x14ac:dyDescent="0.25">
      <c r="A20" s="10" t="s">
        <v>47</v>
      </c>
      <c r="B20" s="10">
        <v>1</v>
      </c>
      <c r="C20" s="10" t="s">
        <v>206</v>
      </c>
    </row>
    <row r="21" spans="1:3" x14ac:dyDescent="0.25">
      <c r="A21" s="10" t="s">
        <v>174</v>
      </c>
      <c r="B21" s="10">
        <v>1</v>
      </c>
      <c r="C21" s="10" t="s">
        <v>201</v>
      </c>
    </row>
    <row r="22" spans="1:3" x14ac:dyDescent="0.25">
      <c r="A22" s="10" t="s">
        <v>119</v>
      </c>
      <c r="B22" s="10">
        <v>1</v>
      </c>
      <c r="C22" s="10" t="s">
        <v>199</v>
      </c>
    </row>
    <row r="23" spans="1:3" x14ac:dyDescent="0.25">
      <c r="A23" s="10" t="s">
        <v>204</v>
      </c>
      <c r="B23" s="11" t="s">
        <v>295</v>
      </c>
      <c r="C23" s="10" t="s">
        <v>206</v>
      </c>
    </row>
    <row r="24" spans="1:3" x14ac:dyDescent="0.25">
      <c r="A24" s="10" t="s">
        <v>46</v>
      </c>
      <c r="B24" s="10">
        <v>1</v>
      </c>
      <c r="C24" s="10" t="s">
        <v>206</v>
      </c>
    </row>
    <row r="25" spans="1:3" x14ac:dyDescent="0.25">
      <c r="A25" s="10" t="s">
        <v>49</v>
      </c>
      <c r="B25" s="10">
        <v>1</v>
      </c>
      <c r="C25" s="10" t="s">
        <v>206</v>
      </c>
    </row>
    <row r="26" spans="1:3" x14ac:dyDescent="0.25">
      <c r="A26" s="10" t="s">
        <v>51</v>
      </c>
      <c r="B26" s="10">
        <v>1</v>
      </c>
      <c r="C26" s="10" t="s">
        <v>206</v>
      </c>
    </row>
    <row r="27" spans="1:3" x14ac:dyDescent="0.25">
      <c r="A27" s="10" t="s">
        <v>52</v>
      </c>
      <c r="B27" s="10">
        <v>1</v>
      </c>
      <c r="C27" s="10" t="s">
        <v>206</v>
      </c>
    </row>
    <row r="28" spans="1:3" x14ac:dyDescent="0.25">
      <c r="A28" s="10" t="s">
        <v>204</v>
      </c>
      <c r="B28" s="11" t="s">
        <v>296</v>
      </c>
      <c r="C28" s="10" t="s">
        <v>201</v>
      </c>
    </row>
    <row r="29" spans="1:3" x14ac:dyDescent="0.25">
      <c r="A29" s="10" t="s">
        <v>42</v>
      </c>
      <c r="B29" s="10">
        <v>1</v>
      </c>
      <c r="C29" s="10" t="s">
        <v>203</v>
      </c>
    </row>
    <row r="30" spans="1:3" x14ac:dyDescent="0.25">
      <c r="A30" s="10" t="s">
        <v>54</v>
      </c>
      <c r="B30" s="10">
        <v>1</v>
      </c>
      <c r="C30" s="10" t="s">
        <v>206</v>
      </c>
    </row>
    <row r="31" spans="1:3" x14ac:dyDescent="0.25">
      <c r="A31" s="10" t="s">
        <v>174</v>
      </c>
      <c r="B31" s="10">
        <v>1</v>
      </c>
      <c r="C31" s="10" t="s">
        <v>201</v>
      </c>
    </row>
    <row r="32" spans="1:3" x14ac:dyDescent="0.25">
      <c r="A32" s="10" t="s">
        <v>119</v>
      </c>
      <c r="B32" s="10">
        <v>1</v>
      </c>
      <c r="C32" s="10" t="s">
        <v>199</v>
      </c>
    </row>
    <row r="33" spans="1:3" x14ac:dyDescent="0.25">
      <c r="A33" s="10" t="s">
        <v>204</v>
      </c>
      <c r="B33" s="11" t="s">
        <v>297</v>
      </c>
      <c r="C33" s="10" t="s">
        <v>199</v>
      </c>
    </row>
    <row r="34" spans="1:3" x14ac:dyDescent="0.25">
      <c r="A34" s="10" t="s">
        <v>135</v>
      </c>
      <c r="B34" s="10">
        <v>1</v>
      </c>
      <c r="C34" s="10" t="s">
        <v>199</v>
      </c>
    </row>
    <row r="35" spans="1:3" x14ac:dyDescent="0.25">
      <c r="A35" s="10" t="s">
        <v>170</v>
      </c>
      <c r="B35" s="10">
        <v>1</v>
      </c>
      <c r="C35" s="10" t="s">
        <v>201</v>
      </c>
    </row>
    <row r="36" spans="1:3" x14ac:dyDescent="0.25">
      <c r="A36" s="10" t="s">
        <v>14</v>
      </c>
      <c r="B36" s="10">
        <v>1</v>
      </c>
      <c r="C36" s="10" t="s">
        <v>210</v>
      </c>
    </row>
    <row r="37" spans="1:3" x14ac:dyDescent="0.25">
      <c r="A37" s="10" t="s">
        <v>116</v>
      </c>
      <c r="B37" s="10">
        <v>1</v>
      </c>
      <c r="C37" s="10" t="s">
        <v>199</v>
      </c>
    </row>
    <row r="38" spans="1:3" x14ac:dyDescent="0.25">
      <c r="A38" s="10" t="s">
        <v>204</v>
      </c>
      <c r="B38" s="11" t="s">
        <v>298</v>
      </c>
      <c r="C38" s="10" t="s">
        <v>199</v>
      </c>
    </row>
    <row r="39" spans="1:3" x14ac:dyDescent="0.25">
      <c r="A39" s="10" t="s">
        <v>42</v>
      </c>
      <c r="B39" s="10">
        <v>1</v>
      </c>
      <c r="C39" s="10" t="s">
        <v>203</v>
      </c>
    </row>
    <row r="40" spans="1:3" x14ac:dyDescent="0.25">
      <c r="A40" s="10" t="s">
        <v>54</v>
      </c>
      <c r="B40" s="10">
        <v>1</v>
      </c>
      <c r="C40" s="10" t="s">
        <v>206</v>
      </c>
    </row>
    <row r="41" spans="1:3" x14ac:dyDescent="0.25">
      <c r="A41" s="10" t="s">
        <v>179</v>
      </c>
      <c r="B41" s="10">
        <v>1</v>
      </c>
      <c r="C41" s="10" t="s">
        <v>201</v>
      </c>
    </row>
    <row r="42" spans="1:3" x14ac:dyDescent="0.25">
      <c r="A42" s="10" t="s">
        <v>174</v>
      </c>
      <c r="B42" s="10">
        <v>1</v>
      </c>
      <c r="C42" s="10" t="s">
        <v>201</v>
      </c>
    </row>
    <row r="43" spans="1:3" x14ac:dyDescent="0.25">
      <c r="A43" s="10" t="s">
        <v>204</v>
      </c>
      <c r="B43" s="11" t="s">
        <v>299</v>
      </c>
      <c r="C43" s="10" t="s">
        <v>201</v>
      </c>
    </row>
    <row r="44" spans="1:3" x14ac:dyDescent="0.25">
      <c r="A44" s="10" t="s">
        <v>166</v>
      </c>
      <c r="B44" s="10">
        <v>1</v>
      </c>
      <c r="C44" s="10" t="s">
        <v>201</v>
      </c>
    </row>
    <row r="45" spans="1:3" x14ac:dyDescent="0.25">
      <c r="A45" s="10" t="s">
        <v>105</v>
      </c>
      <c r="B45" s="10">
        <v>1</v>
      </c>
      <c r="C45" s="10" t="s">
        <v>199</v>
      </c>
    </row>
    <row r="46" spans="1:3" x14ac:dyDescent="0.25">
      <c r="A46" s="10" t="s">
        <v>204</v>
      </c>
      <c r="B46" s="11" t="s">
        <v>250</v>
      </c>
      <c r="C46" s="10" t="s">
        <v>201</v>
      </c>
    </row>
    <row r="47" spans="1:3" x14ac:dyDescent="0.25">
      <c r="A47" s="10" t="s">
        <v>149</v>
      </c>
      <c r="B47" s="10">
        <v>1</v>
      </c>
      <c r="C47" s="10" t="s">
        <v>201</v>
      </c>
    </row>
    <row r="48" spans="1:3" x14ac:dyDescent="0.25">
      <c r="A48" s="10" t="s">
        <v>105</v>
      </c>
      <c r="B48" s="10">
        <v>1</v>
      </c>
      <c r="C48" s="10" t="s">
        <v>199</v>
      </c>
    </row>
    <row r="49" spans="1:3" x14ac:dyDescent="0.25">
      <c r="A49" s="10" t="s">
        <v>204</v>
      </c>
      <c r="B49" s="11" t="s">
        <v>300</v>
      </c>
      <c r="C49" s="10" t="s">
        <v>201</v>
      </c>
    </row>
    <row r="50" spans="1:3" x14ac:dyDescent="0.25">
      <c r="A50" s="10" t="s">
        <v>148</v>
      </c>
      <c r="B50" s="10">
        <v>1</v>
      </c>
      <c r="C50" s="10" t="s">
        <v>199</v>
      </c>
    </row>
    <row r="51" spans="1:3" x14ac:dyDescent="0.25">
      <c r="A51" s="10" t="s">
        <v>27</v>
      </c>
      <c r="B51" s="10">
        <v>1</v>
      </c>
      <c r="C51" s="10" t="s">
        <v>200</v>
      </c>
    </row>
    <row r="52" spans="1:3" x14ac:dyDescent="0.25">
      <c r="A52" s="10" t="s">
        <v>204</v>
      </c>
      <c r="B52" s="11" t="s">
        <v>301</v>
      </c>
      <c r="C52" s="10" t="s">
        <v>199</v>
      </c>
    </row>
    <row r="53" spans="1:3" x14ac:dyDescent="0.25">
      <c r="A53" s="10" t="s">
        <v>182</v>
      </c>
      <c r="B53" s="10">
        <v>1</v>
      </c>
      <c r="C53" s="10" t="s">
        <v>201</v>
      </c>
    </row>
    <row r="54" spans="1:3" x14ac:dyDescent="0.25">
      <c r="A54" s="10" t="s">
        <v>131</v>
      </c>
      <c r="B54" s="10">
        <v>1</v>
      </c>
      <c r="C54" s="10" t="s">
        <v>199</v>
      </c>
    </row>
    <row r="55" spans="1:3" x14ac:dyDescent="0.25">
      <c r="A55" s="10" t="s">
        <v>204</v>
      </c>
      <c r="B55" s="11" t="s">
        <v>302</v>
      </c>
      <c r="C55" s="10" t="s">
        <v>201</v>
      </c>
    </row>
    <row r="56" spans="1:3" x14ac:dyDescent="0.25">
      <c r="A56" s="10" t="s">
        <v>68</v>
      </c>
      <c r="B56" s="10">
        <v>1</v>
      </c>
      <c r="C56" s="10" t="s">
        <v>216</v>
      </c>
    </row>
    <row r="57" spans="1:3" x14ac:dyDescent="0.25">
      <c r="A57" s="10" t="s">
        <v>174</v>
      </c>
      <c r="B57" s="10">
        <v>1</v>
      </c>
      <c r="C57" s="10" t="s">
        <v>201</v>
      </c>
    </row>
    <row r="58" spans="1:3" x14ac:dyDescent="0.25">
      <c r="A58" s="10" t="s">
        <v>204</v>
      </c>
      <c r="B58" s="11" t="s">
        <v>303</v>
      </c>
      <c r="C58" s="10" t="s">
        <v>208</v>
      </c>
    </row>
    <row r="59" spans="1:3" x14ac:dyDescent="0.25">
      <c r="A59" s="10" t="s">
        <v>39</v>
      </c>
      <c r="B59" s="10">
        <v>1</v>
      </c>
      <c r="C59" s="10" t="s">
        <v>203</v>
      </c>
    </row>
    <row r="60" spans="1:3" x14ac:dyDescent="0.25">
      <c r="A60" s="10" t="s">
        <v>91</v>
      </c>
      <c r="B60" s="10">
        <v>1</v>
      </c>
      <c r="C60" s="10" t="s">
        <v>202</v>
      </c>
    </row>
    <row r="61" spans="1:3" x14ac:dyDescent="0.25">
      <c r="A61" s="10" t="s">
        <v>204</v>
      </c>
      <c r="B61" s="11" t="s">
        <v>304</v>
      </c>
      <c r="C61" s="10" t="s">
        <v>216</v>
      </c>
    </row>
    <row r="62" spans="1:3" x14ac:dyDescent="0.25">
      <c r="A62" s="10" t="s">
        <v>171</v>
      </c>
      <c r="B62" s="10">
        <v>1</v>
      </c>
      <c r="C62" s="10" t="s">
        <v>201</v>
      </c>
    </row>
    <row r="63" spans="1:3" x14ac:dyDescent="0.25">
      <c r="A63" s="10" t="s">
        <v>174</v>
      </c>
      <c r="B63" s="10">
        <v>1</v>
      </c>
      <c r="C63" s="10" t="s">
        <v>201</v>
      </c>
    </row>
    <row r="64" spans="1:3" x14ac:dyDescent="0.25">
      <c r="A64" s="10" t="s">
        <v>204</v>
      </c>
      <c r="B64" s="11" t="s">
        <v>305</v>
      </c>
      <c r="C64" s="10" t="s">
        <v>199</v>
      </c>
    </row>
    <row r="65" spans="1:3" x14ac:dyDescent="0.25">
      <c r="A65" s="10" t="s">
        <v>149</v>
      </c>
      <c r="B65" s="10">
        <v>1</v>
      </c>
      <c r="C65" s="10" t="s">
        <v>201</v>
      </c>
    </row>
    <row r="66" spans="1:3" x14ac:dyDescent="0.25">
      <c r="A66" s="10" t="s">
        <v>166</v>
      </c>
      <c r="B66" s="10">
        <v>1</v>
      </c>
      <c r="C66" s="10" t="s">
        <v>201</v>
      </c>
    </row>
    <row r="67" spans="1:3" x14ac:dyDescent="0.25">
      <c r="A67" s="10" t="s">
        <v>204</v>
      </c>
      <c r="B67" s="11" t="s">
        <v>306</v>
      </c>
      <c r="C67" s="10" t="s">
        <v>201</v>
      </c>
    </row>
    <row r="68" spans="1:3" x14ac:dyDescent="0.25">
      <c r="A68" s="10" t="s">
        <v>160</v>
      </c>
      <c r="B68" s="10">
        <v>1</v>
      </c>
      <c r="C68" s="10" t="s">
        <v>201</v>
      </c>
    </row>
    <row r="69" spans="1:3" x14ac:dyDescent="0.25">
      <c r="A69" s="10" t="s">
        <v>145</v>
      </c>
      <c r="B69" s="10">
        <v>1</v>
      </c>
      <c r="C69" s="10" t="s">
        <v>199</v>
      </c>
    </row>
    <row r="70" spans="1:3" x14ac:dyDescent="0.25">
      <c r="A70" s="10" t="s">
        <v>204</v>
      </c>
      <c r="B70" s="11" t="s">
        <v>307</v>
      </c>
      <c r="C70" s="10" t="s">
        <v>203</v>
      </c>
    </row>
    <row r="71" spans="1:3" x14ac:dyDescent="0.25">
      <c r="A71" s="10" t="s">
        <v>78</v>
      </c>
      <c r="B71" s="10">
        <v>1</v>
      </c>
      <c r="C71" s="10" t="s">
        <v>208</v>
      </c>
    </row>
    <row r="72" spans="1:3" x14ac:dyDescent="0.25">
      <c r="A72" s="10" t="s">
        <v>91</v>
      </c>
      <c r="B72" s="10">
        <v>1</v>
      </c>
      <c r="C72" s="10" t="s">
        <v>202</v>
      </c>
    </row>
    <row r="73" spans="1:3" x14ac:dyDescent="0.25">
      <c r="A73" s="10" t="s">
        <v>204</v>
      </c>
      <c r="B73" s="11" t="s">
        <v>308</v>
      </c>
      <c r="C73" s="10" t="s">
        <v>210</v>
      </c>
    </row>
    <row r="74" spans="1:3" x14ac:dyDescent="0.25">
      <c r="A74" s="10" t="s">
        <v>109</v>
      </c>
      <c r="B74" s="10">
        <v>1</v>
      </c>
      <c r="C74" s="10" t="s">
        <v>199</v>
      </c>
    </row>
    <row r="75" spans="1:3" x14ac:dyDescent="0.25">
      <c r="A75" s="10" t="s">
        <v>116</v>
      </c>
      <c r="B75" s="10">
        <v>1</v>
      </c>
      <c r="C75" s="10" t="s">
        <v>199</v>
      </c>
    </row>
    <row r="76" spans="1:3" x14ac:dyDescent="0.25">
      <c r="A76" s="10" t="s">
        <v>204</v>
      </c>
      <c r="B76" s="11" t="s">
        <v>309</v>
      </c>
      <c r="C76" s="10" t="s">
        <v>199</v>
      </c>
    </row>
    <row r="77" spans="1:3" x14ac:dyDescent="0.25">
      <c r="A77" s="10" t="s">
        <v>109</v>
      </c>
      <c r="B77" s="10">
        <v>1</v>
      </c>
      <c r="C77" s="10" t="s">
        <v>199</v>
      </c>
    </row>
    <row r="78" spans="1:3" x14ac:dyDescent="0.25">
      <c r="A78" s="10" t="s">
        <v>14</v>
      </c>
      <c r="B78" s="10">
        <v>1</v>
      </c>
      <c r="C78" s="10" t="s">
        <v>210</v>
      </c>
    </row>
    <row r="79" spans="1:3" x14ac:dyDescent="0.25">
      <c r="A79" s="10" t="s">
        <v>204</v>
      </c>
      <c r="B79" s="11" t="s">
        <v>310</v>
      </c>
      <c r="C79" s="10" t="s">
        <v>202</v>
      </c>
    </row>
    <row r="80" spans="1:3" x14ac:dyDescent="0.25">
      <c r="A80" s="10" t="s">
        <v>78</v>
      </c>
      <c r="B80" s="10">
        <v>1</v>
      </c>
      <c r="C80" s="10" t="s">
        <v>208</v>
      </c>
    </row>
    <row r="81" spans="1:3" x14ac:dyDescent="0.25">
      <c r="A81" s="10" t="s">
        <v>39</v>
      </c>
      <c r="B81" s="10">
        <v>1</v>
      </c>
      <c r="C81" s="10" t="s">
        <v>203</v>
      </c>
    </row>
    <row r="82" spans="1:3" x14ac:dyDescent="0.25">
      <c r="A82" s="10" t="s">
        <v>204</v>
      </c>
      <c r="B82" s="11" t="s">
        <v>311</v>
      </c>
      <c r="C82" s="10" t="s">
        <v>206</v>
      </c>
    </row>
    <row r="83" spans="1:3" x14ac:dyDescent="0.25">
      <c r="A83" s="10" t="s">
        <v>53</v>
      </c>
      <c r="B83" s="10">
        <v>1</v>
      </c>
      <c r="C83" s="10" t="s">
        <v>206</v>
      </c>
    </row>
    <row r="84" spans="1:3" x14ac:dyDescent="0.25">
      <c r="A84" s="10" t="s">
        <v>204</v>
      </c>
      <c r="B84" s="11" t="s">
        <v>312</v>
      </c>
      <c r="C84" s="10" t="s">
        <v>199</v>
      </c>
    </row>
    <row r="85" spans="1:3" x14ac:dyDescent="0.25">
      <c r="A85" s="10" t="s">
        <v>146</v>
      </c>
      <c r="B85" s="10">
        <v>2</v>
      </c>
      <c r="C85" s="10" t="s">
        <v>199</v>
      </c>
    </row>
    <row r="86" spans="1:3" x14ac:dyDescent="0.25">
      <c r="A86" s="10" t="s">
        <v>204</v>
      </c>
      <c r="B86" s="11" t="s">
        <v>313</v>
      </c>
      <c r="C86" s="10" t="s">
        <v>207</v>
      </c>
    </row>
    <row r="87" spans="1:3" x14ac:dyDescent="0.25">
      <c r="A87" s="10" t="s">
        <v>150</v>
      </c>
      <c r="B87" s="10">
        <v>1</v>
      </c>
      <c r="C87" s="10" t="s">
        <v>201</v>
      </c>
    </row>
    <row r="88" spans="1:3" x14ac:dyDescent="0.25">
      <c r="A88" s="10" t="s">
        <v>204</v>
      </c>
      <c r="B88" s="11" t="s">
        <v>314</v>
      </c>
      <c r="C88" s="10" t="s">
        <v>206</v>
      </c>
    </row>
    <row r="89" spans="1:3" x14ac:dyDescent="0.25">
      <c r="A89" s="10" t="s">
        <v>53</v>
      </c>
      <c r="B89" s="10">
        <v>1</v>
      </c>
      <c r="C89" s="10" t="s">
        <v>206</v>
      </c>
    </row>
    <row r="90" spans="1:3" x14ac:dyDescent="0.25">
      <c r="A90" s="10" t="s">
        <v>204</v>
      </c>
      <c r="B90" s="11" t="s">
        <v>315</v>
      </c>
      <c r="C90" s="10" t="s">
        <v>201</v>
      </c>
    </row>
    <row r="91" spans="1:3" x14ac:dyDescent="0.25">
      <c r="A91" s="10" t="s">
        <v>167</v>
      </c>
      <c r="B91" s="10">
        <v>1</v>
      </c>
      <c r="C91" s="10" t="s">
        <v>201</v>
      </c>
    </row>
    <row r="92" spans="1:3" x14ac:dyDescent="0.25">
      <c r="A92" s="10" t="s">
        <v>204</v>
      </c>
      <c r="B92" s="11" t="s">
        <v>316</v>
      </c>
      <c r="C92" s="10" t="s">
        <v>201</v>
      </c>
    </row>
    <row r="93" spans="1:3" x14ac:dyDescent="0.25">
      <c r="A93" s="10" t="s">
        <v>73</v>
      </c>
      <c r="B93" s="10">
        <v>1</v>
      </c>
      <c r="C93" s="10" t="s">
        <v>216</v>
      </c>
    </row>
    <row r="94" spans="1:3" x14ac:dyDescent="0.25">
      <c r="A94" s="10" t="s">
        <v>204</v>
      </c>
      <c r="B94" s="11" t="s">
        <v>317</v>
      </c>
      <c r="C94" s="10" t="s">
        <v>199</v>
      </c>
    </row>
    <row r="95" spans="1:3" x14ac:dyDescent="0.25">
      <c r="A95" s="10" t="s">
        <v>111</v>
      </c>
      <c r="B95" s="10">
        <v>1</v>
      </c>
      <c r="C95" s="10" t="s">
        <v>199</v>
      </c>
    </row>
    <row r="96" spans="1:3" x14ac:dyDescent="0.25">
      <c r="A96" s="10" t="s">
        <v>204</v>
      </c>
      <c r="B96" s="11" t="s">
        <v>318</v>
      </c>
      <c r="C96" s="10" t="s">
        <v>201</v>
      </c>
    </row>
    <row r="97" spans="1:3" x14ac:dyDescent="0.25">
      <c r="A97" s="10" t="s">
        <v>60</v>
      </c>
      <c r="B97" s="10">
        <v>1</v>
      </c>
      <c r="C97" s="10" t="s">
        <v>207</v>
      </c>
    </row>
    <row r="98" spans="1:3" x14ac:dyDescent="0.25">
      <c r="A98" s="10" t="s">
        <v>204</v>
      </c>
      <c r="B98" s="11" t="s">
        <v>319</v>
      </c>
      <c r="C98" s="10" t="s">
        <v>199</v>
      </c>
    </row>
    <row r="99" spans="1:3" x14ac:dyDescent="0.25">
      <c r="A99" s="10" t="s">
        <v>167</v>
      </c>
      <c r="B99" s="10">
        <v>1</v>
      </c>
      <c r="C99" s="10" t="s">
        <v>201</v>
      </c>
    </row>
    <row r="100" spans="1:3" x14ac:dyDescent="0.25">
      <c r="A100" s="10" t="s">
        <v>204</v>
      </c>
      <c r="B100" s="11" t="s">
        <v>320</v>
      </c>
      <c r="C100" s="10" t="s">
        <v>200</v>
      </c>
    </row>
    <row r="101" spans="1:3" x14ac:dyDescent="0.25">
      <c r="A101" s="10" t="s">
        <v>42</v>
      </c>
      <c r="B101" s="10">
        <v>1</v>
      </c>
      <c r="C101" s="10" t="s">
        <v>203</v>
      </c>
    </row>
    <row r="102" spans="1:3" x14ac:dyDescent="0.25">
      <c r="A102" s="10" t="s">
        <v>204</v>
      </c>
      <c r="B102" s="11" t="s">
        <v>321</v>
      </c>
      <c r="C102" s="10" t="s">
        <v>200</v>
      </c>
    </row>
    <row r="103" spans="1:3" x14ac:dyDescent="0.25">
      <c r="A103" s="10" t="s">
        <v>35</v>
      </c>
      <c r="B103" s="10">
        <v>1</v>
      </c>
      <c r="C103" s="10" t="s">
        <v>203</v>
      </c>
    </row>
    <row r="104" spans="1:3" x14ac:dyDescent="0.25">
      <c r="A104" s="10" t="s">
        <v>204</v>
      </c>
      <c r="B104" s="11" t="s">
        <v>322</v>
      </c>
      <c r="C104" s="10" t="s">
        <v>200</v>
      </c>
    </row>
    <row r="105" spans="1:3" x14ac:dyDescent="0.25">
      <c r="A105" s="10" t="s">
        <v>182</v>
      </c>
      <c r="B105" s="10">
        <v>1</v>
      </c>
      <c r="C105" s="10" t="s">
        <v>201</v>
      </c>
    </row>
    <row r="106" spans="1:3" x14ac:dyDescent="0.25">
      <c r="A106" s="10" t="s">
        <v>204</v>
      </c>
      <c r="B106" s="11" t="s">
        <v>323</v>
      </c>
      <c r="C106" s="10" t="s">
        <v>200</v>
      </c>
    </row>
    <row r="107" spans="1:3" x14ac:dyDescent="0.25">
      <c r="A107" s="10" t="s">
        <v>159</v>
      </c>
      <c r="B107" s="10">
        <v>1</v>
      </c>
      <c r="C107" s="10" t="s">
        <v>201</v>
      </c>
    </row>
    <row r="108" spans="1:3" x14ac:dyDescent="0.25">
      <c r="A108" s="10" t="s">
        <v>204</v>
      </c>
      <c r="B108" s="11" t="s">
        <v>324</v>
      </c>
      <c r="C108" s="10" t="s">
        <v>202</v>
      </c>
    </row>
    <row r="109" spans="1:3" x14ac:dyDescent="0.25">
      <c r="A109" s="10" t="s">
        <v>42</v>
      </c>
      <c r="B109" s="10">
        <v>1</v>
      </c>
      <c r="C109" s="10" t="s">
        <v>203</v>
      </c>
    </row>
    <row r="110" spans="1:3" x14ac:dyDescent="0.25">
      <c r="A110" s="10" t="s">
        <v>204</v>
      </c>
      <c r="B110" s="11" t="s">
        <v>325</v>
      </c>
      <c r="C110" s="10" t="s">
        <v>216</v>
      </c>
    </row>
    <row r="111" spans="1:3" x14ac:dyDescent="0.25">
      <c r="A111" s="10" t="s">
        <v>181</v>
      </c>
      <c r="B111" s="10">
        <v>1</v>
      </c>
      <c r="C111" s="10" t="s">
        <v>201</v>
      </c>
    </row>
    <row r="112" spans="1:3" x14ac:dyDescent="0.25">
      <c r="A112" s="10" t="s">
        <v>204</v>
      </c>
      <c r="B112" s="11" t="s">
        <v>326</v>
      </c>
      <c r="C112" s="10" t="s">
        <v>199</v>
      </c>
    </row>
    <row r="113" spans="1:3" x14ac:dyDescent="0.25">
      <c r="A113" s="10" t="s">
        <v>112</v>
      </c>
      <c r="B113" s="10">
        <v>1</v>
      </c>
      <c r="C113" s="10" t="s">
        <v>199</v>
      </c>
    </row>
    <row r="114" spans="1:3" x14ac:dyDescent="0.25">
      <c r="A114" s="10" t="s">
        <v>204</v>
      </c>
      <c r="B114" s="11" t="s">
        <v>327</v>
      </c>
      <c r="C114" s="10" t="s">
        <v>199</v>
      </c>
    </row>
    <row r="115" spans="1:3" x14ac:dyDescent="0.25">
      <c r="A115" s="10" t="s">
        <v>109</v>
      </c>
      <c r="B115" s="10">
        <v>1</v>
      </c>
      <c r="C115" s="10" t="s">
        <v>199</v>
      </c>
    </row>
    <row r="116" spans="1:3" x14ac:dyDescent="0.25">
      <c r="A116" s="10" t="s">
        <v>204</v>
      </c>
      <c r="B116" s="11" t="s">
        <v>328</v>
      </c>
      <c r="C116" s="10" t="s">
        <v>203</v>
      </c>
    </row>
    <row r="117" spans="1:3" x14ac:dyDescent="0.25">
      <c r="A117" s="10" t="s">
        <v>24</v>
      </c>
      <c r="B117" s="10">
        <v>1</v>
      </c>
      <c r="C117" s="10" t="s">
        <v>200</v>
      </c>
    </row>
    <row r="118" spans="1:3" x14ac:dyDescent="0.25">
      <c r="A118" s="10" t="s">
        <v>204</v>
      </c>
      <c r="B118" s="11" t="s">
        <v>329</v>
      </c>
      <c r="C118" s="10" t="s">
        <v>199</v>
      </c>
    </row>
    <row r="119" spans="1:3" x14ac:dyDescent="0.25">
      <c r="A119" s="10" t="s">
        <v>147</v>
      </c>
      <c r="B119" s="10">
        <v>2</v>
      </c>
      <c r="C119" s="10" t="s">
        <v>199</v>
      </c>
    </row>
    <row r="120" spans="1:3" x14ac:dyDescent="0.25">
      <c r="A120" s="10" t="s">
        <v>204</v>
      </c>
      <c r="B120" s="11" t="s">
        <v>330</v>
      </c>
      <c r="C120" s="10" t="s">
        <v>199</v>
      </c>
    </row>
    <row r="121" spans="1:3" x14ac:dyDescent="0.25">
      <c r="A121" s="10" t="s">
        <v>148</v>
      </c>
      <c r="B121" s="10">
        <v>1</v>
      </c>
      <c r="C121" s="10" t="s">
        <v>199</v>
      </c>
    </row>
    <row r="122" spans="1:3" x14ac:dyDescent="0.25">
      <c r="A122" s="10" t="s">
        <v>204</v>
      </c>
      <c r="B122" s="11" t="s">
        <v>331</v>
      </c>
      <c r="C122" s="10" t="s">
        <v>201</v>
      </c>
    </row>
    <row r="123" spans="1:3" x14ac:dyDescent="0.25">
      <c r="A123" s="10" t="s">
        <v>23</v>
      </c>
      <c r="B123" s="10">
        <v>1</v>
      </c>
      <c r="C123" s="10" t="s">
        <v>200</v>
      </c>
    </row>
    <row r="124" spans="1:3" x14ac:dyDescent="0.25">
      <c r="A124" s="10" t="s">
        <v>204</v>
      </c>
      <c r="B124" s="11" t="s">
        <v>332</v>
      </c>
      <c r="C124" s="10" t="s">
        <v>206</v>
      </c>
    </row>
    <row r="125" spans="1:3" x14ac:dyDescent="0.25">
      <c r="A125" s="10" t="s">
        <v>54</v>
      </c>
      <c r="B125" s="10">
        <v>1</v>
      </c>
      <c r="C125" s="10" t="s">
        <v>206</v>
      </c>
    </row>
    <row r="126" spans="1:3" x14ac:dyDescent="0.25">
      <c r="A126" s="10" t="s">
        <v>204</v>
      </c>
      <c r="B126" s="11" t="s">
        <v>333</v>
      </c>
      <c r="C126" s="10" t="s">
        <v>201</v>
      </c>
    </row>
    <row r="127" spans="1:3" x14ac:dyDescent="0.25">
      <c r="A127" s="10" t="s">
        <v>109</v>
      </c>
      <c r="B127" s="10">
        <v>1</v>
      </c>
      <c r="C127" s="10" t="s">
        <v>199</v>
      </c>
    </row>
    <row r="128" spans="1:3" x14ac:dyDescent="0.25">
      <c r="A128" s="10" t="s">
        <v>204</v>
      </c>
      <c r="B128" s="11" t="s">
        <v>334</v>
      </c>
      <c r="C128" s="10" t="s">
        <v>199</v>
      </c>
    </row>
    <row r="129" spans="1:3" x14ac:dyDescent="0.25">
      <c r="A129" s="10" t="s">
        <v>117</v>
      </c>
      <c r="B129" s="10">
        <v>1</v>
      </c>
      <c r="C129" s="10" t="s">
        <v>199</v>
      </c>
    </row>
    <row r="130" spans="1:3" x14ac:dyDescent="0.25">
      <c r="A130" s="10" t="s">
        <v>204</v>
      </c>
      <c r="B130" s="11" t="s">
        <v>335</v>
      </c>
      <c r="C130" s="10" t="s">
        <v>199</v>
      </c>
    </row>
    <row r="131" spans="1:3" x14ac:dyDescent="0.25">
      <c r="A131" s="10" t="s">
        <v>120</v>
      </c>
      <c r="B131" s="10">
        <v>1</v>
      </c>
      <c r="C131" s="10" t="s">
        <v>199</v>
      </c>
    </row>
    <row r="132" spans="1:3" x14ac:dyDescent="0.25">
      <c r="A132" s="10" t="s">
        <v>204</v>
      </c>
      <c r="B132" s="11" t="s">
        <v>336</v>
      </c>
      <c r="C132" s="10" t="s">
        <v>206</v>
      </c>
    </row>
    <row r="133" spans="1:3" x14ac:dyDescent="0.25">
      <c r="A133" s="10" t="s">
        <v>53</v>
      </c>
      <c r="B133" s="10">
        <v>1</v>
      </c>
      <c r="C133" s="10" t="s">
        <v>206</v>
      </c>
    </row>
    <row r="134" spans="1:3" x14ac:dyDescent="0.25">
      <c r="A134" s="10" t="s">
        <v>204</v>
      </c>
      <c r="B134" s="11" t="s">
        <v>289</v>
      </c>
      <c r="C134" s="10" t="s">
        <v>206</v>
      </c>
    </row>
    <row r="135" spans="1:3" x14ac:dyDescent="0.25">
      <c r="A135" s="10" t="s">
        <v>53</v>
      </c>
      <c r="B135" s="10">
        <v>1</v>
      </c>
      <c r="C135" s="10" t="s">
        <v>206</v>
      </c>
    </row>
    <row r="136" spans="1:3" x14ac:dyDescent="0.25">
      <c r="A136" s="10" t="s">
        <v>354</v>
      </c>
    </row>
    <row r="137" spans="1:3" x14ac:dyDescent="0.25">
      <c r="A137" s="10" t="s">
        <v>290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52BCE-3983-4FB5-A5B6-3687C3021042}">
  <dimension ref="A1:M62"/>
  <sheetViews>
    <sheetView zoomScale="80" zoomScaleNormal="80" workbookViewId="0">
      <selection activeCell="B1" sqref="B1"/>
    </sheetView>
  </sheetViews>
  <sheetFormatPr baseColWidth="10" defaultColWidth="9.140625" defaultRowHeight="15" x14ac:dyDescent="0.25"/>
  <cols>
    <col min="1" max="1" width="3" bestFit="1" customWidth="1"/>
    <col min="2" max="2" width="21.7109375" bestFit="1" customWidth="1"/>
    <col min="3" max="3" width="12" bestFit="1" customWidth="1"/>
    <col min="4" max="4" width="7.7109375" bestFit="1" customWidth="1"/>
    <col min="5" max="6" width="12.140625" bestFit="1" customWidth="1"/>
    <col min="7" max="7" width="18.5703125" style="2" bestFit="1" customWidth="1"/>
    <col min="8" max="8" width="16.140625" style="2" bestFit="1" customWidth="1"/>
    <col min="9" max="9" width="13.7109375" bestFit="1" customWidth="1"/>
  </cols>
  <sheetData>
    <row r="1" spans="1:13" x14ac:dyDescent="0.25">
      <c r="B1" t="s">
        <v>357</v>
      </c>
    </row>
    <row r="2" spans="1:13" x14ac:dyDescent="0.25">
      <c r="C2" s="15" t="s">
        <v>1</v>
      </c>
      <c r="D2" s="15"/>
      <c r="E2" s="15" t="s">
        <v>96</v>
      </c>
      <c r="F2" s="15"/>
    </row>
    <row r="3" spans="1:13" s="1" customFormat="1" x14ac:dyDescent="0.25">
      <c r="B3" s="1" t="s">
        <v>0</v>
      </c>
      <c r="C3" s="1" t="s">
        <v>94</v>
      </c>
      <c r="D3" s="1" t="s">
        <v>95</v>
      </c>
      <c r="E3" s="1" t="s">
        <v>94</v>
      </c>
      <c r="F3" s="1" t="s">
        <v>95</v>
      </c>
      <c r="G3" s="1" t="s">
        <v>97</v>
      </c>
      <c r="H3" s="1" t="s">
        <v>98</v>
      </c>
    </row>
    <row r="4" spans="1:13" s="1" customFormat="1" x14ac:dyDescent="0.25">
      <c r="B4" s="5" t="s">
        <v>2</v>
      </c>
      <c r="J4" s="1" t="s">
        <v>352</v>
      </c>
    </row>
    <row r="5" spans="1:13" x14ac:dyDescent="0.25">
      <c r="A5">
        <v>1</v>
      </c>
      <c r="B5" t="s">
        <v>148</v>
      </c>
      <c r="C5" s="6">
        <v>2.7484143763213531</v>
      </c>
      <c r="D5">
        <v>13</v>
      </c>
      <c r="E5">
        <v>6</v>
      </c>
      <c r="F5">
        <v>12</v>
      </c>
      <c r="G5" s="2" t="s">
        <v>185</v>
      </c>
      <c r="H5" s="2" t="s">
        <v>3</v>
      </c>
      <c r="J5">
        <f>SUM(D5,F5,D7,F7,D8,D9,F8,F9,D12,D13,D14,D19,D20,D21,F22,D22,F19,F20,F21,F12,F13)</f>
        <v>44</v>
      </c>
    </row>
    <row r="6" spans="1:13" x14ac:dyDescent="0.25">
      <c r="A6">
        <v>2</v>
      </c>
      <c r="B6" t="s">
        <v>147</v>
      </c>
      <c r="C6" s="6">
        <v>1.0570824524312901</v>
      </c>
      <c r="D6">
        <v>5</v>
      </c>
      <c r="E6">
        <v>1</v>
      </c>
      <c r="F6">
        <v>2</v>
      </c>
      <c r="G6" s="2" t="s">
        <v>184</v>
      </c>
      <c r="H6" s="2" t="s">
        <v>3</v>
      </c>
      <c r="J6">
        <v>673</v>
      </c>
      <c r="L6" t="s">
        <v>355</v>
      </c>
      <c r="M6" t="s">
        <v>356</v>
      </c>
    </row>
    <row r="7" spans="1:13" x14ac:dyDescent="0.25">
      <c r="A7">
        <v>3</v>
      </c>
      <c r="B7" t="s">
        <v>146</v>
      </c>
      <c r="C7" s="6">
        <v>0.84566596194503174</v>
      </c>
      <c r="D7">
        <v>4</v>
      </c>
      <c r="E7">
        <v>1</v>
      </c>
      <c r="F7">
        <v>2</v>
      </c>
      <c r="G7" s="2" t="s">
        <v>185</v>
      </c>
      <c r="H7" s="2" t="s">
        <v>3</v>
      </c>
      <c r="J7">
        <f>J5/J6*100</f>
        <v>6.5378900445765238</v>
      </c>
      <c r="K7" t="s">
        <v>348</v>
      </c>
      <c r="L7" s="6">
        <f>SUM(C5,C7,C8,C9,C12,C13,C14,C19,C20,C21,C22)</f>
        <v>5.4968287526427044</v>
      </c>
      <c r="M7">
        <f>SUM(E5,E7,E8,E9,E12,E13,E14,E19,E20,E21,E22)</f>
        <v>9</v>
      </c>
    </row>
    <row r="8" spans="1:13" x14ac:dyDescent="0.25">
      <c r="A8">
        <v>4</v>
      </c>
      <c r="B8" t="s">
        <v>145</v>
      </c>
      <c r="C8" s="6">
        <v>0.21141649048625791</v>
      </c>
      <c r="D8">
        <v>1</v>
      </c>
      <c r="E8">
        <v>1</v>
      </c>
      <c r="F8">
        <v>2</v>
      </c>
      <c r="G8" s="2" t="s">
        <v>185</v>
      </c>
      <c r="H8" s="2" t="s">
        <v>3</v>
      </c>
      <c r="J8">
        <f>J5/(J25+J26)*100</f>
        <v>31.884057971014489</v>
      </c>
      <c r="K8" t="s">
        <v>349</v>
      </c>
    </row>
    <row r="9" spans="1:13" x14ac:dyDescent="0.25">
      <c r="A9">
        <v>5</v>
      </c>
      <c r="B9" t="s">
        <v>144</v>
      </c>
      <c r="C9" s="6">
        <v>0.42283298097251593</v>
      </c>
      <c r="D9">
        <v>2</v>
      </c>
      <c r="E9">
        <v>0.5</v>
      </c>
      <c r="F9">
        <v>1</v>
      </c>
      <c r="G9" s="2" t="s">
        <v>185</v>
      </c>
      <c r="H9" s="2" t="s">
        <v>3</v>
      </c>
    </row>
    <row r="10" spans="1:13" x14ac:dyDescent="0.25">
      <c r="A10">
        <v>6</v>
      </c>
      <c r="B10" t="s">
        <v>143</v>
      </c>
      <c r="C10" s="6">
        <v>0.42283298097251593</v>
      </c>
      <c r="D10">
        <v>2</v>
      </c>
      <c r="E10">
        <v>0</v>
      </c>
      <c r="F10">
        <v>0</v>
      </c>
      <c r="G10" s="2" t="s">
        <v>184</v>
      </c>
      <c r="H10" s="2" t="s">
        <v>3</v>
      </c>
      <c r="J10" s="5" t="s">
        <v>109</v>
      </c>
    </row>
    <row r="11" spans="1:13" x14ac:dyDescent="0.25">
      <c r="A11">
        <v>7</v>
      </c>
      <c r="B11" t="s">
        <v>142</v>
      </c>
      <c r="C11" s="6">
        <v>0.21141649048625791</v>
      </c>
      <c r="D11">
        <v>1</v>
      </c>
      <c r="E11">
        <v>0</v>
      </c>
      <c r="F11">
        <v>0</v>
      </c>
      <c r="G11" s="2" t="s">
        <v>184</v>
      </c>
      <c r="H11" s="2" t="s">
        <v>3</v>
      </c>
      <c r="J11">
        <f>SUM(D46,F46)</f>
        <v>34</v>
      </c>
    </row>
    <row r="12" spans="1:13" x14ac:dyDescent="0.25">
      <c r="A12">
        <v>8</v>
      </c>
      <c r="B12" t="s">
        <v>141</v>
      </c>
      <c r="C12" s="6">
        <v>0.21141649048625791</v>
      </c>
      <c r="D12">
        <v>1</v>
      </c>
      <c r="E12">
        <v>0</v>
      </c>
      <c r="F12">
        <v>0</v>
      </c>
      <c r="G12" s="2" t="s">
        <v>185</v>
      </c>
      <c r="H12" s="2" t="s">
        <v>3</v>
      </c>
      <c r="J12">
        <f>J11/J6*100</f>
        <v>5.052005943536404</v>
      </c>
      <c r="K12" t="s">
        <v>348</v>
      </c>
    </row>
    <row r="13" spans="1:13" x14ac:dyDescent="0.25">
      <c r="A13">
        <v>9</v>
      </c>
      <c r="B13" t="s">
        <v>140</v>
      </c>
      <c r="C13" s="6">
        <v>0.21141649048625791</v>
      </c>
      <c r="D13">
        <v>1</v>
      </c>
      <c r="E13">
        <v>0</v>
      </c>
      <c r="F13">
        <v>0</v>
      </c>
      <c r="G13" s="2" t="s">
        <v>185</v>
      </c>
      <c r="H13" s="2" t="s">
        <v>3</v>
      </c>
      <c r="J13">
        <f>J11/(J25+J26)*100</f>
        <v>24.637681159420293</v>
      </c>
      <c r="K13" t="s">
        <v>349</v>
      </c>
    </row>
    <row r="14" spans="1:13" x14ac:dyDescent="0.25">
      <c r="A14">
        <v>10</v>
      </c>
      <c r="B14" t="s">
        <v>139</v>
      </c>
      <c r="C14" s="6">
        <v>0.21141649048625791</v>
      </c>
      <c r="D14">
        <v>1</v>
      </c>
      <c r="E14">
        <v>0</v>
      </c>
      <c r="F14">
        <v>0</v>
      </c>
      <c r="G14" s="2" t="s">
        <v>187</v>
      </c>
      <c r="H14" s="2" t="s">
        <v>3</v>
      </c>
    </row>
    <row r="15" spans="1:13" x14ac:dyDescent="0.25">
      <c r="A15">
        <v>11</v>
      </c>
      <c r="B15" t="s">
        <v>138</v>
      </c>
      <c r="C15" s="6">
        <v>0.21141649048625791</v>
      </c>
      <c r="D15">
        <v>1</v>
      </c>
      <c r="E15">
        <v>0</v>
      </c>
      <c r="F15">
        <v>0</v>
      </c>
      <c r="G15" s="2" t="s">
        <v>184</v>
      </c>
      <c r="H15" s="2" t="s">
        <v>3</v>
      </c>
      <c r="K15" t="s">
        <v>348</v>
      </c>
      <c r="L15" t="s">
        <v>349</v>
      </c>
    </row>
    <row r="16" spans="1:13" x14ac:dyDescent="0.25">
      <c r="A16">
        <v>12</v>
      </c>
      <c r="B16" t="s">
        <v>137</v>
      </c>
      <c r="C16" s="6">
        <v>0.21141649048625791</v>
      </c>
      <c r="D16">
        <v>1</v>
      </c>
      <c r="E16">
        <v>0</v>
      </c>
      <c r="F16">
        <v>0</v>
      </c>
      <c r="G16" s="2" t="s">
        <v>184</v>
      </c>
      <c r="H16" s="2" t="s">
        <v>3</v>
      </c>
      <c r="I16" t="s">
        <v>346</v>
      </c>
      <c r="J16">
        <f>SUM(D40,F40,D41,F41,D44,F44)</f>
        <v>5</v>
      </c>
      <c r="K16">
        <f>J16/673*100</f>
        <v>0.74294205052005935</v>
      </c>
      <c r="L16">
        <f>J16/(J25+J26)*100</f>
        <v>3.6231884057971016</v>
      </c>
    </row>
    <row r="17" spans="1:12" x14ac:dyDescent="0.25">
      <c r="A17">
        <v>13</v>
      </c>
      <c r="B17" t="s">
        <v>136</v>
      </c>
      <c r="C17" s="6">
        <v>0.21141649048625791</v>
      </c>
      <c r="D17">
        <v>1</v>
      </c>
      <c r="E17">
        <v>0</v>
      </c>
      <c r="F17">
        <v>0</v>
      </c>
      <c r="G17" s="2" t="s">
        <v>186</v>
      </c>
      <c r="H17" s="2" t="s">
        <v>3</v>
      </c>
      <c r="I17" t="s">
        <v>347</v>
      </c>
      <c r="J17">
        <f>SUM(D26,F26,F27,D27,F28,D28,F30,D30,D29,F29,F33,D33,F36,D36)</f>
        <v>10</v>
      </c>
      <c r="K17">
        <f>J17/673*100</f>
        <v>1.4858841010401187</v>
      </c>
      <c r="L17">
        <f>J17/(J25+J26)*100</f>
        <v>7.2463768115942031</v>
      </c>
    </row>
    <row r="18" spans="1:12" x14ac:dyDescent="0.25">
      <c r="A18">
        <v>14</v>
      </c>
      <c r="B18" t="s">
        <v>135</v>
      </c>
      <c r="C18" s="6">
        <v>0</v>
      </c>
      <c r="D18">
        <v>0</v>
      </c>
      <c r="E18">
        <v>0.5</v>
      </c>
      <c r="F18">
        <v>1</v>
      </c>
      <c r="G18" s="2" t="s">
        <v>184</v>
      </c>
      <c r="H18" s="2" t="s">
        <v>3</v>
      </c>
      <c r="I18" t="s">
        <v>353</v>
      </c>
      <c r="J18">
        <f>SUM(D47,F47)</f>
        <v>2</v>
      </c>
      <c r="K18">
        <f>J18/673*100</f>
        <v>0.29717682020802377</v>
      </c>
      <c r="L18">
        <f>J18/(J25+J26)*100</f>
        <v>1.4492753623188406</v>
      </c>
    </row>
    <row r="19" spans="1:12" x14ac:dyDescent="0.25">
      <c r="A19">
        <v>15</v>
      </c>
      <c r="B19" t="s">
        <v>134</v>
      </c>
      <c r="C19" s="6">
        <v>0.21141649048625791</v>
      </c>
      <c r="D19">
        <v>1</v>
      </c>
      <c r="E19">
        <v>0</v>
      </c>
      <c r="F19">
        <v>0</v>
      </c>
      <c r="G19" s="2" t="s">
        <v>185</v>
      </c>
      <c r="H19" s="2" t="s">
        <v>3</v>
      </c>
      <c r="I19" t="s">
        <v>120</v>
      </c>
      <c r="J19">
        <f>SUM(D34,F34)</f>
        <v>1</v>
      </c>
      <c r="K19">
        <f>J19/673*100</f>
        <v>0.14858841010401189</v>
      </c>
      <c r="L19">
        <f>J19/(J25+J26)*100</f>
        <v>0.72463768115942029</v>
      </c>
    </row>
    <row r="20" spans="1:12" x14ac:dyDescent="0.25">
      <c r="A20">
        <v>16</v>
      </c>
      <c r="B20" t="s">
        <v>133</v>
      </c>
      <c r="C20" s="6">
        <v>0.21141649048625791</v>
      </c>
      <c r="D20">
        <v>1</v>
      </c>
      <c r="E20">
        <v>0</v>
      </c>
      <c r="F20">
        <v>0</v>
      </c>
      <c r="G20" s="2" t="s">
        <v>185</v>
      </c>
      <c r="H20" s="2" t="s">
        <v>3</v>
      </c>
    </row>
    <row r="21" spans="1:12" x14ac:dyDescent="0.25">
      <c r="A21">
        <v>17</v>
      </c>
      <c r="B21" t="s">
        <v>132</v>
      </c>
      <c r="C21" s="6">
        <v>0.21141649048625791</v>
      </c>
      <c r="D21">
        <v>1</v>
      </c>
      <c r="E21">
        <v>0</v>
      </c>
      <c r="F21">
        <v>0</v>
      </c>
      <c r="G21" s="2" t="s">
        <v>185</v>
      </c>
      <c r="H21" s="2" t="s">
        <v>3</v>
      </c>
    </row>
    <row r="22" spans="1:12" x14ac:dyDescent="0.25">
      <c r="A22">
        <v>18</v>
      </c>
      <c r="B22" t="s">
        <v>131</v>
      </c>
      <c r="C22" s="6">
        <v>0</v>
      </c>
      <c r="D22">
        <v>0</v>
      </c>
      <c r="E22">
        <v>0.5</v>
      </c>
      <c r="F22">
        <v>1</v>
      </c>
      <c r="G22" s="2" t="s">
        <v>185</v>
      </c>
      <c r="H22" s="2" t="s">
        <v>3</v>
      </c>
    </row>
    <row r="23" spans="1:12" x14ac:dyDescent="0.25">
      <c r="A23">
        <v>19</v>
      </c>
      <c r="B23" t="s">
        <v>130</v>
      </c>
      <c r="C23" s="6">
        <v>0.21141649048625791</v>
      </c>
      <c r="D23">
        <v>1</v>
      </c>
      <c r="E23">
        <v>0</v>
      </c>
      <c r="F23">
        <v>0</v>
      </c>
      <c r="G23" s="2" t="s">
        <v>184</v>
      </c>
      <c r="H23" s="2" t="s">
        <v>3</v>
      </c>
    </row>
    <row r="24" spans="1:12" x14ac:dyDescent="0.25">
      <c r="B24" s="5" t="s">
        <v>4</v>
      </c>
      <c r="C24" s="6"/>
    </row>
    <row r="25" spans="1:12" x14ac:dyDescent="0.25">
      <c r="A25">
        <v>1</v>
      </c>
      <c r="B25" t="s">
        <v>129</v>
      </c>
      <c r="C25" s="6">
        <v>0.63424947145877375</v>
      </c>
      <c r="D25">
        <v>3</v>
      </c>
      <c r="E25">
        <v>0</v>
      </c>
      <c r="F25">
        <v>0</v>
      </c>
      <c r="G25" s="2" t="s">
        <v>184</v>
      </c>
      <c r="H25" s="2" t="s">
        <v>3</v>
      </c>
      <c r="I25" t="s">
        <v>350</v>
      </c>
      <c r="J25">
        <f>SUM(D5:D59)</f>
        <v>88</v>
      </c>
    </row>
    <row r="26" spans="1:12" x14ac:dyDescent="0.25">
      <c r="A26">
        <v>2</v>
      </c>
      <c r="B26" t="s">
        <v>128</v>
      </c>
      <c r="C26" s="6">
        <v>0.21141649048625791</v>
      </c>
      <c r="D26">
        <v>1</v>
      </c>
      <c r="E26">
        <v>0.5</v>
      </c>
      <c r="F26">
        <v>1</v>
      </c>
      <c r="G26" s="2" t="s">
        <v>186</v>
      </c>
      <c r="H26" s="2" t="s">
        <v>3</v>
      </c>
      <c r="I26" t="s">
        <v>351</v>
      </c>
      <c r="J26">
        <f>SUM(F5:F59)</f>
        <v>50</v>
      </c>
    </row>
    <row r="27" spans="1:12" x14ac:dyDescent="0.25">
      <c r="A27">
        <v>3</v>
      </c>
      <c r="B27" t="s">
        <v>127</v>
      </c>
      <c r="C27" s="6">
        <v>0.21141649048625791</v>
      </c>
      <c r="D27">
        <v>1</v>
      </c>
      <c r="E27">
        <v>0.5</v>
      </c>
      <c r="F27">
        <v>1</v>
      </c>
      <c r="G27" s="2" t="s">
        <v>186</v>
      </c>
      <c r="H27" s="2" t="s">
        <v>3</v>
      </c>
    </row>
    <row r="28" spans="1:12" x14ac:dyDescent="0.25">
      <c r="A28">
        <v>4</v>
      </c>
      <c r="B28" t="s">
        <v>126</v>
      </c>
      <c r="C28" s="6">
        <v>0</v>
      </c>
      <c r="D28">
        <v>0</v>
      </c>
      <c r="E28">
        <v>1</v>
      </c>
      <c r="F28">
        <v>2</v>
      </c>
      <c r="G28" s="2" t="s">
        <v>186</v>
      </c>
      <c r="H28" s="2" t="s">
        <v>3</v>
      </c>
    </row>
    <row r="29" spans="1:12" x14ac:dyDescent="0.25">
      <c r="A29">
        <v>5</v>
      </c>
      <c r="B29" t="s">
        <v>125</v>
      </c>
      <c r="C29" s="6">
        <v>0.21141649048625791</v>
      </c>
      <c r="D29">
        <v>1</v>
      </c>
      <c r="E29">
        <v>0</v>
      </c>
      <c r="F29">
        <v>0</v>
      </c>
      <c r="G29" s="2" t="s">
        <v>186</v>
      </c>
      <c r="H29" s="2" t="s">
        <v>3</v>
      </c>
    </row>
    <row r="30" spans="1:12" x14ac:dyDescent="0.25">
      <c r="A30">
        <v>6</v>
      </c>
      <c r="B30" t="s">
        <v>124</v>
      </c>
      <c r="C30" s="6">
        <v>0.21141649048625791</v>
      </c>
      <c r="D30">
        <v>1</v>
      </c>
      <c r="E30">
        <v>0</v>
      </c>
      <c r="F30">
        <v>0</v>
      </c>
      <c r="G30" s="2" t="s">
        <v>186</v>
      </c>
      <c r="H30" s="2" t="s">
        <v>3</v>
      </c>
    </row>
    <row r="31" spans="1:12" x14ac:dyDescent="0.25">
      <c r="A31">
        <v>7</v>
      </c>
      <c r="B31" t="s">
        <v>123</v>
      </c>
      <c r="C31" s="6">
        <v>0</v>
      </c>
      <c r="D31">
        <v>0</v>
      </c>
      <c r="E31">
        <v>0.5</v>
      </c>
      <c r="F31">
        <v>1</v>
      </c>
      <c r="G31" s="2" t="s">
        <v>184</v>
      </c>
      <c r="H31" s="2" t="s">
        <v>3</v>
      </c>
    </row>
    <row r="32" spans="1:12" x14ac:dyDescent="0.25">
      <c r="A32">
        <v>8</v>
      </c>
      <c r="B32" t="s">
        <v>122</v>
      </c>
      <c r="C32" s="6">
        <v>0.21141649048625791</v>
      </c>
      <c r="D32">
        <v>1</v>
      </c>
      <c r="E32">
        <v>0</v>
      </c>
      <c r="F32">
        <v>0</v>
      </c>
      <c r="G32" s="2" t="s">
        <v>184</v>
      </c>
      <c r="H32" s="2" t="s">
        <v>3</v>
      </c>
    </row>
    <row r="33" spans="1:8" x14ac:dyDescent="0.25">
      <c r="A33">
        <v>9</v>
      </c>
      <c r="B33" t="s">
        <v>121</v>
      </c>
      <c r="C33" s="6">
        <v>0.21141649048625791</v>
      </c>
      <c r="D33">
        <v>1</v>
      </c>
      <c r="E33">
        <v>0</v>
      </c>
      <c r="F33">
        <v>0</v>
      </c>
      <c r="G33" s="2" t="s">
        <v>186</v>
      </c>
      <c r="H33" s="2" t="s">
        <v>3</v>
      </c>
    </row>
    <row r="34" spans="1:8" x14ac:dyDescent="0.25">
      <c r="A34">
        <v>10</v>
      </c>
      <c r="B34" t="s">
        <v>120</v>
      </c>
      <c r="C34" s="6">
        <v>0</v>
      </c>
      <c r="D34">
        <v>0</v>
      </c>
      <c r="E34">
        <v>0.5</v>
      </c>
      <c r="F34">
        <v>1</v>
      </c>
      <c r="G34" s="2" t="s">
        <v>184</v>
      </c>
      <c r="H34" s="2" t="s">
        <v>3</v>
      </c>
    </row>
    <row r="35" spans="1:8" x14ac:dyDescent="0.25">
      <c r="A35">
        <v>11</v>
      </c>
      <c r="B35" t="s">
        <v>119</v>
      </c>
      <c r="C35" s="6">
        <v>0</v>
      </c>
      <c r="D35">
        <v>0</v>
      </c>
      <c r="E35">
        <v>0.5</v>
      </c>
      <c r="F35">
        <v>1</v>
      </c>
      <c r="G35" s="2" t="s">
        <v>184</v>
      </c>
      <c r="H35" s="2" t="s">
        <v>3</v>
      </c>
    </row>
    <row r="36" spans="1:8" x14ac:dyDescent="0.25">
      <c r="A36">
        <v>12</v>
      </c>
      <c r="B36" t="s">
        <v>118</v>
      </c>
      <c r="C36" s="6">
        <v>0</v>
      </c>
      <c r="D36">
        <v>0</v>
      </c>
      <c r="E36">
        <v>0.5</v>
      </c>
      <c r="F36">
        <v>1</v>
      </c>
      <c r="G36" s="2" t="s">
        <v>186</v>
      </c>
      <c r="H36" s="2" t="s">
        <v>3</v>
      </c>
    </row>
    <row r="37" spans="1:8" x14ac:dyDescent="0.25">
      <c r="A37">
        <v>13</v>
      </c>
      <c r="B37" t="s">
        <v>117</v>
      </c>
      <c r="C37" s="6">
        <v>0</v>
      </c>
      <c r="D37">
        <v>0</v>
      </c>
      <c r="E37">
        <v>0.5</v>
      </c>
      <c r="F37">
        <v>1</v>
      </c>
      <c r="G37" s="2" t="s">
        <v>184</v>
      </c>
      <c r="H37" s="2" t="s">
        <v>3</v>
      </c>
    </row>
    <row r="38" spans="1:8" x14ac:dyDescent="0.25">
      <c r="B38" s="5" t="s">
        <v>110</v>
      </c>
      <c r="C38" s="6"/>
    </row>
    <row r="39" spans="1:8" x14ac:dyDescent="0.25">
      <c r="A39">
        <v>1</v>
      </c>
      <c r="B39" t="s">
        <v>116</v>
      </c>
      <c r="C39" s="6">
        <v>1.691331923890063</v>
      </c>
      <c r="D39">
        <v>8</v>
      </c>
      <c r="E39">
        <v>0.5</v>
      </c>
      <c r="F39">
        <v>1</v>
      </c>
      <c r="G39" s="2" t="s">
        <v>184</v>
      </c>
      <c r="H39" s="2" t="s">
        <v>3</v>
      </c>
    </row>
    <row r="40" spans="1:8" x14ac:dyDescent="0.25">
      <c r="A40">
        <v>2</v>
      </c>
      <c r="B40" t="s">
        <v>115</v>
      </c>
      <c r="C40" s="6">
        <v>0.21141649048625791</v>
      </c>
      <c r="D40">
        <v>1</v>
      </c>
      <c r="E40">
        <v>0.5</v>
      </c>
      <c r="F40">
        <v>1</v>
      </c>
      <c r="G40" s="2" t="s">
        <v>184</v>
      </c>
      <c r="H40" s="2" t="s">
        <v>3</v>
      </c>
    </row>
    <row r="41" spans="1:8" x14ac:dyDescent="0.25">
      <c r="A41">
        <v>3</v>
      </c>
      <c r="B41" t="s">
        <v>114</v>
      </c>
      <c r="C41" s="6">
        <v>0.42283298097251593</v>
      </c>
      <c r="D41">
        <v>2</v>
      </c>
      <c r="E41">
        <v>0</v>
      </c>
      <c r="F41">
        <v>0</v>
      </c>
      <c r="G41" s="2" t="s">
        <v>184</v>
      </c>
      <c r="H41" s="2" t="s">
        <v>3</v>
      </c>
    </row>
    <row r="42" spans="1:8" x14ac:dyDescent="0.25">
      <c r="A42">
        <v>4</v>
      </c>
      <c r="B42" t="s">
        <v>113</v>
      </c>
      <c r="C42" s="6">
        <v>0.21141649048625791</v>
      </c>
      <c r="D42">
        <v>1</v>
      </c>
      <c r="E42">
        <v>0</v>
      </c>
      <c r="F42">
        <v>0</v>
      </c>
      <c r="G42" s="2" t="s">
        <v>184</v>
      </c>
      <c r="H42" s="2" t="s">
        <v>3</v>
      </c>
    </row>
    <row r="43" spans="1:8" x14ac:dyDescent="0.25">
      <c r="A43">
        <v>5</v>
      </c>
      <c r="B43" t="s">
        <v>112</v>
      </c>
      <c r="C43" s="6">
        <v>0</v>
      </c>
      <c r="D43">
        <v>0</v>
      </c>
      <c r="E43">
        <v>0.5</v>
      </c>
      <c r="F43">
        <v>1</v>
      </c>
      <c r="G43" s="2" t="s">
        <v>184</v>
      </c>
      <c r="H43" s="2" t="s">
        <v>3</v>
      </c>
    </row>
    <row r="44" spans="1:8" x14ac:dyDescent="0.25">
      <c r="A44">
        <v>6</v>
      </c>
      <c r="B44" t="s">
        <v>111</v>
      </c>
      <c r="C44" s="6">
        <v>0</v>
      </c>
      <c r="D44">
        <v>0</v>
      </c>
      <c r="E44">
        <v>0.5</v>
      </c>
      <c r="F44">
        <v>1</v>
      </c>
      <c r="G44" s="2" t="s">
        <v>184</v>
      </c>
      <c r="H44" s="2" t="s">
        <v>3</v>
      </c>
    </row>
    <row r="45" spans="1:8" x14ac:dyDescent="0.25">
      <c r="B45" s="5" t="s">
        <v>5</v>
      </c>
      <c r="C45" s="6"/>
    </row>
    <row r="46" spans="1:8" x14ac:dyDescent="0.25">
      <c r="A46">
        <v>1</v>
      </c>
      <c r="B46" t="s">
        <v>109</v>
      </c>
      <c r="C46" s="6">
        <v>4.2283298097251576</v>
      </c>
      <c r="D46">
        <v>20</v>
      </c>
      <c r="E46">
        <v>7.0000000000000009</v>
      </c>
      <c r="F46">
        <v>14</v>
      </c>
      <c r="G46" s="2" t="s">
        <v>184</v>
      </c>
      <c r="H46" s="2" t="s">
        <v>3</v>
      </c>
    </row>
    <row r="47" spans="1:8" x14ac:dyDescent="0.25">
      <c r="A47">
        <v>2</v>
      </c>
      <c r="B47" t="s">
        <v>108</v>
      </c>
      <c r="C47" s="6">
        <v>0.42283298097251593</v>
      </c>
      <c r="D47">
        <v>2</v>
      </c>
      <c r="E47">
        <v>0</v>
      </c>
      <c r="F47">
        <v>0</v>
      </c>
      <c r="G47" s="2" t="s">
        <v>184</v>
      </c>
      <c r="H47" s="2" t="s">
        <v>3</v>
      </c>
    </row>
    <row r="48" spans="1:8" x14ac:dyDescent="0.25">
      <c r="A48">
        <v>3</v>
      </c>
      <c r="B48" t="s">
        <v>107</v>
      </c>
      <c r="C48" s="6">
        <v>0.42283298097251593</v>
      </c>
      <c r="D48">
        <v>2</v>
      </c>
      <c r="E48">
        <v>0</v>
      </c>
      <c r="F48">
        <v>0</v>
      </c>
      <c r="G48" s="2" t="s">
        <v>184</v>
      </c>
      <c r="H48" s="2" t="s">
        <v>3</v>
      </c>
    </row>
    <row r="49" spans="1:8" x14ac:dyDescent="0.25">
      <c r="A49">
        <v>4</v>
      </c>
      <c r="B49" t="s">
        <v>106</v>
      </c>
      <c r="C49" s="6">
        <v>0.21141649048625791</v>
      </c>
      <c r="D49">
        <v>1</v>
      </c>
      <c r="E49">
        <v>0</v>
      </c>
      <c r="F49">
        <v>0</v>
      </c>
      <c r="G49" s="2" t="s">
        <v>184</v>
      </c>
      <c r="H49" s="2" t="s">
        <v>3</v>
      </c>
    </row>
    <row r="50" spans="1:8" x14ac:dyDescent="0.25">
      <c r="A50">
        <v>5</v>
      </c>
      <c r="B50" t="s">
        <v>105</v>
      </c>
      <c r="C50" s="6">
        <v>0</v>
      </c>
      <c r="D50">
        <v>0</v>
      </c>
      <c r="E50">
        <v>0.5</v>
      </c>
      <c r="F50">
        <v>1</v>
      </c>
      <c r="G50" s="2" t="s">
        <v>184</v>
      </c>
      <c r="H50" s="2" t="s">
        <v>3</v>
      </c>
    </row>
    <row r="51" spans="1:8" x14ac:dyDescent="0.25">
      <c r="A51">
        <v>6</v>
      </c>
      <c r="B51" t="s">
        <v>104</v>
      </c>
      <c r="C51" s="6">
        <v>0.21141649048625791</v>
      </c>
      <c r="D51">
        <v>1</v>
      </c>
      <c r="E51">
        <v>0</v>
      </c>
      <c r="F51">
        <v>0</v>
      </c>
      <c r="G51" s="2" t="s">
        <v>184</v>
      </c>
      <c r="H51" s="2" t="s">
        <v>3</v>
      </c>
    </row>
    <row r="52" spans="1:8" x14ac:dyDescent="0.25">
      <c r="B52" s="5" t="s">
        <v>6</v>
      </c>
      <c r="C52" s="6"/>
    </row>
    <row r="53" spans="1:8" x14ac:dyDescent="0.25">
      <c r="A53">
        <v>1</v>
      </c>
      <c r="B53" t="s">
        <v>103</v>
      </c>
      <c r="C53" s="6">
        <v>0.21141649048625791</v>
      </c>
      <c r="D53">
        <v>1</v>
      </c>
      <c r="E53">
        <v>0</v>
      </c>
      <c r="F53">
        <v>0</v>
      </c>
      <c r="G53" s="2" t="s">
        <v>188</v>
      </c>
      <c r="H53" s="2" t="s">
        <v>188</v>
      </c>
    </row>
    <row r="54" spans="1:8" x14ac:dyDescent="0.25">
      <c r="B54" s="5" t="s">
        <v>7</v>
      </c>
      <c r="C54" s="6"/>
    </row>
    <row r="55" spans="1:8" x14ac:dyDescent="0.25">
      <c r="A55">
        <v>1</v>
      </c>
      <c r="B55" t="s">
        <v>100</v>
      </c>
      <c r="C55" s="6">
        <v>0</v>
      </c>
      <c r="D55">
        <v>0</v>
      </c>
      <c r="E55">
        <v>0.5</v>
      </c>
      <c r="F55">
        <v>1</v>
      </c>
      <c r="G55" s="2" t="s">
        <v>184</v>
      </c>
      <c r="H55" s="2" t="s">
        <v>3</v>
      </c>
    </row>
    <row r="56" spans="1:8" x14ac:dyDescent="0.25">
      <c r="B56" s="5" t="s">
        <v>8</v>
      </c>
      <c r="C56" s="6"/>
    </row>
    <row r="57" spans="1:8" x14ac:dyDescent="0.25">
      <c r="A57">
        <v>1</v>
      </c>
      <c r="B57" t="s">
        <v>99</v>
      </c>
      <c r="C57" s="6">
        <v>0.21141649048625791</v>
      </c>
      <c r="D57">
        <v>1</v>
      </c>
      <c r="E57">
        <v>0</v>
      </c>
      <c r="F57">
        <v>0</v>
      </c>
      <c r="G57" s="2" t="s">
        <v>184</v>
      </c>
      <c r="H57" s="2" t="s">
        <v>3</v>
      </c>
    </row>
    <row r="58" spans="1:8" x14ac:dyDescent="0.25">
      <c r="B58" s="5" t="s">
        <v>101</v>
      </c>
      <c r="C58" s="6"/>
    </row>
    <row r="59" spans="1:8" x14ac:dyDescent="0.25">
      <c r="A59">
        <v>1</v>
      </c>
      <c r="B59" t="s">
        <v>102</v>
      </c>
      <c r="C59" s="6">
        <v>0.21141649048625791</v>
      </c>
      <c r="D59">
        <v>1</v>
      </c>
      <c r="E59">
        <v>0</v>
      </c>
      <c r="F59">
        <v>0</v>
      </c>
      <c r="G59" s="2" t="s">
        <v>184</v>
      </c>
      <c r="H59" s="2" t="s">
        <v>3</v>
      </c>
    </row>
    <row r="60" spans="1:8" x14ac:dyDescent="0.25">
      <c r="C60" s="6"/>
    </row>
    <row r="61" spans="1:8" x14ac:dyDescent="0.25">
      <c r="A61" s="7" t="s">
        <v>183</v>
      </c>
      <c r="F61" s="2"/>
      <c r="H61" s="8"/>
    </row>
    <row r="62" spans="1:8" x14ac:dyDescent="0.25">
      <c r="A62" t="s">
        <v>190</v>
      </c>
      <c r="F62" s="2"/>
      <c r="H62"/>
    </row>
  </sheetData>
  <mergeCells count="2">
    <mergeCell ref="C2:D2"/>
    <mergeCell ref="E2:F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C2809-C506-4935-A587-6E2E8530BB07}">
  <dimension ref="A1:H47"/>
  <sheetViews>
    <sheetView workbookViewId="0">
      <selection activeCell="B1" sqref="B1"/>
    </sheetView>
  </sheetViews>
  <sheetFormatPr baseColWidth="10" defaultColWidth="9.140625" defaultRowHeight="15" x14ac:dyDescent="0.25"/>
  <cols>
    <col min="1" max="1" width="2" bestFit="1" customWidth="1"/>
    <col min="7" max="7" width="18.5703125" style="2" bestFit="1" customWidth="1"/>
    <col min="8" max="8" width="16.140625" style="2" bestFit="1" customWidth="1"/>
  </cols>
  <sheetData>
    <row r="1" spans="1:8" x14ac:dyDescent="0.25">
      <c r="B1" s="7" t="s">
        <v>337</v>
      </c>
    </row>
    <row r="2" spans="1:8" x14ac:dyDescent="0.25">
      <c r="C2" s="15" t="s">
        <v>1</v>
      </c>
      <c r="D2" s="15"/>
      <c r="E2" s="15" t="s">
        <v>96</v>
      </c>
      <c r="F2" s="15"/>
    </row>
    <row r="3" spans="1:8" s="1" customFormat="1" x14ac:dyDescent="0.25">
      <c r="B3" s="1" t="s">
        <v>0</v>
      </c>
      <c r="C3" s="1" t="s">
        <v>94</v>
      </c>
      <c r="D3" s="1" t="s">
        <v>95</v>
      </c>
      <c r="E3" s="1" t="s">
        <v>94</v>
      </c>
      <c r="F3" s="1" t="s">
        <v>95</v>
      </c>
      <c r="G3" s="1" t="s">
        <v>97</v>
      </c>
      <c r="H3" s="1" t="s">
        <v>98</v>
      </c>
    </row>
    <row r="4" spans="1:8" s="1" customFormat="1" x14ac:dyDescent="0.25">
      <c r="B4" s="5" t="s">
        <v>9</v>
      </c>
    </row>
    <row r="5" spans="1:8" x14ac:dyDescent="0.25">
      <c r="A5">
        <v>1</v>
      </c>
      <c r="B5" t="s">
        <v>182</v>
      </c>
      <c r="C5" s="6">
        <v>1.9027484143763209</v>
      </c>
      <c r="D5">
        <v>9</v>
      </c>
      <c r="E5">
        <v>2</v>
      </c>
      <c r="F5">
        <v>4</v>
      </c>
      <c r="G5" s="2" t="s">
        <v>184</v>
      </c>
      <c r="H5" s="2" t="s">
        <v>3</v>
      </c>
    </row>
    <row r="6" spans="1:8" x14ac:dyDescent="0.25">
      <c r="A6">
        <v>2</v>
      </c>
      <c r="B6" t="s">
        <v>181</v>
      </c>
      <c r="C6" s="6">
        <v>0.63424947145877375</v>
      </c>
      <c r="D6">
        <v>3</v>
      </c>
      <c r="E6">
        <v>1</v>
      </c>
      <c r="F6">
        <v>2</v>
      </c>
      <c r="G6" s="2" t="s">
        <v>184</v>
      </c>
      <c r="H6" s="2" t="s">
        <v>3</v>
      </c>
    </row>
    <row r="7" spans="1:8" x14ac:dyDescent="0.25">
      <c r="A7">
        <v>3</v>
      </c>
      <c r="B7" t="s">
        <v>180</v>
      </c>
      <c r="C7" s="6">
        <v>0.42283298097251593</v>
      </c>
      <c r="D7">
        <v>2</v>
      </c>
      <c r="E7">
        <v>0</v>
      </c>
      <c r="F7">
        <v>0</v>
      </c>
      <c r="G7" s="2" t="s">
        <v>184</v>
      </c>
      <c r="H7" s="2" t="s">
        <v>3</v>
      </c>
    </row>
    <row r="8" spans="1:8" x14ac:dyDescent="0.25">
      <c r="A8">
        <v>4</v>
      </c>
      <c r="B8" t="s">
        <v>179</v>
      </c>
      <c r="C8" s="6">
        <v>0</v>
      </c>
      <c r="D8">
        <v>0</v>
      </c>
      <c r="E8">
        <v>0.5</v>
      </c>
      <c r="F8">
        <v>1</v>
      </c>
      <c r="G8" s="2" t="s">
        <v>184</v>
      </c>
      <c r="H8" s="2" t="s">
        <v>3</v>
      </c>
    </row>
    <row r="9" spans="1:8" x14ac:dyDescent="0.25">
      <c r="A9">
        <v>5</v>
      </c>
      <c r="B9" t="s">
        <v>178</v>
      </c>
      <c r="C9" s="6">
        <v>0.21141649048625791</v>
      </c>
      <c r="D9">
        <v>1</v>
      </c>
      <c r="E9">
        <v>0</v>
      </c>
      <c r="F9">
        <v>0</v>
      </c>
      <c r="G9" s="2" t="s">
        <v>184</v>
      </c>
      <c r="H9" s="2" t="s">
        <v>3</v>
      </c>
    </row>
    <row r="10" spans="1:8" x14ac:dyDescent="0.25">
      <c r="A10">
        <v>6</v>
      </c>
      <c r="B10" t="s">
        <v>177</v>
      </c>
      <c r="C10" s="6">
        <v>0.21141649048625791</v>
      </c>
      <c r="D10">
        <v>1</v>
      </c>
      <c r="E10">
        <v>0</v>
      </c>
      <c r="F10">
        <v>0</v>
      </c>
      <c r="G10" s="2" t="s">
        <v>184</v>
      </c>
      <c r="H10" s="2" t="s">
        <v>3</v>
      </c>
    </row>
    <row r="11" spans="1:8" x14ac:dyDescent="0.25">
      <c r="A11">
        <v>7</v>
      </c>
      <c r="B11" t="s">
        <v>176</v>
      </c>
      <c r="C11" s="6">
        <v>0.21141649048625791</v>
      </c>
      <c r="D11">
        <v>1</v>
      </c>
      <c r="E11">
        <v>0</v>
      </c>
      <c r="F11">
        <v>0</v>
      </c>
      <c r="G11" s="2" t="s">
        <v>184</v>
      </c>
      <c r="H11" s="2" t="s">
        <v>3</v>
      </c>
    </row>
    <row r="12" spans="1:8" x14ac:dyDescent="0.25">
      <c r="A12">
        <v>8</v>
      </c>
      <c r="B12" t="s">
        <v>175</v>
      </c>
      <c r="C12" s="6">
        <v>0.21141649048625791</v>
      </c>
      <c r="D12">
        <v>1</v>
      </c>
      <c r="E12">
        <v>0</v>
      </c>
      <c r="F12">
        <v>0</v>
      </c>
      <c r="G12" s="2" t="s">
        <v>184</v>
      </c>
      <c r="H12" s="2" t="s">
        <v>3</v>
      </c>
    </row>
    <row r="13" spans="1:8" x14ac:dyDescent="0.25">
      <c r="B13" s="5" t="s">
        <v>10</v>
      </c>
      <c r="C13" s="6"/>
    </row>
    <row r="14" spans="1:8" x14ac:dyDescent="0.25">
      <c r="A14">
        <v>1</v>
      </c>
      <c r="B14" t="s">
        <v>174</v>
      </c>
      <c r="C14" s="6">
        <v>0.42283298097251593</v>
      </c>
      <c r="D14">
        <v>2</v>
      </c>
      <c r="E14">
        <v>1</v>
      </c>
      <c r="F14">
        <v>2</v>
      </c>
      <c r="G14" s="2" t="s">
        <v>184</v>
      </c>
      <c r="H14" s="2" t="s">
        <v>3</v>
      </c>
    </row>
    <row r="15" spans="1:8" x14ac:dyDescent="0.25">
      <c r="A15">
        <v>2</v>
      </c>
      <c r="B15" t="s">
        <v>173</v>
      </c>
      <c r="C15" s="6">
        <v>0.21141649048625791</v>
      </c>
      <c r="D15">
        <v>1</v>
      </c>
      <c r="E15">
        <v>0</v>
      </c>
      <c r="F15">
        <v>0</v>
      </c>
      <c r="G15" s="2" t="s">
        <v>184</v>
      </c>
      <c r="H15" s="2" t="s">
        <v>3</v>
      </c>
    </row>
    <row r="16" spans="1:8" x14ac:dyDescent="0.25">
      <c r="A16">
        <v>3</v>
      </c>
      <c r="B16" t="s">
        <v>172</v>
      </c>
      <c r="C16" s="6">
        <v>0</v>
      </c>
      <c r="D16">
        <v>0</v>
      </c>
      <c r="E16">
        <v>0.5</v>
      </c>
      <c r="F16">
        <v>1</v>
      </c>
      <c r="G16" s="2" t="s">
        <v>184</v>
      </c>
      <c r="H16" s="2" t="s">
        <v>3</v>
      </c>
    </row>
    <row r="17" spans="1:8" x14ac:dyDescent="0.25">
      <c r="A17">
        <v>4</v>
      </c>
      <c r="B17" t="s">
        <v>171</v>
      </c>
      <c r="C17" s="6">
        <v>0</v>
      </c>
      <c r="D17">
        <v>0</v>
      </c>
      <c r="E17">
        <v>0.5</v>
      </c>
      <c r="F17">
        <v>1</v>
      </c>
      <c r="G17" s="2" t="s">
        <v>184</v>
      </c>
      <c r="H17" s="2" t="s">
        <v>3</v>
      </c>
    </row>
    <row r="18" spans="1:8" x14ac:dyDescent="0.25">
      <c r="A18">
        <v>5</v>
      </c>
      <c r="B18" t="s">
        <v>170</v>
      </c>
      <c r="C18" s="6">
        <v>0</v>
      </c>
      <c r="D18">
        <v>0</v>
      </c>
      <c r="E18">
        <v>0.5</v>
      </c>
      <c r="F18">
        <v>1</v>
      </c>
      <c r="G18" s="2" t="s">
        <v>184</v>
      </c>
      <c r="H18" s="2" t="s">
        <v>3</v>
      </c>
    </row>
    <row r="19" spans="1:8" x14ac:dyDescent="0.25">
      <c r="A19">
        <v>6</v>
      </c>
      <c r="B19" t="s">
        <v>169</v>
      </c>
      <c r="C19" s="6">
        <v>0.21141649048625791</v>
      </c>
      <c r="D19">
        <v>1</v>
      </c>
      <c r="E19">
        <v>0</v>
      </c>
      <c r="F19">
        <v>0</v>
      </c>
      <c r="G19" s="2" t="s">
        <v>184</v>
      </c>
      <c r="H19" s="2" t="s">
        <v>3</v>
      </c>
    </row>
    <row r="20" spans="1:8" x14ac:dyDescent="0.25">
      <c r="A20">
        <v>7</v>
      </c>
      <c r="B20" t="s">
        <v>168</v>
      </c>
      <c r="C20" s="6">
        <v>0.21141649048625791</v>
      </c>
      <c r="D20">
        <v>1</v>
      </c>
      <c r="E20">
        <v>0</v>
      </c>
      <c r="F20">
        <v>0</v>
      </c>
      <c r="G20" s="2" t="s">
        <v>184</v>
      </c>
      <c r="H20" s="2" t="s">
        <v>3</v>
      </c>
    </row>
    <row r="21" spans="1:8" x14ac:dyDescent="0.25">
      <c r="B21" s="5" t="s">
        <v>5</v>
      </c>
      <c r="C21" s="6"/>
    </row>
    <row r="22" spans="1:8" x14ac:dyDescent="0.25">
      <c r="A22">
        <v>1</v>
      </c>
      <c r="B22" t="s">
        <v>167</v>
      </c>
      <c r="C22" s="6">
        <v>0.21141649048625791</v>
      </c>
      <c r="D22">
        <v>1</v>
      </c>
      <c r="E22">
        <v>1.5</v>
      </c>
      <c r="F22">
        <v>3</v>
      </c>
      <c r="G22" s="2" t="s">
        <v>184</v>
      </c>
      <c r="H22" s="2" t="s">
        <v>3</v>
      </c>
    </row>
    <row r="23" spans="1:8" x14ac:dyDescent="0.25">
      <c r="A23">
        <v>2</v>
      </c>
      <c r="B23" t="s">
        <v>166</v>
      </c>
      <c r="C23" s="6">
        <v>0.21141649048625791</v>
      </c>
      <c r="D23">
        <v>1</v>
      </c>
      <c r="E23">
        <v>0.5</v>
      </c>
      <c r="F23">
        <v>1</v>
      </c>
      <c r="G23" s="2" t="s">
        <v>184</v>
      </c>
      <c r="H23" s="2" t="s">
        <v>3</v>
      </c>
    </row>
    <row r="24" spans="1:8" x14ac:dyDescent="0.25">
      <c r="A24">
        <v>3</v>
      </c>
      <c r="B24" t="s">
        <v>165</v>
      </c>
      <c r="C24" s="6">
        <v>0.21141649048625791</v>
      </c>
      <c r="D24">
        <v>1</v>
      </c>
      <c r="E24">
        <v>0</v>
      </c>
      <c r="F24">
        <v>0</v>
      </c>
      <c r="G24" s="2" t="s">
        <v>184</v>
      </c>
      <c r="H24" s="2" t="s">
        <v>3</v>
      </c>
    </row>
    <row r="25" spans="1:8" x14ac:dyDescent="0.25">
      <c r="A25">
        <v>4</v>
      </c>
      <c r="B25" t="s">
        <v>164</v>
      </c>
      <c r="C25" s="6">
        <v>0.21141649048625791</v>
      </c>
      <c r="D25">
        <v>1</v>
      </c>
      <c r="E25">
        <v>0</v>
      </c>
      <c r="F25">
        <v>0</v>
      </c>
      <c r="G25" s="2" t="s">
        <v>184</v>
      </c>
      <c r="H25" s="2" t="s">
        <v>3</v>
      </c>
    </row>
    <row r="26" spans="1:8" x14ac:dyDescent="0.25">
      <c r="A26">
        <v>5</v>
      </c>
      <c r="B26" t="s">
        <v>163</v>
      </c>
      <c r="C26" s="6">
        <v>0.21141649048625791</v>
      </c>
      <c r="D26">
        <v>1</v>
      </c>
      <c r="E26">
        <v>0</v>
      </c>
      <c r="F26">
        <v>0</v>
      </c>
      <c r="G26" s="2" t="s">
        <v>184</v>
      </c>
      <c r="H26" s="2" t="s">
        <v>3</v>
      </c>
    </row>
    <row r="27" spans="1:8" x14ac:dyDescent="0.25">
      <c r="A27">
        <v>6</v>
      </c>
      <c r="B27" t="s">
        <v>162</v>
      </c>
      <c r="C27" s="6">
        <v>0.21141649048625791</v>
      </c>
      <c r="D27">
        <v>1</v>
      </c>
      <c r="E27">
        <v>0</v>
      </c>
      <c r="F27">
        <v>0</v>
      </c>
      <c r="G27" s="2" t="s">
        <v>184</v>
      </c>
      <c r="H27" s="2" t="s">
        <v>3</v>
      </c>
    </row>
    <row r="28" spans="1:8" x14ac:dyDescent="0.25">
      <c r="A28">
        <v>7</v>
      </c>
      <c r="B28" t="s">
        <v>161</v>
      </c>
      <c r="C28" s="6">
        <v>0.21141649048625791</v>
      </c>
      <c r="D28">
        <v>1</v>
      </c>
      <c r="E28">
        <v>0</v>
      </c>
      <c r="F28">
        <v>0</v>
      </c>
      <c r="G28" s="2" t="s">
        <v>184</v>
      </c>
      <c r="H28" s="2" t="s">
        <v>3</v>
      </c>
    </row>
    <row r="29" spans="1:8" x14ac:dyDescent="0.25">
      <c r="B29" s="5" t="s">
        <v>155</v>
      </c>
      <c r="C29" s="6"/>
    </row>
    <row r="30" spans="1:8" x14ac:dyDescent="0.25">
      <c r="A30">
        <v>1</v>
      </c>
      <c r="B30" t="s">
        <v>160</v>
      </c>
      <c r="C30" s="6">
        <v>0</v>
      </c>
      <c r="D30">
        <v>0</v>
      </c>
      <c r="E30">
        <v>0.5</v>
      </c>
      <c r="F30">
        <v>1</v>
      </c>
      <c r="G30" s="2" t="s">
        <v>184</v>
      </c>
      <c r="H30" s="2" t="s">
        <v>3</v>
      </c>
    </row>
    <row r="31" spans="1:8" x14ac:dyDescent="0.25">
      <c r="A31">
        <v>2</v>
      </c>
      <c r="B31" t="s">
        <v>159</v>
      </c>
      <c r="C31" s="6">
        <v>0</v>
      </c>
      <c r="D31">
        <v>0</v>
      </c>
      <c r="E31">
        <v>0.5</v>
      </c>
      <c r="F31">
        <v>1</v>
      </c>
      <c r="G31" s="2" t="s">
        <v>184</v>
      </c>
      <c r="H31" s="2" t="s">
        <v>3</v>
      </c>
    </row>
    <row r="32" spans="1:8" x14ac:dyDescent="0.25">
      <c r="A32">
        <v>3</v>
      </c>
      <c r="B32" t="s">
        <v>158</v>
      </c>
      <c r="C32" s="6">
        <v>0</v>
      </c>
      <c r="D32">
        <v>0</v>
      </c>
      <c r="E32">
        <v>0.5</v>
      </c>
      <c r="F32">
        <v>1</v>
      </c>
      <c r="G32" s="2" t="s">
        <v>184</v>
      </c>
      <c r="H32" s="2" t="s">
        <v>3</v>
      </c>
    </row>
    <row r="33" spans="1:8" x14ac:dyDescent="0.25">
      <c r="A33">
        <v>4</v>
      </c>
      <c r="B33" t="s">
        <v>157</v>
      </c>
      <c r="C33" s="6">
        <v>0.21141649048625791</v>
      </c>
      <c r="D33">
        <v>1</v>
      </c>
      <c r="E33">
        <v>0</v>
      </c>
      <c r="F33">
        <v>0</v>
      </c>
      <c r="G33" s="2" t="s">
        <v>184</v>
      </c>
      <c r="H33" s="2" t="s">
        <v>3</v>
      </c>
    </row>
    <row r="34" spans="1:8" x14ac:dyDescent="0.25">
      <c r="A34">
        <v>5</v>
      </c>
      <c r="B34" t="s">
        <v>156</v>
      </c>
      <c r="C34" s="6">
        <v>0.21141649048625791</v>
      </c>
      <c r="D34">
        <v>1</v>
      </c>
      <c r="E34">
        <v>0</v>
      </c>
      <c r="F34">
        <v>0</v>
      </c>
      <c r="G34" s="2" t="s">
        <v>184</v>
      </c>
      <c r="H34" s="2" t="s">
        <v>3</v>
      </c>
    </row>
    <row r="35" spans="1:8" x14ac:dyDescent="0.25">
      <c r="B35" s="5" t="s">
        <v>11</v>
      </c>
      <c r="C35" s="6"/>
    </row>
    <row r="36" spans="1:8" x14ac:dyDescent="0.25">
      <c r="A36">
        <v>1</v>
      </c>
      <c r="B36" t="s">
        <v>152</v>
      </c>
      <c r="C36" s="6">
        <v>0</v>
      </c>
      <c r="D36">
        <v>0</v>
      </c>
      <c r="E36">
        <v>0.5</v>
      </c>
      <c r="F36">
        <v>1</v>
      </c>
      <c r="G36" s="2" t="s">
        <v>184</v>
      </c>
      <c r="H36" s="2" t="s">
        <v>3</v>
      </c>
    </row>
    <row r="37" spans="1:8" x14ac:dyDescent="0.25">
      <c r="A37">
        <v>2</v>
      </c>
      <c r="B37" t="s">
        <v>151</v>
      </c>
      <c r="C37" s="6">
        <v>0.21141649048625791</v>
      </c>
      <c r="D37">
        <v>1</v>
      </c>
      <c r="E37">
        <v>0</v>
      </c>
      <c r="F37">
        <v>0</v>
      </c>
      <c r="G37" s="2" t="s">
        <v>184</v>
      </c>
      <c r="H37" s="2" t="s">
        <v>3</v>
      </c>
    </row>
    <row r="38" spans="1:8" x14ac:dyDescent="0.25">
      <c r="B38" s="5" t="s">
        <v>2</v>
      </c>
      <c r="C38" s="6"/>
    </row>
    <row r="39" spans="1:8" x14ac:dyDescent="0.25">
      <c r="A39">
        <v>1</v>
      </c>
      <c r="B39" t="s">
        <v>154</v>
      </c>
      <c r="C39" s="6">
        <v>0</v>
      </c>
      <c r="D39">
        <v>0</v>
      </c>
      <c r="E39">
        <v>0.5</v>
      </c>
      <c r="F39">
        <v>1</v>
      </c>
      <c r="G39" s="2" t="s">
        <v>184</v>
      </c>
      <c r="H39" s="2" t="s">
        <v>3</v>
      </c>
    </row>
    <row r="40" spans="1:8" x14ac:dyDescent="0.25">
      <c r="A40">
        <v>2</v>
      </c>
      <c r="B40" t="s">
        <v>153</v>
      </c>
      <c r="C40" s="6">
        <v>0.21141649048625791</v>
      </c>
      <c r="D40">
        <v>1</v>
      </c>
      <c r="E40">
        <v>0</v>
      </c>
      <c r="F40">
        <v>0</v>
      </c>
      <c r="G40" s="2" t="s">
        <v>184</v>
      </c>
      <c r="H40" s="2" t="s">
        <v>3</v>
      </c>
    </row>
    <row r="41" spans="1:8" x14ac:dyDescent="0.25">
      <c r="B41" s="5" t="s">
        <v>13</v>
      </c>
      <c r="C41" s="6"/>
    </row>
    <row r="42" spans="1:8" x14ac:dyDescent="0.25">
      <c r="A42">
        <v>1</v>
      </c>
      <c r="B42" t="s">
        <v>149</v>
      </c>
      <c r="C42" s="6">
        <v>0</v>
      </c>
      <c r="D42">
        <v>0</v>
      </c>
      <c r="E42">
        <v>0.5</v>
      </c>
      <c r="F42">
        <v>1</v>
      </c>
      <c r="G42" s="2" t="s">
        <v>184</v>
      </c>
      <c r="H42" s="2" t="s">
        <v>3</v>
      </c>
    </row>
    <row r="43" spans="1:8" x14ac:dyDescent="0.25">
      <c r="B43" s="5" t="s">
        <v>12</v>
      </c>
      <c r="C43" s="6"/>
    </row>
    <row r="44" spans="1:8" x14ac:dyDescent="0.25">
      <c r="A44">
        <v>1</v>
      </c>
      <c r="B44" t="s">
        <v>150</v>
      </c>
      <c r="C44" s="6">
        <v>0</v>
      </c>
      <c r="D44">
        <v>0</v>
      </c>
      <c r="E44">
        <v>0.5</v>
      </c>
      <c r="F44">
        <v>1</v>
      </c>
      <c r="G44" s="2" t="s">
        <v>184</v>
      </c>
      <c r="H44" s="2" t="s">
        <v>3</v>
      </c>
    </row>
    <row r="46" spans="1:8" x14ac:dyDescent="0.25">
      <c r="A46" s="7" t="s">
        <v>183</v>
      </c>
    </row>
    <row r="47" spans="1:8" x14ac:dyDescent="0.25">
      <c r="A47" t="s">
        <v>191</v>
      </c>
      <c r="F47" s="2"/>
      <c r="H47"/>
    </row>
  </sheetData>
  <mergeCells count="2">
    <mergeCell ref="C2:D2"/>
    <mergeCell ref="E2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1"/>
  <sheetViews>
    <sheetView workbookViewId="0">
      <selection activeCell="F29" sqref="F29"/>
    </sheetView>
  </sheetViews>
  <sheetFormatPr baseColWidth="10" defaultColWidth="9.140625" defaultRowHeight="15" x14ac:dyDescent="0.25"/>
  <cols>
    <col min="1" max="1" width="3" bestFit="1" customWidth="1"/>
    <col min="7" max="7" width="18.5703125" bestFit="1" customWidth="1"/>
    <col min="8" max="8" width="16.140625" bestFit="1" customWidth="1"/>
    <col min="10" max="10" width="11.85546875" bestFit="1" customWidth="1"/>
  </cols>
  <sheetData>
    <row r="1" spans="1:11" x14ac:dyDescent="0.25">
      <c r="B1" s="7" t="s">
        <v>338</v>
      </c>
    </row>
    <row r="2" spans="1:11" s="1" customFormat="1" x14ac:dyDescent="0.25">
      <c r="B2"/>
      <c r="C2" s="15" t="s">
        <v>1</v>
      </c>
      <c r="D2" s="15"/>
      <c r="E2" s="15" t="s">
        <v>96</v>
      </c>
      <c r="F2" s="15"/>
      <c r="G2"/>
      <c r="H2"/>
    </row>
    <row r="3" spans="1:11" x14ac:dyDescent="0.25">
      <c r="B3" s="1" t="s">
        <v>0</v>
      </c>
      <c r="C3" s="1" t="s">
        <v>94</v>
      </c>
      <c r="D3" s="1" t="s">
        <v>95</v>
      </c>
      <c r="E3" s="1" t="s">
        <v>94</v>
      </c>
      <c r="F3" s="1" t="s">
        <v>95</v>
      </c>
      <c r="G3" s="1" t="s">
        <v>97</v>
      </c>
      <c r="H3" s="1" t="s">
        <v>98</v>
      </c>
    </row>
    <row r="4" spans="1:11" x14ac:dyDescent="0.25">
      <c r="B4" s="1" t="s">
        <v>10</v>
      </c>
      <c r="C4" s="1"/>
      <c r="D4" s="1"/>
      <c r="E4" s="1"/>
      <c r="F4" s="1"/>
      <c r="G4" s="1"/>
      <c r="H4" s="1"/>
    </row>
    <row r="5" spans="1:11" x14ac:dyDescent="0.25">
      <c r="A5">
        <v>1</v>
      </c>
      <c r="B5" s="4" t="s">
        <v>22</v>
      </c>
      <c r="C5" s="3">
        <v>6.5539112050739963</v>
      </c>
      <c r="D5" s="13">
        <v>31</v>
      </c>
      <c r="E5" s="3">
        <v>3.5</v>
      </c>
      <c r="F5" s="13">
        <v>7</v>
      </c>
      <c r="G5" s="2" t="s">
        <v>184</v>
      </c>
      <c r="H5" s="2" t="s">
        <v>3</v>
      </c>
      <c r="J5" s="14">
        <f>SUM(D5,F5)</f>
        <v>38</v>
      </c>
      <c r="K5">
        <f>J5/673*100</f>
        <v>5.6463595839524521</v>
      </c>
    </row>
    <row r="6" spans="1:11" x14ac:dyDescent="0.25">
      <c r="A6">
        <v>2</v>
      </c>
      <c r="B6" s="4" t="s">
        <v>23</v>
      </c>
      <c r="C6" s="3">
        <v>2.9598308668076112</v>
      </c>
      <c r="D6" s="13">
        <v>14</v>
      </c>
      <c r="E6" s="3">
        <v>3</v>
      </c>
      <c r="F6" s="13">
        <v>6</v>
      </c>
      <c r="G6" s="2" t="s">
        <v>184</v>
      </c>
      <c r="H6" s="2" t="s">
        <v>3</v>
      </c>
      <c r="J6" s="14">
        <f>SUM(D7,F7)</f>
        <v>19</v>
      </c>
      <c r="K6">
        <f>J6/673*100</f>
        <v>2.823179791976226</v>
      </c>
    </row>
    <row r="7" spans="1:11" x14ac:dyDescent="0.25">
      <c r="A7">
        <v>3</v>
      </c>
      <c r="B7" s="4" t="s">
        <v>24</v>
      </c>
      <c r="C7" s="3">
        <v>2.9598308668076112</v>
      </c>
      <c r="D7" s="13">
        <v>14</v>
      </c>
      <c r="E7" s="3">
        <v>2.5</v>
      </c>
      <c r="F7" s="13">
        <v>5</v>
      </c>
      <c r="G7" s="2" t="s">
        <v>184</v>
      </c>
      <c r="H7" s="2" t="s">
        <v>3</v>
      </c>
    </row>
    <row r="8" spans="1:11" x14ac:dyDescent="0.25">
      <c r="A8">
        <v>4</v>
      </c>
      <c r="B8" s="4" t="s">
        <v>25</v>
      </c>
      <c r="C8" s="3">
        <v>1.4799154334038049</v>
      </c>
      <c r="D8" s="13">
        <v>7</v>
      </c>
      <c r="E8" s="3">
        <v>1</v>
      </c>
      <c r="F8" s="13">
        <v>2</v>
      </c>
      <c r="G8" s="2" t="s">
        <v>184</v>
      </c>
      <c r="H8" s="2" t="s">
        <v>3</v>
      </c>
    </row>
    <row r="9" spans="1:11" x14ac:dyDescent="0.25">
      <c r="A9">
        <v>5</v>
      </c>
      <c r="B9" s="4" t="s">
        <v>26</v>
      </c>
      <c r="C9" s="3">
        <v>0.63424947145877375</v>
      </c>
      <c r="D9" s="13">
        <v>3</v>
      </c>
      <c r="E9" s="3">
        <v>0</v>
      </c>
      <c r="F9" s="13">
        <v>0</v>
      </c>
      <c r="G9" s="2" t="s">
        <v>184</v>
      </c>
      <c r="H9" s="2" t="s">
        <v>3</v>
      </c>
    </row>
    <row r="10" spans="1:11" x14ac:dyDescent="0.25">
      <c r="A10">
        <v>6</v>
      </c>
      <c r="B10" s="4" t="s">
        <v>27</v>
      </c>
      <c r="C10" s="3">
        <v>0.21141649048625791</v>
      </c>
      <c r="D10" s="13">
        <v>1</v>
      </c>
      <c r="E10" s="3">
        <v>1</v>
      </c>
      <c r="F10" s="13">
        <v>2</v>
      </c>
      <c r="G10" s="2" t="s">
        <v>184</v>
      </c>
      <c r="H10" s="2" t="s">
        <v>3</v>
      </c>
    </row>
    <row r="11" spans="1:11" x14ac:dyDescent="0.25">
      <c r="A11">
        <v>7</v>
      </c>
      <c r="B11" s="4" t="s">
        <v>28</v>
      </c>
      <c r="C11" s="3">
        <v>0.63424947145877375</v>
      </c>
      <c r="D11" s="13">
        <v>3</v>
      </c>
      <c r="E11" s="3">
        <v>0</v>
      </c>
      <c r="F11" s="13">
        <v>0</v>
      </c>
      <c r="G11" s="2" t="s">
        <v>184</v>
      </c>
      <c r="H11" s="2" t="s">
        <v>3</v>
      </c>
    </row>
    <row r="12" spans="1:11" x14ac:dyDescent="0.25">
      <c r="A12">
        <v>8</v>
      </c>
      <c r="B12" s="4" t="s">
        <v>29</v>
      </c>
      <c r="C12" s="3">
        <v>0.21141649048625791</v>
      </c>
      <c r="D12" s="13">
        <v>1</v>
      </c>
      <c r="E12" s="3">
        <v>0.5</v>
      </c>
      <c r="F12" s="13">
        <v>1</v>
      </c>
      <c r="G12" s="2" t="s">
        <v>184</v>
      </c>
      <c r="H12" s="2" t="s">
        <v>3</v>
      </c>
    </row>
    <row r="13" spans="1:11" x14ac:dyDescent="0.25">
      <c r="A13">
        <v>9</v>
      </c>
      <c r="B13" s="4" t="s">
        <v>30</v>
      </c>
      <c r="C13" s="3">
        <v>0.21141649048625791</v>
      </c>
      <c r="D13" s="13">
        <v>1</v>
      </c>
      <c r="E13" s="3">
        <v>0</v>
      </c>
      <c r="F13" s="13">
        <v>0</v>
      </c>
      <c r="G13" s="2" t="s">
        <v>184</v>
      </c>
      <c r="H13" s="2" t="s">
        <v>3</v>
      </c>
    </row>
    <row r="14" spans="1:11" x14ac:dyDescent="0.25">
      <c r="A14">
        <v>10</v>
      </c>
      <c r="B14" s="4" t="s">
        <v>31</v>
      </c>
      <c r="C14" s="3">
        <v>0.21141649048625791</v>
      </c>
      <c r="D14" s="13">
        <v>1</v>
      </c>
      <c r="E14" s="3">
        <v>0</v>
      </c>
      <c r="F14" s="13">
        <v>0</v>
      </c>
      <c r="G14" s="2" t="s">
        <v>184</v>
      </c>
      <c r="H14" s="2" t="s">
        <v>3</v>
      </c>
    </row>
    <row r="15" spans="1:11" x14ac:dyDescent="0.25">
      <c r="B15" s="1" t="s">
        <v>7</v>
      </c>
      <c r="C15" s="3"/>
      <c r="D15" s="13"/>
      <c r="E15" s="3"/>
      <c r="F15" s="13"/>
      <c r="G15" s="2"/>
      <c r="H15" s="2"/>
    </row>
    <row r="16" spans="1:11" x14ac:dyDescent="0.25">
      <c r="A16">
        <v>1</v>
      </c>
      <c r="B16" s="4" t="s">
        <v>32</v>
      </c>
      <c r="C16" s="3">
        <v>0.42283298097251593</v>
      </c>
      <c r="D16" s="13">
        <v>2</v>
      </c>
      <c r="E16" s="3">
        <v>0</v>
      </c>
      <c r="F16" s="13">
        <v>0</v>
      </c>
      <c r="G16" s="2" t="s">
        <v>184</v>
      </c>
      <c r="H16" s="2" t="s">
        <v>3</v>
      </c>
    </row>
    <row r="17" spans="1:8" x14ac:dyDescent="0.25">
      <c r="B17" s="1" t="s">
        <v>34</v>
      </c>
      <c r="C17" s="3"/>
      <c r="D17" s="13"/>
      <c r="E17" s="3"/>
      <c r="F17" s="13"/>
      <c r="G17" s="2"/>
      <c r="H17" s="2"/>
    </row>
    <row r="18" spans="1:8" x14ac:dyDescent="0.25">
      <c r="A18">
        <v>1</v>
      </c>
      <c r="B18" s="4" t="s">
        <v>33</v>
      </c>
      <c r="C18" s="3">
        <v>0.21141649048625791</v>
      </c>
      <c r="D18" s="13">
        <v>1</v>
      </c>
      <c r="E18" s="3">
        <v>0</v>
      </c>
      <c r="F18" s="13">
        <v>0</v>
      </c>
      <c r="G18" s="2" t="s">
        <v>184</v>
      </c>
      <c r="H18" s="2" t="s">
        <v>3</v>
      </c>
    </row>
    <row r="20" spans="1:8" x14ac:dyDescent="0.25">
      <c r="A20" s="7" t="s">
        <v>183</v>
      </c>
    </row>
    <row r="21" spans="1:8" x14ac:dyDescent="0.25">
      <c r="A21" t="s">
        <v>191</v>
      </c>
    </row>
  </sheetData>
  <mergeCells count="2">
    <mergeCell ref="C2:D2"/>
    <mergeCell ref="E2:F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20"/>
  <sheetViews>
    <sheetView workbookViewId="0">
      <selection activeCell="K5" sqref="K5"/>
    </sheetView>
  </sheetViews>
  <sheetFormatPr baseColWidth="10" defaultColWidth="9.140625" defaultRowHeight="15" x14ac:dyDescent="0.25"/>
  <cols>
    <col min="1" max="1" width="3" bestFit="1" customWidth="1"/>
    <col min="2" max="2" width="9.42578125" bestFit="1" customWidth="1"/>
    <col min="7" max="7" width="18.5703125" bestFit="1" customWidth="1"/>
    <col min="8" max="8" width="16.140625" bestFit="1" customWidth="1"/>
  </cols>
  <sheetData>
    <row r="1" spans="1:11" x14ac:dyDescent="0.25">
      <c r="B1" s="7" t="s">
        <v>339</v>
      </c>
    </row>
    <row r="2" spans="1:11" s="1" customFormat="1" x14ac:dyDescent="0.25">
      <c r="B2" s="2"/>
      <c r="C2" s="15" t="s">
        <v>1</v>
      </c>
      <c r="D2" s="15"/>
      <c r="E2" s="15" t="s">
        <v>96</v>
      </c>
      <c r="F2" s="15"/>
      <c r="G2" s="2"/>
      <c r="H2" s="2"/>
    </row>
    <row r="3" spans="1:11" x14ac:dyDescent="0.25">
      <c r="B3" s="1" t="s">
        <v>0</v>
      </c>
      <c r="C3" s="1" t="s">
        <v>94</v>
      </c>
      <c r="D3" s="1" t="s">
        <v>95</v>
      </c>
      <c r="E3" s="1" t="s">
        <v>94</v>
      </c>
      <c r="F3" s="1" t="s">
        <v>95</v>
      </c>
      <c r="G3" s="1" t="s">
        <v>97</v>
      </c>
      <c r="H3" s="1" t="s">
        <v>98</v>
      </c>
    </row>
    <row r="4" spans="1:11" x14ac:dyDescent="0.25">
      <c r="B4" s="1" t="s">
        <v>59</v>
      </c>
      <c r="C4" s="1"/>
      <c r="D4" s="1"/>
      <c r="E4" s="1"/>
      <c r="F4" s="1"/>
      <c r="G4" s="1"/>
      <c r="H4" s="1"/>
    </row>
    <row r="5" spans="1:11" x14ac:dyDescent="0.25">
      <c r="A5">
        <v>1</v>
      </c>
      <c r="B5" s="4" t="s">
        <v>64</v>
      </c>
      <c r="C5" s="3">
        <v>1.0570824524312901</v>
      </c>
      <c r="D5" s="13">
        <v>5</v>
      </c>
      <c r="E5" s="3">
        <v>0.5</v>
      </c>
      <c r="F5" s="13">
        <v>1</v>
      </c>
      <c r="G5" s="2" t="s">
        <v>184</v>
      </c>
      <c r="H5" s="2" t="s">
        <v>3</v>
      </c>
      <c r="J5" s="14">
        <f>SUM(D5,F5)</f>
        <v>6</v>
      </c>
      <c r="K5">
        <f>J5/673*100</f>
        <v>0.89153046062407126</v>
      </c>
    </row>
    <row r="6" spans="1:11" x14ac:dyDescent="0.25">
      <c r="A6">
        <v>2</v>
      </c>
      <c r="B6" s="4" t="s">
        <v>65</v>
      </c>
      <c r="C6" s="3">
        <v>0.21141649048625791</v>
      </c>
      <c r="D6" s="13">
        <v>1</v>
      </c>
      <c r="E6" s="3">
        <v>0</v>
      </c>
      <c r="F6" s="13">
        <v>0</v>
      </c>
      <c r="G6" s="2" t="s">
        <v>184</v>
      </c>
      <c r="H6" s="2" t="s">
        <v>3</v>
      </c>
      <c r="J6" s="14">
        <f>SUM(D5:D17,F5:F17)</f>
        <v>19</v>
      </c>
      <c r="K6">
        <f>J5/J6*100</f>
        <v>31.578947368421051</v>
      </c>
    </row>
    <row r="7" spans="1:11" x14ac:dyDescent="0.25">
      <c r="A7">
        <v>3</v>
      </c>
      <c r="B7" s="4" t="s">
        <v>66</v>
      </c>
      <c r="C7" s="3">
        <v>0</v>
      </c>
      <c r="D7" s="13">
        <v>0</v>
      </c>
      <c r="E7" s="3">
        <v>0.5</v>
      </c>
      <c r="F7" s="13">
        <v>1</v>
      </c>
      <c r="G7" s="2" t="s">
        <v>184</v>
      </c>
      <c r="H7" s="2" t="s">
        <v>3</v>
      </c>
    </row>
    <row r="8" spans="1:11" x14ac:dyDescent="0.25">
      <c r="A8">
        <v>4</v>
      </c>
      <c r="B8" s="4" t="s">
        <v>67</v>
      </c>
      <c r="C8" s="3">
        <v>0.21141649048625791</v>
      </c>
      <c r="D8" s="13">
        <v>1</v>
      </c>
      <c r="E8" s="3">
        <v>0</v>
      </c>
      <c r="F8" s="13">
        <v>0</v>
      </c>
      <c r="G8" s="2" t="s">
        <v>184</v>
      </c>
      <c r="H8" s="2" t="s">
        <v>3</v>
      </c>
    </row>
    <row r="9" spans="1:11" x14ac:dyDescent="0.25">
      <c r="A9">
        <v>5</v>
      </c>
      <c r="B9" s="4" t="s">
        <v>68</v>
      </c>
      <c r="C9" s="3">
        <v>0</v>
      </c>
      <c r="D9" s="13">
        <v>0</v>
      </c>
      <c r="E9" s="3">
        <v>0.5</v>
      </c>
      <c r="F9" s="13">
        <v>1</v>
      </c>
      <c r="G9" s="2" t="s">
        <v>184</v>
      </c>
      <c r="H9" s="2" t="s">
        <v>3</v>
      </c>
    </row>
    <row r="10" spans="1:11" x14ac:dyDescent="0.25">
      <c r="A10">
        <v>6</v>
      </c>
      <c r="B10" s="4" t="s">
        <v>69</v>
      </c>
      <c r="C10" s="3">
        <v>0</v>
      </c>
      <c r="D10" s="13">
        <v>0</v>
      </c>
      <c r="E10" s="3">
        <v>0.5</v>
      </c>
      <c r="F10" s="13">
        <v>1</v>
      </c>
      <c r="G10" s="2" t="s">
        <v>184</v>
      </c>
      <c r="H10" s="2" t="s">
        <v>3</v>
      </c>
    </row>
    <row r="11" spans="1:11" x14ac:dyDescent="0.25">
      <c r="A11">
        <v>7</v>
      </c>
      <c r="B11" s="4" t="s">
        <v>70</v>
      </c>
      <c r="C11" s="3">
        <v>0</v>
      </c>
      <c r="D11" s="13">
        <v>0</v>
      </c>
      <c r="E11" s="3">
        <v>0.5</v>
      </c>
      <c r="F11" s="13">
        <v>1</v>
      </c>
      <c r="G11" s="2" t="s">
        <v>184</v>
      </c>
      <c r="H11" s="2" t="s">
        <v>3</v>
      </c>
    </row>
    <row r="12" spans="1:11" x14ac:dyDescent="0.25">
      <c r="B12" s="1" t="s">
        <v>72</v>
      </c>
      <c r="C12" s="3"/>
      <c r="D12" s="13"/>
      <c r="E12" s="3"/>
      <c r="F12" s="13"/>
      <c r="G12" s="2"/>
      <c r="H12" s="2"/>
    </row>
    <row r="13" spans="1:11" x14ac:dyDescent="0.25">
      <c r="A13">
        <v>1</v>
      </c>
      <c r="B13" s="4" t="s">
        <v>71</v>
      </c>
      <c r="C13" s="3">
        <v>0.42283298097251593</v>
      </c>
      <c r="D13" s="13">
        <v>2</v>
      </c>
      <c r="E13" s="3">
        <v>0</v>
      </c>
      <c r="F13" s="13">
        <v>0</v>
      </c>
      <c r="G13" s="2" t="s">
        <v>184</v>
      </c>
      <c r="H13" s="2" t="s">
        <v>3</v>
      </c>
    </row>
    <row r="14" spans="1:11" x14ac:dyDescent="0.25">
      <c r="A14">
        <v>2</v>
      </c>
      <c r="B14" s="4" t="s">
        <v>73</v>
      </c>
      <c r="C14" s="3">
        <v>0.21141649048625791</v>
      </c>
      <c r="D14" s="13">
        <v>1</v>
      </c>
      <c r="E14" s="3">
        <v>0.5</v>
      </c>
      <c r="F14" s="13">
        <v>1</v>
      </c>
      <c r="G14" s="2" t="s">
        <v>184</v>
      </c>
      <c r="H14" s="2" t="s">
        <v>3</v>
      </c>
    </row>
    <row r="15" spans="1:11" x14ac:dyDescent="0.25">
      <c r="A15">
        <v>3</v>
      </c>
      <c r="B15" s="4" t="s">
        <v>74</v>
      </c>
      <c r="C15" s="3">
        <v>0.21141649048625791</v>
      </c>
      <c r="D15" s="13">
        <v>1</v>
      </c>
      <c r="E15" s="3">
        <v>0</v>
      </c>
      <c r="F15" s="13">
        <v>0</v>
      </c>
      <c r="G15" s="2" t="s">
        <v>184</v>
      </c>
      <c r="H15" s="2" t="s">
        <v>3</v>
      </c>
    </row>
    <row r="16" spans="1:11" x14ac:dyDescent="0.25">
      <c r="A16">
        <v>4</v>
      </c>
      <c r="B16" s="4" t="s">
        <v>75</v>
      </c>
      <c r="C16" s="3">
        <v>0.21141649048625791</v>
      </c>
      <c r="D16" s="13">
        <v>1</v>
      </c>
      <c r="E16" s="3">
        <v>0</v>
      </c>
      <c r="F16" s="13">
        <v>0</v>
      </c>
      <c r="G16" s="2" t="s">
        <v>184</v>
      </c>
      <c r="H16" s="2" t="s">
        <v>3</v>
      </c>
    </row>
    <row r="17" spans="1:8" x14ac:dyDescent="0.25">
      <c r="A17">
        <v>5</v>
      </c>
      <c r="B17" s="4" t="s">
        <v>76</v>
      </c>
      <c r="C17" s="3">
        <v>0.21141649048625791</v>
      </c>
      <c r="D17" s="13">
        <v>1</v>
      </c>
      <c r="E17" s="3">
        <v>0</v>
      </c>
      <c r="F17" s="13">
        <v>0</v>
      </c>
      <c r="G17" s="2" t="s">
        <v>184</v>
      </c>
      <c r="H17" s="2" t="s">
        <v>3</v>
      </c>
    </row>
    <row r="19" spans="1:8" x14ac:dyDescent="0.25">
      <c r="A19" s="7" t="s">
        <v>183</v>
      </c>
    </row>
    <row r="20" spans="1:8" x14ac:dyDescent="0.25">
      <c r="A20" t="s">
        <v>191</v>
      </c>
    </row>
  </sheetData>
  <mergeCells count="2">
    <mergeCell ref="C2:D2"/>
    <mergeCell ref="E2:F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8"/>
  <sheetViews>
    <sheetView workbookViewId="0">
      <selection activeCell="E13" sqref="E13"/>
    </sheetView>
  </sheetViews>
  <sheetFormatPr baseColWidth="10" defaultColWidth="9.140625" defaultRowHeight="15" x14ac:dyDescent="0.25"/>
  <cols>
    <col min="1" max="1" width="2" bestFit="1" customWidth="1"/>
    <col min="2" max="2" width="14" bestFit="1" customWidth="1"/>
    <col min="7" max="7" width="18.5703125" bestFit="1" customWidth="1"/>
    <col min="8" max="8" width="16.140625" bestFit="1" customWidth="1"/>
  </cols>
  <sheetData>
    <row r="1" spans="1:11" x14ac:dyDescent="0.25">
      <c r="B1" s="7" t="s">
        <v>340</v>
      </c>
    </row>
    <row r="2" spans="1:11" s="1" customFormat="1" x14ac:dyDescent="0.25">
      <c r="B2" s="2"/>
      <c r="C2" s="15" t="s">
        <v>1</v>
      </c>
      <c r="D2" s="15"/>
      <c r="E2" s="15" t="s">
        <v>96</v>
      </c>
      <c r="F2" s="15"/>
      <c r="G2" s="2"/>
      <c r="H2" s="2"/>
    </row>
    <row r="3" spans="1:11" x14ac:dyDescent="0.25">
      <c r="B3" s="1" t="s">
        <v>0</v>
      </c>
      <c r="C3" s="1" t="s">
        <v>94</v>
      </c>
      <c r="D3" s="1" t="s">
        <v>95</v>
      </c>
      <c r="E3" s="1" t="s">
        <v>94</v>
      </c>
      <c r="F3" s="1" t="s">
        <v>95</v>
      </c>
      <c r="G3" s="1" t="s">
        <v>97</v>
      </c>
      <c r="H3" s="1" t="s">
        <v>98</v>
      </c>
    </row>
    <row r="4" spans="1:11" x14ac:dyDescent="0.25">
      <c r="B4" s="1" t="s">
        <v>12</v>
      </c>
      <c r="C4" s="1"/>
      <c r="D4" s="1"/>
      <c r="E4" s="1"/>
      <c r="F4" s="1"/>
      <c r="G4" s="1"/>
      <c r="H4" s="1"/>
    </row>
    <row r="5" spans="1:11" x14ac:dyDescent="0.25">
      <c r="A5">
        <v>1</v>
      </c>
      <c r="B5" s="4" t="s">
        <v>46</v>
      </c>
      <c r="C5" s="3">
        <v>0.42283298097251593</v>
      </c>
      <c r="D5" s="13">
        <v>2</v>
      </c>
      <c r="E5" s="3">
        <v>0.5</v>
      </c>
      <c r="F5" s="13">
        <v>1</v>
      </c>
      <c r="G5" s="2" t="s">
        <v>184</v>
      </c>
      <c r="H5" s="2" t="s">
        <v>3</v>
      </c>
      <c r="J5" s="14">
        <f>D13+F13</f>
        <v>18</v>
      </c>
      <c r="K5">
        <f>J5/673*100</f>
        <v>2.6745913818722138</v>
      </c>
    </row>
    <row r="6" spans="1:11" x14ac:dyDescent="0.25">
      <c r="A6">
        <v>2</v>
      </c>
      <c r="B6" s="4" t="s">
        <v>47</v>
      </c>
      <c r="C6" s="3">
        <v>0.42283298097251593</v>
      </c>
      <c r="D6" s="13">
        <v>2</v>
      </c>
      <c r="E6" s="3">
        <v>0.5</v>
      </c>
      <c r="F6" s="13">
        <v>1</v>
      </c>
      <c r="G6" s="2" t="s">
        <v>184</v>
      </c>
      <c r="H6" s="2" t="s">
        <v>3</v>
      </c>
      <c r="J6" s="14">
        <f>SUM(D5:D15,F5:F15)</f>
        <v>36</v>
      </c>
      <c r="K6">
        <f>J5/J6*100</f>
        <v>50</v>
      </c>
    </row>
    <row r="7" spans="1:11" x14ac:dyDescent="0.25">
      <c r="A7">
        <v>3</v>
      </c>
      <c r="B7" s="4" t="s">
        <v>48</v>
      </c>
      <c r="C7" s="3">
        <v>0.42283298097251593</v>
      </c>
      <c r="D7" s="13">
        <v>2</v>
      </c>
      <c r="E7" s="3">
        <v>0</v>
      </c>
      <c r="F7" s="13">
        <v>0</v>
      </c>
      <c r="G7" s="2" t="s">
        <v>184</v>
      </c>
      <c r="H7" s="2" t="s">
        <v>3</v>
      </c>
    </row>
    <row r="8" spans="1:11" x14ac:dyDescent="0.25">
      <c r="A8">
        <v>4</v>
      </c>
      <c r="B8" s="4" t="s">
        <v>49</v>
      </c>
      <c r="C8" s="3">
        <v>0</v>
      </c>
      <c r="D8" s="13">
        <v>0</v>
      </c>
      <c r="E8" s="3">
        <v>0.5</v>
      </c>
      <c r="F8" s="13">
        <v>1</v>
      </c>
      <c r="G8" s="2" t="s">
        <v>184</v>
      </c>
      <c r="H8" s="2" t="s">
        <v>3</v>
      </c>
    </row>
    <row r="9" spans="1:11" x14ac:dyDescent="0.25">
      <c r="A9">
        <v>5</v>
      </c>
      <c r="B9" s="4" t="s">
        <v>50</v>
      </c>
      <c r="C9" s="3">
        <v>0.21141649048625791</v>
      </c>
      <c r="D9" s="13">
        <v>1</v>
      </c>
      <c r="E9" s="3">
        <v>0</v>
      </c>
      <c r="F9" s="13">
        <v>0</v>
      </c>
      <c r="G9" s="2" t="s">
        <v>189</v>
      </c>
      <c r="H9" s="2" t="s">
        <v>3</v>
      </c>
    </row>
    <row r="10" spans="1:11" x14ac:dyDescent="0.25">
      <c r="A10">
        <v>6</v>
      </c>
      <c r="B10" s="4" t="s">
        <v>51</v>
      </c>
      <c r="C10" s="3">
        <v>0</v>
      </c>
      <c r="D10" s="13">
        <v>0</v>
      </c>
      <c r="E10" s="3">
        <v>0.5</v>
      </c>
      <c r="F10" s="13">
        <v>1</v>
      </c>
      <c r="G10" s="2" t="s">
        <v>189</v>
      </c>
      <c r="H10" s="2" t="s">
        <v>3</v>
      </c>
    </row>
    <row r="11" spans="1:11" x14ac:dyDescent="0.25">
      <c r="A11">
        <v>7</v>
      </c>
      <c r="B11" s="4" t="s">
        <v>52</v>
      </c>
      <c r="C11" s="3">
        <v>0.63424947145877375</v>
      </c>
      <c r="D11" s="13">
        <v>3</v>
      </c>
      <c r="E11" s="3">
        <v>0.5</v>
      </c>
      <c r="F11" s="13">
        <v>1</v>
      </c>
      <c r="G11" s="2" t="s">
        <v>189</v>
      </c>
      <c r="H11" s="2" t="s">
        <v>3</v>
      </c>
    </row>
    <row r="12" spans="1:11" x14ac:dyDescent="0.25">
      <c r="B12" s="1" t="s">
        <v>43</v>
      </c>
      <c r="C12" s="3"/>
      <c r="D12" s="13"/>
      <c r="E12" s="3"/>
      <c r="F12" s="13"/>
      <c r="G12" s="2"/>
      <c r="H12" s="2"/>
    </row>
    <row r="13" spans="1:11" x14ac:dyDescent="0.25">
      <c r="A13">
        <v>1</v>
      </c>
      <c r="B13" s="4" t="s">
        <v>53</v>
      </c>
      <c r="C13" s="3">
        <v>2.3255813953488369</v>
      </c>
      <c r="D13" s="13">
        <v>11</v>
      </c>
      <c r="E13" s="3">
        <v>3.5</v>
      </c>
      <c r="F13" s="13">
        <v>7</v>
      </c>
      <c r="G13" s="2" t="s">
        <v>188</v>
      </c>
      <c r="H13" s="2" t="s">
        <v>188</v>
      </c>
    </row>
    <row r="14" spans="1:11" x14ac:dyDescent="0.25">
      <c r="B14" s="1" t="s">
        <v>55</v>
      </c>
      <c r="C14" s="3"/>
      <c r="D14" s="13"/>
      <c r="E14" s="3"/>
      <c r="F14" s="13"/>
      <c r="G14" s="2"/>
      <c r="H14" s="2"/>
    </row>
    <row r="15" spans="1:11" x14ac:dyDescent="0.25">
      <c r="A15">
        <v>1</v>
      </c>
      <c r="B15" s="4" t="s">
        <v>54</v>
      </c>
      <c r="C15" s="3">
        <v>0.21141649048625791</v>
      </c>
      <c r="D15" s="13">
        <v>1</v>
      </c>
      <c r="E15" s="3">
        <v>1</v>
      </c>
      <c r="F15" s="13">
        <v>2</v>
      </c>
      <c r="G15" s="2" t="s">
        <v>184</v>
      </c>
      <c r="H15" s="2" t="s">
        <v>3</v>
      </c>
    </row>
    <row r="17" spans="1:1" x14ac:dyDescent="0.25">
      <c r="A17" s="7" t="s">
        <v>183</v>
      </c>
    </row>
    <row r="18" spans="1:1" x14ac:dyDescent="0.25">
      <c r="A18" s="9" t="s">
        <v>192</v>
      </c>
    </row>
  </sheetData>
  <mergeCells count="2">
    <mergeCell ref="C2:D2"/>
    <mergeCell ref="E2:F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20"/>
  <sheetViews>
    <sheetView workbookViewId="0">
      <selection activeCell="I33" sqref="I33"/>
    </sheetView>
  </sheetViews>
  <sheetFormatPr baseColWidth="10" defaultColWidth="9.140625" defaultRowHeight="15" x14ac:dyDescent="0.25"/>
  <cols>
    <col min="1" max="1" width="2" bestFit="1" customWidth="1"/>
    <col min="2" max="2" width="15.5703125" bestFit="1" customWidth="1"/>
    <col min="7" max="7" width="18.5703125" bestFit="1" customWidth="1"/>
    <col min="8" max="8" width="16.140625" bestFit="1" customWidth="1"/>
  </cols>
  <sheetData>
    <row r="1" spans="1:8" x14ac:dyDescent="0.25">
      <c r="B1" s="7" t="s">
        <v>341</v>
      </c>
    </row>
    <row r="2" spans="1:8" s="1" customFormat="1" x14ac:dyDescent="0.25">
      <c r="B2" s="2"/>
      <c r="C2" s="15" t="s">
        <v>1</v>
      </c>
      <c r="D2" s="15"/>
      <c r="E2" s="15" t="s">
        <v>96</v>
      </c>
      <c r="F2" s="15"/>
      <c r="G2" s="2"/>
      <c r="H2" s="2"/>
    </row>
    <row r="3" spans="1:8" x14ac:dyDescent="0.25">
      <c r="B3" s="1" t="s">
        <v>0</v>
      </c>
      <c r="C3" s="1" t="s">
        <v>94</v>
      </c>
      <c r="D3" s="1" t="s">
        <v>95</v>
      </c>
      <c r="E3" s="1" t="s">
        <v>94</v>
      </c>
      <c r="F3" s="1" t="s">
        <v>95</v>
      </c>
      <c r="G3" s="1" t="s">
        <v>97</v>
      </c>
      <c r="H3" s="1" t="s">
        <v>98</v>
      </c>
    </row>
    <row r="4" spans="1:8" x14ac:dyDescent="0.25">
      <c r="B4" s="1" t="s">
        <v>4</v>
      </c>
      <c r="C4" s="1"/>
      <c r="D4" s="1"/>
      <c r="E4" s="1"/>
      <c r="F4" s="1"/>
      <c r="G4" s="1"/>
      <c r="H4" s="1"/>
    </row>
    <row r="5" spans="1:8" x14ac:dyDescent="0.25">
      <c r="A5">
        <v>1</v>
      </c>
      <c r="B5" s="4" t="s">
        <v>84</v>
      </c>
      <c r="C5" s="3">
        <v>0.84566596194503174</v>
      </c>
      <c r="D5" s="13">
        <v>4</v>
      </c>
      <c r="E5" s="3">
        <v>1</v>
      </c>
      <c r="F5" s="13">
        <v>2</v>
      </c>
      <c r="G5" s="2" t="s">
        <v>186</v>
      </c>
      <c r="H5" s="2" t="s">
        <v>3</v>
      </c>
    </row>
    <row r="6" spans="1:8" x14ac:dyDescent="0.25">
      <c r="A6">
        <v>2</v>
      </c>
      <c r="B6" s="4" t="s">
        <v>85</v>
      </c>
      <c r="C6" s="3">
        <v>0.21141649048625791</v>
      </c>
      <c r="D6" s="13">
        <v>1</v>
      </c>
      <c r="E6" s="3">
        <v>0</v>
      </c>
      <c r="F6" s="13">
        <v>0</v>
      </c>
      <c r="G6" s="2" t="s">
        <v>184</v>
      </c>
      <c r="H6" s="2" t="s">
        <v>3</v>
      </c>
    </row>
    <row r="7" spans="1:8" x14ac:dyDescent="0.25">
      <c r="A7">
        <v>3</v>
      </c>
      <c r="B7" s="4" t="s">
        <v>86</v>
      </c>
      <c r="C7" s="3">
        <v>0</v>
      </c>
      <c r="D7" s="13">
        <v>0</v>
      </c>
      <c r="E7" s="3">
        <v>0.5</v>
      </c>
      <c r="F7" s="13">
        <v>1</v>
      </c>
      <c r="G7" s="2" t="s">
        <v>186</v>
      </c>
      <c r="H7" s="2" t="s">
        <v>3</v>
      </c>
    </row>
    <row r="8" spans="1:8" x14ac:dyDescent="0.25">
      <c r="B8" s="1" t="s">
        <v>2</v>
      </c>
      <c r="C8" s="3"/>
      <c r="D8" s="13"/>
      <c r="E8" s="3"/>
      <c r="F8" s="13"/>
      <c r="G8" s="2"/>
      <c r="H8" s="2"/>
    </row>
    <row r="9" spans="1:8" x14ac:dyDescent="0.25">
      <c r="A9">
        <v>1</v>
      </c>
      <c r="B9" s="4" t="s">
        <v>87</v>
      </c>
      <c r="C9" s="3">
        <v>0.21141649048625791</v>
      </c>
      <c r="D9" s="13">
        <v>1</v>
      </c>
      <c r="E9" s="3">
        <v>0</v>
      </c>
      <c r="F9" s="13">
        <v>0</v>
      </c>
      <c r="G9" s="2" t="s">
        <v>184</v>
      </c>
      <c r="H9" s="2" t="s">
        <v>3</v>
      </c>
    </row>
    <row r="10" spans="1:8" x14ac:dyDescent="0.25">
      <c r="A10">
        <v>2</v>
      </c>
      <c r="B10" s="4" t="s">
        <v>88</v>
      </c>
      <c r="C10" s="3">
        <v>0.21141649048625791</v>
      </c>
      <c r="D10" s="13">
        <v>1</v>
      </c>
      <c r="E10" s="3">
        <v>0</v>
      </c>
      <c r="F10" s="13">
        <v>0</v>
      </c>
      <c r="G10" s="2" t="s">
        <v>184</v>
      </c>
      <c r="H10" s="2" t="s">
        <v>3</v>
      </c>
    </row>
    <row r="11" spans="1:8" x14ac:dyDescent="0.25">
      <c r="B11" s="1" t="s">
        <v>11</v>
      </c>
      <c r="C11" s="3"/>
      <c r="D11" s="13"/>
      <c r="E11" s="3"/>
      <c r="F11" s="13"/>
      <c r="G11" s="2"/>
      <c r="H11" s="2"/>
    </row>
    <row r="12" spans="1:8" x14ac:dyDescent="0.25">
      <c r="A12">
        <v>1</v>
      </c>
      <c r="B12" s="4" t="s">
        <v>89</v>
      </c>
      <c r="C12" s="3">
        <v>0.84566596194503174</v>
      </c>
      <c r="D12" s="13">
        <v>4</v>
      </c>
      <c r="E12" s="3">
        <v>0</v>
      </c>
      <c r="F12" s="13">
        <v>0</v>
      </c>
      <c r="G12" s="2" t="s">
        <v>184</v>
      </c>
      <c r="H12" s="2" t="s">
        <v>3</v>
      </c>
    </row>
    <row r="13" spans="1:8" x14ac:dyDescent="0.25">
      <c r="A13">
        <v>2</v>
      </c>
      <c r="B13" s="4" t="s">
        <v>90</v>
      </c>
      <c r="C13" s="3">
        <v>0</v>
      </c>
      <c r="D13" s="13">
        <v>0</v>
      </c>
      <c r="E13" s="3">
        <v>0.5</v>
      </c>
      <c r="F13" s="13">
        <v>1</v>
      </c>
      <c r="G13" s="2" t="s">
        <v>184</v>
      </c>
      <c r="H13" s="2" t="s">
        <v>3</v>
      </c>
    </row>
    <row r="14" spans="1:8" x14ac:dyDescent="0.25">
      <c r="B14" s="1" t="s">
        <v>5</v>
      </c>
      <c r="C14" s="3"/>
      <c r="D14" s="13"/>
      <c r="E14" s="3"/>
      <c r="F14" s="13"/>
      <c r="G14" s="2"/>
      <c r="H14" s="2"/>
    </row>
    <row r="15" spans="1:8" x14ac:dyDescent="0.25">
      <c r="A15">
        <v>1</v>
      </c>
      <c r="B15" s="4" t="s">
        <v>91</v>
      </c>
      <c r="C15" s="3">
        <v>0</v>
      </c>
      <c r="D15" s="13">
        <v>0</v>
      </c>
      <c r="E15" s="3">
        <v>0.5</v>
      </c>
      <c r="F15" s="13">
        <v>1</v>
      </c>
      <c r="G15" s="2" t="s">
        <v>184</v>
      </c>
      <c r="H15" s="2" t="s">
        <v>3</v>
      </c>
    </row>
    <row r="16" spans="1:8" x14ac:dyDescent="0.25">
      <c r="B16" s="1" t="s">
        <v>93</v>
      </c>
      <c r="C16" s="3"/>
      <c r="D16" s="13"/>
      <c r="E16" s="3"/>
      <c r="F16" s="13"/>
      <c r="G16" s="2"/>
      <c r="H16" s="2"/>
    </row>
    <row r="17" spans="1:8" x14ac:dyDescent="0.25">
      <c r="A17">
        <v>1</v>
      </c>
      <c r="B17" s="4" t="s">
        <v>92</v>
      </c>
      <c r="C17" s="3">
        <v>0.21141649048625791</v>
      </c>
      <c r="D17" s="13">
        <v>1</v>
      </c>
      <c r="E17" s="3">
        <v>0</v>
      </c>
      <c r="F17" s="13">
        <v>0</v>
      </c>
      <c r="G17" s="2" t="s">
        <v>184</v>
      </c>
      <c r="H17" s="2" t="s">
        <v>3</v>
      </c>
    </row>
    <row r="19" spans="1:8" x14ac:dyDescent="0.25">
      <c r="A19" s="7" t="s">
        <v>183</v>
      </c>
    </row>
    <row r="20" spans="1:8" x14ac:dyDescent="0.25">
      <c r="A20" s="9" t="s">
        <v>193</v>
      </c>
    </row>
  </sheetData>
  <mergeCells count="2">
    <mergeCell ref="C2:D2"/>
    <mergeCell ref="E2:F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7"/>
  <sheetViews>
    <sheetView zoomScaleNormal="100" workbookViewId="0">
      <selection activeCell="B5" sqref="B5:C5"/>
    </sheetView>
  </sheetViews>
  <sheetFormatPr baseColWidth="10" defaultColWidth="9.140625" defaultRowHeight="15" x14ac:dyDescent="0.25"/>
  <cols>
    <col min="1" max="1" width="2.140625" bestFit="1" customWidth="1"/>
    <col min="3" max="3" width="9.5703125" bestFit="1" customWidth="1"/>
    <col min="4" max="4" width="10.5703125" bestFit="1" customWidth="1"/>
    <col min="5" max="6" width="9.5703125" bestFit="1" customWidth="1"/>
    <col min="7" max="7" width="20.28515625" bestFit="1" customWidth="1"/>
    <col min="8" max="8" width="16.140625" bestFit="1" customWidth="1"/>
  </cols>
  <sheetData>
    <row r="1" spans="1:11" x14ac:dyDescent="0.25">
      <c r="B1" s="7" t="s">
        <v>342</v>
      </c>
    </row>
    <row r="2" spans="1:11" x14ac:dyDescent="0.25">
      <c r="C2" s="15" t="s">
        <v>1</v>
      </c>
      <c r="D2" s="15"/>
      <c r="E2" s="15" t="s">
        <v>96</v>
      </c>
      <c r="F2" s="15"/>
    </row>
    <row r="3" spans="1:11" s="1" customFormat="1" x14ac:dyDescent="0.25">
      <c r="B3" s="1" t="s">
        <v>0</v>
      </c>
      <c r="C3" s="1" t="s">
        <v>94</v>
      </c>
      <c r="D3" s="1" t="s">
        <v>95</v>
      </c>
      <c r="E3" s="1" t="s">
        <v>94</v>
      </c>
      <c r="F3" s="1" t="s">
        <v>95</v>
      </c>
      <c r="G3" s="1" t="s">
        <v>97</v>
      </c>
      <c r="H3" s="1" t="s">
        <v>98</v>
      </c>
    </row>
    <row r="4" spans="1:11" s="1" customFormat="1" x14ac:dyDescent="0.25">
      <c r="B4" s="1" t="s">
        <v>10</v>
      </c>
    </row>
    <row r="5" spans="1:11" x14ac:dyDescent="0.25">
      <c r="A5">
        <v>1</v>
      </c>
      <c r="B5" s="4" t="s">
        <v>14</v>
      </c>
      <c r="C5" s="3">
        <v>5.2854122621564494</v>
      </c>
      <c r="D5" s="13">
        <v>25</v>
      </c>
      <c r="E5" s="3">
        <v>2.5</v>
      </c>
      <c r="F5" s="13">
        <v>5</v>
      </c>
      <c r="G5" s="2" t="s">
        <v>184</v>
      </c>
      <c r="H5" s="2" t="s">
        <v>3</v>
      </c>
    </row>
    <row r="6" spans="1:11" x14ac:dyDescent="0.25">
      <c r="A6">
        <v>2</v>
      </c>
      <c r="B6" s="4" t="s">
        <v>15</v>
      </c>
      <c r="C6" s="3">
        <v>0.42283298097251593</v>
      </c>
      <c r="D6" s="13">
        <v>2</v>
      </c>
      <c r="E6" s="3">
        <v>0</v>
      </c>
      <c r="F6" s="13">
        <v>0</v>
      </c>
      <c r="G6" s="2" t="s">
        <v>184</v>
      </c>
      <c r="H6" s="2" t="s">
        <v>3</v>
      </c>
    </row>
    <row r="7" spans="1:11" x14ac:dyDescent="0.25">
      <c r="A7">
        <v>3</v>
      </c>
      <c r="B7" s="4" t="s">
        <v>16</v>
      </c>
      <c r="C7" s="3">
        <v>0.21141649048625791</v>
      </c>
      <c r="D7" s="13">
        <v>1</v>
      </c>
      <c r="E7" s="3">
        <v>0</v>
      </c>
      <c r="F7" s="13">
        <v>0</v>
      </c>
      <c r="G7" s="2" t="s">
        <v>184</v>
      </c>
      <c r="H7" s="2" t="s">
        <v>3</v>
      </c>
      <c r="J7" s="14">
        <f>SUM(D5,F5)</f>
        <v>30</v>
      </c>
      <c r="K7">
        <f>J7/673*100</f>
        <v>4.4576523031203568</v>
      </c>
    </row>
    <row r="8" spans="1:11" x14ac:dyDescent="0.25">
      <c r="A8">
        <v>4</v>
      </c>
      <c r="B8" s="4" t="s">
        <v>17</v>
      </c>
      <c r="C8" s="3">
        <v>0</v>
      </c>
      <c r="D8" s="13">
        <v>0</v>
      </c>
      <c r="E8" s="3">
        <v>0.5</v>
      </c>
      <c r="F8" s="13">
        <v>1</v>
      </c>
      <c r="G8" s="2" t="s">
        <v>184</v>
      </c>
      <c r="H8" s="2" t="s">
        <v>3</v>
      </c>
      <c r="J8">
        <v>1</v>
      </c>
      <c r="K8">
        <f>1/673*100</f>
        <v>0.14858841010401189</v>
      </c>
    </row>
    <row r="9" spans="1:11" x14ac:dyDescent="0.25">
      <c r="A9">
        <v>5</v>
      </c>
      <c r="B9" s="4" t="s">
        <v>18</v>
      </c>
      <c r="C9" s="3">
        <v>0.21141649048625791</v>
      </c>
      <c r="D9" s="13">
        <v>1</v>
      </c>
      <c r="E9" s="3">
        <v>0</v>
      </c>
      <c r="F9" s="13">
        <v>0</v>
      </c>
      <c r="G9" s="2" t="s">
        <v>184</v>
      </c>
      <c r="H9" s="2" t="s">
        <v>3</v>
      </c>
    </row>
    <row r="10" spans="1:11" x14ac:dyDescent="0.25">
      <c r="B10" s="1" t="s">
        <v>7</v>
      </c>
      <c r="C10" s="3"/>
      <c r="D10" s="13"/>
      <c r="E10" s="3"/>
      <c r="F10" s="13"/>
      <c r="G10" s="2"/>
      <c r="H10" s="2"/>
      <c r="J10" s="14">
        <f>SUM(D5:D14,F5:F14)</f>
        <v>38</v>
      </c>
      <c r="K10">
        <f>J7/J10*100</f>
        <v>78.94736842105263</v>
      </c>
    </row>
    <row r="11" spans="1:11" x14ac:dyDescent="0.25">
      <c r="A11">
        <v>1</v>
      </c>
      <c r="B11" s="4" t="s">
        <v>19</v>
      </c>
      <c r="C11" s="3">
        <v>0.21141649048625791</v>
      </c>
      <c r="D11" s="13">
        <v>1</v>
      </c>
      <c r="E11" s="3">
        <v>0</v>
      </c>
      <c r="F11" s="13">
        <v>0</v>
      </c>
      <c r="G11" s="2" t="s">
        <v>184</v>
      </c>
      <c r="H11" s="2" t="s">
        <v>3</v>
      </c>
      <c r="K11">
        <f>1/J10*100</f>
        <v>2.6315789473684208</v>
      </c>
    </row>
    <row r="12" spans="1:11" x14ac:dyDescent="0.25">
      <c r="A12">
        <v>2</v>
      </c>
      <c r="B12" s="4" t="s">
        <v>20</v>
      </c>
      <c r="C12" s="3">
        <v>0.21141649048625791</v>
      </c>
      <c r="D12" s="13">
        <v>1</v>
      </c>
      <c r="E12" s="3">
        <v>0</v>
      </c>
      <c r="F12" s="13">
        <v>0</v>
      </c>
      <c r="G12" s="2" t="s">
        <v>184</v>
      </c>
      <c r="H12" s="2" t="s">
        <v>3</v>
      </c>
    </row>
    <row r="13" spans="1:11" x14ac:dyDescent="0.25">
      <c r="B13" s="1" t="s">
        <v>13</v>
      </c>
      <c r="C13" s="3"/>
      <c r="D13" s="13"/>
      <c r="E13" s="3"/>
      <c r="F13" s="13"/>
      <c r="G13" s="2"/>
      <c r="H13" s="2"/>
    </row>
    <row r="14" spans="1:11" x14ac:dyDescent="0.25">
      <c r="A14">
        <v>1</v>
      </c>
      <c r="B14" s="4" t="s">
        <v>21</v>
      </c>
      <c r="C14" s="3">
        <v>0</v>
      </c>
      <c r="D14" s="13">
        <v>0</v>
      </c>
      <c r="E14" s="3">
        <v>0.5</v>
      </c>
      <c r="F14" s="13">
        <v>1</v>
      </c>
      <c r="G14" s="2" t="s">
        <v>184</v>
      </c>
      <c r="H14" s="2" t="s">
        <v>3</v>
      </c>
    </row>
    <row r="16" spans="1:11" x14ac:dyDescent="0.25">
      <c r="A16" s="7" t="s">
        <v>183</v>
      </c>
    </row>
    <row r="17" spans="1:1" x14ac:dyDescent="0.25">
      <c r="A17" t="s">
        <v>191</v>
      </c>
    </row>
  </sheetData>
  <mergeCells count="2">
    <mergeCell ref="E2:F2"/>
    <mergeCell ref="C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Javiera</dc:creator>
  <cp:lastModifiedBy>Javiera</cp:lastModifiedBy>
  <dcterms:created xsi:type="dcterms:W3CDTF">2023-11-21T08:31:22Z</dcterms:created>
  <dcterms:modified xsi:type="dcterms:W3CDTF">2024-01-17T11:31:01Z</dcterms:modified>
</cp:coreProperties>
</file>