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 2020工作\0、投稿\7、南通市妇幼耳聋\1026国际儿科耳鼻喉杂志International Journal of Pediatric Otorhinolaryngology\2021投稿修改\第二次投稿提交版本20210120\"/>
    </mc:Choice>
  </mc:AlternateContent>
  <bookViews>
    <workbookView xWindow="0" yWindow="0" windowWidth="22260" windowHeight="12588" activeTab="3"/>
  </bookViews>
  <sheets>
    <sheet name="Table 1" sheetId="1" r:id="rId1"/>
    <sheet name="Table 2" sheetId="2" r:id="rId2"/>
    <sheet name="Table 3" sheetId="4" r:id="rId3"/>
    <sheet name="Table 4" sheetId="6" r:id="rId4"/>
  </sheets>
  <definedNames>
    <definedName name="_xlnm._FilterDatabase" localSheetId="3" hidden="1">'Table 4'!$A$1:$I$32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2" l="1"/>
  <c r="G21" i="2"/>
  <c r="E21" i="2"/>
  <c r="F21" i="2" s="1"/>
  <c r="H20" i="2"/>
  <c r="F20" i="2"/>
  <c r="H19" i="2"/>
  <c r="F19" i="2"/>
  <c r="H18" i="2"/>
  <c r="F18" i="2"/>
  <c r="H17" i="2"/>
  <c r="F17" i="2"/>
  <c r="H16" i="2"/>
  <c r="F16" i="2"/>
  <c r="H15" i="2"/>
  <c r="F15" i="2"/>
  <c r="H13" i="2"/>
  <c r="G13" i="2"/>
  <c r="G22" i="2" s="1"/>
  <c r="H22" i="2" s="1"/>
  <c r="E13" i="2"/>
  <c r="E22" i="2" s="1"/>
  <c r="F22" i="2" s="1"/>
  <c r="H12" i="2"/>
  <c r="F12" i="2"/>
  <c r="H11" i="2"/>
  <c r="F11" i="2"/>
  <c r="H10" i="2"/>
  <c r="F10" i="2"/>
  <c r="H9" i="2"/>
  <c r="F9" i="2"/>
  <c r="H8" i="2"/>
  <c r="F8" i="2"/>
  <c r="H7" i="2"/>
  <c r="F7" i="2"/>
  <c r="H6" i="2"/>
  <c r="F6" i="2"/>
  <c r="H5" i="2"/>
  <c r="F5" i="2"/>
  <c r="H4" i="2"/>
  <c r="F4" i="2"/>
  <c r="F13" i="2" l="1"/>
  <c r="B8" i="4"/>
  <c r="D16" i="2" l="1"/>
  <c r="D17" i="2"/>
  <c r="D18" i="2"/>
  <c r="D19" i="2"/>
  <c r="D20" i="2"/>
  <c r="D22" i="2"/>
  <c r="D15" i="2"/>
  <c r="D5" i="2"/>
  <c r="D6" i="2"/>
  <c r="D7" i="2"/>
  <c r="D8" i="2"/>
  <c r="D9" i="2"/>
  <c r="D10" i="2"/>
  <c r="D11" i="2"/>
  <c r="D12" i="2"/>
  <c r="D4" i="2"/>
  <c r="C17" i="2"/>
  <c r="C18" i="2"/>
  <c r="C19" i="2"/>
  <c r="C20" i="2"/>
  <c r="C22" i="2"/>
  <c r="C16" i="2"/>
  <c r="C15" i="2"/>
  <c r="C5" i="2"/>
  <c r="C6" i="2"/>
  <c r="C7" i="2"/>
  <c r="C8" i="2"/>
  <c r="C9" i="2"/>
  <c r="C10" i="2"/>
  <c r="C11" i="2"/>
  <c r="C12" i="2"/>
  <c r="C4" i="2"/>
  <c r="B21" i="2"/>
  <c r="D21" i="2" s="1"/>
  <c r="B13" i="2"/>
  <c r="C13" i="2" s="1"/>
  <c r="C21" i="2" l="1"/>
  <c r="D13" i="2"/>
  <c r="C4" i="1"/>
  <c r="C3" i="1"/>
  <c r="C7" i="1" l="1"/>
  <c r="C6" i="1"/>
</calcChain>
</file>

<file path=xl/sharedStrings.xml><?xml version="1.0" encoding="utf-8"?>
<sst xmlns="http://schemas.openxmlformats.org/spreadsheetml/2006/main" count="239" uniqueCount="138">
  <si>
    <t>Number</t>
    <phoneticPr fontId="1" type="noConversion"/>
  </si>
  <si>
    <t>Proportion</t>
    <phoneticPr fontId="1" type="noConversion"/>
  </si>
  <si>
    <t>Pass</t>
    <phoneticPr fontId="1" type="noConversion"/>
  </si>
  <si>
    <t>Pass</t>
    <phoneticPr fontId="1" type="noConversion"/>
  </si>
  <si>
    <t>Variants</t>
  </si>
  <si>
    <t>12S rRNA m.1555A&gt;G</t>
  </si>
  <si>
    <t>12S rRNA m.1494 C&gt;T</t>
  </si>
  <si>
    <t>Initial Hearing Screening/N=18001</t>
    <phoneticPr fontId="1" type="noConversion"/>
  </si>
  <si>
    <t>Second Hearing Screening/N=359</t>
    <phoneticPr fontId="1" type="noConversion"/>
  </si>
  <si>
    <t>Total</t>
    <phoneticPr fontId="1" type="noConversion"/>
  </si>
  <si>
    <t>Refer</t>
    <phoneticPr fontId="1" type="noConversion"/>
  </si>
  <si>
    <t>Total</t>
    <phoneticPr fontId="1" type="noConversion"/>
  </si>
  <si>
    <t>Carrier</t>
    <phoneticPr fontId="1" type="noConversion"/>
  </si>
  <si>
    <t>Total for screen</t>
    <phoneticPr fontId="1" type="noConversion"/>
  </si>
  <si>
    <t>Hearing Diagnosis</t>
  </si>
  <si>
    <t>70-89 dB HL</t>
    <phoneticPr fontId="1" type="noConversion"/>
  </si>
  <si>
    <t>50-69 dB HL</t>
    <phoneticPr fontId="1" type="noConversion"/>
  </si>
  <si>
    <t>30-49 dB HL</t>
    <phoneticPr fontId="1" type="noConversion"/>
  </si>
  <si>
    <t xml:space="preserve">No. </t>
    <phoneticPr fontId="1" type="noConversion"/>
  </si>
  <si>
    <t>Total</t>
    <phoneticPr fontId="1" type="noConversion"/>
  </si>
  <si>
    <t>Normal</t>
    <phoneticPr fontId="1" type="noConversion"/>
  </si>
  <si>
    <t>Fail</t>
    <phoneticPr fontId="1" type="noConversion"/>
  </si>
  <si>
    <t>Fail</t>
    <phoneticPr fontId="1" type="noConversion"/>
  </si>
  <si>
    <t>Tabel 1. Results of Hearing Screening</t>
    <phoneticPr fontId="1" type="noConversion"/>
  </si>
  <si>
    <t>FGFR2</t>
  </si>
  <si>
    <t>c.1216A&gt;G</t>
  </si>
  <si>
    <t>p.Lys406Glu</t>
  </si>
  <si>
    <t>AD</t>
  </si>
  <si>
    <t xml:space="preserve">CCDC50 </t>
  </si>
  <si>
    <t>c.620C&gt;G</t>
  </si>
  <si>
    <t>p.Ser207Cys</t>
  </si>
  <si>
    <t>MITF</t>
  </si>
  <si>
    <t>c.658A&gt;G</t>
  </si>
  <si>
    <t>p.Ile220Val</t>
  </si>
  <si>
    <t>OTOG</t>
  </si>
  <si>
    <t>c.388C&gt;G</t>
  </si>
  <si>
    <t>p.Arg130Gly</t>
  </si>
  <si>
    <t>AR</t>
  </si>
  <si>
    <t>c.6562A&gt;C</t>
  </si>
  <si>
    <t>p.Lys2188Gln</t>
  </si>
  <si>
    <t>CHD7</t>
  </si>
  <si>
    <t xml:space="preserve"> c.770A&gt;G</t>
  </si>
  <si>
    <t>p.His257Arg</t>
  </si>
  <si>
    <t>ADGRV1</t>
  </si>
  <si>
    <t>c.2330A&gt;C</t>
  </si>
  <si>
    <t>p.Glu777Ala</t>
  </si>
  <si>
    <t>c.4523A&gt;G</t>
  </si>
  <si>
    <t>p.His1508Arg</t>
  </si>
  <si>
    <t>GJB2</t>
  </si>
  <si>
    <t>c.235delC</t>
  </si>
  <si>
    <t xml:space="preserve">p.Leu79Cysfs*3 </t>
  </si>
  <si>
    <t>c.109G&gt;A</t>
  </si>
  <si>
    <t>p.Val37Ile</t>
  </si>
  <si>
    <t>LRP2</t>
  </si>
  <si>
    <t xml:space="preserve">c.10629T&gt;A </t>
  </si>
  <si>
    <t xml:space="preserve">p.Asp3543Glu </t>
  </si>
  <si>
    <t xml:space="preserve">c.2590G&gt;A </t>
  </si>
  <si>
    <t>p.Val864Ile</t>
  </si>
  <si>
    <t xml:space="preserve">LOXHD1 </t>
  </si>
  <si>
    <t>c.1330C&gt;G</t>
  </si>
  <si>
    <t xml:space="preserve"> p.Pro444Ala</t>
  </si>
  <si>
    <t>c.163C&gt;T</t>
  </si>
  <si>
    <t>p.Arg55Cys</t>
  </si>
  <si>
    <t>TRIOBP</t>
  </si>
  <si>
    <t>c.5266C&gt;T</t>
  </si>
  <si>
    <t>p.Arg1756Trp</t>
  </si>
  <si>
    <t>c.6862G&gt;A</t>
  </si>
  <si>
    <t>p.Val2288Ile</t>
  </si>
  <si>
    <t>c.571T&gt;C</t>
  </si>
  <si>
    <t>p.Phe191Leu</t>
  </si>
  <si>
    <t>c.4283G&gt;A</t>
  </si>
  <si>
    <t>p.Arg1428Gln</t>
  </si>
  <si>
    <t xml:space="preserve">c.2498G&gt;A </t>
  </si>
  <si>
    <t xml:space="preserve"> p.Arg833Gln</t>
  </si>
  <si>
    <t>TECTA</t>
  </si>
  <si>
    <t>c.3043G&gt;A</t>
  </si>
  <si>
    <t xml:space="preserve">p.Glu1015Lys </t>
  </si>
  <si>
    <t xml:space="preserve"> TECTA</t>
  </si>
  <si>
    <t>c.859G&gt;A</t>
  </si>
  <si>
    <t>p.Asp287Asn</t>
  </si>
  <si>
    <t xml:space="preserve">PAX3 </t>
  </si>
  <si>
    <t>c.339C&gt;G</t>
  </si>
  <si>
    <t>p.Asp113Glu</t>
  </si>
  <si>
    <t>USH1G</t>
  </si>
  <si>
    <t>c.164+5G&gt;A</t>
  </si>
  <si>
    <t>USH2A</t>
  </si>
  <si>
    <t>c.8603A&gt;G</t>
  </si>
  <si>
    <t>p.Asn2868Ser</t>
  </si>
  <si>
    <t>c.5608C&gt;T</t>
  </si>
  <si>
    <t>p.Arg1870Trp</t>
  </si>
  <si>
    <t>Case</t>
    <phoneticPr fontId="1" type="noConversion"/>
  </si>
  <si>
    <t>/</t>
    <phoneticPr fontId="1" type="noConversion"/>
  </si>
  <si>
    <t>&gt;=90 dB HL</t>
    <phoneticPr fontId="1" type="noConversion"/>
  </si>
  <si>
    <t>Gene</t>
    <phoneticPr fontId="1" type="noConversion"/>
  </si>
  <si>
    <t>Nucleotide changes</t>
  </si>
  <si>
    <t>Hete/Homo</t>
    <phoneticPr fontId="1" type="noConversion"/>
  </si>
  <si>
    <t>Hete</t>
    <phoneticPr fontId="1" type="noConversion"/>
  </si>
  <si>
    <t>Homo</t>
    <phoneticPr fontId="1" type="noConversion"/>
  </si>
  <si>
    <t>Homo</t>
    <phoneticPr fontId="1" type="noConversion"/>
  </si>
  <si>
    <t>Amino acid changes</t>
  </si>
  <si>
    <t>Hearing diagnosis/dB HL</t>
    <phoneticPr fontId="1" type="noConversion"/>
  </si>
  <si>
    <t>Inheritance</t>
  </si>
  <si>
    <t>Hete: Heterozygote; Homo:Homozygous; AD:Autosomal dominant; AR:Autosomal recessive</t>
    <phoneticPr fontId="1" type="noConversion"/>
  </si>
  <si>
    <t>Variant classification</t>
    <phoneticPr fontId="1" type="noConversion"/>
  </si>
  <si>
    <t>Positive propotion/ N=912</t>
    <phoneticPr fontId="1" type="noConversion"/>
  </si>
  <si>
    <t>Positive propotion/ N=18001</t>
    <phoneticPr fontId="1" type="noConversion"/>
  </si>
  <si>
    <t>Hearing screening pass number</t>
    <phoneticPr fontId="1" type="noConversion"/>
  </si>
  <si>
    <t>Pass propotion/N=17893</t>
    <phoneticPr fontId="1" type="noConversion"/>
  </si>
  <si>
    <t>Fail number</t>
    <phoneticPr fontId="1" type="noConversion"/>
  </si>
  <si>
    <t>Fail propotion/N=108</t>
    <phoneticPr fontId="1" type="noConversion"/>
  </si>
  <si>
    <t xml:space="preserve"> Genetic screening positive </t>
    <phoneticPr fontId="1" type="noConversion"/>
  </si>
  <si>
    <t>Table 2. Results of Genetic Screening and hearing screening</t>
    <phoneticPr fontId="1" type="noConversion"/>
  </si>
  <si>
    <r>
      <rPr>
        <i/>
        <sz val="14"/>
        <color theme="1"/>
        <rFont val="Times New Roman"/>
        <family val="1"/>
      </rPr>
      <t>GJB2</t>
    </r>
    <r>
      <rPr>
        <sz val="14"/>
        <color theme="1"/>
        <rFont val="Times New Roman"/>
        <family val="1"/>
      </rPr>
      <t xml:space="preserve"> homozygote</t>
    </r>
    <phoneticPr fontId="1" type="noConversion"/>
  </si>
  <si>
    <r>
      <rPr>
        <i/>
        <sz val="14"/>
        <color theme="1"/>
        <rFont val="Times New Roman"/>
        <family val="1"/>
      </rPr>
      <t>SLC26A4</t>
    </r>
    <r>
      <rPr>
        <sz val="14"/>
        <color theme="1"/>
        <rFont val="Times New Roman"/>
        <family val="1"/>
      </rPr>
      <t xml:space="preserve"> homozygote</t>
    </r>
    <phoneticPr fontId="1" type="noConversion"/>
  </si>
  <si>
    <r>
      <rPr>
        <i/>
        <sz val="14"/>
        <color theme="1"/>
        <rFont val="Times New Roman"/>
        <family val="1"/>
      </rPr>
      <t>GJB2</t>
    </r>
    <r>
      <rPr>
        <sz val="14"/>
        <color theme="1"/>
        <rFont val="Times New Roman"/>
        <family val="1"/>
      </rPr>
      <t xml:space="preserve"> compound heterozygote</t>
    </r>
    <phoneticPr fontId="1" type="noConversion"/>
  </si>
  <si>
    <r>
      <rPr>
        <i/>
        <sz val="14"/>
        <color theme="1"/>
        <rFont val="Times New Roman"/>
        <family val="1"/>
      </rPr>
      <t xml:space="preserve">SLC26A4 </t>
    </r>
    <r>
      <rPr>
        <sz val="14"/>
        <color theme="1"/>
        <rFont val="Times New Roman"/>
        <family val="1"/>
      </rPr>
      <t>compound heterozygote</t>
    </r>
    <phoneticPr fontId="1" type="noConversion"/>
  </si>
  <si>
    <r>
      <t xml:space="preserve">12S rRNA m.1555A&gt;G with </t>
    </r>
    <r>
      <rPr>
        <i/>
        <sz val="14"/>
        <color theme="1"/>
        <rFont val="Times New Roman"/>
        <family val="1"/>
      </rPr>
      <t>SLC26A4</t>
    </r>
    <phoneticPr fontId="1" type="noConversion"/>
  </si>
  <si>
    <r>
      <t xml:space="preserve">12S rRNA m.1555A&gt;G with </t>
    </r>
    <r>
      <rPr>
        <i/>
        <sz val="14"/>
        <color theme="1"/>
        <rFont val="Times New Roman"/>
        <family val="1"/>
      </rPr>
      <t>GJB2</t>
    </r>
    <phoneticPr fontId="1" type="noConversion"/>
  </si>
  <si>
    <r>
      <t xml:space="preserve">12S rRNA m.1555A&gt;G with </t>
    </r>
    <r>
      <rPr>
        <i/>
        <sz val="14"/>
        <color theme="1"/>
        <rFont val="Times New Roman"/>
        <family val="1"/>
      </rPr>
      <t>GJB3</t>
    </r>
    <phoneticPr fontId="1" type="noConversion"/>
  </si>
  <si>
    <r>
      <rPr>
        <i/>
        <sz val="14"/>
        <color theme="1"/>
        <rFont val="Times New Roman"/>
        <family val="1"/>
      </rPr>
      <t>GJB2</t>
    </r>
    <r>
      <rPr>
        <sz val="14"/>
        <color theme="1"/>
        <rFont val="Times New Roman"/>
        <family val="1"/>
      </rPr>
      <t xml:space="preserve"> heterozygote</t>
    </r>
    <phoneticPr fontId="1" type="noConversion"/>
  </si>
  <si>
    <r>
      <rPr>
        <i/>
        <sz val="14"/>
        <color theme="1"/>
        <rFont val="Times New Roman"/>
        <family val="1"/>
      </rPr>
      <t xml:space="preserve">SLC26A4 </t>
    </r>
    <r>
      <rPr>
        <sz val="14"/>
        <color theme="1"/>
        <rFont val="Times New Roman"/>
        <family val="1"/>
      </rPr>
      <t>heterozygote</t>
    </r>
    <phoneticPr fontId="1" type="noConversion"/>
  </si>
  <si>
    <r>
      <rPr>
        <i/>
        <sz val="14"/>
        <color theme="1"/>
        <rFont val="Times New Roman"/>
        <family val="1"/>
      </rPr>
      <t>GJB3</t>
    </r>
    <r>
      <rPr>
        <sz val="14"/>
        <color theme="1"/>
        <rFont val="Times New Roman"/>
        <family val="1"/>
      </rPr>
      <t xml:space="preserve"> heterozygote</t>
    </r>
    <phoneticPr fontId="1" type="noConversion"/>
  </si>
  <si>
    <r>
      <rPr>
        <i/>
        <sz val="14"/>
        <color theme="1"/>
        <rFont val="Times New Roman"/>
        <family val="1"/>
      </rPr>
      <t>GJB2</t>
    </r>
    <r>
      <rPr>
        <sz val="14"/>
        <color theme="1"/>
        <rFont val="Times New Roman"/>
        <family val="1"/>
      </rPr>
      <t xml:space="preserve"> heterozygote with </t>
    </r>
    <r>
      <rPr>
        <i/>
        <sz val="14"/>
        <color theme="1"/>
        <rFont val="Times New Roman"/>
        <family val="1"/>
      </rPr>
      <t>SLC26A4</t>
    </r>
    <r>
      <rPr>
        <sz val="14"/>
        <color theme="1"/>
        <rFont val="Times New Roman"/>
        <family val="1"/>
      </rPr>
      <t xml:space="preserve"> heterozygote</t>
    </r>
    <phoneticPr fontId="1" type="noConversion"/>
  </si>
  <si>
    <r>
      <rPr>
        <i/>
        <sz val="14"/>
        <color theme="1"/>
        <rFont val="Times New Roman"/>
        <family val="1"/>
      </rPr>
      <t>GJB2</t>
    </r>
    <r>
      <rPr>
        <sz val="14"/>
        <color theme="1"/>
        <rFont val="Times New Roman"/>
        <family val="1"/>
      </rPr>
      <t xml:space="preserve"> heterozygote with </t>
    </r>
    <r>
      <rPr>
        <i/>
        <sz val="14"/>
        <color theme="1"/>
        <rFont val="Times New Roman"/>
        <family val="1"/>
      </rPr>
      <t>GJB3</t>
    </r>
    <r>
      <rPr>
        <sz val="14"/>
        <color theme="1"/>
        <rFont val="Times New Roman"/>
        <family val="1"/>
      </rPr>
      <t xml:space="preserve"> heterozygote</t>
    </r>
    <phoneticPr fontId="1" type="noConversion"/>
  </si>
  <si>
    <r>
      <rPr>
        <i/>
        <sz val="14"/>
        <color theme="1"/>
        <rFont val="Times New Roman"/>
        <family val="1"/>
      </rPr>
      <t>SLC26A4</t>
    </r>
    <r>
      <rPr>
        <sz val="14"/>
        <color theme="1"/>
        <rFont val="Times New Roman"/>
        <family val="1"/>
      </rPr>
      <t xml:space="preserve"> heterozygote with</t>
    </r>
    <r>
      <rPr>
        <i/>
        <sz val="14"/>
        <color theme="1"/>
        <rFont val="Times New Roman"/>
        <family val="1"/>
      </rPr>
      <t xml:space="preserve"> GJB3 </t>
    </r>
    <r>
      <rPr>
        <sz val="14"/>
        <color theme="1"/>
        <rFont val="Times New Roman"/>
        <family val="1"/>
      </rPr>
      <t>heterozygote</t>
    </r>
    <phoneticPr fontId="1" type="noConversion"/>
  </si>
  <si>
    <t>VUS</t>
  </si>
  <si>
    <t>Pathogenic</t>
  </si>
  <si>
    <t xml:space="preserve">Table 3. Hearing Diagnosis results of the infants who failed hearing screening </t>
    <phoneticPr fontId="1" type="noConversion"/>
  </si>
  <si>
    <t>Table 4. Results of expanded experiment</t>
    <phoneticPr fontId="1" type="noConversion"/>
  </si>
  <si>
    <t>Likely Pathogenic</t>
    <phoneticPr fontId="1" type="noConversion"/>
  </si>
  <si>
    <t>/</t>
    <phoneticPr fontId="1" type="noConversion"/>
  </si>
  <si>
    <t>Wear a hearing aid/ cochlear implant</t>
    <phoneticPr fontId="1" type="noConversion"/>
  </si>
  <si>
    <t xml:space="preserve"> hearing aid</t>
  </si>
  <si>
    <t xml:space="preserve"> hearing aid</t>
    <phoneticPr fontId="1" type="noConversion"/>
  </si>
  <si>
    <t xml:space="preserve"> hearing aid</t>
    <phoneticPr fontId="1" type="noConversion"/>
  </si>
  <si>
    <t xml:space="preserve"> hearing aid</t>
    <phoneticPr fontId="1" type="noConversion"/>
  </si>
  <si>
    <t>cochlear implant</t>
    <phoneticPr fontId="1" type="noConversion"/>
  </si>
  <si>
    <t>cochlear implant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</si>
</sst>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 applyAlignment="1">
      <alignment horizontal="left" vertical="center"/>
    </xf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0" fontId="2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/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0" fontId="3" fillId="0" borderId="1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160" zoomScaleNormal="160" workbookViewId="0">
      <selection activeCell="B15" sqref="B15"/>
    </sheetView>
  </sheetViews>
  <sheetFormatPr defaultRowHeight="13.8" x14ac:dyDescent="0.25"/>
  <cols>
    <col min="1" max="1" width="33" style="14" customWidth="1"/>
    <col min="2" max="2" width="8.88671875" style="14"/>
    <col min="3" max="3" width="12.77734375" style="14" customWidth="1"/>
    <col min="4" max="16384" width="8.88671875" style="14"/>
  </cols>
  <sheetData>
    <row r="1" spans="1:3" x14ac:dyDescent="0.25">
      <c r="A1" s="13" t="s">
        <v>23</v>
      </c>
      <c r="B1" s="13"/>
      <c r="C1" s="13"/>
    </row>
    <row r="2" spans="1:3" x14ac:dyDescent="0.25">
      <c r="A2" s="15" t="s">
        <v>7</v>
      </c>
      <c r="B2" s="16" t="s">
        <v>0</v>
      </c>
      <c r="C2" s="16" t="s">
        <v>1</v>
      </c>
    </row>
    <row r="3" spans="1:3" x14ac:dyDescent="0.25">
      <c r="A3" s="15" t="s">
        <v>2</v>
      </c>
      <c r="B3" s="16">
        <v>17642</v>
      </c>
      <c r="C3" s="17">
        <f>B3/18001</f>
        <v>0.98005666351869336</v>
      </c>
    </row>
    <row r="4" spans="1:3" x14ac:dyDescent="0.25">
      <c r="A4" s="15" t="s">
        <v>21</v>
      </c>
      <c r="B4" s="16">
        <v>359</v>
      </c>
      <c r="C4" s="17">
        <f>B4/18001</f>
        <v>1.9943336481306594E-2</v>
      </c>
    </row>
    <row r="5" spans="1:3" x14ac:dyDescent="0.25">
      <c r="A5" s="15" t="s">
        <v>8</v>
      </c>
      <c r="B5" s="16"/>
      <c r="C5" s="17"/>
    </row>
    <row r="6" spans="1:3" x14ac:dyDescent="0.25">
      <c r="A6" s="15" t="s">
        <v>3</v>
      </c>
      <c r="B6" s="16">
        <v>251</v>
      </c>
      <c r="C6" s="17">
        <f>B6/359</f>
        <v>0.69916434540389971</v>
      </c>
    </row>
    <row r="7" spans="1:3" x14ac:dyDescent="0.25">
      <c r="A7" s="13" t="s">
        <v>22</v>
      </c>
      <c r="B7" s="18">
        <v>108</v>
      </c>
      <c r="C7" s="19">
        <f>B7/359</f>
        <v>0.30083565459610029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L18" sqref="L18"/>
    </sheetView>
  </sheetViews>
  <sheetFormatPr defaultRowHeight="18" x14ac:dyDescent="0.25"/>
  <cols>
    <col min="1" max="1" width="41" style="8" customWidth="1"/>
    <col min="2" max="2" width="12.88671875" style="24" customWidth="1"/>
    <col min="3" max="3" width="12.33203125" style="24" customWidth="1"/>
    <col min="4" max="4" width="13" style="24" customWidth="1"/>
    <col min="5" max="5" width="10.77734375" style="8" customWidth="1"/>
    <col min="6" max="6" width="11.33203125" style="8" customWidth="1"/>
    <col min="7" max="7" width="8.77734375" style="8" customWidth="1"/>
    <col min="8" max="8" width="11.33203125" style="8" customWidth="1"/>
    <col min="9" max="16384" width="8.88671875" style="8"/>
  </cols>
  <sheetData>
    <row r="1" spans="1:8" ht="28.8" customHeight="1" x14ac:dyDescent="0.25">
      <c r="A1" s="9" t="s">
        <v>111</v>
      </c>
      <c r="B1" s="11"/>
      <c r="C1" s="11"/>
      <c r="D1" s="11"/>
    </row>
    <row r="2" spans="1:8" ht="66.599999999999994" customHeight="1" x14ac:dyDescent="0.25">
      <c r="A2" s="11" t="s">
        <v>4</v>
      </c>
      <c r="B2" s="11" t="s">
        <v>110</v>
      </c>
      <c r="C2" s="11" t="s">
        <v>104</v>
      </c>
      <c r="D2" s="11" t="s">
        <v>105</v>
      </c>
      <c r="E2" s="22" t="s">
        <v>106</v>
      </c>
      <c r="F2" s="22" t="s">
        <v>107</v>
      </c>
      <c r="G2" s="22" t="s">
        <v>108</v>
      </c>
      <c r="H2" s="22" t="s">
        <v>109</v>
      </c>
    </row>
    <row r="3" spans="1:8" x14ac:dyDescent="0.25">
      <c r="A3" s="12" t="s">
        <v>10</v>
      </c>
      <c r="B3" s="12"/>
      <c r="C3" s="12"/>
      <c r="D3" s="12"/>
      <c r="E3" s="23"/>
      <c r="F3" s="23"/>
      <c r="G3" s="23"/>
      <c r="H3" s="23"/>
    </row>
    <row r="4" spans="1:8" x14ac:dyDescent="0.25">
      <c r="A4" s="8" t="s">
        <v>112</v>
      </c>
      <c r="B4" s="24">
        <v>6</v>
      </c>
      <c r="C4" s="25">
        <f>B4/912</f>
        <v>6.5789473684210523E-3</v>
      </c>
      <c r="D4" s="25">
        <f>B4/18001</f>
        <v>3.3331481584356423E-4</v>
      </c>
      <c r="E4" s="20">
        <v>0</v>
      </c>
      <c r="F4" s="26">
        <f>E4/17893</f>
        <v>0</v>
      </c>
      <c r="G4" s="20">
        <v>6</v>
      </c>
      <c r="H4" s="26">
        <f>G4/108</f>
        <v>5.5555555555555552E-2</v>
      </c>
    </row>
    <row r="5" spans="1:8" x14ac:dyDescent="0.25">
      <c r="A5" s="8" t="s">
        <v>113</v>
      </c>
      <c r="B5" s="24">
        <v>3</v>
      </c>
      <c r="C5" s="25">
        <f t="shared" ref="C5:C13" si="0">B5/912</f>
        <v>3.2894736842105261E-3</v>
      </c>
      <c r="D5" s="25">
        <f t="shared" ref="D5:D13" si="1">B5/18001</f>
        <v>1.6665740792178211E-4</v>
      </c>
      <c r="E5" s="20">
        <v>0</v>
      </c>
      <c r="F5" s="26">
        <f t="shared" ref="F5:F22" si="2">E5/17893</f>
        <v>0</v>
      </c>
      <c r="G5" s="20">
        <v>3</v>
      </c>
      <c r="H5" s="26">
        <f t="shared" ref="H5:H22" si="3">G5/108</f>
        <v>2.7777777777777776E-2</v>
      </c>
    </row>
    <row r="6" spans="1:8" x14ac:dyDescent="0.25">
      <c r="A6" s="8" t="s">
        <v>114</v>
      </c>
      <c r="B6" s="24">
        <v>4</v>
      </c>
      <c r="C6" s="25">
        <f t="shared" si="0"/>
        <v>4.3859649122807015E-3</v>
      </c>
      <c r="D6" s="25">
        <f t="shared" si="1"/>
        <v>2.2220987722904284E-4</v>
      </c>
      <c r="E6" s="20">
        <v>1</v>
      </c>
      <c r="F6" s="26">
        <f t="shared" si="2"/>
        <v>5.5887777343095067E-5</v>
      </c>
      <c r="G6" s="20">
        <v>4</v>
      </c>
      <c r="H6" s="26">
        <f t="shared" si="3"/>
        <v>3.7037037037037035E-2</v>
      </c>
    </row>
    <row r="7" spans="1:8" x14ac:dyDescent="0.25">
      <c r="A7" s="8" t="s">
        <v>115</v>
      </c>
      <c r="B7" s="24">
        <v>3</v>
      </c>
      <c r="C7" s="25">
        <f t="shared" si="0"/>
        <v>3.2894736842105261E-3</v>
      </c>
      <c r="D7" s="25">
        <f t="shared" si="1"/>
        <v>1.6665740792178211E-4</v>
      </c>
      <c r="E7" s="20">
        <v>0</v>
      </c>
      <c r="F7" s="26">
        <f t="shared" si="2"/>
        <v>0</v>
      </c>
      <c r="G7" s="20">
        <v>2</v>
      </c>
      <c r="H7" s="26">
        <f t="shared" si="3"/>
        <v>1.8518518518518517E-2</v>
      </c>
    </row>
    <row r="8" spans="1:8" x14ac:dyDescent="0.25">
      <c r="A8" s="8" t="s">
        <v>5</v>
      </c>
      <c r="B8" s="24">
        <v>48</v>
      </c>
      <c r="C8" s="25">
        <f t="shared" si="0"/>
        <v>5.2631578947368418E-2</v>
      </c>
      <c r="D8" s="25">
        <f t="shared" si="1"/>
        <v>2.6665185267485138E-3</v>
      </c>
      <c r="E8" s="20">
        <v>48</v>
      </c>
      <c r="F8" s="26">
        <f t="shared" si="2"/>
        <v>2.6826133124685631E-3</v>
      </c>
      <c r="G8" s="20">
        <v>0</v>
      </c>
      <c r="H8" s="26">
        <f t="shared" si="3"/>
        <v>0</v>
      </c>
    </row>
    <row r="9" spans="1:8" x14ac:dyDescent="0.25">
      <c r="A9" s="8" t="s">
        <v>6</v>
      </c>
      <c r="B9" s="24">
        <v>10</v>
      </c>
      <c r="C9" s="25">
        <f t="shared" si="0"/>
        <v>1.0964912280701754E-2</v>
      </c>
      <c r="D9" s="25">
        <f t="shared" si="1"/>
        <v>5.5552469307260707E-4</v>
      </c>
      <c r="E9" s="20">
        <v>10</v>
      </c>
      <c r="F9" s="26">
        <f t="shared" si="2"/>
        <v>5.5887777343095063E-4</v>
      </c>
      <c r="G9" s="20">
        <v>0</v>
      </c>
      <c r="H9" s="26">
        <f t="shared" si="3"/>
        <v>0</v>
      </c>
    </row>
    <row r="10" spans="1:8" x14ac:dyDescent="0.25">
      <c r="A10" s="7" t="s">
        <v>116</v>
      </c>
      <c r="B10" s="24">
        <v>2</v>
      </c>
      <c r="C10" s="25">
        <f t="shared" si="0"/>
        <v>2.1929824561403508E-3</v>
      </c>
      <c r="D10" s="25">
        <f t="shared" si="1"/>
        <v>1.1110493861452142E-4</v>
      </c>
      <c r="E10" s="20">
        <v>2</v>
      </c>
      <c r="F10" s="26">
        <f t="shared" si="2"/>
        <v>1.1177555468619013E-4</v>
      </c>
      <c r="G10" s="20">
        <v>0</v>
      </c>
      <c r="H10" s="26">
        <f t="shared" si="3"/>
        <v>0</v>
      </c>
    </row>
    <row r="11" spans="1:8" x14ac:dyDescent="0.25">
      <c r="A11" s="8" t="s">
        <v>117</v>
      </c>
      <c r="B11" s="24">
        <v>1</v>
      </c>
      <c r="C11" s="25">
        <f t="shared" si="0"/>
        <v>1.0964912280701754E-3</v>
      </c>
      <c r="D11" s="25">
        <f t="shared" si="1"/>
        <v>5.5552469307260709E-5</v>
      </c>
      <c r="E11" s="20">
        <v>1</v>
      </c>
      <c r="F11" s="26">
        <f t="shared" si="2"/>
        <v>5.5887777343095067E-5</v>
      </c>
      <c r="G11" s="20">
        <v>0</v>
      </c>
      <c r="H11" s="26">
        <f t="shared" si="3"/>
        <v>0</v>
      </c>
    </row>
    <row r="12" spans="1:8" x14ac:dyDescent="0.25">
      <c r="A12" s="8" t="s">
        <v>118</v>
      </c>
      <c r="B12" s="24">
        <v>1</v>
      </c>
      <c r="C12" s="25">
        <f t="shared" si="0"/>
        <v>1.0964912280701754E-3</v>
      </c>
      <c r="D12" s="25">
        <f t="shared" si="1"/>
        <v>5.5552469307260709E-5</v>
      </c>
      <c r="E12" s="20">
        <v>1</v>
      </c>
      <c r="F12" s="26">
        <f t="shared" si="2"/>
        <v>5.5887777343095067E-5</v>
      </c>
      <c r="G12" s="20">
        <v>0</v>
      </c>
      <c r="H12" s="26">
        <f t="shared" si="3"/>
        <v>0</v>
      </c>
    </row>
    <row r="13" spans="1:8" x14ac:dyDescent="0.25">
      <c r="A13" s="8" t="s">
        <v>11</v>
      </c>
      <c r="B13" s="24">
        <f>SUM(B4:B12)</f>
        <v>78</v>
      </c>
      <c r="C13" s="25">
        <f t="shared" si="0"/>
        <v>8.5526315789473686E-2</v>
      </c>
      <c r="D13" s="25">
        <f t="shared" si="1"/>
        <v>4.3330926059663355E-3</v>
      </c>
      <c r="E13" s="20">
        <f>SUM(E4:E12)</f>
        <v>63</v>
      </c>
      <c r="F13" s="26">
        <f t="shared" si="2"/>
        <v>3.5209299726149893E-3</v>
      </c>
      <c r="G13" s="20">
        <f>SUM(G4:G12)</f>
        <v>15</v>
      </c>
      <c r="H13" s="26">
        <f t="shared" si="3"/>
        <v>0.1388888888888889</v>
      </c>
    </row>
    <row r="14" spans="1:8" x14ac:dyDescent="0.25">
      <c r="A14" s="24" t="s">
        <v>12</v>
      </c>
      <c r="E14" s="20"/>
      <c r="F14" s="26"/>
      <c r="G14" s="20"/>
      <c r="H14" s="26"/>
    </row>
    <row r="15" spans="1:8" x14ac:dyDescent="0.25">
      <c r="A15" s="8" t="s">
        <v>119</v>
      </c>
      <c r="B15" s="24">
        <v>461</v>
      </c>
      <c r="C15" s="25">
        <f>B15/912</f>
        <v>0.50548245614035092</v>
      </c>
      <c r="D15" s="25">
        <f>B15/18001</f>
        <v>2.5609688350647187E-2</v>
      </c>
      <c r="E15" s="20">
        <v>453</v>
      </c>
      <c r="F15" s="26">
        <f t="shared" si="2"/>
        <v>2.5317163136422065E-2</v>
      </c>
      <c r="G15" s="20">
        <v>8</v>
      </c>
      <c r="H15" s="26">
        <f t="shared" si="3"/>
        <v>7.407407407407407E-2</v>
      </c>
    </row>
    <row r="16" spans="1:8" x14ac:dyDescent="0.25">
      <c r="A16" s="8" t="s">
        <v>120</v>
      </c>
      <c r="B16" s="24">
        <v>321</v>
      </c>
      <c r="C16" s="25">
        <f>B16/912</f>
        <v>0.35197368421052633</v>
      </c>
      <c r="D16" s="25">
        <f t="shared" ref="D16:D22" si="4">B16/18001</f>
        <v>1.7832342647630686E-2</v>
      </c>
      <c r="E16" s="20">
        <v>315</v>
      </c>
      <c r="F16" s="26">
        <f t="shared" si="2"/>
        <v>1.7604649863074945E-2</v>
      </c>
      <c r="G16" s="20">
        <v>6</v>
      </c>
      <c r="H16" s="26">
        <f t="shared" si="3"/>
        <v>5.5555555555555552E-2</v>
      </c>
    </row>
    <row r="17" spans="1:8" x14ac:dyDescent="0.25">
      <c r="A17" s="8" t="s">
        <v>121</v>
      </c>
      <c r="B17" s="24">
        <v>46</v>
      </c>
      <c r="C17" s="25">
        <f t="shared" ref="C17:C22" si="5">B17/912</f>
        <v>5.0438596491228067E-2</v>
      </c>
      <c r="D17" s="25">
        <f t="shared" si="4"/>
        <v>2.5554135881339928E-3</v>
      </c>
      <c r="E17" s="20">
        <v>46</v>
      </c>
      <c r="F17" s="26">
        <f t="shared" si="2"/>
        <v>2.5708377577823732E-3</v>
      </c>
      <c r="G17" s="20">
        <v>0</v>
      </c>
      <c r="H17" s="26">
        <f t="shared" si="3"/>
        <v>0</v>
      </c>
    </row>
    <row r="18" spans="1:8" ht="36" x14ac:dyDescent="0.25">
      <c r="A18" s="8" t="s">
        <v>122</v>
      </c>
      <c r="B18" s="24">
        <v>6</v>
      </c>
      <c r="C18" s="25">
        <f t="shared" si="5"/>
        <v>6.5789473684210523E-3</v>
      </c>
      <c r="D18" s="25">
        <f t="shared" si="4"/>
        <v>3.3331481584356423E-4</v>
      </c>
      <c r="E18" s="20">
        <v>3</v>
      </c>
      <c r="F18" s="26">
        <f t="shared" si="2"/>
        <v>1.6766333202928519E-4</v>
      </c>
      <c r="G18" s="20">
        <v>3</v>
      </c>
      <c r="H18" s="26">
        <f t="shared" si="3"/>
        <v>2.7777777777777776E-2</v>
      </c>
    </row>
    <row r="19" spans="1:8" ht="36" x14ac:dyDescent="0.25">
      <c r="A19" s="8" t="s">
        <v>123</v>
      </c>
      <c r="B19" s="24">
        <v>0</v>
      </c>
      <c r="C19" s="25">
        <f t="shared" si="5"/>
        <v>0</v>
      </c>
      <c r="D19" s="25">
        <f t="shared" si="4"/>
        <v>0</v>
      </c>
      <c r="E19" s="20">
        <v>0</v>
      </c>
      <c r="F19" s="26">
        <f t="shared" si="2"/>
        <v>0</v>
      </c>
      <c r="G19" s="20">
        <v>0</v>
      </c>
      <c r="H19" s="26">
        <f t="shared" si="3"/>
        <v>0</v>
      </c>
    </row>
    <row r="20" spans="1:8" ht="36" x14ac:dyDescent="0.25">
      <c r="A20" s="8" t="s">
        <v>124</v>
      </c>
      <c r="B20" s="24">
        <v>0</v>
      </c>
      <c r="C20" s="25">
        <f t="shared" si="5"/>
        <v>0</v>
      </c>
      <c r="D20" s="25">
        <f t="shared" si="4"/>
        <v>0</v>
      </c>
      <c r="E20" s="20">
        <v>0</v>
      </c>
      <c r="F20" s="26">
        <f t="shared" si="2"/>
        <v>0</v>
      </c>
      <c r="G20" s="20">
        <v>0</v>
      </c>
      <c r="H20" s="26">
        <f t="shared" si="3"/>
        <v>0</v>
      </c>
    </row>
    <row r="21" spans="1:8" x14ac:dyDescent="0.25">
      <c r="A21" s="8" t="s">
        <v>9</v>
      </c>
      <c r="B21" s="24">
        <f>SUM(B15:B20)</f>
        <v>834</v>
      </c>
      <c r="C21" s="25">
        <f t="shared" si="5"/>
        <v>0.91447368421052633</v>
      </c>
      <c r="D21" s="25">
        <f t="shared" si="4"/>
        <v>4.6330759402255429E-2</v>
      </c>
      <c r="E21" s="20">
        <f>SUM(E15:E20)</f>
        <v>817</v>
      </c>
      <c r="F21" s="26">
        <f t="shared" si="2"/>
        <v>4.5660314089308665E-2</v>
      </c>
      <c r="G21" s="20">
        <f>SUM(G15:G20)</f>
        <v>17</v>
      </c>
      <c r="H21" s="26">
        <f t="shared" si="3"/>
        <v>0.15740740740740741</v>
      </c>
    </row>
    <row r="22" spans="1:8" x14ac:dyDescent="0.25">
      <c r="A22" s="10" t="s">
        <v>13</v>
      </c>
      <c r="B22" s="27">
        <v>912</v>
      </c>
      <c r="C22" s="28">
        <f t="shared" si="5"/>
        <v>1</v>
      </c>
      <c r="D22" s="28">
        <f t="shared" si="4"/>
        <v>5.0663852008221766E-2</v>
      </c>
      <c r="E22" s="29">
        <f>E13+E21</f>
        <v>880</v>
      </c>
      <c r="F22" s="30">
        <f t="shared" si="2"/>
        <v>4.918124406192366E-2</v>
      </c>
      <c r="G22" s="29">
        <f>G13+G21</f>
        <v>32</v>
      </c>
      <c r="H22" s="30">
        <f t="shared" si="3"/>
        <v>0.29629629629629628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D17" sqref="D17"/>
    </sheetView>
  </sheetViews>
  <sheetFormatPr defaultRowHeight="18" x14ac:dyDescent="0.35"/>
  <cols>
    <col min="1" max="1" width="22.33203125" style="3" customWidth="1"/>
    <col min="2" max="16384" width="8.88671875" style="3"/>
  </cols>
  <sheetData>
    <row r="1" spans="1:2" ht="26.4" customHeight="1" x14ac:dyDescent="0.35">
      <c r="A1" s="2" t="s">
        <v>127</v>
      </c>
      <c r="B1" s="2"/>
    </row>
    <row r="2" spans="1:2" x14ac:dyDescent="0.35">
      <c r="A2" s="2" t="s">
        <v>14</v>
      </c>
      <c r="B2" s="4" t="s">
        <v>18</v>
      </c>
    </row>
    <row r="3" spans="1:2" x14ac:dyDescent="0.35">
      <c r="A3" s="5" t="s">
        <v>92</v>
      </c>
      <c r="B3" s="6">
        <v>50</v>
      </c>
    </row>
    <row r="4" spans="1:2" x14ac:dyDescent="0.35">
      <c r="A4" s="5" t="s">
        <v>15</v>
      </c>
      <c r="B4" s="6">
        <v>40</v>
      </c>
    </row>
    <row r="5" spans="1:2" x14ac:dyDescent="0.35">
      <c r="A5" s="5" t="s">
        <v>16</v>
      </c>
      <c r="B5" s="6">
        <v>13</v>
      </c>
    </row>
    <row r="6" spans="1:2" x14ac:dyDescent="0.35">
      <c r="A6" s="5" t="s">
        <v>17</v>
      </c>
      <c r="B6" s="6">
        <v>4</v>
      </c>
    </row>
    <row r="7" spans="1:2" x14ac:dyDescent="0.35">
      <c r="A7" s="5" t="s">
        <v>20</v>
      </c>
      <c r="B7" s="6">
        <v>1</v>
      </c>
    </row>
    <row r="8" spans="1:2" x14ac:dyDescent="0.35">
      <c r="A8" s="2" t="s">
        <v>19</v>
      </c>
      <c r="B8" s="4">
        <f>SUM(B3:B7)</f>
        <v>108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zoomScaleNormal="100" workbookViewId="0">
      <selection activeCell="L13" sqref="L13"/>
    </sheetView>
  </sheetViews>
  <sheetFormatPr defaultRowHeight="13.8" x14ac:dyDescent="0.25"/>
  <cols>
    <col min="1" max="1" width="5.21875" style="21" customWidth="1"/>
    <col min="2" max="2" width="15.109375" style="21" customWidth="1"/>
    <col min="3" max="3" width="11.109375" style="21" customWidth="1"/>
    <col min="4" max="4" width="12.33203125" style="21" customWidth="1"/>
    <col min="5" max="5" width="14.33203125" style="21" customWidth="1"/>
    <col min="6" max="6" width="10.6640625" style="21" customWidth="1"/>
    <col min="7" max="7" width="10.33203125" style="21" customWidth="1"/>
    <col min="8" max="8" width="15" style="21" customWidth="1"/>
    <col min="9" max="9" width="19" style="38" customWidth="1"/>
    <col min="10" max="16384" width="8.88671875" style="21"/>
  </cols>
  <sheetData>
    <row r="1" spans="1:9" x14ac:dyDescent="0.25">
      <c r="A1" s="21" t="s">
        <v>128</v>
      </c>
    </row>
    <row r="2" spans="1:9" ht="27.6" x14ac:dyDescent="0.25">
      <c r="A2" s="31" t="s">
        <v>90</v>
      </c>
      <c r="B2" s="31" t="s">
        <v>100</v>
      </c>
      <c r="C2" s="31" t="s">
        <v>93</v>
      </c>
      <c r="D2" s="31" t="s">
        <v>94</v>
      </c>
      <c r="E2" s="31" t="s">
        <v>99</v>
      </c>
      <c r="F2" s="31" t="s">
        <v>95</v>
      </c>
      <c r="G2" s="31" t="s">
        <v>101</v>
      </c>
      <c r="H2" s="31" t="s">
        <v>103</v>
      </c>
      <c r="I2" s="31" t="s">
        <v>131</v>
      </c>
    </row>
    <row r="3" spans="1:9" x14ac:dyDescent="0.25">
      <c r="A3" s="32">
        <v>1</v>
      </c>
      <c r="B3" s="32">
        <v>120</v>
      </c>
      <c r="C3" s="32" t="s">
        <v>24</v>
      </c>
      <c r="D3" s="32" t="s">
        <v>25</v>
      </c>
      <c r="E3" s="32" t="s">
        <v>26</v>
      </c>
      <c r="F3" s="32" t="s">
        <v>96</v>
      </c>
      <c r="G3" s="32" t="s">
        <v>27</v>
      </c>
      <c r="H3" s="21" t="s">
        <v>125</v>
      </c>
      <c r="I3" s="38" t="s">
        <v>132</v>
      </c>
    </row>
    <row r="4" spans="1:9" x14ac:dyDescent="0.25">
      <c r="A4" s="32">
        <v>2</v>
      </c>
      <c r="B4" s="32">
        <v>130</v>
      </c>
      <c r="C4" s="32" t="s">
        <v>28</v>
      </c>
      <c r="D4" s="32" t="s">
        <v>29</v>
      </c>
      <c r="E4" s="32" t="s">
        <v>30</v>
      </c>
      <c r="F4" s="32" t="s">
        <v>96</v>
      </c>
      <c r="G4" s="32" t="s">
        <v>27</v>
      </c>
      <c r="H4" s="21" t="s">
        <v>125</v>
      </c>
      <c r="I4" s="38" t="s">
        <v>137</v>
      </c>
    </row>
    <row r="5" spans="1:9" x14ac:dyDescent="0.25">
      <c r="A5" s="43">
        <v>3</v>
      </c>
      <c r="B5" s="43">
        <v>90</v>
      </c>
      <c r="C5" s="32" t="s">
        <v>31</v>
      </c>
      <c r="D5" s="32" t="s">
        <v>32</v>
      </c>
      <c r="E5" s="32" t="s">
        <v>33</v>
      </c>
      <c r="F5" s="32" t="s">
        <v>96</v>
      </c>
      <c r="G5" s="32" t="s">
        <v>27</v>
      </c>
      <c r="H5" s="21" t="s">
        <v>125</v>
      </c>
      <c r="I5" s="41" t="s">
        <v>133</v>
      </c>
    </row>
    <row r="6" spans="1:9" x14ac:dyDescent="0.25">
      <c r="A6" s="43"/>
      <c r="B6" s="43"/>
      <c r="C6" s="32" t="s">
        <v>34</v>
      </c>
      <c r="D6" s="32" t="s">
        <v>35</v>
      </c>
      <c r="E6" s="32" t="s">
        <v>36</v>
      </c>
      <c r="F6" s="32" t="s">
        <v>96</v>
      </c>
      <c r="G6" s="43" t="s">
        <v>37</v>
      </c>
      <c r="H6" s="21" t="s">
        <v>125</v>
      </c>
      <c r="I6" s="41"/>
    </row>
    <row r="7" spans="1:9" x14ac:dyDescent="0.25">
      <c r="A7" s="43"/>
      <c r="B7" s="43"/>
      <c r="C7" s="32" t="s">
        <v>34</v>
      </c>
      <c r="D7" s="32" t="s">
        <v>38</v>
      </c>
      <c r="E7" s="32" t="s">
        <v>39</v>
      </c>
      <c r="F7" s="32" t="s">
        <v>96</v>
      </c>
      <c r="G7" s="43"/>
      <c r="H7" s="21" t="s">
        <v>125</v>
      </c>
    </row>
    <row r="8" spans="1:9" x14ac:dyDescent="0.25">
      <c r="A8" s="32">
        <v>4</v>
      </c>
      <c r="B8" s="32">
        <v>90</v>
      </c>
      <c r="C8" s="32" t="s">
        <v>40</v>
      </c>
      <c r="D8" s="32" t="s">
        <v>41</v>
      </c>
      <c r="E8" s="32" t="s">
        <v>42</v>
      </c>
      <c r="F8" s="32" t="s">
        <v>96</v>
      </c>
      <c r="G8" s="32" t="s">
        <v>27</v>
      </c>
      <c r="H8" s="21" t="s">
        <v>125</v>
      </c>
      <c r="I8" s="38" t="s">
        <v>132</v>
      </c>
    </row>
    <row r="9" spans="1:9" x14ac:dyDescent="0.25">
      <c r="A9" s="43">
        <v>5</v>
      </c>
      <c r="B9" s="43">
        <v>90</v>
      </c>
      <c r="C9" s="32" t="s">
        <v>43</v>
      </c>
      <c r="D9" s="32" t="s">
        <v>44</v>
      </c>
      <c r="E9" s="32" t="s">
        <v>45</v>
      </c>
      <c r="F9" s="32" t="s">
        <v>96</v>
      </c>
      <c r="G9" s="43" t="s">
        <v>37</v>
      </c>
      <c r="H9" s="21" t="s">
        <v>125</v>
      </c>
      <c r="I9" s="41" t="s">
        <v>130</v>
      </c>
    </row>
    <row r="10" spans="1:9" x14ac:dyDescent="0.25">
      <c r="A10" s="43"/>
      <c r="B10" s="43"/>
      <c r="C10" s="32" t="s">
        <v>43</v>
      </c>
      <c r="D10" s="32" t="s">
        <v>46</v>
      </c>
      <c r="E10" s="32" t="s">
        <v>47</v>
      </c>
      <c r="F10" s="32" t="s">
        <v>96</v>
      </c>
      <c r="G10" s="43"/>
      <c r="H10" s="21" t="s">
        <v>125</v>
      </c>
      <c r="I10" s="41"/>
    </row>
    <row r="11" spans="1:9" x14ac:dyDescent="0.25">
      <c r="A11" s="43">
        <v>6</v>
      </c>
      <c r="B11" s="43">
        <v>70</v>
      </c>
      <c r="C11" s="32" t="s">
        <v>48</v>
      </c>
      <c r="D11" s="40" t="s">
        <v>49</v>
      </c>
      <c r="E11" s="32" t="s">
        <v>50</v>
      </c>
      <c r="F11" s="32" t="s">
        <v>96</v>
      </c>
      <c r="G11" s="43" t="s">
        <v>37</v>
      </c>
      <c r="H11" s="21" t="s">
        <v>126</v>
      </c>
      <c r="I11" s="41" t="s">
        <v>133</v>
      </c>
    </row>
    <row r="12" spans="1:9" x14ac:dyDescent="0.25">
      <c r="A12" s="43"/>
      <c r="B12" s="43"/>
      <c r="C12" s="32" t="s">
        <v>48</v>
      </c>
      <c r="D12" s="32" t="s">
        <v>51</v>
      </c>
      <c r="E12" s="32" t="s">
        <v>52</v>
      </c>
      <c r="F12" s="32" t="s">
        <v>96</v>
      </c>
      <c r="G12" s="43"/>
      <c r="H12" s="21" t="s">
        <v>126</v>
      </c>
      <c r="I12" s="41"/>
    </row>
    <row r="13" spans="1:9" x14ac:dyDescent="0.25">
      <c r="A13" s="43">
        <v>7</v>
      </c>
      <c r="B13" s="43">
        <v>70</v>
      </c>
      <c r="C13" s="33" t="s">
        <v>53</v>
      </c>
      <c r="D13" s="32" t="s">
        <v>54</v>
      </c>
      <c r="E13" s="32" t="s">
        <v>55</v>
      </c>
      <c r="F13" s="32" t="s">
        <v>96</v>
      </c>
      <c r="G13" s="43" t="s">
        <v>37</v>
      </c>
      <c r="H13" s="21" t="s">
        <v>125</v>
      </c>
      <c r="I13" s="41" t="s">
        <v>133</v>
      </c>
    </row>
    <row r="14" spans="1:9" x14ac:dyDescent="0.25">
      <c r="A14" s="43"/>
      <c r="B14" s="43"/>
      <c r="C14" s="33" t="s">
        <v>53</v>
      </c>
      <c r="D14" s="32" t="s">
        <v>56</v>
      </c>
      <c r="E14" s="32" t="s">
        <v>57</v>
      </c>
      <c r="F14" s="32" t="s">
        <v>96</v>
      </c>
      <c r="G14" s="43"/>
      <c r="H14" s="21" t="s">
        <v>125</v>
      </c>
      <c r="I14" s="41"/>
    </row>
    <row r="15" spans="1:9" x14ac:dyDescent="0.25">
      <c r="A15" s="43">
        <v>8</v>
      </c>
      <c r="B15" s="43">
        <v>80</v>
      </c>
      <c r="C15" s="33" t="s">
        <v>58</v>
      </c>
      <c r="D15" s="32" t="s">
        <v>59</v>
      </c>
      <c r="E15" s="32" t="s">
        <v>60</v>
      </c>
      <c r="F15" s="32" t="s">
        <v>96</v>
      </c>
      <c r="G15" s="43" t="s">
        <v>37</v>
      </c>
      <c r="H15" s="21" t="s">
        <v>125</v>
      </c>
      <c r="I15" s="41" t="s">
        <v>134</v>
      </c>
    </row>
    <row r="16" spans="1:9" x14ac:dyDescent="0.25">
      <c r="A16" s="43"/>
      <c r="B16" s="43"/>
      <c r="C16" s="33" t="s">
        <v>58</v>
      </c>
      <c r="D16" s="32" t="s">
        <v>61</v>
      </c>
      <c r="E16" s="32" t="s">
        <v>62</v>
      </c>
      <c r="F16" s="32" t="s">
        <v>96</v>
      </c>
      <c r="G16" s="43"/>
      <c r="H16" s="21" t="s">
        <v>125</v>
      </c>
      <c r="I16" s="41"/>
    </row>
    <row r="17" spans="1:9" x14ac:dyDescent="0.25">
      <c r="A17" s="43">
        <v>9</v>
      </c>
      <c r="B17" s="43">
        <v>90</v>
      </c>
      <c r="C17" s="33" t="s">
        <v>58</v>
      </c>
      <c r="D17" s="32" t="s">
        <v>59</v>
      </c>
      <c r="E17" s="32" t="s">
        <v>60</v>
      </c>
      <c r="F17" s="32" t="s">
        <v>96</v>
      </c>
      <c r="G17" s="43" t="s">
        <v>37</v>
      </c>
      <c r="H17" s="21" t="s">
        <v>125</v>
      </c>
      <c r="I17" s="42" t="s">
        <v>134</v>
      </c>
    </row>
    <row r="18" spans="1:9" x14ac:dyDescent="0.25">
      <c r="A18" s="43"/>
      <c r="B18" s="43"/>
      <c r="C18" s="33" t="s">
        <v>58</v>
      </c>
      <c r="D18" s="32" t="s">
        <v>61</v>
      </c>
      <c r="E18" s="32" t="s">
        <v>62</v>
      </c>
      <c r="F18" s="32" t="s">
        <v>96</v>
      </c>
      <c r="G18" s="43"/>
      <c r="H18" s="21" t="s">
        <v>125</v>
      </c>
      <c r="I18" s="42"/>
    </row>
    <row r="19" spans="1:9" x14ac:dyDescent="0.25">
      <c r="A19" s="43">
        <v>10</v>
      </c>
      <c r="B19" s="43">
        <v>70</v>
      </c>
      <c r="C19" s="33" t="s">
        <v>63</v>
      </c>
      <c r="D19" s="32" t="s">
        <v>64</v>
      </c>
      <c r="E19" s="32" t="s">
        <v>65</v>
      </c>
      <c r="F19" s="32" t="s">
        <v>96</v>
      </c>
      <c r="G19" s="43" t="s">
        <v>37</v>
      </c>
      <c r="H19" s="21" t="s">
        <v>125</v>
      </c>
      <c r="I19" s="41" t="s">
        <v>135</v>
      </c>
    </row>
    <row r="20" spans="1:9" x14ac:dyDescent="0.25">
      <c r="A20" s="43"/>
      <c r="B20" s="43"/>
      <c r="C20" s="33" t="s">
        <v>63</v>
      </c>
      <c r="D20" s="32" t="s">
        <v>66</v>
      </c>
      <c r="E20" s="32" t="s">
        <v>67</v>
      </c>
      <c r="F20" s="32" t="s">
        <v>96</v>
      </c>
      <c r="G20" s="43"/>
      <c r="H20" s="21" t="s">
        <v>125</v>
      </c>
      <c r="I20" s="41"/>
    </row>
    <row r="21" spans="1:9" x14ac:dyDescent="0.25">
      <c r="A21" s="43">
        <v>11</v>
      </c>
      <c r="B21" s="43">
        <v>50</v>
      </c>
      <c r="C21" s="33" t="s">
        <v>48</v>
      </c>
      <c r="D21" s="32" t="s">
        <v>51</v>
      </c>
      <c r="E21" s="32" t="s">
        <v>52</v>
      </c>
      <c r="F21" s="32" t="s">
        <v>96</v>
      </c>
      <c r="G21" s="43" t="s">
        <v>37</v>
      </c>
      <c r="H21" s="21" t="s">
        <v>126</v>
      </c>
      <c r="I21" s="41" t="s">
        <v>133</v>
      </c>
    </row>
    <row r="22" spans="1:9" x14ac:dyDescent="0.25">
      <c r="A22" s="43"/>
      <c r="B22" s="43"/>
      <c r="C22" s="33" t="s">
        <v>48</v>
      </c>
      <c r="D22" s="32" t="s">
        <v>68</v>
      </c>
      <c r="E22" s="32" t="s">
        <v>69</v>
      </c>
      <c r="F22" s="32" t="s">
        <v>96</v>
      </c>
      <c r="G22" s="43"/>
      <c r="H22" s="21" t="s">
        <v>129</v>
      </c>
      <c r="I22" s="41"/>
    </row>
    <row r="23" spans="1:9" x14ac:dyDescent="0.25">
      <c r="A23" s="43">
        <v>12</v>
      </c>
      <c r="B23" s="43">
        <v>80</v>
      </c>
      <c r="C23" s="33" t="s">
        <v>58</v>
      </c>
      <c r="D23" s="32" t="s">
        <v>70</v>
      </c>
      <c r="E23" s="32" t="s">
        <v>71</v>
      </c>
      <c r="F23" s="32" t="s">
        <v>96</v>
      </c>
      <c r="G23" s="43" t="s">
        <v>37</v>
      </c>
      <c r="H23" s="21" t="s">
        <v>125</v>
      </c>
      <c r="I23" s="41" t="s">
        <v>136</v>
      </c>
    </row>
    <row r="24" spans="1:9" x14ac:dyDescent="0.25">
      <c r="A24" s="43"/>
      <c r="B24" s="43"/>
      <c r="C24" s="33" t="s">
        <v>58</v>
      </c>
      <c r="D24" s="32" t="s">
        <v>72</v>
      </c>
      <c r="E24" s="32" t="s">
        <v>73</v>
      </c>
      <c r="F24" s="32" t="s">
        <v>96</v>
      </c>
      <c r="G24" s="43"/>
      <c r="H24" s="21" t="s">
        <v>125</v>
      </c>
      <c r="I24" s="41"/>
    </row>
    <row r="25" spans="1:9" x14ac:dyDescent="0.25">
      <c r="A25" s="32">
        <v>13</v>
      </c>
      <c r="B25" s="32">
        <v>50</v>
      </c>
      <c r="C25" s="33" t="s">
        <v>74</v>
      </c>
      <c r="D25" s="32" t="s">
        <v>75</v>
      </c>
      <c r="E25" s="32" t="s">
        <v>76</v>
      </c>
      <c r="F25" s="32" t="s">
        <v>96</v>
      </c>
      <c r="G25" s="32" t="s">
        <v>27</v>
      </c>
      <c r="H25" s="21" t="s">
        <v>125</v>
      </c>
      <c r="I25" s="38" t="s">
        <v>132</v>
      </c>
    </row>
    <row r="26" spans="1:9" x14ac:dyDescent="0.25">
      <c r="A26" s="32">
        <v>14</v>
      </c>
      <c r="B26" s="32">
        <v>60</v>
      </c>
      <c r="C26" s="33" t="s">
        <v>77</v>
      </c>
      <c r="D26" s="32" t="s">
        <v>78</v>
      </c>
      <c r="E26" s="32" t="s">
        <v>79</v>
      </c>
      <c r="F26" s="32" t="s">
        <v>96</v>
      </c>
      <c r="G26" s="32" t="s">
        <v>27</v>
      </c>
      <c r="H26" s="21" t="s">
        <v>125</v>
      </c>
      <c r="I26" s="38" t="s">
        <v>132</v>
      </c>
    </row>
    <row r="27" spans="1:9" x14ac:dyDescent="0.25">
      <c r="A27" s="43">
        <v>15</v>
      </c>
      <c r="B27" s="43">
        <v>60</v>
      </c>
      <c r="C27" s="33" t="s">
        <v>80</v>
      </c>
      <c r="D27" s="32" t="s">
        <v>81</v>
      </c>
      <c r="E27" s="32" t="s">
        <v>82</v>
      </c>
      <c r="F27" s="32" t="s">
        <v>96</v>
      </c>
      <c r="G27" s="32" t="s">
        <v>27</v>
      </c>
      <c r="H27" s="21" t="s">
        <v>125</v>
      </c>
      <c r="I27" s="41" t="s">
        <v>132</v>
      </c>
    </row>
    <row r="28" spans="1:9" x14ac:dyDescent="0.25">
      <c r="A28" s="43"/>
      <c r="B28" s="43"/>
      <c r="C28" s="33" t="s">
        <v>83</v>
      </c>
      <c r="D28" s="32" t="s">
        <v>84</v>
      </c>
      <c r="E28" s="32" t="s">
        <v>91</v>
      </c>
      <c r="F28" s="32" t="s">
        <v>97</v>
      </c>
      <c r="G28" s="32" t="s">
        <v>37</v>
      </c>
      <c r="H28" s="21" t="s">
        <v>125</v>
      </c>
      <c r="I28" s="41"/>
    </row>
    <row r="29" spans="1:9" x14ac:dyDescent="0.25">
      <c r="A29" s="43">
        <v>16</v>
      </c>
      <c r="B29" s="43">
        <v>40</v>
      </c>
      <c r="C29" s="33" t="s">
        <v>85</v>
      </c>
      <c r="D29" s="32" t="s">
        <v>86</v>
      </c>
      <c r="E29" s="32" t="s">
        <v>87</v>
      </c>
      <c r="F29" s="32" t="s">
        <v>96</v>
      </c>
      <c r="G29" s="43" t="s">
        <v>37</v>
      </c>
      <c r="H29" s="21" t="s">
        <v>125</v>
      </c>
      <c r="I29" s="41" t="s">
        <v>133</v>
      </c>
    </row>
    <row r="30" spans="1:9" x14ac:dyDescent="0.25">
      <c r="A30" s="43"/>
      <c r="B30" s="43"/>
      <c r="C30" s="33" t="s">
        <v>85</v>
      </c>
      <c r="D30" s="32" t="s">
        <v>88</v>
      </c>
      <c r="E30" s="32" t="s">
        <v>89</v>
      </c>
      <c r="F30" s="32" t="s">
        <v>96</v>
      </c>
      <c r="G30" s="43"/>
      <c r="H30" s="21" t="s">
        <v>125</v>
      </c>
      <c r="I30" s="41"/>
    </row>
    <row r="31" spans="1:9" x14ac:dyDescent="0.25">
      <c r="A31" s="34">
        <v>17</v>
      </c>
      <c r="B31" s="35">
        <v>70</v>
      </c>
      <c r="C31" s="36" t="s">
        <v>48</v>
      </c>
      <c r="D31" s="34" t="s">
        <v>51</v>
      </c>
      <c r="E31" s="36" t="s">
        <v>52</v>
      </c>
      <c r="F31" s="34" t="s">
        <v>98</v>
      </c>
      <c r="G31" s="36" t="s">
        <v>37</v>
      </c>
      <c r="H31" s="37" t="s">
        <v>126</v>
      </c>
      <c r="I31" s="39" t="s">
        <v>132</v>
      </c>
    </row>
    <row r="32" spans="1:9" x14ac:dyDescent="0.25">
      <c r="A32" s="1" t="s">
        <v>102</v>
      </c>
    </row>
  </sheetData>
  <mergeCells count="43">
    <mergeCell ref="B19:B20"/>
    <mergeCell ref="G19:G20"/>
    <mergeCell ref="G6:G7"/>
    <mergeCell ref="B9:B10"/>
    <mergeCell ref="B5:B7"/>
    <mergeCell ref="G9:G10"/>
    <mergeCell ref="B11:B12"/>
    <mergeCell ref="G13:G14"/>
    <mergeCell ref="B15:B16"/>
    <mergeCell ref="G11:G12"/>
    <mergeCell ref="B13:B14"/>
    <mergeCell ref="G15:G16"/>
    <mergeCell ref="B17:B18"/>
    <mergeCell ref="G17:G18"/>
    <mergeCell ref="B27:B28"/>
    <mergeCell ref="B23:B24"/>
    <mergeCell ref="B21:B22"/>
    <mergeCell ref="G29:G30"/>
    <mergeCell ref="B29:B30"/>
    <mergeCell ref="G23:G24"/>
    <mergeCell ref="G21:G22"/>
    <mergeCell ref="A23:A24"/>
    <mergeCell ref="A5:A7"/>
    <mergeCell ref="A27:A28"/>
    <mergeCell ref="A29:A30"/>
    <mergeCell ref="A9:A10"/>
    <mergeCell ref="A11:A12"/>
    <mergeCell ref="A13:A14"/>
    <mergeCell ref="A15:A16"/>
    <mergeCell ref="A17:A18"/>
    <mergeCell ref="A19:A20"/>
    <mergeCell ref="A21:A22"/>
    <mergeCell ref="I27:I28"/>
    <mergeCell ref="I29:I30"/>
    <mergeCell ref="I23:I24"/>
    <mergeCell ref="I5:I6"/>
    <mergeCell ref="I9:I10"/>
    <mergeCell ref="I11:I12"/>
    <mergeCell ref="I13:I14"/>
    <mergeCell ref="I15:I16"/>
    <mergeCell ref="I17:I18"/>
    <mergeCell ref="I19:I20"/>
    <mergeCell ref="I21:I22"/>
  </mergeCells>
  <phoneticPr fontId="1" type="noConversion"/>
  <conditionalFormatting sqref="B31">
    <cfRule type="duplicateValues" dxfId="1" priority="1"/>
  </conditionalFormatting>
  <conditionalFormatting sqref="E31 G31">
    <cfRule type="duplicateValues" dxfId="0" priority="2"/>
  </conditionalFormatting>
  <dataValidations count="1">
    <dataValidation allowBlank="1" showInputMessage="1" showErrorMessage="1" sqref="C13:C21 C23:C30"/>
  </dataValidation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MagicBook、</dc:creator>
  <cp:lastModifiedBy>MagicBook</cp:lastModifiedBy>
  <dcterms:created xsi:type="dcterms:W3CDTF">2015-06-05T18:17:20Z</dcterms:created>
  <dcterms:modified xsi:type="dcterms:W3CDTF">2021-01-22T01:23:31Z</dcterms:modified>
</cp:coreProperties>
</file>